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２次医療圏域" sheetId="2" r:id="rId2"/>
    <sheet name="第１表" sheetId="3" r:id="rId3"/>
    <sheet name="第２表" sheetId="4" r:id="rId4"/>
    <sheet name="第３表" sheetId="5" r:id="rId5"/>
    <sheet name="第４表" sheetId="6" r:id="rId6"/>
    <sheet name="第５表－１" sheetId="7" r:id="rId7"/>
    <sheet name="第５表－２" sheetId="8" r:id="rId8"/>
    <sheet name="第５表－３" sheetId="9" r:id="rId9"/>
    <sheet name="第６表" sheetId="10" r:id="rId10"/>
  </sheets>
  <definedNames>
    <definedName name="_xlnm.Print_Area" localSheetId="6">'第５表－１'!$A$1:$AJ$49</definedName>
    <definedName name="_xlnm.Print_Area" localSheetId="7">'第５表－２'!$A$1:$AJ$49</definedName>
    <definedName name="_xlnm.Print_Area" localSheetId="8">'第５表－３'!$A$1:$AJ$43</definedName>
    <definedName name="_xlnm.Print_Area" localSheetId="9">'第６表'!$A$1:$AJ$39</definedName>
  </definedNames>
  <calcPr fullCalcOnLoad="1"/>
</workbook>
</file>

<file path=xl/sharedStrings.xml><?xml version="1.0" encoding="utf-8"?>
<sst xmlns="http://schemas.openxmlformats.org/spreadsheetml/2006/main" count="857" uniqueCount="473">
  <si>
    <t>第１章　人口動態統計　第３節</t>
  </si>
  <si>
    <t>第　１表　　人口動態総覧、圏域別</t>
  </si>
  <si>
    <t>第　２表　　出生数、性・出生時の体重・圏域別</t>
  </si>
  <si>
    <t>第　３表　　死亡数、性・年齢（５歳階級）・圏域別</t>
  </si>
  <si>
    <t>第　４表　　死産数、母の年齢（５歳階級）・自然－人工・圏域別</t>
  </si>
  <si>
    <t>第　５表　　死亡数、性・死因（死因分類）・圏域別</t>
  </si>
  <si>
    <t>第　６表　　乳児死亡数、性・死因（乳児死因分類）・圏域別</t>
  </si>
  <si>
    <t>２次保健医療圏域</t>
  </si>
  <si>
    <t>圏  域</t>
  </si>
  <si>
    <t>対    象    市    町</t>
  </si>
  <si>
    <t>対  象  保  健  所</t>
  </si>
  <si>
    <t>神  戸</t>
  </si>
  <si>
    <t xml:space="preserve"> 神戸市</t>
  </si>
  <si>
    <t>阪神南</t>
  </si>
  <si>
    <t xml:space="preserve"> 尼崎市、西宮市、芦屋市</t>
  </si>
  <si>
    <t xml:space="preserve"> 尼崎市、西宮市、芦屋</t>
  </si>
  <si>
    <t>阪神北</t>
  </si>
  <si>
    <t xml:space="preserve"> 伊丹市、宝塚市、川西市、三田市、川辺郡</t>
  </si>
  <si>
    <t xml:space="preserve"> 伊丹、宝塚</t>
  </si>
  <si>
    <t>東播磨</t>
  </si>
  <si>
    <t xml:space="preserve"> 明石市、加古川市、高砂市、加古郡</t>
  </si>
  <si>
    <t xml:space="preserve"> 明石、加古川</t>
  </si>
  <si>
    <t>北播磨</t>
  </si>
  <si>
    <t xml:space="preserve"> 西脇市、三木市、小野市、加西市、加東市、多可郡</t>
  </si>
  <si>
    <t>中播磨</t>
  </si>
  <si>
    <t xml:space="preserve"> 姫路市、神崎郡</t>
  </si>
  <si>
    <t xml:space="preserve"> 姫路市、福崎</t>
  </si>
  <si>
    <t>西播磨</t>
  </si>
  <si>
    <t xml:space="preserve"> 相生市、たつの市、赤穂市、宍粟市、揖保郡、赤穂郡、佐用郡</t>
  </si>
  <si>
    <t xml:space="preserve"> 龍野、赤穂</t>
  </si>
  <si>
    <t>但  馬</t>
  </si>
  <si>
    <t xml:space="preserve"> 豊岡市、養父市、朝来市、美方郡</t>
  </si>
  <si>
    <t>丹  波</t>
  </si>
  <si>
    <t xml:space="preserve"> 篠山市、丹波市</t>
  </si>
  <si>
    <t>淡  路</t>
  </si>
  <si>
    <t xml:space="preserve"> 洲本市、南あわじ市、淡路市</t>
  </si>
  <si>
    <t xml:space="preserve"> 洲本</t>
  </si>
  <si>
    <t>（平成２２年３月末日現在）</t>
  </si>
  <si>
    <t xml:space="preserve"> 加東</t>
  </si>
  <si>
    <t xml:space="preserve"> 豊岡、朝来</t>
  </si>
  <si>
    <t xml:space="preserve"> 丹波</t>
  </si>
  <si>
    <t xml:space="preserve"> 区　分</t>
  </si>
  <si>
    <t xml:space="preserve">圏　域 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</si>
  <si>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</si>
  <si>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</si>
  <si>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</si>
  <si>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</si>
  <si>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</si>
  <si>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</si>
  <si>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</si>
  <si>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</si>
  <si>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</si>
  <si>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</si>
  <si>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</si>
  <si>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総  数</t>
  </si>
  <si>
    <t>出　　生</t>
  </si>
  <si>
    <t>男</t>
  </si>
  <si>
    <t>女</t>
  </si>
  <si>
    <t>死　　亡</t>
  </si>
  <si>
    <t>乳児死亡</t>
  </si>
  <si>
    <t>（１歳未満）</t>
  </si>
  <si>
    <t>新生児死亡</t>
  </si>
  <si>
    <t>(生後４週未満)</t>
  </si>
  <si>
    <t>（再々掲）</t>
  </si>
  <si>
    <t>死　　産</t>
  </si>
  <si>
    <t>妊娠１２　～１９週</t>
  </si>
  <si>
    <t>妊娠２０　～２７週</t>
  </si>
  <si>
    <t>妊娠２８　週以上</t>
  </si>
  <si>
    <t>婚　　　　　姻</t>
  </si>
  <si>
    <t>離　　　　　婚</t>
  </si>
  <si>
    <t>第１表　人口動態総覧、圏域別</t>
  </si>
  <si>
    <t>（再掲）</t>
  </si>
  <si>
    <t>第２表　出生数、性・出生時の体重・圏域別</t>
  </si>
  <si>
    <t>2,000ｇ</t>
  </si>
  <si>
    <t>未　満</t>
  </si>
  <si>
    <t>2,000g～</t>
  </si>
  <si>
    <t>2,499g</t>
  </si>
  <si>
    <t>2,500g</t>
  </si>
  <si>
    <t>（再掲）</t>
  </si>
  <si>
    <t>2,500g～</t>
  </si>
  <si>
    <t>2,999g</t>
  </si>
  <si>
    <t>3,000g～</t>
  </si>
  <si>
    <t>3,499g</t>
  </si>
  <si>
    <t>3,500g～</t>
  </si>
  <si>
    <t>3,999g</t>
  </si>
  <si>
    <t>4,000g</t>
  </si>
  <si>
    <t>以　上</t>
  </si>
  <si>
    <t>不　詳</t>
  </si>
  <si>
    <t>第３表　死亡数、性・年齢（５歳階級）・圏域別</t>
  </si>
  <si>
    <t xml:space="preserve"> 区  分</t>
  </si>
  <si>
    <t xml:space="preserve">圏  域 </t>
  </si>
  <si>
    <t>５　歳</t>
  </si>
  <si>
    <t>　５～</t>
  </si>
  <si>
    <t>　９歳</t>
  </si>
  <si>
    <t>１０～</t>
  </si>
  <si>
    <t>１４歳</t>
  </si>
  <si>
    <t>１５～</t>
  </si>
  <si>
    <t>１９歳</t>
  </si>
  <si>
    <t>２０～</t>
  </si>
  <si>
    <t>２４歳</t>
  </si>
  <si>
    <t>２５～</t>
  </si>
  <si>
    <t>２９歳</t>
  </si>
  <si>
    <t>３０～</t>
  </si>
  <si>
    <t>３４歳</t>
  </si>
  <si>
    <t>３５～</t>
  </si>
  <si>
    <t>３９歳</t>
  </si>
  <si>
    <t>４０～</t>
  </si>
  <si>
    <t>４４歳</t>
  </si>
  <si>
    <t>４５～</t>
  </si>
  <si>
    <t>４９歳</t>
  </si>
  <si>
    <t>５０～</t>
  </si>
  <si>
    <t>５４歳</t>
  </si>
  <si>
    <t>５５～</t>
  </si>
  <si>
    <t>５９歳</t>
  </si>
  <si>
    <t>６０～</t>
  </si>
  <si>
    <t>６４歳</t>
  </si>
  <si>
    <t>６５～</t>
  </si>
  <si>
    <t>６９歳</t>
  </si>
  <si>
    <t>７０～</t>
  </si>
  <si>
    <t>７４歳</t>
  </si>
  <si>
    <t>７５～</t>
  </si>
  <si>
    <t>７９歳</t>
  </si>
  <si>
    <t>８０～</t>
  </si>
  <si>
    <t>８４歳</t>
  </si>
  <si>
    <t>８５～</t>
  </si>
  <si>
    <t>８９歳</t>
  </si>
  <si>
    <t>９０～</t>
  </si>
  <si>
    <t>９４歳</t>
  </si>
  <si>
    <t>９５～</t>
  </si>
  <si>
    <t>９９歳</t>
  </si>
  <si>
    <t>１００歳</t>
  </si>
  <si>
    <t>第４表　死産数、母の年齢（５歳階級）・自然－人工・圏域別</t>
  </si>
  <si>
    <t>自　然</t>
  </si>
  <si>
    <t>人　工</t>
  </si>
  <si>
    <t>以　下</t>
  </si>
  <si>
    <t>４５歳</t>
  </si>
  <si>
    <t>第５表　死亡数、性・死因（死因分類）・圏域別（３－１）</t>
  </si>
  <si>
    <t>圏　　域　</t>
  </si>
  <si>
    <t>総　　　数</t>
  </si>
  <si>
    <t>神　　　戸</t>
  </si>
  <si>
    <t>阪　神　南</t>
  </si>
  <si>
    <t>阪　神　北</t>
  </si>
  <si>
    <t>東　播　磨</t>
  </si>
  <si>
    <t>北　播　磨</t>
  </si>
  <si>
    <t>中　播　磨</t>
  </si>
  <si>
    <t>西　播　磨</t>
  </si>
  <si>
    <t>但　　　馬</t>
  </si>
  <si>
    <t>丹　　　波</t>
  </si>
  <si>
    <t>淡　　　路</t>
  </si>
  <si>
    <t>　死　　因</t>
  </si>
  <si>
    <t>総数</t>
  </si>
  <si>
    <t/>
  </si>
  <si>
    <t>呼吸器結核</t>
  </si>
  <si>
    <t>その他の結核</t>
  </si>
  <si>
    <t>Ｂ型ウイルス肝炎</t>
  </si>
  <si>
    <t>Ｃ型ウイルス肝炎</t>
  </si>
  <si>
    <t>その他のウイルス肝炎</t>
  </si>
  <si>
    <t>口唇、口腔及び咽頭の悪性新生物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</si>
  <si>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</si>
  <si>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</si>
  <si>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</si>
  <si>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</si>
  <si>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</si>
  <si>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</si>
  <si>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</si>
  <si>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</si>
  <si>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</si>
  <si>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</si>
  <si>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</si>
  <si>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</si>
  <si>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</si>
  <si>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</si>
  <si>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</si>
  <si>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</si>
  <si>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悪性リンパ種</t>
  </si>
  <si>
    <t>白　　血　　病</t>
  </si>
  <si>
    <t>その他のリンパ組織、造血組織及び関連組織の悪性新生物</t>
  </si>
  <si>
    <t>その他の悪性新生物</t>
  </si>
  <si>
    <t>中枢神経系のその他の悪性新生物</t>
  </si>
  <si>
    <t>中枢神経系を除くその他の新生物</t>
  </si>
  <si>
    <t>01000</t>
  </si>
  <si>
    <t>感染症及び寄生虫症</t>
  </si>
  <si>
    <t>01100</t>
  </si>
  <si>
    <t>腸管感染症</t>
  </si>
  <si>
    <t>01200</t>
  </si>
  <si>
    <t>結　　核</t>
  </si>
  <si>
    <t>01201</t>
  </si>
  <si>
    <t>01202</t>
  </si>
  <si>
    <t>01300</t>
  </si>
  <si>
    <t>敗　　血　　症</t>
  </si>
  <si>
    <t>01400</t>
  </si>
  <si>
    <t>ウイルス肝炎</t>
  </si>
  <si>
    <t>01401</t>
  </si>
  <si>
    <t>01402</t>
  </si>
  <si>
    <t>01403</t>
  </si>
  <si>
    <t>01500</t>
  </si>
  <si>
    <t>ヒト免疫不全ウイルス病</t>
  </si>
  <si>
    <t>01600</t>
  </si>
  <si>
    <t>その他の感染症及び寄生虫症</t>
  </si>
  <si>
    <t>02000</t>
  </si>
  <si>
    <t>新　　生　　物</t>
  </si>
  <si>
    <t>02100</t>
  </si>
  <si>
    <t>悪性新生物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</si>
  <si>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</si>
  <si>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</si>
  <si>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</si>
  <si>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</si>
  <si>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</si>
  <si>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</si>
  <si>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</si>
  <si>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</si>
  <si>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</si>
  <si>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</si>
  <si>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</si>
  <si>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</si>
  <si>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</si>
  <si>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</si>
  <si>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</si>
  <si>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</si>
  <si>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</si>
  <si>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</si>
  <si>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</si>
  <si>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</si>
  <si>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</si>
  <si>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</si>
  <si>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その他の新生物</t>
  </si>
  <si>
    <t>02201</t>
  </si>
  <si>
    <t>02202</t>
  </si>
  <si>
    <t>03000</t>
  </si>
  <si>
    <t>血液及び造血器の疾患並びに免疫機構の障害</t>
  </si>
  <si>
    <t>03100</t>
  </si>
  <si>
    <t>貧　　血</t>
  </si>
  <si>
    <t>03200</t>
  </si>
  <si>
    <t>その他の血液及び造血器の疾患並びに免疫機構の障害</t>
  </si>
  <si>
    <t>第５表　死亡数、性・死因（死因分類）・圏域別（３－２）</t>
  </si>
  <si>
    <t>高血圧性心疾患及び心腎疾患</t>
  </si>
  <si>
    <t>その他の高血圧性疾患</t>
  </si>
  <si>
    <t>慢性リウマチ性心疾患</t>
  </si>
  <si>
    <t>急性心筋梗塞</t>
  </si>
  <si>
    <t>その他の虚血性心疾患</t>
  </si>
  <si>
    <t>慢性非リウマチ性心内膜疾患</t>
  </si>
  <si>
    <t>心　　筋　　症</t>
  </si>
  <si>
    <t>不整脈及び伝導障害</t>
  </si>
  <si>
    <t>心　　不　　全</t>
  </si>
  <si>
    <t>その他の心疾患</t>
  </si>
  <si>
    <t>くも膜下出血</t>
  </si>
  <si>
    <t>脳内出血</t>
  </si>
  <si>
    <t>脳　　梗　　塞</t>
  </si>
  <si>
    <t>その他の脳血管疾患</t>
  </si>
  <si>
    <t>肝硬変（アルコール性を除く）</t>
  </si>
  <si>
    <t>その他の肝疾患</t>
  </si>
  <si>
    <t>04000</t>
  </si>
  <si>
    <t>内分泌、栄養及び代謝疾患</t>
  </si>
  <si>
    <t>04100</t>
  </si>
  <si>
    <t>糖　　尿　　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</si>
  <si>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</si>
  <si>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</si>
  <si>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</si>
  <si>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</si>
  <si>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</si>
  <si>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</si>
  <si>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</si>
  <si>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</si>
  <si>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</si>
  <si>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</si>
  <si>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</si>
  <si>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　　膜　　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</si>
  <si>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</si>
  <si>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</si>
  <si>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</si>
  <si>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</si>
  <si>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</si>
  <si>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</si>
  <si>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</si>
  <si>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</si>
  <si>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09000</t>
  </si>
  <si>
    <t>循環器系の疾患</t>
  </si>
  <si>
    <t>09100</t>
  </si>
  <si>
    <t>高血圧性疾患</t>
  </si>
  <si>
    <t>09101</t>
  </si>
  <si>
    <t>09102</t>
  </si>
  <si>
    <t>09200</t>
  </si>
  <si>
    <t>心疾患（高血圧性を除く）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</si>
  <si>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</si>
  <si>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</si>
  <si>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</si>
  <si>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</si>
  <si>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</si>
  <si>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</si>
  <si>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</si>
  <si>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</si>
  <si>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</si>
  <si>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脳血管疾患</t>
  </si>
  <si>
    <t>09301</t>
  </si>
  <si>
    <t>09302</t>
  </si>
  <si>
    <t>09303</t>
  </si>
  <si>
    <t>09304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</si>
  <si>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</si>
  <si>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</si>
  <si>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</si>
  <si>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</si>
  <si>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</si>
  <si>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</si>
  <si>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</si>
  <si>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</si>
  <si>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</si>
  <si>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　　炎</t>
  </si>
  <si>
    <t>10300</t>
  </si>
  <si>
    <t>急性気管支炎</t>
  </si>
  <si>
    <t>10400</t>
  </si>
  <si>
    <t>慢性閉塞性肺疾患</t>
  </si>
  <si>
    <t>10500</t>
  </si>
  <si>
    <t>喘　　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</si>
  <si>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</si>
  <si>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</si>
  <si>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</si>
  <si>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</si>
  <si>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</si>
  <si>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</si>
  <si>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</si>
  <si>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</si>
  <si>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</si>
  <si>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　　疾　　患</t>
  </si>
  <si>
    <t>11301</t>
  </si>
  <si>
    <t>11302</t>
  </si>
  <si>
    <t>11400</t>
  </si>
  <si>
    <t>その他の消化器系の疾患</t>
  </si>
  <si>
    <t>第５表　死亡数、性・死因（死因分類）・圏域別（３－３）</t>
  </si>
  <si>
    <t>急性腎不全</t>
  </si>
  <si>
    <t>慢性腎不全</t>
  </si>
  <si>
    <t>詳細不明の腎不全</t>
  </si>
  <si>
    <t>心臓の先天奇形</t>
  </si>
  <si>
    <t>その他の循環器系の先天奇形</t>
  </si>
  <si>
    <t>交通事故</t>
  </si>
  <si>
    <t>転倒・転落</t>
  </si>
  <si>
    <t>不慮の溺死及び溺水</t>
  </si>
  <si>
    <t>不慮の窒息</t>
  </si>
  <si>
    <t>煙・火及び火災への曝露</t>
  </si>
  <si>
    <t>有害物質による不慮の中毒及び有害物質への曝露</t>
  </si>
  <si>
    <t>その他の不慮の事故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</si>
  <si>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</si>
  <si>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</si>
  <si>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</si>
  <si>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</si>
  <si>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</si>
  <si>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</si>
  <si>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</si>
  <si>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</si>
  <si>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</si>
  <si>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　　不　　全</t>
  </si>
  <si>
    <t>14201</t>
  </si>
  <si>
    <t>14202</t>
  </si>
  <si>
    <t>14203</t>
  </si>
  <si>
    <t>14300</t>
  </si>
  <si>
    <t>その他の尿路性器系の疾患</t>
  </si>
  <si>
    <t>15000</t>
  </si>
  <si>
    <t>妊娠、分娩及び産じょく</t>
  </si>
  <si>
    <t>16000</t>
  </si>
  <si>
    <t>周産期に発生した病気</t>
  </si>
  <si>
    <t>16100</t>
  </si>
  <si>
    <t>妊娠期間及び胎児発育に関する障害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</si>
  <si>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</si>
  <si>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</si>
  <si>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</si>
  <si>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</si>
  <si>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</si>
  <si>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</si>
  <si>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</si>
  <si>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</si>
  <si>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</si>
  <si>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</si>
  <si>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</si>
  <si>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</si>
  <si>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</si>
  <si>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</si>
  <si>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</si>
  <si>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17202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</si>
  <si>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</si>
  <si>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</si>
  <si>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</si>
  <si>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</si>
  <si>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</si>
  <si>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</si>
  <si>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</si>
  <si>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病状、徴候及び異常臨床所見・異常検査所見で他に分類されないもの</t>
  </si>
  <si>
    <t>18100</t>
  </si>
  <si>
    <t>老　　衰</t>
  </si>
  <si>
    <t>18200</t>
  </si>
  <si>
    <t>乳幼児突然死症候群</t>
  </si>
  <si>
    <t>18300</t>
  </si>
  <si>
    <t>その他の症状、徴候及び異常臨床所見・異常検査所見で他に分類されないもの</t>
  </si>
  <si>
    <t>20000</t>
  </si>
  <si>
    <t>傷病及び死亡の外因</t>
  </si>
  <si>
    <t>20100</t>
  </si>
  <si>
    <t>不慮の事故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</si>
  <si>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</si>
  <si>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</si>
  <si>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</si>
  <si>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</si>
  <si>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</si>
  <si>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</si>
  <si>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</si>
  <si>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</si>
  <si>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自　　殺</t>
  </si>
  <si>
    <t>20300</t>
  </si>
  <si>
    <t>他　　殺</t>
  </si>
  <si>
    <t>20400</t>
  </si>
  <si>
    <t>その他の外因</t>
  </si>
  <si>
    <t>第６表　乳児死亡数、性・死因（乳児死因分類）・圏域別</t>
  </si>
  <si>
    <t>敗血症</t>
  </si>
  <si>
    <t>その他の感染症及び寄生虫症</t>
  </si>
  <si>
    <t>悪性新生物</t>
  </si>
  <si>
    <t>白血病</t>
  </si>
  <si>
    <t>心疾患（高血圧性を除く）</t>
  </si>
  <si>
    <t>肺炎</t>
  </si>
  <si>
    <t>周産期に発生した病態</t>
  </si>
  <si>
    <t>妊娠期間及び胎児発育に関する障害</t>
  </si>
  <si>
    <t>出生児仮死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</si>
  <si>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</si>
  <si>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</si>
  <si>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</si>
  <si>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</si>
  <si>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</si>
  <si>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</si>
  <si>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</si>
  <si>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</si>
  <si>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</si>
  <si>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</si>
  <si>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</si>
  <si>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</si>
  <si>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</si>
  <si>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</si>
  <si>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</si>
  <si>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</si>
  <si>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胃内容物の誤えん及び気道閉塞を生じた食物等の誤えん</t>
  </si>
  <si>
    <t>煙、火及び火炎への曝露</t>
  </si>
  <si>
    <t>その他の外因</t>
  </si>
  <si>
    <t>Ba02</t>
  </si>
  <si>
    <t>Ba05</t>
  </si>
  <si>
    <t>Ba06</t>
  </si>
  <si>
    <t>Ba07</t>
  </si>
  <si>
    <t>Ba08</t>
  </si>
  <si>
    <t>Ba15</t>
  </si>
  <si>
    <t>Ba18</t>
  </si>
  <si>
    <t>Ba23</t>
  </si>
  <si>
    <t>Ba24</t>
  </si>
  <si>
    <t>Ba26</t>
  </si>
  <si>
    <t>Ba28</t>
  </si>
  <si>
    <t>Ba29</t>
  </si>
  <si>
    <t>Ba30</t>
  </si>
  <si>
    <t>Ba31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</si>
  <si>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</si>
  <si>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</si>
  <si>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</si>
  <si>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</si>
  <si>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</si>
  <si>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</si>
  <si>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</si>
  <si>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</si>
  <si>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</si>
  <si>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</si>
  <si>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</si>
  <si>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</si>
  <si>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</si>
  <si>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</si>
  <si>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</si>
  <si>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Ba50</t>
  </si>
  <si>
    <t>Ba52</t>
  </si>
  <si>
    <t>Ba56</t>
  </si>
  <si>
    <t xml:space="preserve">    （平成21年）</t>
  </si>
  <si>
    <t>平成19年</t>
  </si>
  <si>
    <t>20</t>
  </si>
  <si>
    <t>21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</si>
</sst>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 &quot;;_ 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b/>
      <sz val="24"/>
      <name val="ＭＳ 明朝"/>
      <family val="1"/>
    </font>
    <font>
      <sz val="11"/>
      <color indexed="12"/>
      <name val="ＭＳ 明朝"/>
      <family val="1"/>
    </font>
    <font>
      <b/>
      <sz val="11"/>
      <color indexed="12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20" xfId="0" applyFont="1" applyFill="1" applyBorder="1" applyAlignment="1">
      <alignment horizontal="right" vertical="top"/>
    </xf>
    <xf numFmtId="0" fontId="26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176" fontId="27" fillId="0" borderId="22" xfId="0" applyNumberFormat="1" applyFont="1" applyFill="1" applyBorder="1" applyAlignment="1" applyProtection="1">
      <alignment vertical="center"/>
      <protection locked="0"/>
    </xf>
    <xf numFmtId="176" fontId="22" fillId="0" borderId="22" xfId="0" applyNumberFormat="1" applyFont="1" applyFill="1" applyBorder="1" applyAlignment="1" applyProtection="1">
      <alignment vertical="center"/>
      <protection locked="0"/>
    </xf>
    <xf numFmtId="176" fontId="22" fillId="0" borderId="23" xfId="0" applyNumberFormat="1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>
      <alignment horizontal="center" vertical="center"/>
    </xf>
    <xf numFmtId="176" fontId="27" fillId="0" borderId="24" xfId="0" applyNumberFormat="1" applyFont="1" applyFill="1" applyBorder="1" applyAlignment="1" applyProtection="1">
      <alignment vertical="center"/>
      <protection locked="0"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176" fontId="27" fillId="0" borderId="27" xfId="0" applyNumberFormat="1" applyFont="1" applyFill="1" applyBorder="1" applyAlignment="1" applyProtection="1">
      <alignment vertical="center"/>
      <protection locked="0"/>
    </xf>
    <xf numFmtId="0" fontId="22" fillId="0" borderId="28" xfId="0" applyFont="1" applyFill="1" applyBorder="1" applyAlignment="1">
      <alignment horizontal="center" vertical="center"/>
    </xf>
    <xf numFmtId="176" fontId="27" fillId="0" borderId="28" xfId="0" applyNumberFormat="1" applyFont="1" applyFill="1" applyBorder="1" applyAlignment="1" applyProtection="1">
      <alignment vertical="center"/>
      <protection locked="0"/>
    </xf>
    <xf numFmtId="176" fontId="22" fillId="0" borderId="28" xfId="0" applyNumberFormat="1" applyFont="1" applyFill="1" applyBorder="1" applyAlignment="1" applyProtection="1">
      <alignment vertical="center"/>
      <protection locked="0"/>
    </xf>
    <xf numFmtId="176" fontId="22" fillId="0" borderId="29" xfId="0" applyNumberFormat="1" applyFont="1" applyFill="1" applyBorder="1" applyAlignment="1" applyProtection="1">
      <alignment vertical="center"/>
      <protection locked="0"/>
    </xf>
    <xf numFmtId="0" fontId="22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176" fontId="27" fillId="0" borderId="31" xfId="0" applyNumberFormat="1" applyFont="1" applyFill="1" applyBorder="1" applyAlignment="1" applyProtection="1">
      <alignment vertical="center"/>
      <protection locked="0"/>
    </xf>
    <xf numFmtId="176" fontId="27" fillId="0" borderId="18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/>
    </xf>
    <xf numFmtId="176" fontId="22" fillId="0" borderId="24" xfId="0" applyNumberFormat="1" applyFont="1" applyFill="1" applyBorder="1" applyAlignment="1" applyProtection="1">
      <alignment horizontal="right" vertical="center"/>
      <protection locked="0"/>
    </xf>
    <xf numFmtId="176" fontId="22" fillId="0" borderId="24" xfId="0" applyNumberFormat="1" applyFont="1" applyFill="1" applyBorder="1" applyAlignment="1" applyProtection="1">
      <alignment vertical="center"/>
      <protection locked="0"/>
    </xf>
    <xf numFmtId="176" fontId="22" fillId="0" borderId="32" xfId="0" applyNumberFormat="1" applyFont="1" applyFill="1" applyBorder="1" applyAlignment="1" applyProtection="1">
      <alignment vertical="center"/>
      <protection locked="0"/>
    </xf>
    <xf numFmtId="176" fontId="22" fillId="0" borderId="27" xfId="0" applyNumberFormat="1" applyFont="1" applyFill="1" applyBorder="1" applyAlignment="1" applyProtection="1">
      <alignment vertical="center"/>
      <protection locked="0"/>
    </xf>
    <xf numFmtId="176" fontId="22" fillId="0" borderId="33" xfId="0" applyNumberFormat="1" applyFont="1" applyFill="1" applyBorder="1" applyAlignment="1" applyProtection="1">
      <alignment vertical="center"/>
      <protection locked="0"/>
    </xf>
    <xf numFmtId="176" fontId="22" fillId="0" borderId="31" xfId="0" applyNumberFormat="1" applyFont="1" applyFill="1" applyBorder="1" applyAlignment="1" applyProtection="1">
      <alignment vertical="center"/>
      <protection locked="0"/>
    </xf>
    <xf numFmtId="176" fontId="22" fillId="0" borderId="34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  <protection locked="0"/>
    </xf>
    <xf numFmtId="176" fontId="22" fillId="0" borderId="3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76" fontId="26" fillId="0" borderId="22" xfId="0" applyNumberFormat="1" applyFont="1" applyFill="1" applyBorder="1" applyAlignment="1" applyProtection="1">
      <alignment vertical="center"/>
      <protection locked="0"/>
    </xf>
    <xf numFmtId="176" fontId="25" fillId="0" borderId="22" xfId="0" applyNumberFormat="1" applyFont="1" applyFill="1" applyBorder="1" applyAlignment="1" applyProtection="1">
      <alignment vertical="center"/>
      <protection locked="0"/>
    </xf>
    <xf numFmtId="176" fontId="25" fillId="0" borderId="23" xfId="0" applyNumberFormat="1" applyFont="1" applyFill="1" applyBorder="1" applyAlignment="1" applyProtection="1">
      <alignment vertical="center"/>
      <protection locked="0"/>
    </xf>
    <xf numFmtId="0" fontId="25" fillId="0" borderId="24" xfId="0" applyFont="1" applyFill="1" applyBorder="1" applyAlignment="1">
      <alignment horizontal="center" vertical="center"/>
    </xf>
    <xf numFmtId="176" fontId="26" fillId="0" borderId="24" xfId="0" applyNumberFormat="1" applyFont="1" applyFill="1" applyBorder="1" applyAlignment="1" applyProtection="1">
      <alignment vertical="center"/>
      <protection locked="0"/>
    </xf>
    <xf numFmtId="176" fontId="25" fillId="0" borderId="24" xfId="0" applyNumberFormat="1" applyFont="1" applyFill="1" applyBorder="1" applyAlignment="1" applyProtection="1">
      <alignment vertical="center"/>
      <protection locked="0"/>
    </xf>
    <xf numFmtId="176" fontId="25" fillId="0" borderId="32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76" fontId="26" fillId="0" borderId="27" xfId="0" applyNumberFormat="1" applyFont="1" applyFill="1" applyBorder="1" applyAlignment="1" applyProtection="1">
      <alignment vertical="center"/>
      <protection locked="0"/>
    </xf>
    <xf numFmtId="176" fontId="25" fillId="0" borderId="27" xfId="0" applyNumberFormat="1" applyFont="1" applyFill="1" applyBorder="1" applyAlignment="1" applyProtection="1">
      <alignment vertical="center"/>
      <protection locked="0"/>
    </xf>
    <xf numFmtId="176" fontId="25" fillId="0" borderId="33" xfId="0" applyNumberFormat="1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176" fontId="26" fillId="0" borderId="28" xfId="0" applyNumberFormat="1" applyFont="1" applyFill="1" applyBorder="1" applyAlignment="1" applyProtection="1">
      <alignment vertical="center"/>
      <protection locked="0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 applyProtection="1">
      <alignment vertical="center"/>
      <protection locked="0"/>
    </xf>
    <xf numFmtId="176" fontId="26" fillId="0" borderId="26" xfId="0" applyNumberFormat="1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 applyProtection="1">
      <alignment vertical="center"/>
      <protection locked="0"/>
    </xf>
    <xf numFmtId="176" fontId="25" fillId="0" borderId="28" xfId="0" applyNumberFormat="1" applyFont="1" applyFill="1" applyBorder="1" applyAlignment="1" applyProtection="1">
      <alignment vertical="center"/>
      <protection locked="0"/>
    </xf>
    <xf numFmtId="176" fontId="25" fillId="0" borderId="29" xfId="0" applyNumberFormat="1" applyFont="1" applyFill="1" applyBorder="1" applyAlignment="1" applyProtection="1">
      <alignment vertical="center"/>
      <protection locked="0"/>
    </xf>
    <xf numFmtId="176" fontId="25" fillId="0" borderId="16" xfId="0" applyNumberFormat="1" applyFont="1" applyFill="1" applyBorder="1" applyAlignment="1" applyProtection="1">
      <alignment vertical="center"/>
      <protection locked="0"/>
    </xf>
    <xf numFmtId="176" fontId="25" fillId="0" borderId="38" xfId="0" applyNumberFormat="1" applyFont="1" applyFill="1" applyBorder="1" applyAlignment="1" applyProtection="1">
      <alignment vertical="center"/>
      <protection locked="0"/>
    </xf>
    <xf numFmtId="176" fontId="25" fillId="0" borderId="26" xfId="0" applyNumberFormat="1" applyFont="1" applyFill="1" applyBorder="1" applyAlignment="1" applyProtection="1">
      <alignment vertical="center"/>
      <protection locked="0"/>
    </xf>
    <xf numFmtId="176" fontId="25" fillId="0" borderId="39" xfId="0" applyNumberFormat="1" applyFont="1" applyFill="1" applyBorder="1" applyAlignment="1" applyProtection="1">
      <alignment vertical="center"/>
      <protection locked="0"/>
    </xf>
    <xf numFmtId="176" fontId="25" fillId="0" borderId="18" xfId="0" applyNumberFormat="1" applyFont="1" applyFill="1" applyBorder="1" applyAlignment="1" applyProtection="1">
      <alignment vertical="center"/>
      <protection locked="0"/>
    </xf>
    <xf numFmtId="176" fontId="25" fillId="0" borderId="35" xfId="0" applyNumberFormat="1" applyFont="1" applyFill="1" applyBorder="1" applyAlignment="1" applyProtection="1">
      <alignment vertical="center"/>
      <protection locked="0"/>
    </xf>
    <xf numFmtId="0" fontId="27" fillId="0" borderId="1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76" fontId="27" fillId="0" borderId="23" xfId="0" applyNumberFormat="1" applyFont="1" applyFill="1" applyBorder="1" applyAlignment="1" applyProtection="1">
      <alignment vertical="center"/>
      <protection locked="0"/>
    </xf>
    <xf numFmtId="0" fontId="27" fillId="0" borderId="24" xfId="0" applyFont="1" applyFill="1" applyBorder="1" applyAlignment="1">
      <alignment horizontal="center" vertical="center"/>
    </xf>
    <xf numFmtId="176" fontId="27" fillId="0" borderId="32" xfId="0" applyNumberFormat="1" applyFont="1" applyFill="1" applyBorder="1" applyAlignment="1" applyProtection="1">
      <alignment vertical="center"/>
      <protection locked="0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176" fontId="27" fillId="0" borderId="40" xfId="0" applyNumberFormat="1" applyFont="1" applyFill="1" applyBorder="1" applyAlignment="1" applyProtection="1">
      <alignment vertical="center"/>
      <protection locked="0"/>
    </xf>
    <xf numFmtId="176" fontId="27" fillId="0" borderId="33" xfId="0" applyNumberFormat="1" applyFont="1" applyFill="1" applyBorder="1" applyAlignment="1" applyProtection="1">
      <alignment vertical="center"/>
      <protection locked="0"/>
    </xf>
    <xf numFmtId="0" fontId="22" fillId="0" borderId="3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 applyProtection="1">
      <alignment vertical="center"/>
      <protection locked="0"/>
    </xf>
    <xf numFmtId="176" fontId="27" fillId="0" borderId="26" xfId="0" applyNumberFormat="1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 applyProtection="1">
      <alignment vertical="center"/>
      <protection locked="0"/>
    </xf>
    <xf numFmtId="176" fontId="22" fillId="0" borderId="38" xfId="0" applyNumberFormat="1" applyFont="1" applyFill="1" applyBorder="1" applyAlignment="1" applyProtection="1">
      <alignment vertical="center"/>
      <protection locked="0"/>
    </xf>
    <xf numFmtId="176" fontId="22" fillId="0" borderId="26" xfId="0" applyNumberFormat="1" applyFont="1" applyFill="1" applyBorder="1" applyAlignment="1" applyProtection="1">
      <alignment vertical="center"/>
      <protection locked="0"/>
    </xf>
    <xf numFmtId="176" fontId="22" fillId="0" borderId="39" xfId="0" applyNumberFormat="1" applyFont="1" applyFill="1" applyBorder="1" applyAlignment="1" applyProtection="1">
      <alignment vertical="center"/>
      <protection locked="0"/>
    </xf>
    <xf numFmtId="0" fontId="26" fillId="0" borderId="24" xfId="0" applyFont="1" applyFill="1" applyBorder="1" applyAlignment="1">
      <alignment horizontal="center" vertical="center"/>
    </xf>
    <xf numFmtId="176" fontId="26" fillId="0" borderId="32" xfId="0" applyNumberFormat="1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>
      <alignment horizontal="center" vertical="center"/>
    </xf>
    <xf numFmtId="176" fontId="26" fillId="0" borderId="33" xfId="0" applyNumberFormat="1" applyFont="1" applyFill="1" applyBorder="1" applyAlignment="1" applyProtection="1">
      <alignment vertical="center"/>
      <protection locked="0"/>
    </xf>
    <xf numFmtId="41" fontId="30" fillId="0" borderId="0" xfId="0" applyNumberFormat="1" applyFont="1" applyFill="1" applyAlignment="1">
      <alignment vertical="top"/>
    </xf>
    <xf numFmtId="41" fontId="22" fillId="0" borderId="0" xfId="0" applyNumberFormat="1" applyFont="1" applyFill="1" applyAlignment="1">
      <alignment vertical="center"/>
    </xf>
    <xf numFmtId="41" fontId="22" fillId="0" borderId="41" xfId="0" applyNumberFormat="1" applyFont="1" applyFill="1" applyBorder="1" applyAlignment="1">
      <alignment vertical="center"/>
    </xf>
    <xf numFmtId="41" fontId="22" fillId="0" borderId="42" xfId="0" applyNumberFormat="1" applyFont="1" applyFill="1" applyBorder="1" applyAlignment="1">
      <alignment vertical="center"/>
    </xf>
    <xf numFmtId="41" fontId="22" fillId="0" borderId="4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1" fontId="22" fillId="0" borderId="17" xfId="0" applyNumberFormat="1" applyFont="1" applyFill="1" applyBorder="1" applyAlignment="1">
      <alignment vertical="center"/>
    </xf>
    <xf numFmtId="41" fontId="22" fillId="0" borderId="43" xfId="0" applyNumberFormat="1" applyFont="1" applyFill="1" applyBorder="1" applyAlignment="1">
      <alignment vertical="center"/>
    </xf>
    <xf numFmtId="41" fontId="27" fillId="0" borderId="18" xfId="0" applyNumberFormat="1" applyFont="1" applyFill="1" applyBorder="1" applyAlignment="1">
      <alignment horizontal="center" vertical="center"/>
    </xf>
    <xf numFmtId="41" fontId="22" fillId="0" borderId="18" xfId="0" applyNumberFormat="1" applyFont="1" applyFill="1" applyBorder="1" applyAlignment="1">
      <alignment horizontal="center" vertical="center"/>
    </xf>
    <xf numFmtId="41" fontId="22" fillId="0" borderId="35" xfId="0" applyNumberFormat="1" applyFont="1" applyFill="1" applyBorder="1" applyAlignment="1">
      <alignment horizontal="center" vertical="center"/>
    </xf>
    <xf numFmtId="41" fontId="22" fillId="0" borderId="13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16" xfId="0" applyNumberFormat="1" applyFont="1" applyFill="1" applyBorder="1" applyAlignment="1">
      <alignment horizontal="center" vertical="center"/>
    </xf>
    <xf numFmtId="41" fontId="22" fillId="0" borderId="44" xfId="0" applyNumberFormat="1" applyFont="1" applyFill="1" applyBorder="1" applyAlignment="1">
      <alignment horizontal="center" vertical="center"/>
    </xf>
    <xf numFmtId="176" fontId="31" fillId="0" borderId="16" xfId="0" applyNumberFormat="1" applyFont="1" applyFill="1" applyBorder="1" applyAlignment="1" applyProtection="1">
      <alignment vertical="center"/>
      <protection/>
    </xf>
    <xf numFmtId="176" fontId="31" fillId="0" borderId="38" xfId="0" applyNumberFormat="1" applyFont="1" applyFill="1" applyBorder="1" applyAlignment="1" applyProtection="1">
      <alignment vertical="center"/>
      <protection/>
    </xf>
    <xf numFmtId="176" fontId="32" fillId="0" borderId="16" xfId="0" applyNumberFormat="1" applyFont="1" applyFill="1" applyBorder="1" applyAlignment="1" applyProtection="1">
      <alignment vertical="center"/>
      <protection/>
    </xf>
    <xf numFmtId="176" fontId="32" fillId="0" borderId="38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>
      <alignment horizontal="center" vertical="center"/>
    </xf>
    <xf numFmtId="176" fontId="31" fillId="0" borderId="16" xfId="0" applyNumberFormat="1" applyFont="1" applyFill="1" applyBorder="1" applyAlignment="1">
      <alignment vertical="center"/>
    </xf>
    <xf numFmtId="176" fontId="22" fillId="0" borderId="16" xfId="0" applyNumberFormat="1" applyFont="1" applyFill="1" applyBorder="1" applyAlignment="1">
      <alignment vertical="center"/>
    </xf>
    <xf numFmtId="176" fontId="22" fillId="0" borderId="38" xfId="0" applyNumberFormat="1" applyFont="1" applyFill="1" applyBorder="1" applyAlignment="1">
      <alignment vertical="center"/>
    </xf>
    <xf numFmtId="176" fontId="33" fillId="0" borderId="16" xfId="0" applyNumberFormat="1" applyFont="1" applyFill="1" applyBorder="1" applyAlignment="1">
      <alignment vertical="center"/>
    </xf>
    <xf numFmtId="176" fontId="34" fillId="0" borderId="16" xfId="0" applyNumberFormat="1" applyFont="1" applyFill="1" applyBorder="1" applyAlignment="1">
      <alignment vertical="center"/>
    </xf>
    <xf numFmtId="176" fontId="34" fillId="0" borderId="16" xfId="0" applyNumberFormat="1" applyFont="1" applyFill="1" applyBorder="1" applyAlignment="1" applyProtection="1">
      <alignment vertical="center"/>
      <protection locked="0"/>
    </xf>
    <xf numFmtId="176" fontId="34" fillId="0" borderId="38" xfId="0" applyNumberFormat="1" applyFont="1" applyFill="1" applyBorder="1" applyAlignment="1" applyProtection="1">
      <alignment vertical="center"/>
      <protection locked="0"/>
    </xf>
    <xf numFmtId="176" fontId="33" fillId="0" borderId="18" xfId="0" applyNumberFormat="1" applyFont="1" applyFill="1" applyBorder="1" applyAlignment="1">
      <alignment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 wrapText="1"/>
    </xf>
    <xf numFmtId="49" fontId="35" fillId="0" borderId="13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 wrapText="1"/>
    </xf>
    <xf numFmtId="49" fontId="35" fillId="0" borderId="17" xfId="0" applyNumberFormat="1" applyFont="1" applyFill="1" applyBorder="1" applyAlignment="1">
      <alignment horizontal="center" vertical="center"/>
    </xf>
    <xf numFmtId="49" fontId="35" fillId="0" borderId="43" xfId="0" applyNumberFormat="1" applyFont="1" applyFill="1" applyBorder="1" applyAlignment="1">
      <alignment vertical="center"/>
    </xf>
    <xf numFmtId="49" fontId="27" fillId="0" borderId="43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 applyProtection="1">
      <alignment vertical="center"/>
      <protection locked="0"/>
    </xf>
    <xf numFmtId="176" fontId="34" fillId="0" borderId="35" xfId="0" applyNumberFormat="1" applyFont="1" applyFill="1" applyBorder="1" applyAlignment="1" applyProtection="1">
      <alignment vertical="center"/>
      <protection locked="0"/>
    </xf>
    <xf numFmtId="0" fontId="27" fillId="0" borderId="4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 wrapText="1"/>
    </xf>
    <xf numFmtId="41" fontId="24" fillId="0" borderId="0" xfId="0" applyNumberFormat="1" applyFont="1" applyFill="1" applyAlignment="1">
      <alignment vertical="top"/>
    </xf>
    <xf numFmtId="41" fontId="27" fillId="0" borderId="16" xfId="0" applyNumberFormat="1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41" fontId="22" fillId="0" borderId="53" xfId="0" applyNumberFormat="1" applyFont="1" applyFill="1" applyBorder="1" applyAlignment="1">
      <alignment horizontal="center" vertical="center"/>
    </xf>
    <xf numFmtId="41" fontId="22" fillId="0" borderId="54" xfId="0" applyNumberFormat="1" applyFont="1" applyFill="1" applyBorder="1" applyAlignment="1">
      <alignment horizontal="center" vertical="center"/>
    </xf>
    <xf numFmtId="41" fontId="22" fillId="0" borderId="56" xfId="0" applyNumberFormat="1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45" xfId="0" applyNumberFormat="1" applyFont="1" applyFill="1" applyBorder="1" applyAlignment="1">
      <alignment horizontal="center" vertical="center"/>
    </xf>
    <xf numFmtId="41" fontId="27" fillId="0" borderId="53" xfId="0" applyNumberFormat="1" applyFont="1" applyFill="1" applyBorder="1" applyAlignment="1">
      <alignment horizontal="center" vertical="center"/>
    </xf>
    <xf numFmtId="41" fontId="27" fillId="0" borderId="54" xfId="0" applyNumberFormat="1" applyFont="1" applyFill="1" applyBorder="1" applyAlignment="1">
      <alignment horizontal="center" vertical="center"/>
    </xf>
    <xf numFmtId="41" fontId="27" fillId="0" borderId="5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1781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647700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6192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504825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428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1</xdr:row>
      <xdr:rowOff>714375</xdr:rowOff>
    </xdr:to>
    <xdr:sp>
      <xdr:nvSpPr>
        <xdr:cNvPr id="1" name="Line 2"/>
        <xdr:cNvSpPr>
          <a:spLocks/>
        </xdr:cNvSpPr>
      </xdr:nvSpPr>
      <xdr:spPr>
        <a:xfrm>
          <a:off x="19050" y="514350"/>
          <a:ext cx="1647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26003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190500</xdr:rowOff>
    </xdr:from>
    <xdr:to>
      <xdr:col>2</xdr:col>
      <xdr:colOff>447675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1049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495300</xdr:rowOff>
    </xdr:from>
    <xdr:to>
      <xdr:col>3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95300"/>
          <a:ext cx="29813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495300</xdr:rowOff>
    </xdr:from>
    <xdr:to>
      <xdr:col>3</xdr:col>
      <xdr:colOff>19050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3219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9525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219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9"/>
  <sheetViews>
    <sheetView tabSelected="1" workbookViewId="0" topLeftCell="A1">
      <selection activeCell="B22" sqref="B22"/>
    </sheetView>
  </sheetViews>
  <sheetFormatPr defaultColWidth="9.00390625" defaultRowHeight="13.5"/>
  <cols>
    <col min="1" max="1" width="4.50390625" style="0" customWidth="1"/>
    <col min="2" max="2" width="59.375" style="0" customWidth="1"/>
  </cols>
  <sheetData>
    <row r="2" ht="13.5">
      <c r="B2" s="1" t="s">
        <v>0</v>
      </c>
    </row>
    <row r="3" ht="13.5">
      <c r="B3" s="2"/>
    </row>
    <row r="4" ht="13.5">
      <c r="B4" s="2" t="s">
        <v>1</v>
      </c>
    </row>
    <row r="5" ht="13.5">
      <c r="B5" s="2" t="s">
        <v>2</v>
      </c>
    </row>
    <row r="6" ht="13.5">
      <c r="B6" s="2" t="s">
        <v>3</v>
      </c>
    </row>
    <row r="7" ht="13.5">
      <c r="B7" s="2" t="s">
        <v>4</v>
      </c>
    </row>
    <row r="8" ht="13.5">
      <c r="B8" s="2" t="s">
        <v>5</v>
      </c>
    </row>
    <row r="9" ht="13.5">
      <c r="B9" s="2" t="s">
        <v>6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43"/>
  </sheetPr>
  <dimension ref="A1:AS39"/>
  <sheetViews>
    <sheetView view="pageBreakPreview" zoomScale="70" zoomScaleNormal="70" zoomScaleSheetLayoutView="70" workbookViewId="0" topLeftCell="A1">
      <selection activeCell="P11" sqref="P11"/>
    </sheetView>
  </sheetViews>
  <sheetFormatPr defaultColWidth="9.00390625" defaultRowHeight="13.5"/>
  <cols>
    <col min="1" max="1" width="5.625" style="5" customWidth="1"/>
    <col min="2" max="2" width="2.125" style="5" customWidth="1"/>
    <col min="3" max="3" width="34.625" style="5" customWidth="1"/>
    <col min="4" max="18" width="6.875" style="5" customWidth="1"/>
    <col min="19" max="36" width="8.125" style="5" customWidth="1"/>
    <col min="37" max="16384" width="9.00390625" style="5" customWidth="1"/>
  </cols>
  <sheetData>
    <row r="1" spans="1:40" ht="39.75" customHeight="1" thickBot="1">
      <c r="A1" s="161" t="s">
        <v>408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5" ht="21.75" customHeight="1">
      <c r="A2" s="118"/>
      <c r="B2" s="119"/>
      <c r="C2" s="120" t="s">
        <v>137</v>
      </c>
      <c r="D2" s="199" t="s">
        <v>138</v>
      </c>
      <c r="E2" s="200"/>
      <c r="F2" s="201"/>
      <c r="G2" s="190" t="s">
        <v>139</v>
      </c>
      <c r="H2" s="191"/>
      <c r="I2" s="192"/>
      <c r="J2" s="190" t="s">
        <v>140</v>
      </c>
      <c r="K2" s="191"/>
      <c r="L2" s="192"/>
      <c r="M2" s="190" t="s">
        <v>141</v>
      </c>
      <c r="N2" s="191"/>
      <c r="O2" s="192"/>
      <c r="P2" s="190" t="s">
        <v>142</v>
      </c>
      <c r="Q2" s="191"/>
      <c r="R2" s="192"/>
      <c r="S2" s="190" t="s">
        <v>143</v>
      </c>
      <c r="T2" s="191"/>
      <c r="U2" s="192"/>
      <c r="V2" s="190" t="s">
        <v>144</v>
      </c>
      <c r="W2" s="191"/>
      <c r="X2" s="192"/>
      <c r="Y2" s="190" t="s">
        <v>145</v>
      </c>
      <c r="Z2" s="191"/>
      <c r="AA2" s="192"/>
      <c r="AB2" s="187" t="s">
        <v>146</v>
      </c>
      <c r="AC2" s="188"/>
      <c r="AD2" s="193"/>
      <c r="AE2" s="187" t="s">
        <v>147</v>
      </c>
      <c r="AF2" s="188"/>
      <c r="AG2" s="193"/>
      <c r="AH2" s="187" t="s">
        <v>148</v>
      </c>
      <c r="AI2" s="188"/>
      <c r="AJ2" s="189"/>
      <c r="AK2" s="121"/>
      <c r="AL2" s="121"/>
      <c r="AM2" s="121"/>
      <c r="AN2" s="121"/>
      <c r="AO2" s="122"/>
      <c r="AP2" s="122"/>
      <c r="AQ2" s="122"/>
      <c r="AR2" s="122"/>
      <c r="AS2" s="122"/>
    </row>
    <row r="3" spans="1:43" ht="21.75" customHeight="1" thickBot="1">
      <c r="A3" s="123" t="s">
        <v>149</v>
      </c>
      <c r="B3" s="124"/>
      <c r="C3" s="124"/>
      <c r="D3" s="125" t="s">
        <v>150</v>
      </c>
      <c r="E3" s="125" t="s">
        <v>56</v>
      </c>
      <c r="F3" s="125" t="s">
        <v>57</v>
      </c>
      <c r="G3" s="126" t="s">
        <v>150</v>
      </c>
      <c r="H3" s="126" t="s">
        <v>56</v>
      </c>
      <c r="I3" s="126" t="s">
        <v>57</v>
      </c>
      <c r="J3" s="126" t="s">
        <v>150</v>
      </c>
      <c r="K3" s="126" t="s">
        <v>56</v>
      </c>
      <c r="L3" s="126" t="s">
        <v>57</v>
      </c>
      <c r="M3" s="126" t="s">
        <v>150</v>
      </c>
      <c r="N3" s="126" t="s">
        <v>56</v>
      </c>
      <c r="O3" s="126" t="s">
        <v>57</v>
      </c>
      <c r="P3" s="126" t="s">
        <v>150</v>
      </c>
      <c r="Q3" s="126" t="s">
        <v>56</v>
      </c>
      <c r="R3" s="126" t="s">
        <v>57</v>
      </c>
      <c r="S3" s="126" t="s">
        <v>150</v>
      </c>
      <c r="T3" s="126" t="s">
        <v>56</v>
      </c>
      <c r="U3" s="126" t="s">
        <v>57</v>
      </c>
      <c r="V3" s="126" t="s">
        <v>150</v>
      </c>
      <c r="W3" s="126" t="s">
        <v>56</v>
      </c>
      <c r="X3" s="126" t="s">
        <v>57</v>
      </c>
      <c r="Y3" s="126" t="s">
        <v>150</v>
      </c>
      <c r="Z3" s="126" t="s">
        <v>56</v>
      </c>
      <c r="AA3" s="126" t="s">
        <v>57</v>
      </c>
      <c r="AB3" s="126" t="s">
        <v>150</v>
      </c>
      <c r="AC3" s="126" t="s">
        <v>56</v>
      </c>
      <c r="AD3" s="126" t="s">
        <v>57</v>
      </c>
      <c r="AE3" s="126" t="s">
        <v>150</v>
      </c>
      <c r="AF3" s="126" t="s">
        <v>56</v>
      </c>
      <c r="AG3" s="126" t="s">
        <v>57</v>
      </c>
      <c r="AH3" s="126" t="s">
        <v>150</v>
      </c>
      <c r="AI3" s="126" t="s">
        <v>56</v>
      </c>
      <c r="AJ3" s="127" t="s">
        <v>57</v>
      </c>
      <c r="AK3" s="121"/>
      <c r="AL3" s="121"/>
      <c r="AM3" s="121"/>
      <c r="AN3" s="121"/>
      <c r="AO3" s="122"/>
      <c r="AP3" s="122"/>
      <c r="AQ3" s="122"/>
    </row>
    <row r="4" spans="1:43" ht="9.75" customHeight="1">
      <c r="A4" s="128"/>
      <c r="B4" s="129"/>
      <c r="C4" s="129"/>
      <c r="D4" s="162"/>
      <c r="E4" s="162"/>
      <c r="F4" s="162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1"/>
      <c r="AK4" s="121"/>
      <c r="AL4" s="121"/>
      <c r="AM4" s="121"/>
      <c r="AN4" s="121"/>
      <c r="AO4" s="122"/>
      <c r="AP4" s="122"/>
      <c r="AQ4" s="122"/>
    </row>
    <row r="5" spans="1:43" s="4" customFormat="1" ht="30" customHeight="1">
      <c r="A5" s="197" t="s">
        <v>470</v>
      </c>
      <c r="B5" s="173"/>
      <c r="C5" s="198"/>
      <c r="D5" s="138">
        <v>105</v>
      </c>
      <c r="E5" s="138">
        <v>55</v>
      </c>
      <c r="F5" s="138">
        <v>50</v>
      </c>
      <c r="G5" s="138">
        <v>19</v>
      </c>
      <c r="H5" s="138">
        <v>9</v>
      </c>
      <c r="I5" s="138">
        <v>10</v>
      </c>
      <c r="J5" s="138">
        <v>23</v>
      </c>
      <c r="K5" s="138">
        <v>13</v>
      </c>
      <c r="L5" s="138">
        <v>10</v>
      </c>
      <c r="M5" s="138">
        <v>10</v>
      </c>
      <c r="N5" s="138">
        <v>4</v>
      </c>
      <c r="O5" s="138">
        <v>6</v>
      </c>
      <c r="P5" s="138">
        <v>19</v>
      </c>
      <c r="Q5" s="138">
        <v>12</v>
      </c>
      <c r="R5" s="138">
        <v>7</v>
      </c>
      <c r="S5" s="138">
        <v>5</v>
      </c>
      <c r="T5" s="138">
        <v>2</v>
      </c>
      <c r="U5" s="138">
        <v>3</v>
      </c>
      <c r="V5" s="138">
        <v>12</v>
      </c>
      <c r="W5" s="138">
        <v>5</v>
      </c>
      <c r="X5" s="138">
        <v>7</v>
      </c>
      <c r="Y5" s="138">
        <v>5</v>
      </c>
      <c r="Z5" s="138">
        <v>2</v>
      </c>
      <c r="AA5" s="138">
        <v>3</v>
      </c>
      <c r="AB5" s="138">
        <v>6</v>
      </c>
      <c r="AC5" s="138">
        <v>5</v>
      </c>
      <c r="AD5" s="138">
        <v>1</v>
      </c>
      <c r="AE5" s="138">
        <v>3</v>
      </c>
      <c r="AF5" s="138">
        <v>1</v>
      </c>
      <c r="AG5" s="138">
        <v>2</v>
      </c>
      <c r="AH5" s="138">
        <v>3</v>
      </c>
      <c r="AI5" s="138">
        <v>2</v>
      </c>
      <c r="AJ5" s="139">
        <v>1</v>
      </c>
      <c r="AK5" s="121"/>
      <c r="AL5" s="121"/>
      <c r="AM5" s="121"/>
      <c r="AN5" s="121"/>
      <c r="AO5" s="121"/>
      <c r="AP5" s="121"/>
      <c r="AQ5" s="121"/>
    </row>
    <row r="6" spans="1:43" s="4" customFormat="1" ht="30" customHeight="1">
      <c r="A6" s="197" t="s">
        <v>471</v>
      </c>
      <c r="B6" s="173"/>
      <c r="C6" s="198"/>
      <c r="D6" s="138">
        <v>115</v>
      </c>
      <c r="E6" s="138">
        <v>67</v>
      </c>
      <c r="F6" s="138">
        <v>48</v>
      </c>
      <c r="G6" s="138">
        <v>29</v>
      </c>
      <c r="H6" s="138">
        <v>19</v>
      </c>
      <c r="I6" s="138">
        <v>10</v>
      </c>
      <c r="J6" s="138">
        <v>20</v>
      </c>
      <c r="K6" s="138">
        <v>13</v>
      </c>
      <c r="L6" s="138">
        <v>7</v>
      </c>
      <c r="M6" s="138">
        <v>16</v>
      </c>
      <c r="N6" s="138">
        <v>6</v>
      </c>
      <c r="O6" s="138">
        <v>10</v>
      </c>
      <c r="P6" s="138">
        <v>21</v>
      </c>
      <c r="Q6" s="138">
        <v>13</v>
      </c>
      <c r="R6" s="138">
        <v>8</v>
      </c>
      <c r="S6" s="138">
        <v>6</v>
      </c>
      <c r="T6" s="138">
        <v>3</v>
      </c>
      <c r="U6" s="138">
        <v>3</v>
      </c>
      <c r="V6" s="138">
        <v>13</v>
      </c>
      <c r="W6" s="138">
        <v>6</v>
      </c>
      <c r="X6" s="138">
        <v>7</v>
      </c>
      <c r="Y6" s="138">
        <v>2</v>
      </c>
      <c r="Z6" s="138">
        <v>2</v>
      </c>
      <c r="AA6" s="138">
        <v>0</v>
      </c>
      <c r="AB6" s="138">
        <v>3</v>
      </c>
      <c r="AC6" s="138">
        <v>2</v>
      </c>
      <c r="AD6" s="138">
        <v>1</v>
      </c>
      <c r="AE6" s="138">
        <v>3</v>
      </c>
      <c r="AF6" s="138">
        <v>2</v>
      </c>
      <c r="AG6" s="138">
        <v>1</v>
      </c>
      <c r="AH6" s="138">
        <v>2</v>
      </c>
      <c r="AI6" s="138">
        <v>1</v>
      </c>
      <c r="AJ6" s="139">
        <v>1</v>
      </c>
      <c r="AK6" s="121"/>
      <c r="AL6" s="121"/>
      <c r="AM6" s="121"/>
      <c r="AN6" s="121"/>
      <c r="AO6" s="121"/>
      <c r="AP6" s="121"/>
      <c r="AQ6" s="121"/>
    </row>
    <row r="7" spans="1:43" ht="60" customHeight="1">
      <c r="A7" s="194" t="s">
        <v>472</v>
      </c>
      <c r="B7" s="195"/>
      <c r="C7" s="196"/>
      <c r="D7" s="163">
        <f aca="true" t="shared" si="0" ref="D7:D39">E7+F7</f>
        <v>97</v>
      </c>
      <c r="E7" s="163">
        <f aca="true" t="shared" si="1" ref="E7:E39">H7+K7+N7+Q7+T7+W7+Z7+AC7+AF7+AI7</f>
        <v>48</v>
      </c>
      <c r="F7" s="163">
        <f aca="true" t="shared" si="2" ref="F7:F39">I7+L7+O7+R7+U7+X7+AA7+AD7+AG7+AJ7</f>
        <v>49</v>
      </c>
      <c r="G7" s="163">
        <f>SUM(H7,I7)</f>
        <v>20</v>
      </c>
      <c r="H7" s="163">
        <f>SUM('第６表'!H8,'第６表'!H9,'第６表'!H10,'第６表'!H13,'第６表'!H14,'第６表'!H15,'第６表'!H24,'第６表'!H33,'第６表'!H34,'第６表'!H35,'第６表'!H39)</f>
        <v>9</v>
      </c>
      <c r="I7" s="163">
        <f>SUM('第６表'!I8,'第６表'!I9,'第６表'!I10,'第６表'!I13,'第６表'!I14,'第６表'!I15,'第６表'!I24,'第６表'!I33,'第６表'!I34,'第６表'!I35,'第６表'!I39)</f>
        <v>11</v>
      </c>
      <c r="J7" s="163">
        <f>SUM(K7,L7)</f>
        <v>19</v>
      </c>
      <c r="K7" s="163">
        <f>SUM('第６表'!K8,'第６表'!K9,'第６表'!K10,'第６表'!K13,'第６表'!K14,'第６表'!K15,'第６表'!K24,'第６表'!K33,'第６表'!K34,'第６表'!K35,'第６表'!K39)</f>
        <v>8</v>
      </c>
      <c r="L7" s="163">
        <f>SUM('第６表'!L8,'第６表'!L9,'第６表'!L10,'第６表'!L13,'第６表'!L14,'第６表'!L15,'第６表'!L24,'第６表'!L33,'第６表'!L34,'第６表'!L35,'第６表'!L39)</f>
        <v>11</v>
      </c>
      <c r="M7" s="163">
        <f>SUM(N7,O7)</f>
        <v>10</v>
      </c>
      <c r="N7" s="163">
        <f>SUM('第６表'!N8,'第６表'!N9,'第６表'!N10,'第６表'!N13,'第６表'!N14,'第６表'!N15,'第６表'!N24,'第６表'!N33,'第６表'!N34,'第６表'!N35,'第６表'!N39)</f>
        <v>4</v>
      </c>
      <c r="O7" s="163">
        <f>SUM('第６表'!O8,'第６表'!O9,'第６表'!O10,'第６表'!O13,'第６表'!O14,'第６表'!O15,'第６表'!O24,'第６表'!O33,'第６表'!O34,'第６表'!O35,'第６表'!O39)</f>
        <v>6</v>
      </c>
      <c r="P7" s="163">
        <f>SUM(Q7,R7)</f>
        <v>15</v>
      </c>
      <c r="Q7" s="163">
        <f>SUM('第６表'!Q8,'第６表'!Q9,'第６表'!Q10,'第６表'!Q13,'第６表'!Q14,'第６表'!Q15,'第６表'!Q24,'第６表'!Q33,'第６表'!Q34,'第６表'!Q35,'第６表'!Q39)</f>
        <v>8</v>
      </c>
      <c r="R7" s="163">
        <f>SUM('第６表'!R8,'第６表'!R9,'第６表'!R10,'第６表'!R13,'第６表'!R14,'第６表'!R15,'第６表'!R24,'第６表'!R33,'第６表'!R34,'第６表'!R35,'第６表'!R39)</f>
        <v>7</v>
      </c>
      <c r="S7" s="163">
        <f>SUM(T7,U7)</f>
        <v>4</v>
      </c>
      <c r="T7" s="163">
        <f>SUM('第６表'!T8,'第６表'!T9,'第６表'!T10,'第６表'!T13,'第６表'!T14,'第６表'!T15,'第６表'!T24,'第６表'!T33,'第６表'!T34,'第６表'!T35,'第６表'!T39)</f>
        <v>3</v>
      </c>
      <c r="U7" s="163">
        <f>SUM('第６表'!U8,'第６表'!U9,'第６表'!U10,'第６表'!U13,'第６表'!U14,'第６表'!U15,'第６表'!U24,'第６表'!U33,'第６表'!U34,'第６表'!U35,'第６表'!U39)</f>
        <v>1</v>
      </c>
      <c r="V7" s="163">
        <f>SUM(W7,X7)</f>
        <v>20</v>
      </c>
      <c r="W7" s="163">
        <f>SUM('第６表'!W8,'第６表'!W9,'第６表'!W10,'第６表'!W13,'第６表'!W14,'第６表'!W15,'第６表'!W24,'第６表'!W33,'第６表'!W34,'第６表'!W35,'第６表'!W39)</f>
        <v>12</v>
      </c>
      <c r="X7" s="163">
        <f>SUM('第６表'!X8,'第６表'!X9,'第６表'!X10,'第６表'!X13,'第６表'!X14,'第６表'!X15,'第６表'!X24,'第６表'!X33,'第６表'!X34,'第６表'!X35,'第６表'!X39)</f>
        <v>8</v>
      </c>
      <c r="Y7" s="163">
        <f>SUM(Z7,AA7)</f>
        <v>4</v>
      </c>
      <c r="Z7" s="163">
        <f>SUM('第６表'!Z8,'第６表'!Z9,'第６表'!Z10,'第６表'!Z13,'第６表'!Z14,'第６表'!Z15,'第６表'!Z24,'第６表'!Z33,'第６表'!Z34,'第６表'!Z35,'第６表'!Z39)</f>
        <v>2</v>
      </c>
      <c r="AA7" s="163">
        <f>SUM('第６表'!AA8,'第６表'!AA9,'第６表'!AA10,'第６表'!AA13,'第６表'!AA14,'第６表'!AA15,'第６表'!AA24,'第６表'!AA33,'第６表'!AA34,'第６表'!AA35,'第６表'!AA39)</f>
        <v>2</v>
      </c>
      <c r="AB7" s="163">
        <f>SUM(AC7,AD7)</f>
        <v>2</v>
      </c>
      <c r="AC7" s="163">
        <f>SUM('第６表'!AC8,'第６表'!AC9,'第６表'!AC10,'第６表'!AC13,'第６表'!AC14,'第６表'!AC15,'第６表'!AC24,'第６表'!AC33,'第６表'!AC34,'第６表'!AC35,'第６表'!AC39)</f>
        <v>0</v>
      </c>
      <c r="AD7" s="163">
        <f>SUM('第６表'!AD8,'第６表'!AD9,'第６表'!AD10,'第６表'!AD13,'第６表'!AD14,'第６表'!AD15,'第６表'!AD24,'第６表'!AD33,'第６表'!AD34,'第６表'!AD35,'第６表'!AD39)</f>
        <v>2</v>
      </c>
      <c r="AE7" s="163">
        <f>SUM(AF7,AG7)</f>
        <v>2</v>
      </c>
      <c r="AF7" s="163">
        <f>SUM('第６表'!AF8,'第６表'!AF9,'第６表'!AF10,'第６表'!AF13,'第６表'!AF14,'第６表'!AF15,'第６表'!AF24,'第６表'!AF33,'第６表'!AF34,'第６表'!AF35,'第６表'!AF39)</f>
        <v>2</v>
      </c>
      <c r="AG7" s="163">
        <f>SUM('第６表'!AG8,'第６表'!AG9,'第６表'!AG10,'第６表'!AG13,'第６表'!AG14,'第６表'!AG15,'第６表'!AG24,'第６表'!AG33,'第６表'!AG34,'第６表'!AG35,'第６表'!AG39)</f>
        <v>0</v>
      </c>
      <c r="AH7" s="163">
        <f>SUM(AI7,AJ7)</f>
        <v>1</v>
      </c>
      <c r="AI7" s="163">
        <f>SUM('第６表'!AI8,'第６表'!AI9,'第６表'!AI10,'第６表'!AI13,'第６表'!AI14,'第６表'!AI15,'第６表'!AI24,'第６表'!AI33,'第６表'!AI34,'第６表'!AI35,'第６表'!AI39)</f>
        <v>0</v>
      </c>
      <c r="AJ7" s="164">
        <f>SUM('第６表'!AJ8,'第６表'!AJ9,'第６表'!AJ10,'第６表'!AJ13,'第６表'!AJ14,'第６表'!AJ15,'第６表'!AJ24,'第６表'!AJ33,'第６表'!AJ34,'第６表'!AJ35,'第６表'!AJ39)</f>
        <v>1</v>
      </c>
      <c r="AK7" s="121"/>
      <c r="AL7" s="121"/>
      <c r="AM7" s="121"/>
      <c r="AN7" s="121"/>
      <c r="AO7" s="122"/>
      <c r="AP7" s="122"/>
      <c r="AQ7" s="122"/>
    </row>
    <row r="8" spans="1:40" s="122" customFormat="1" ht="39.75" customHeight="1">
      <c r="A8" s="166" t="s">
        <v>437</v>
      </c>
      <c r="B8" s="167" t="s">
        <v>409</v>
      </c>
      <c r="C8" s="168"/>
      <c r="D8" s="163">
        <f t="shared" si="0"/>
        <v>2</v>
      </c>
      <c r="E8" s="163">
        <f t="shared" si="1"/>
        <v>2</v>
      </c>
      <c r="F8" s="163">
        <f t="shared" si="2"/>
        <v>0</v>
      </c>
      <c r="G8" s="141">
        <v>0</v>
      </c>
      <c r="H8" s="142">
        <v>0</v>
      </c>
      <c r="I8" s="142">
        <v>0</v>
      </c>
      <c r="J8" s="141">
        <v>1</v>
      </c>
      <c r="K8" s="142">
        <v>1</v>
      </c>
      <c r="L8" s="142">
        <v>0</v>
      </c>
      <c r="M8" s="141">
        <v>0</v>
      </c>
      <c r="N8" s="142">
        <v>0</v>
      </c>
      <c r="O8" s="142">
        <v>0</v>
      </c>
      <c r="P8" s="141">
        <v>0</v>
      </c>
      <c r="Q8" s="142">
        <v>0</v>
      </c>
      <c r="R8" s="142">
        <v>0</v>
      </c>
      <c r="S8" s="141">
        <v>0</v>
      </c>
      <c r="T8" s="142">
        <v>0</v>
      </c>
      <c r="U8" s="142">
        <v>0</v>
      </c>
      <c r="V8" s="141">
        <v>0</v>
      </c>
      <c r="W8" s="142">
        <v>0</v>
      </c>
      <c r="X8" s="142">
        <v>0</v>
      </c>
      <c r="Y8" s="141">
        <v>1</v>
      </c>
      <c r="Z8" s="142">
        <v>1</v>
      </c>
      <c r="AA8" s="142">
        <v>0</v>
      </c>
      <c r="AB8" s="141">
        <v>0</v>
      </c>
      <c r="AC8" s="142">
        <v>0</v>
      </c>
      <c r="AD8" s="142">
        <v>0</v>
      </c>
      <c r="AE8" s="141">
        <v>0</v>
      </c>
      <c r="AF8" s="142">
        <v>0</v>
      </c>
      <c r="AG8" s="142">
        <v>0</v>
      </c>
      <c r="AH8" s="141">
        <v>0</v>
      </c>
      <c r="AI8" s="142">
        <v>0</v>
      </c>
      <c r="AJ8" s="143">
        <v>0</v>
      </c>
      <c r="AK8" s="121"/>
      <c r="AL8" s="121"/>
      <c r="AM8" s="121"/>
      <c r="AN8" s="121"/>
    </row>
    <row r="9" spans="1:40" s="122" customFormat="1" ht="39.75" customHeight="1">
      <c r="A9" s="166" t="s">
        <v>438</v>
      </c>
      <c r="B9" s="167" t="s">
        <v>410</v>
      </c>
      <c r="C9" s="168"/>
      <c r="D9" s="163">
        <f t="shared" si="0"/>
        <v>1</v>
      </c>
      <c r="E9" s="163">
        <f t="shared" si="1"/>
        <v>1</v>
      </c>
      <c r="F9" s="163">
        <f t="shared" si="2"/>
        <v>0</v>
      </c>
      <c r="G9" s="141">
        <v>0</v>
      </c>
      <c r="H9" s="142">
        <v>0</v>
      </c>
      <c r="I9" s="142">
        <v>0</v>
      </c>
      <c r="J9" s="141">
        <v>1</v>
      </c>
      <c r="K9" s="142">
        <v>1</v>
      </c>
      <c r="L9" s="142">
        <v>0</v>
      </c>
      <c r="M9" s="141">
        <v>0</v>
      </c>
      <c r="N9" s="142">
        <v>0</v>
      </c>
      <c r="O9" s="142">
        <v>0</v>
      </c>
      <c r="P9" s="141">
        <v>0</v>
      </c>
      <c r="Q9" s="142">
        <v>0</v>
      </c>
      <c r="R9" s="142">
        <v>0</v>
      </c>
      <c r="S9" s="141">
        <v>0</v>
      </c>
      <c r="T9" s="142">
        <v>0</v>
      </c>
      <c r="U9" s="142">
        <v>0</v>
      </c>
      <c r="V9" s="141">
        <v>0</v>
      </c>
      <c r="W9" s="142">
        <v>0</v>
      </c>
      <c r="X9" s="142">
        <v>0</v>
      </c>
      <c r="Y9" s="141">
        <v>0</v>
      </c>
      <c r="Z9" s="142">
        <v>0</v>
      </c>
      <c r="AA9" s="142">
        <v>0</v>
      </c>
      <c r="AB9" s="141">
        <v>0</v>
      </c>
      <c r="AC9" s="142">
        <v>0</v>
      </c>
      <c r="AD9" s="142">
        <v>0</v>
      </c>
      <c r="AE9" s="141">
        <v>0</v>
      </c>
      <c r="AF9" s="142">
        <v>0</v>
      </c>
      <c r="AG9" s="142">
        <v>0</v>
      </c>
      <c r="AH9" s="141">
        <v>0</v>
      </c>
      <c r="AI9" s="142">
        <v>0</v>
      </c>
      <c r="AJ9" s="143">
        <v>0</v>
      </c>
      <c r="AK9" s="121"/>
      <c r="AL9" s="121"/>
      <c r="AM9" s="121"/>
      <c r="AN9" s="121"/>
    </row>
    <row r="10" spans="1:40" s="122" customFormat="1" ht="39.75" customHeight="1">
      <c r="A10" s="166" t="s">
        <v>439</v>
      </c>
      <c r="B10" s="167" t="s">
        <v>411</v>
      </c>
      <c r="C10" s="168"/>
      <c r="D10" s="163">
        <f t="shared" si="0"/>
        <v>2</v>
      </c>
      <c r="E10" s="163">
        <f t="shared" si="1"/>
        <v>1</v>
      </c>
      <c r="F10" s="163">
        <f t="shared" si="2"/>
        <v>1</v>
      </c>
      <c r="G10" s="141">
        <f>SUM('第６表'!G11,'第６表'!G12)</f>
        <v>0</v>
      </c>
      <c r="H10" s="142">
        <f>SUM('第６表'!H11,'第６表'!H12)</f>
        <v>0</v>
      </c>
      <c r="I10" s="142">
        <f>SUM('第６表'!I11,'第６表'!I12)</f>
        <v>0</v>
      </c>
      <c r="J10" s="141">
        <f>SUM('第６表'!J11,'第６表'!J12)</f>
        <v>0</v>
      </c>
      <c r="K10" s="142">
        <f>SUM('第６表'!K11,'第６表'!K12)</f>
        <v>0</v>
      </c>
      <c r="L10" s="142">
        <f>SUM('第６表'!L11,'第６表'!L12)</f>
        <v>0</v>
      </c>
      <c r="M10" s="141">
        <f>SUM('第６表'!M11,'第６表'!M12)</f>
        <v>1</v>
      </c>
      <c r="N10" s="142">
        <f>SUM('第６表'!N11,'第６表'!N12)</f>
        <v>1</v>
      </c>
      <c r="O10" s="142">
        <f>SUM('第６表'!O11,'第６表'!O12)</f>
        <v>0</v>
      </c>
      <c r="P10" s="141">
        <f>SUM('第６表'!P11,'第６表'!P12)</f>
        <v>1</v>
      </c>
      <c r="Q10" s="142">
        <f>SUM('第６表'!Q11,'第６表'!Q12)</f>
        <v>0</v>
      </c>
      <c r="R10" s="142">
        <f>SUM('第６表'!R11,'第６表'!R12)</f>
        <v>1</v>
      </c>
      <c r="S10" s="141">
        <f>SUM('第６表'!S11,'第６表'!S12)</f>
        <v>0</v>
      </c>
      <c r="T10" s="142">
        <f>SUM('第６表'!T11,'第６表'!T12)</f>
        <v>0</v>
      </c>
      <c r="U10" s="142">
        <f>SUM('第６表'!U11,'第６表'!U12)</f>
        <v>0</v>
      </c>
      <c r="V10" s="141">
        <f>SUM('第６表'!V11,'第６表'!V12)</f>
        <v>0</v>
      </c>
      <c r="W10" s="142">
        <f>SUM('第６表'!W11,'第６表'!W12)</f>
        <v>0</v>
      </c>
      <c r="X10" s="142">
        <f>SUM('第６表'!X11,'第６表'!X12)</f>
        <v>0</v>
      </c>
      <c r="Y10" s="141">
        <f>SUM('第６表'!Y11,'第６表'!Y12)</f>
        <v>0</v>
      </c>
      <c r="Z10" s="142">
        <f>SUM('第６表'!Z11,'第６表'!Z12)</f>
        <v>0</v>
      </c>
      <c r="AA10" s="142">
        <f>SUM('第６表'!AA11,'第６表'!AA12)</f>
        <v>0</v>
      </c>
      <c r="AB10" s="141">
        <f>SUM('第６表'!AB11,'第６表'!AB12)</f>
        <v>0</v>
      </c>
      <c r="AC10" s="142">
        <f>SUM('第６表'!AC11,'第６表'!AC12)</f>
        <v>0</v>
      </c>
      <c r="AD10" s="142">
        <f>SUM('第６表'!AD11,'第６表'!AD12)</f>
        <v>0</v>
      </c>
      <c r="AE10" s="141">
        <f>SUM('第６表'!AE11,'第６表'!AE12)</f>
        <v>0</v>
      </c>
      <c r="AF10" s="142">
        <f>SUM('第６表'!AF11,'第６表'!AF12)</f>
        <v>0</v>
      </c>
      <c r="AG10" s="142">
        <f>SUM('第６表'!AG11,'第６表'!AG12)</f>
        <v>0</v>
      </c>
      <c r="AH10" s="141">
        <f>SUM('第６表'!AH11,'第６表'!AH12)</f>
        <v>0</v>
      </c>
      <c r="AI10" s="142">
        <f>SUM('第６表'!AI11,'第６表'!AI12)</f>
        <v>0</v>
      </c>
      <c r="AJ10" s="143">
        <f>SUM('第６表'!AJ11,'第６表'!AJ12)</f>
        <v>0</v>
      </c>
      <c r="AK10" s="121"/>
      <c r="AL10" s="121"/>
      <c r="AM10" s="121"/>
      <c r="AN10" s="121"/>
    </row>
    <row r="11" spans="1:40" s="122" customFormat="1" ht="39.75" customHeight="1">
      <c r="A11" s="169" t="s">
        <v>440</v>
      </c>
      <c r="B11" s="167"/>
      <c r="C11" s="168" t="s">
        <v>412</v>
      </c>
      <c r="D11" s="163">
        <f t="shared" si="0"/>
        <v>1</v>
      </c>
      <c r="E11" s="163">
        <f t="shared" si="1"/>
        <v>0</v>
      </c>
      <c r="F11" s="163">
        <f t="shared" si="2"/>
        <v>1</v>
      </c>
      <c r="G11" s="141">
        <v>0</v>
      </c>
      <c r="H11" s="142">
        <v>0</v>
      </c>
      <c r="I11" s="142">
        <v>0</v>
      </c>
      <c r="J11" s="141">
        <v>0</v>
      </c>
      <c r="K11" s="142">
        <v>0</v>
      </c>
      <c r="L11" s="142">
        <v>0</v>
      </c>
      <c r="M11" s="141">
        <v>0</v>
      </c>
      <c r="N11" s="142">
        <v>0</v>
      </c>
      <c r="O11" s="142">
        <v>0</v>
      </c>
      <c r="P11" s="141">
        <v>1</v>
      </c>
      <c r="Q11" s="142">
        <v>0</v>
      </c>
      <c r="R11" s="142">
        <v>1</v>
      </c>
      <c r="S11" s="141">
        <v>0</v>
      </c>
      <c r="T11" s="142">
        <v>0</v>
      </c>
      <c r="U11" s="142">
        <v>0</v>
      </c>
      <c r="V11" s="141">
        <v>0</v>
      </c>
      <c r="W11" s="142">
        <v>0</v>
      </c>
      <c r="X11" s="142">
        <v>0</v>
      </c>
      <c r="Y11" s="141">
        <v>0</v>
      </c>
      <c r="Z11" s="142">
        <v>0</v>
      </c>
      <c r="AA11" s="142">
        <v>0</v>
      </c>
      <c r="AB11" s="141">
        <v>0</v>
      </c>
      <c r="AC11" s="142">
        <v>0</v>
      </c>
      <c r="AD11" s="142">
        <v>0</v>
      </c>
      <c r="AE11" s="141">
        <v>0</v>
      </c>
      <c r="AF11" s="142">
        <v>0</v>
      </c>
      <c r="AG11" s="142">
        <v>0</v>
      </c>
      <c r="AH11" s="141">
        <v>0</v>
      </c>
      <c r="AI11" s="142">
        <v>0</v>
      </c>
      <c r="AJ11" s="143">
        <v>0</v>
      </c>
      <c r="AK11" s="121"/>
      <c r="AL11" s="121"/>
      <c r="AM11" s="121"/>
      <c r="AN11" s="121"/>
    </row>
    <row r="12" spans="1:40" s="122" customFormat="1" ht="39.75" customHeight="1">
      <c r="A12" s="169" t="s">
        <v>441</v>
      </c>
      <c r="B12" s="167"/>
      <c r="C12" s="168" t="s">
        <v>177</v>
      </c>
      <c r="D12" s="163">
        <f t="shared" si="0"/>
        <v>1</v>
      </c>
      <c r="E12" s="163">
        <f t="shared" si="1"/>
        <v>1</v>
      </c>
      <c r="F12" s="163">
        <f t="shared" si="2"/>
        <v>0</v>
      </c>
      <c r="G12" s="141">
        <v>0</v>
      </c>
      <c r="H12" s="142">
        <v>0</v>
      </c>
      <c r="I12" s="142">
        <v>0</v>
      </c>
      <c r="J12" s="141">
        <v>0</v>
      </c>
      <c r="K12" s="142">
        <v>0</v>
      </c>
      <c r="L12" s="142">
        <v>0</v>
      </c>
      <c r="M12" s="141">
        <v>1</v>
      </c>
      <c r="N12" s="142">
        <v>1</v>
      </c>
      <c r="O12" s="142">
        <v>0</v>
      </c>
      <c r="P12" s="141">
        <v>0</v>
      </c>
      <c r="Q12" s="142">
        <v>0</v>
      </c>
      <c r="R12" s="142">
        <v>0</v>
      </c>
      <c r="S12" s="141">
        <v>0</v>
      </c>
      <c r="T12" s="142">
        <v>0</v>
      </c>
      <c r="U12" s="142">
        <v>0</v>
      </c>
      <c r="V12" s="141">
        <v>0</v>
      </c>
      <c r="W12" s="142">
        <v>0</v>
      </c>
      <c r="X12" s="142">
        <v>0</v>
      </c>
      <c r="Y12" s="141">
        <v>0</v>
      </c>
      <c r="Z12" s="142">
        <v>0</v>
      </c>
      <c r="AA12" s="142">
        <v>0</v>
      </c>
      <c r="AB12" s="141">
        <v>0</v>
      </c>
      <c r="AC12" s="142">
        <v>0</v>
      </c>
      <c r="AD12" s="142">
        <v>0</v>
      </c>
      <c r="AE12" s="141">
        <v>0</v>
      </c>
      <c r="AF12" s="142">
        <v>0</v>
      </c>
      <c r="AG12" s="142">
        <v>0</v>
      </c>
      <c r="AH12" s="141">
        <v>0</v>
      </c>
      <c r="AI12" s="142">
        <v>0</v>
      </c>
      <c r="AJ12" s="143">
        <v>0</v>
      </c>
      <c r="AK12" s="121"/>
      <c r="AL12" s="121"/>
      <c r="AM12" s="121"/>
      <c r="AN12" s="121"/>
    </row>
    <row r="13" spans="1:40" s="122" customFormat="1" ht="39.75" customHeight="1">
      <c r="A13" s="166" t="s">
        <v>442</v>
      </c>
      <c r="B13" s="167" t="s">
        <v>413</v>
      </c>
      <c r="C13" s="168"/>
      <c r="D13" s="163">
        <f t="shared" si="0"/>
        <v>3</v>
      </c>
      <c r="E13" s="163">
        <f t="shared" si="1"/>
        <v>2</v>
      </c>
      <c r="F13" s="163">
        <f t="shared" si="2"/>
        <v>1</v>
      </c>
      <c r="G13" s="141">
        <v>0</v>
      </c>
      <c r="H13" s="142">
        <v>0</v>
      </c>
      <c r="I13" s="142">
        <v>0</v>
      </c>
      <c r="J13" s="141">
        <v>0</v>
      </c>
      <c r="K13" s="142">
        <v>0</v>
      </c>
      <c r="L13" s="142">
        <v>0</v>
      </c>
      <c r="M13" s="141">
        <v>0</v>
      </c>
      <c r="N13" s="142">
        <v>0</v>
      </c>
      <c r="O13" s="142">
        <v>0</v>
      </c>
      <c r="P13" s="141">
        <v>2</v>
      </c>
      <c r="Q13" s="142">
        <v>1</v>
      </c>
      <c r="R13" s="142">
        <v>1</v>
      </c>
      <c r="S13" s="141">
        <v>0</v>
      </c>
      <c r="T13" s="142">
        <v>0</v>
      </c>
      <c r="U13" s="142">
        <v>0</v>
      </c>
      <c r="V13" s="141">
        <v>1</v>
      </c>
      <c r="W13" s="142">
        <v>1</v>
      </c>
      <c r="X13" s="142">
        <v>0</v>
      </c>
      <c r="Y13" s="141">
        <v>0</v>
      </c>
      <c r="Z13" s="142">
        <v>0</v>
      </c>
      <c r="AA13" s="142">
        <v>0</v>
      </c>
      <c r="AB13" s="141">
        <v>0</v>
      </c>
      <c r="AC13" s="142">
        <v>0</v>
      </c>
      <c r="AD13" s="142">
        <v>0</v>
      </c>
      <c r="AE13" s="141">
        <v>0</v>
      </c>
      <c r="AF13" s="142">
        <v>0</v>
      </c>
      <c r="AG13" s="142">
        <v>0</v>
      </c>
      <c r="AH13" s="141">
        <v>0</v>
      </c>
      <c r="AI13" s="142">
        <v>0</v>
      </c>
      <c r="AJ13" s="143">
        <v>0</v>
      </c>
      <c r="AK13" s="121"/>
      <c r="AL13" s="121"/>
      <c r="AM13" s="121"/>
      <c r="AN13" s="121"/>
    </row>
    <row r="14" spans="1:40" s="122" customFormat="1" ht="39.75" customHeight="1">
      <c r="A14" s="166" t="s">
        <v>443</v>
      </c>
      <c r="B14" s="167" t="s">
        <v>414</v>
      </c>
      <c r="C14" s="168"/>
      <c r="D14" s="163">
        <f t="shared" si="0"/>
        <v>2</v>
      </c>
      <c r="E14" s="163">
        <f t="shared" si="1"/>
        <v>0</v>
      </c>
      <c r="F14" s="163">
        <f t="shared" si="2"/>
        <v>2</v>
      </c>
      <c r="G14" s="141">
        <v>1</v>
      </c>
      <c r="H14" s="142">
        <v>0</v>
      </c>
      <c r="I14" s="142">
        <v>1</v>
      </c>
      <c r="J14" s="141">
        <v>1</v>
      </c>
      <c r="K14" s="142">
        <v>0</v>
      </c>
      <c r="L14" s="142">
        <v>1</v>
      </c>
      <c r="M14" s="141">
        <v>0</v>
      </c>
      <c r="N14" s="142">
        <v>0</v>
      </c>
      <c r="O14" s="142">
        <v>0</v>
      </c>
      <c r="P14" s="141">
        <v>0</v>
      </c>
      <c r="Q14" s="142">
        <v>0</v>
      </c>
      <c r="R14" s="142">
        <v>0</v>
      </c>
      <c r="S14" s="141">
        <v>0</v>
      </c>
      <c r="T14" s="142">
        <v>0</v>
      </c>
      <c r="U14" s="142">
        <v>0</v>
      </c>
      <c r="V14" s="141">
        <v>0</v>
      </c>
      <c r="W14" s="142">
        <v>0</v>
      </c>
      <c r="X14" s="142">
        <v>0</v>
      </c>
      <c r="Y14" s="141">
        <v>0</v>
      </c>
      <c r="Z14" s="142">
        <v>0</v>
      </c>
      <c r="AA14" s="142">
        <v>0</v>
      </c>
      <c r="AB14" s="141">
        <v>0</v>
      </c>
      <c r="AC14" s="142">
        <v>0</v>
      </c>
      <c r="AD14" s="142">
        <v>0</v>
      </c>
      <c r="AE14" s="141">
        <v>0</v>
      </c>
      <c r="AF14" s="142">
        <v>0</v>
      </c>
      <c r="AG14" s="142">
        <v>0</v>
      </c>
      <c r="AH14" s="141">
        <v>0</v>
      </c>
      <c r="AI14" s="142">
        <v>0</v>
      </c>
      <c r="AJ14" s="143">
        <v>0</v>
      </c>
      <c r="AK14" s="121"/>
      <c r="AL14" s="121"/>
      <c r="AM14" s="121"/>
      <c r="AN14" s="121"/>
    </row>
    <row r="15" spans="1:40" s="122" customFormat="1" ht="39.75" customHeight="1">
      <c r="A15" s="166" t="s">
        <v>444</v>
      </c>
      <c r="B15" s="167" t="s">
        <v>415</v>
      </c>
      <c r="C15" s="168"/>
      <c r="D15" s="163">
        <f t="shared" si="0"/>
        <v>23</v>
      </c>
      <c r="E15" s="163">
        <f t="shared" si="1"/>
        <v>13</v>
      </c>
      <c r="F15" s="163">
        <f t="shared" si="2"/>
        <v>10</v>
      </c>
      <c r="G15" s="141">
        <f>SUM('第６表'!G16,'第６表'!G17,'第６表'!G18,'第６表'!G19,'第６表'!G20,'第６表'!G21,'第６表'!G22,'第６表'!G23)</f>
        <v>4</v>
      </c>
      <c r="H15" s="142">
        <f>SUM('第６表'!H16,'第６表'!H17,'第６表'!H18,'第６表'!H19,'第６表'!H20,'第６表'!H21,'第６表'!H22,'第６表'!H23)</f>
        <v>3</v>
      </c>
      <c r="I15" s="142">
        <f>SUM('第６表'!I16,'第６表'!I17,'第６表'!I18,'第６表'!I19,'第６表'!I20,'第６表'!I21,'第６表'!I22,'第６表'!I23)</f>
        <v>1</v>
      </c>
      <c r="J15" s="141">
        <f>SUM('第６表'!J16,'第６表'!J17,'第６表'!J18,'第６表'!J19,'第６表'!J20,'第６表'!J21,'第６表'!J22,'第６表'!J23)</f>
        <v>5</v>
      </c>
      <c r="K15" s="142">
        <f>SUM('第６表'!K16,'第６表'!K17,'第６表'!K18,'第６表'!K19,'第６表'!K20,'第６表'!K21,'第６表'!K22,'第６表'!K23)</f>
        <v>1</v>
      </c>
      <c r="L15" s="142">
        <f>SUM('第６表'!L16,'第６表'!L17,'第６表'!L18,'第６表'!L19,'第６表'!L20,'第６表'!L21,'第６表'!L22,'第６表'!L23)</f>
        <v>4</v>
      </c>
      <c r="M15" s="141">
        <f>SUM('第６表'!M16,'第６表'!M17,'第６表'!M18,'第６表'!M19,'第６表'!M20,'第６表'!M21,'第６表'!M22,'第６表'!M23)</f>
        <v>3</v>
      </c>
      <c r="N15" s="142">
        <f>SUM('第６表'!N16,'第６表'!N17,'第６表'!N18,'第６表'!N19,'第６表'!N20,'第６表'!N21,'第６表'!N22,'第６表'!N23)</f>
        <v>1</v>
      </c>
      <c r="O15" s="142">
        <f>SUM('第６表'!O16,'第６表'!O17,'第６表'!O18,'第６表'!O19,'第６表'!O20,'第６表'!O21,'第６表'!O22,'第６表'!O23)</f>
        <v>2</v>
      </c>
      <c r="P15" s="141">
        <f>SUM('第６表'!P16,'第６表'!P17,'第６表'!P18,'第６表'!P19,'第６表'!P20,'第６表'!P21,'第６表'!P22,'第６表'!P23)</f>
        <v>5</v>
      </c>
      <c r="Q15" s="142">
        <f>SUM('第６表'!Q16,'第６表'!Q17,'第６表'!Q18,'第６表'!Q19,'第６表'!Q20,'第６表'!Q21,'第６表'!Q22,'第６表'!Q23)</f>
        <v>4</v>
      </c>
      <c r="R15" s="142">
        <f>SUM('第６表'!R16,'第６表'!R17,'第６表'!R18,'第６表'!R19,'第６表'!R20,'第６表'!R21,'第６表'!R22,'第６表'!R23)</f>
        <v>1</v>
      </c>
      <c r="S15" s="141">
        <f>SUM('第６表'!S16,'第６表'!S17,'第６表'!S18,'第６表'!S19,'第６表'!S20,'第６表'!S21,'第６表'!S22,'第６表'!S23)</f>
        <v>0</v>
      </c>
      <c r="T15" s="142">
        <f>SUM('第６表'!T16,'第６表'!T17,'第６表'!T18,'第６表'!T19,'第６表'!T20,'第６表'!T21,'第６表'!T22,'第６表'!T23)</f>
        <v>0</v>
      </c>
      <c r="U15" s="142">
        <f>SUM('第６表'!U16,'第６表'!U17,'第６表'!U18,'第６表'!U19,'第６表'!U20,'第６表'!U21,'第６表'!U22,'第６表'!U23)</f>
        <v>0</v>
      </c>
      <c r="V15" s="141">
        <f>SUM('第６表'!V16,'第６表'!V17,'第６表'!V18,'第６表'!V19,'第６表'!V20,'第６表'!V21,'第６表'!V22,'第６表'!V23)</f>
        <v>4</v>
      </c>
      <c r="W15" s="142">
        <f>SUM('第６表'!W16,'第６表'!W17,'第６表'!W18,'第６表'!W19,'第６表'!W20,'第６表'!W21,'第６表'!W22,'第６表'!W23)</f>
        <v>3</v>
      </c>
      <c r="X15" s="142">
        <f>SUM('第６表'!X16,'第６表'!X17,'第６表'!X18,'第６表'!X19,'第６表'!X20,'第６表'!X21,'第６表'!X22,'第６表'!X23)</f>
        <v>1</v>
      </c>
      <c r="Y15" s="141">
        <f>SUM('第６表'!Y16,'第６表'!Y17,'第６表'!Y18,'第６表'!Y19,'第６表'!Y20,'第６表'!Y21,'第６表'!Y22,'第６表'!Y23)</f>
        <v>1</v>
      </c>
      <c r="Z15" s="142">
        <f>SUM('第６表'!Z16,'第６表'!Z17,'第６表'!Z18,'第６表'!Z19,'第６表'!Z20,'第６表'!Z21,'第６表'!Z22,'第６表'!Z23)</f>
        <v>0</v>
      </c>
      <c r="AA15" s="142">
        <f>SUM('第６表'!AA16,'第６表'!AA17,'第６表'!AA18,'第６表'!AA19,'第６表'!AA20,'第６表'!AA21,'第６表'!AA22,'第６表'!AA23)</f>
        <v>1</v>
      </c>
      <c r="AB15" s="141">
        <f>SUM('第６表'!AB16,'第６表'!AB17,'第６表'!AB18,'第６表'!AB19,'第６表'!AB20,'第６表'!AB21,'第６表'!AB22,'第６表'!AB23)</f>
        <v>0</v>
      </c>
      <c r="AC15" s="142">
        <f>SUM('第６表'!AC16,'第６表'!AC17,'第６表'!AC18,'第６表'!AC19,'第６表'!AC20,'第６表'!AC21,'第６表'!AC22,'第６表'!AC23)</f>
        <v>0</v>
      </c>
      <c r="AD15" s="142">
        <f>SUM('第６表'!AD16,'第６表'!AD17,'第６表'!AD18,'第６表'!AD19,'第６表'!AD20,'第６表'!AD21,'第６表'!AD22,'第６表'!AD23)</f>
        <v>0</v>
      </c>
      <c r="AE15" s="141">
        <f>SUM('第６表'!AE16,'第６表'!AE17,'第６表'!AE18,'第６表'!AE19,'第６表'!AE20,'第６表'!AE21,'第６表'!AE22,'第６表'!AE23)</f>
        <v>1</v>
      </c>
      <c r="AF15" s="142">
        <f>SUM('第６表'!AF16,'第６表'!AF17,'第６表'!AF18,'第６表'!AF19,'第６表'!AF20,'第６表'!AF21,'第６表'!AF22,'第６表'!AF23)</f>
        <v>1</v>
      </c>
      <c r="AG15" s="142">
        <f>SUM('第６表'!AG16,'第６表'!AG17,'第６表'!AG18,'第６表'!AG19,'第６表'!AG20,'第６表'!AG21,'第６表'!AG22,'第６表'!AG23)</f>
        <v>0</v>
      </c>
      <c r="AH15" s="141">
        <f>SUM('第６表'!AH16,'第６表'!AH17,'第６表'!AH18,'第６表'!AH19,'第６表'!AH20,'第６表'!AH21,'第６表'!AH22,'第６表'!AH23)</f>
        <v>0</v>
      </c>
      <c r="AI15" s="142">
        <f>SUM('第６表'!AI16,'第６表'!AI17,'第６表'!AI18,'第６表'!AI19,'第６表'!AI20,'第６表'!AI21,'第６表'!AI22,'第６表'!AI23)</f>
        <v>0</v>
      </c>
      <c r="AJ15" s="143">
        <f>SUM('第６表'!AJ16,'第６表'!AJ17,'第６表'!AJ18,'第６表'!AJ19,'第６表'!AJ20,'第６表'!AJ21,'第６表'!AJ22,'第６表'!AJ23)</f>
        <v>0</v>
      </c>
      <c r="AK15" s="121"/>
      <c r="AL15" s="121"/>
      <c r="AM15" s="121"/>
      <c r="AN15" s="121"/>
    </row>
    <row r="16" spans="1:40" s="122" customFormat="1" ht="39.75" customHeight="1">
      <c r="A16" s="169" t="s">
        <v>445</v>
      </c>
      <c r="B16" s="167"/>
      <c r="C16" s="168" t="s">
        <v>416</v>
      </c>
      <c r="D16" s="163">
        <f t="shared" si="0"/>
        <v>1</v>
      </c>
      <c r="E16" s="163">
        <f t="shared" si="1"/>
        <v>0</v>
      </c>
      <c r="F16" s="163">
        <f t="shared" si="2"/>
        <v>1</v>
      </c>
      <c r="G16" s="141">
        <v>0</v>
      </c>
      <c r="H16" s="142">
        <v>0</v>
      </c>
      <c r="I16" s="142">
        <v>0</v>
      </c>
      <c r="J16" s="141">
        <v>0</v>
      </c>
      <c r="K16" s="142">
        <v>0</v>
      </c>
      <c r="L16" s="142">
        <v>0</v>
      </c>
      <c r="M16" s="141">
        <v>0</v>
      </c>
      <c r="N16" s="142">
        <v>0</v>
      </c>
      <c r="O16" s="142">
        <v>0</v>
      </c>
      <c r="P16" s="141">
        <v>0</v>
      </c>
      <c r="Q16" s="142">
        <v>0</v>
      </c>
      <c r="R16" s="142">
        <v>0</v>
      </c>
      <c r="S16" s="141">
        <v>0</v>
      </c>
      <c r="T16" s="142">
        <v>0</v>
      </c>
      <c r="U16" s="142">
        <v>0</v>
      </c>
      <c r="V16" s="141">
        <v>0</v>
      </c>
      <c r="W16" s="142">
        <v>0</v>
      </c>
      <c r="X16" s="142">
        <v>0</v>
      </c>
      <c r="Y16" s="141">
        <v>1</v>
      </c>
      <c r="Z16" s="142">
        <v>0</v>
      </c>
      <c r="AA16" s="142">
        <v>1</v>
      </c>
      <c r="AB16" s="141">
        <v>0</v>
      </c>
      <c r="AC16" s="142">
        <v>0</v>
      </c>
      <c r="AD16" s="142">
        <v>0</v>
      </c>
      <c r="AE16" s="141">
        <v>0</v>
      </c>
      <c r="AF16" s="142">
        <v>0</v>
      </c>
      <c r="AG16" s="142">
        <v>0</v>
      </c>
      <c r="AH16" s="141">
        <v>0</v>
      </c>
      <c r="AI16" s="142">
        <v>0</v>
      </c>
      <c r="AJ16" s="143">
        <v>0</v>
      </c>
      <c r="AK16" s="121"/>
      <c r="AL16" s="121"/>
      <c r="AM16" s="121"/>
      <c r="AN16" s="121"/>
    </row>
    <row r="17" spans="1:40" s="122" customFormat="1" ht="39.75" customHeight="1">
      <c r="A17" s="169" t="s">
        <v>446</v>
      </c>
      <c r="B17" s="167"/>
      <c r="C17" s="168" t="s">
        <v>417</v>
      </c>
      <c r="D17" s="163">
        <f t="shared" si="0"/>
        <v>2</v>
      </c>
      <c r="E17" s="163">
        <f t="shared" si="1"/>
        <v>2</v>
      </c>
      <c r="F17" s="163">
        <f t="shared" si="2"/>
        <v>0</v>
      </c>
      <c r="G17" s="141">
        <v>0</v>
      </c>
      <c r="H17" s="142">
        <v>0</v>
      </c>
      <c r="I17" s="142">
        <v>0</v>
      </c>
      <c r="J17" s="141">
        <v>0</v>
      </c>
      <c r="K17" s="142">
        <v>0</v>
      </c>
      <c r="L17" s="142">
        <v>0</v>
      </c>
      <c r="M17" s="141">
        <v>0</v>
      </c>
      <c r="N17" s="142">
        <v>0</v>
      </c>
      <c r="O17" s="142">
        <v>0</v>
      </c>
      <c r="P17" s="141">
        <v>1</v>
      </c>
      <c r="Q17" s="142">
        <v>1</v>
      </c>
      <c r="R17" s="142">
        <v>0</v>
      </c>
      <c r="S17" s="141">
        <v>0</v>
      </c>
      <c r="T17" s="142">
        <v>0</v>
      </c>
      <c r="U17" s="142">
        <v>0</v>
      </c>
      <c r="V17" s="141">
        <v>1</v>
      </c>
      <c r="W17" s="142">
        <v>1</v>
      </c>
      <c r="X17" s="142">
        <v>0</v>
      </c>
      <c r="Y17" s="141">
        <v>0</v>
      </c>
      <c r="Z17" s="142">
        <v>0</v>
      </c>
      <c r="AA17" s="142">
        <v>0</v>
      </c>
      <c r="AB17" s="141">
        <v>0</v>
      </c>
      <c r="AC17" s="142">
        <v>0</v>
      </c>
      <c r="AD17" s="142">
        <v>0</v>
      </c>
      <c r="AE17" s="141">
        <v>0</v>
      </c>
      <c r="AF17" s="142">
        <v>0</v>
      </c>
      <c r="AG17" s="142">
        <v>0</v>
      </c>
      <c r="AH17" s="141">
        <v>0</v>
      </c>
      <c r="AI17" s="142">
        <v>0</v>
      </c>
      <c r="AJ17" s="143">
        <v>0</v>
      </c>
      <c r="AK17" s="121"/>
      <c r="AL17" s="121"/>
      <c r="AM17" s="121"/>
      <c r="AN17" s="121"/>
    </row>
    <row r="18" spans="1:40" s="122" customFormat="1" ht="39.75" customHeight="1">
      <c r="A18" s="169" t="s">
        <v>447</v>
      </c>
      <c r="B18" s="167"/>
      <c r="C18" s="168" t="s">
        <v>418</v>
      </c>
      <c r="D18" s="163">
        <f t="shared" si="0"/>
        <v>1</v>
      </c>
      <c r="E18" s="163">
        <f t="shared" si="1"/>
        <v>0</v>
      </c>
      <c r="F18" s="163">
        <f t="shared" si="2"/>
        <v>1</v>
      </c>
      <c r="G18" s="141">
        <v>0</v>
      </c>
      <c r="H18" s="142">
        <v>0</v>
      </c>
      <c r="I18" s="142">
        <v>0</v>
      </c>
      <c r="J18" s="141">
        <v>1</v>
      </c>
      <c r="K18" s="142">
        <v>0</v>
      </c>
      <c r="L18" s="142">
        <v>1</v>
      </c>
      <c r="M18" s="141">
        <v>0</v>
      </c>
      <c r="N18" s="142">
        <v>0</v>
      </c>
      <c r="O18" s="142">
        <v>0</v>
      </c>
      <c r="P18" s="141">
        <v>0</v>
      </c>
      <c r="Q18" s="142">
        <v>0</v>
      </c>
      <c r="R18" s="142">
        <v>0</v>
      </c>
      <c r="S18" s="141">
        <v>0</v>
      </c>
      <c r="T18" s="142">
        <v>0</v>
      </c>
      <c r="U18" s="142">
        <v>0</v>
      </c>
      <c r="V18" s="141">
        <v>0</v>
      </c>
      <c r="W18" s="142">
        <v>0</v>
      </c>
      <c r="X18" s="142">
        <v>0</v>
      </c>
      <c r="Y18" s="141">
        <v>0</v>
      </c>
      <c r="Z18" s="142">
        <v>0</v>
      </c>
      <c r="AA18" s="142">
        <v>0</v>
      </c>
      <c r="AB18" s="141">
        <v>0</v>
      </c>
      <c r="AC18" s="142">
        <v>0</v>
      </c>
      <c r="AD18" s="142">
        <v>0</v>
      </c>
      <c r="AE18" s="141">
        <v>0</v>
      </c>
      <c r="AF18" s="142">
        <v>0</v>
      </c>
      <c r="AG18" s="142">
        <v>0</v>
      </c>
      <c r="AH18" s="141">
        <v>0</v>
      </c>
      <c r="AI18" s="142">
        <v>0</v>
      </c>
      <c r="AJ18" s="143">
        <v>0</v>
      </c>
      <c r="AK18" s="121"/>
      <c r="AL18" s="121"/>
      <c r="AM18" s="121"/>
      <c r="AN18" s="121"/>
    </row>
    <row r="19" spans="1:40" s="122" customFormat="1" ht="39.75" customHeight="1">
      <c r="A19" s="169" t="s">
        <v>448</v>
      </c>
      <c r="B19" s="167"/>
      <c r="C19" s="168" t="s">
        <v>419</v>
      </c>
      <c r="D19" s="163">
        <f t="shared" si="0"/>
        <v>1</v>
      </c>
      <c r="E19" s="163">
        <f t="shared" si="1"/>
        <v>1</v>
      </c>
      <c r="F19" s="163">
        <f t="shared" si="2"/>
        <v>0</v>
      </c>
      <c r="G19" s="141">
        <v>0</v>
      </c>
      <c r="H19" s="142">
        <v>0</v>
      </c>
      <c r="I19" s="142">
        <v>0</v>
      </c>
      <c r="J19" s="141">
        <v>1</v>
      </c>
      <c r="K19" s="142">
        <v>1</v>
      </c>
      <c r="L19" s="142">
        <v>0</v>
      </c>
      <c r="M19" s="141">
        <v>0</v>
      </c>
      <c r="N19" s="142">
        <v>0</v>
      </c>
      <c r="O19" s="142">
        <v>0</v>
      </c>
      <c r="P19" s="141">
        <v>0</v>
      </c>
      <c r="Q19" s="142">
        <v>0</v>
      </c>
      <c r="R19" s="142">
        <v>0</v>
      </c>
      <c r="S19" s="141">
        <v>0</v>
      </c>
      <c r="T19" s="142">
        <v>0</v>
      </c>
      <c r="U19" s="142">
        <v>0</v>
      </c>
      <c r="V19" s="141">
        <v>0</v>
      </c>
      <c r="W19" s="142">
        <v>0</v>
      </c>
      <c r="X19" s="142">
        <v>0</v>
      </c>
      <c r="Y19" s="141">
        <v>0</v>
      </c>
      <c r="Z19" s="142">
        <v>0</v>
      </c>
      <c r="AA19" s="142">
        <v>0</v>
      </c>
      <c r="AB19" s="141">
        <v>0</v>
      </c>
      <c r="AC19" s="142">
        <v>0</v>
      </c>
      <c r="AD19" s="142">
        <v>0</v>
      </c>
      <c r="AE19" s="141">
        <v>0</v>
      </c>
      <c r="AF19" s="142">
        <v>0</v>
      </c>
      <c r="AG19" s="142">
        <v>0</v>
      </c>
      <c r="AH19" s="141">
        <v>0</v>
      </c>
      <c r="AI19" s="142">
        <v>0</v>
      </c>
      <c r="AJ19" s="143">
        <v>0</v>
      </c>
      <c r="AK19" s="121"/>
      <c r="AL19" s="121"/>
      <c r="AM19" s="121"/>
      <c r="AN19" s="121"/>
    </row>
    <row r="20" spans="1:40" s="122" customFormat="1" ht="39.75" customHeight="1">
      <c r="A20" s="169" t="s">
        <v>449</v>
      </c>
      <c r="B20" s="167"/>
      <c r="C20" s="168" t="s">
        <v>420</v>
      </c>
      <c r="D20" s="163">
        <f t="shared" si="0"/>
        <v>8</v>
      </c>
      <c r="E20" s="163">
        <f t="shared" si="1"/>
        <v>7</v>
      </c>
      <c r="F20" s="163">
        <f t="shared" si="2"/>
        <v>1</v>
      </c>
      <c r="G20" s="141">
        <v>2</v>
      </c>
      <c r="H20" s="142">
        <v>2</v>
      </c>
      <c r="I20" s="142">
        <v>0</v>
      </c>
      <c r="J20" s="141">
        <v>0</v>
      </c>
      <c r="K20" s="142">
        <v>0</v>
      </c>
      <c r="L20" s="142">
        <v>0</v>
      </c>
      <c r="M20" s="141">
        <v>2</v>
      </c>
      <c r="N20" s="142">
        <v>1</v>
      </c>
      <c r="O20" s="142">
        <v>1</v>
      </c>
      <c r="P20" s="141">
        <v>2</v>
      </c>
      <c r="Q20" s="142">
        <v>2</v>
      </c>
      <c r="R20" s="142">
        <v>0</v>
      </c>
      <c r="S20" s="141">
        <v>0</v>
      </c>
      <c r="T20" s="142">
        <v>0</v>
      </c>
      <c r="U20" s="142">
        <v>0</v>
      </c>
      <c r="V20" s="141">
        <v>1</v>
      </c>
      <c r="W20" s="142">
        <v>1</v>
      </c>
      <c r="X20" s="142">
        <v>0</v>
      </c>
      <c r="Y20" s="141">
        <v>0</v>
      </c>
      <c r="Z20" s="142">
        <v>0</v>
      </c>
      <c r="AA20" s="142">
        <v>0</v>
      </c>
      <c r="AB20" s="141">
        <v>0</v>
      </c>
      <c r="AC20" s="142">
        <v>0</v>
      </c>
      <c r="AD20" s="142">
        <v>0</v>
      </c>
      <c r="AE20" s="141">
        <v>1</v>
      </c>
      <c r="AF20" s="142">
        <v>1</v>
      </c>
      <c r="AG20" s="142">
        <v>0</v>
      </c>
      <c r="AH20" s="141">
        <v>0</v>
      </c>
      <c r="AI20" s="142">
        <v>0</v>
      </c>
      <c r="AJ20" s="143">
        <v>0</v>
      </c>
      <c r="AK20" s="121"/>
      <c r="AL20" s="121"/>
      <c r="AM20" s="121"/>
      <c r="AN20" s="121"/>
    </row>
    <row r="21" spans="1:40" s="122" customFormat="1" ht="39.75" customHeight="1">
      <c r="A21" s="169" t="s">
        <v>450</v>
      </c>
      <c r="B21" s="167"/>
      <c r="C21" s="168" t="s">
        <v>421</v>
      </c>
      <c r="D21" s="163">
        <f t="shared" si="0"/>
        <v>2</v>
      </c>
      <c r="E21" s="163">
        <f t="shared" si="1"/>
        <v>1</v>
      </c>
      <c r="F21" s="163">
        <f t="shared" si="2"/>
        <v>1</v>
      </c>
      <c r="G21" s="141">
        <v>0</v>
      </c>
      <c r="H21" s="142">
        <v>0</v>
      </c>
      <c r="I21" s="142">
        <v>0</v>
      </c>
      <c r="J21" s="141">
        <v>1</v>
      </c>
      <c r="K21" s="142">
        <v>0</v>
      </c>
      <c r="L21" s="142">
        <v>1</v>
      </c>
      <c r="M21" s="141">
        <v>0</v>
      </c>
      <c r="N21" s="142">
        <v>0</v>
      </c>
      <c r="O21" s="142">
        <v>0</v>
      </c>
      <c r="P21" s="141">
        <v>0</v>
      </c>
      <c r="Q21" s="142">
        <v>0</v>
      </c>
      <c r="R21" s="142">
        <v>0</v>
      </c>
      <c r="S21" s="141">
        <v>0</v>
      </c>
      <c r="T21" s="142">
        <v>0</v>
      </c>
      <c r="U21" s="142">
        <v>0</v>
      </c>
      <c r="V21" s="141">
        <v>1</v>
      </c>
      <c r="W21" s="142">
        <v>1</v>
      </c>
      <c r="X21" s="142">
        <v>0</v>
      </c>
      <c r="Y21" s="141">
        <v>0</v>
      </c>
      <c r="Z21" s="142">
        <v>0</v>
      </c>
      <c r="AA21" s="142">
        <v>0</v>
      </c>
      <c r="AB21" s="141">
        <v>0</v>
      </c>
      <c r="AC21" s="142">
        <v>0</v>
      </c>
      <c r="AD21" s="142">
        <v>0</v>
      </c>
      <c r="AE21" s="141">
        <v>0</v>
      </c>
      <c r="AF21" s="142">
        <v>0</v>
      </c>
      <c r="AG21" s="142">
        <v>0</v>
      </c>
      <c r="AH21" s="141">
        <v>0</v>
      </c>
      <c r="AI21" s="142">
        <v>0</v>
      </c>
      <c r="AJ21" s="143">
        <v>0</v>
      </c>
      <c r="AK21" s="121"/>
      <c r="AL21" s="121"/>
      <c r="AM21" s="121"/>
      <c r="AN21" s="121"/>
    </row>
    <row r="22" spans="1:40" s="122" customFormat="1" ht="39.75" customHeight="1">
      <c r="A22" s="169" t="s">
        <v>451</v>
      </c>
      <c r="B22" s="167"/>
      <c r="C22" s="168" t="s">
        <v>422</v>
      </c>
      <c r="D22" s="163">
        <f t="shared" si="0"/>
        <v>3</v>
      </c>
      <c r="E22" s="163">
        <f t="shared" si="1"/>
        <v>0</v>
      </c>
      <c r="F22" s="163">
        <f t="shared" si="2"/>
        <v>3</v>
      </c>
      <c r="G22" s="141">
        <v>1</v>
      </c>
      <c r="H22" s="142">
        <v>0</v>
      </c>
      <c r="I22" s="142">
        <v>1</v>
      </c>
      <c r="J22" s="141">
        <v>1</v>
      </c>
      <c r="K22" s="142">
        <v>0</v>
      </c>
      <c r="L22" s="142">
        <v>1</v>
      </c>
      <c r="M22" s="141">
        <v>1</v>
      </c>
      <c r="N22" s="142">
        <v>0</v>
      </c>
      <c r="O22" s="142">
        <v>1</v>
      </c>
      <c r="P22" s="141">
        <v>0</v>
      </c>
      <c r="Q22" s="142">
        <v>0</v>
      </c>
      <c r="R22" s="142">
        <v>0</v>
      </c>
      <c r="S22" s="141">
        <v>0</v>
      </c>
      <c r="T22" s="142">
        <v>0</v>
      </c>
      <c r="U22" s="142">
        <v>0</v>
      </c>
      <c r="V22" s="141">
        <v>0</v>
      </c>
      <c r="W22" s="142">
        <v>0</v>
      </c>
      <c r="X22" s="142">
        <v>0</v>
      </c>
      <c r="Y22" s="141">
        <v>0</v>
      </c>
      <c r="Z22" s="142">
        <v>0</v>
      </c>
      <c r="AA22" s="142">
        <v>0</v>
      </c>
      <c r="AB22" s="141">
        <v>0</v>
      </c>
      <c r="AC22" s="142">
        <v>0</v>
      </c>
      <c r="AD22" s="142">
        <v>0</v>
      </c>
      <c r="AE22" s="141">
        <v>0</v>
      </c>
      <c r="AF22" s="142">
        <v>0</v>
      </c>
      <c r="AG22" s="142">
        <v>0</v>
      </c>
      <c r="AH22" s="141">
        <v>0</v>
      </c>
      <c r="AI22" s="142">
        <v>0</v>
      </c>
      <c r="AJ22" s="143">
        <v>0</v>
      </c>
      <c r="AK22" s="121"/>
      <c r="AL22" s="121"/>
      <c r="AM22" s="121"/>
      <c r="AN22" s="121"/>
    </row>
    <row r="23" spans="1:40" s="122" customFormat="1" ht="39.75" customHeight="1">
      <c r="A23" s="169" t="s">
        <v>452</v>
      </c>
      <c r="B23" s="167"/>
      <c r="C23" s="168" t="s">
        <v>423</v>
      </c>
      <c r="D23" s="163">
        <f t="shared" si="0"/>
        <v>5</v>
      </c>
      <c r="E23" s="163">
        <f t="shared" si="1"/>
        <v>2</v>
      </c>
      <c r="F23" s="163">
        <f t="shared" si="2"/>
        <v>3</v>
      </c>
      <c r="G23" s="141">
        <v>1</v>
      </c>
      <c r="H23" s="142">
        <v>1</v>
      </c>
      <c r="I23" s="142">
        <v>0</v>
      </c>
      <c r="J23" s="141">
        <v>1</v>
      </c>
      <c r="K23" s="142">
        <v>0</v>
      </c>
      <c r="L23" s="142">
        <v>1</v>
      </c>
      <c r="M23" s="141">
        <v>0</v>
      </c>
      <c r="N23" s="142">
        <v>0</v>
      </c>
      <c r="O23" s="142">
        <v>0</v>
      </c>
      <c r="P23" s="141">
        <v>2</v>
      </c>
      <c r="Q23" s="142">
        <v>1</v>
      </c>
      <c r="R23" s="142">
        <v>1</v>
      </c>
      <c r="S23" s="141">
        <v>0</v>
      </c>
      <c r="T23" s="142">
        <v>0</v>
      </c>
      <c r="U23" s="142">
        <v>0</v>
      </c>
      <c r="V23" s="141">
        <v>1</v>
      </c>
      <c r="W23" s="142">
        <v>0</v>
      </c>
      <c r="X23" s="142">
        <v>1</v>
      </c>
      <c r="Y23" s="141">
        <v>0</v>
      </c>
      <c r="Z23" s="142">
        <v>0</v>
      </c>
      <c r="AA23" s="142">
        <v>0</v>
      </c>
      <c r="AB23" s="141">
        <v>0</v>
      </c>
      <c r="AC23" s="142">
        <v>0</v>
      </c>
      <c r="AD23" s="142">
        <v>0</v>
      </c>
      <c r="AE23" s="141">
        <v>0</v>
      </c>
      <c r="AF23" s="142">
        <v>0</v>
      </c>
      <c r="AG23" s="142">
        <v>0</v>
      </c>
      <c r="AH23" s="141">
        <v>0</v>
      </c>
      <c r="AI23" s="142">
        <v>0</v>
      </c>
      <c r="AJ23" s="143">
        <v>0</v>
      </c>
      <c r="AK23" s="121"/>
      <c r="AL23" s="121"/>
      <c r="AM23" s="121"/>
      <c r="AN23" s="121"/>
    </row>
    <row r="24" spans="1:40" s="122" customFormat="1" ht="39.75" customHeight="1">
      <c r="A24" s="166" t="s">
        <v>453</v>
      </c>
      <c r="B24" s="167" t="s">
        <v>424</v>
      </c>
      <c r="C24" s="168"/>
      <c r="D24" s="163">
        <f t="shared" si="0"/>
        <v>36</v>
      </c>
      <c r="E24" s="163">
        <f t="shared" si="1"/>
        <v>17</v>
      </c>
      <c r="F24" s="163">
        <f t="shared" si="2"/>
        <v>19</v>
      </c>
      <c r="G24" s="141">
        <f>SUM('第６表'!G25,'第６表'!G26,'第６表'!G27,'第６表'!G28,'第６表'!G29,'第６表'!G30,'第６表'!G31,'第６表'!G32)</f>
        <v>7</v>
      </c>
      <c r="H24" s="142">
        <f>SUM('第６表'!H25,'第６表'!H26,'第６表'!H27,'第６表'!H28,'第６表'!H29,'第６表'!H30,'第６表'!H31,'第６表'!H32)</f>
        <v>2</v>
      </c>
      <c r="I24" s="142">
        <f>SUM('第６表'!I25,'第６表'!I26,'第６表'!I27,'第６表'!I28,'第６表'!I29,'第６表'!I30,'第６表'!I31,'第６表'!I32)</f>
        <v>5</v>
      </c>
      <c r="J24" s="141">
        <f>SUM('第６表'!J25,'第６表'!J26,'第６表'!J27,'第６表'!J28,'第６表'!J29,'第６表'!J30,'第６表'!J31,'第６表'!J32)</f>
        <v>10</v>
      </c>
      <c r="K24" s="142">
        <f>SUM('第６表'!K25,'第６表'!K26,'第６表'!K27,'第６表'!K28,'第６表'!K29,'第６表'!K30,'第６表'!K31,'第６表'!K32)</f>
        <v>5</v>
      </c>
      <c r="L24" s="142">
        <f>SUM('第６表'!L25,'第６表'!L26,'第６表'!L27,'第６表'!L28,'第６表'!L29,'第６表'!L30,'第６表'!L31,'第６表'!L32)</f>
        <v>5</v>
      </c>
      <c r="M24" s="141">
        <f>SUM('第６表'!M25,'第６表'!M26,'第６表'!M27,'第６表'!M28,'第６表'!M29,'第６表'!M30,'第６表'!M31,'第６表'!M32)</f>
        <v>3</v>
      </c>
      <c r="N24" s="142">
        <f>SUM('第６表'!N25,'第６表'!N26,'第６表'!N27,'第６表'!N28,'第６表'!N29,'第６表'!N30,'第６表'!N31,'第６表'!N32)</f>
        <v>1</v>
      </c>
      <c r="O24" s="142">
        <f>SUM('第６表'!O25,'第６表'!O26,'第６表'!O27,'第６表'!O28,'第６表'!O29,'第６表'!O30,'第６表'!O31,'第６表'!O32)</f>
        <v>2</v>
      </c>
      <c r="P24" s="141">
        <f>SUM('第６表'!P25,'第６表'!P26,'第６表'!P27,'第６表'!P28,'第６表'!P29,'第６表'!P30,'第６表'!P31,'第６表'!P32)</f>
        <v>2</v>
      </c>
      <c r="Q24" s="142">
        <f>SUM('第６表'!Q25,'第６表'!Q26,'第６表'!Q27,'第６表'!Q28,'第６表'!Q29,'第６表'!Q30,'第６表'!Q31,'第６表'!Q32)</f>
        <v>1</v>
      </c>
      <c r="R24" s="142">
        <f>SUM('第６表'!R25,'第６表'!R26,'第６表'!R27,'第６表'!R28,'第６表'!R29,'第６表'!R30,'第６表'!R31,'第６表'!R32)</f>
        <v>1</v>
      </c>
      <c r="S24" s="141">
        <f>SUM('第６表'!S25,'第６表'!S26,'第６表'!S27,'第６表'!S28,'第６表'!S29,'第６表'!S30,'第６表'!S31,'第６表'!S32)</f>
        <v>2</v>
      </c>
      <c r="T24" s="142">
        <f>SUM('第６表'!T25,'第６表'!T26,'第６表'!T27,'第６表'!T28,'第６表'!T29,'第６表'!T30,'第６表'!T31,'第６表'!T32)</f>
        <v>1</v>
      </c>
      <c r="U24" s="142">
        <f>SUM('第６表'!U25,'第６表'!U26,'第６表'!U27,'第６表'!U28,'第６表'!U29,'第６表'!U30,'第６表'!U31,'第６表'!U32)</f>
        <v>1</v>
      </c>
      <c r="V24" s="141">
        <f>SUM('第６表'!V25,'第６表'!V26,'第６表'!V27,'第６表'!V28,'第６表'!V29,'第６表'!V30,'第６表'!V31,'第６表'!V32)</f>
        <v>10</v>
      </c>
      <c r="W24" s="142">
        <f>SUM('第６表'!W25,'第６表'!W26,'第６表'!W27,'第６表'!W28,'第６表'!W29,'第６表'!W30,'第６表'!W31,'第６表'!W32)</f>
        <v>6</v>
      </c>
      <c r="X24" s="142">
        <f>SUM('第６表'!X25,'第６表'!X26,'第６表'!X27,'第６表'!X28,'第６表'!X29,'第６表'!X30,'第６表'!X31,'第６表'!X32)</f>
        <v>4</v>
      </c>
      <c r="Y24" s="141">
        <f>SUM('第６表'!Y25,'第６表'!Y26,'第６表'!Y27,'第６表'!Y28,'第６表'!Y29,'第６表'!Y30,'第６表'!Y31,'第６表'!Y32)</f>
        <v>2</v>
      </c>
      <c r="Z24" s="142">
        <f>SUM('第６表'!Z25,'第６表'!Z26,'第６表'!Z27,'第６表'!Z28,'第６表'!Z29,'第６表'!Z30,'第６表'!Z31,'第６表'!Z32)</f>
        <v>1</v>
      </c>
      <c r="AA24" s="142">
        <f>SUM('第６表'!AA25,'第６表'!AA26,'第６表'!AA27,'第６表'!AA28,'第６表'!AA29,'第６表'!AA30,'第６表'!AA31,'第６表'!AA32)</f>
        <v>1</v>
      </c>
      <c r="AB24" s="141">
        <f>SUM('第６表'!AB25,'第６表'!AB26,'第６表'!AB27,'第６表'!AB28,'第６表'!AB29,'第６表'!AB30,'第６表'!AB31,'第６表'!AB32)</f>
        <v>0</v>
      </c>
      <c r="AC24" s="142">
        <f>SUM('第６表'!AC25,'第６表'!AC26,'第６表'!AC27,'第６表'!AC28,'第６表'!AC29,'第６表'!AC30,'第６表'!AC31,'第６表'!AC32)</f>
        <v>0</v>
      </c>
      <c r="AD24" s="142">
        <f>SUM('第６表'!AD25,'第６表'!AD26,'第６表'!AD27,'第６表'!AD28,'第６表'!AD29,'第６表'!AD30,'第６表'!AD31,'第６表'!AD32)</f>
        <v>0</v>
      </c>
      <c r="AE24" s="141">
        <f>SUM('第６表'!AE25,'第６表'!AE26,'第６表'!AE27,'第６表'!AE28,'第６表'!AE29,'第６表'!AE30,'第６表'!AE31,'第６表'!AE32)</f>
        <v>0</v>
      </c>
      <c r="AF24" s="142">
        <f>SUM('第６表'!AF25,'第６表'!AF26,'第６表'!AF27,'第６表'!AF28,'第６表'!AF29,'第６表'!AF30,'第６表'!AF31,'第６表'!AF32)</f>
        <v>0</v>
      </c>
      <c r="AG24" s="142">
        <f>SUM('第６表'!AG25,'第６表'!AG26,'第６表'!AG27,'第６表'!AG28,'第６表'!AG29,'第６表'!AG30,'第６表'!AG31,'第６表'!AG32)</f>
        <v>0</v>
      </c>
      <c r="AH24" s="141">
        <f>SUM('第６表'!AH25,'第６表'!AH26,'第６表'!AH27,'第６表'!AH28,'第６表'!AH29,'第６表'!AH30,'第６表'!AH31,'第６表'!AH32)</f>
        <v>0</v>
      </c>
      <c r="AI24" s="142">
        <f>SUM('第６表'!AI25,'第６表'!AI26,'第６表'!AI27,'第６表'!AI28,'第６表'!AI29,'第６表'!AI30,'第６表'!AI31,'第６表'!AI32)</f>
        <v>0</v>
      </c>
      <c r="AJ24" s="143">
        <f>SUM('第６表'!AJ25,'第６表'!AJ26,'第６表'!AJ27,'第６表'!AJ28,'第６表'!AJ29,'第６表'!AJ30,'第６表'!AJ31,'第６表'!AJ32)</f>
        <v>0</v>
      </c>
      <c r="AK24" s="121"/>
      <c r="AL24" s="121"/>
      <c r="AM24" s="121"/>
      <c r="AN24" s="121"/>
    </row>
    <row r="25" spans="1:40" s="122" customFormat="1" ht="39.75" customHeight="1">
      <c r="A25" s="169" t="s">
        <v>454</v>
      </c>
      <c r="B25" s="167"/>
      <c r="C25" s="168" t="s">
        <v>425</v>
      </c>
      <c r="D25" s="163">
        <f t="shared" si="0"/>
        <v>2</v>
      </c>
      <c r="E25" s="163">
        <f t="shared" si="1"/>
        <v>1</v>
      </c>
      <c r="F25" s="163">
        <f t="shared" si="2"/>
        <v>1</v>
      </c>
      <c r="G25" s="141">
        <v>0</v>
      </c>
      <c r="H25" s="142">
        <v>0</v>
      </c>
      <c r="I25" s="142">
        <v>0</v>
      </c>
      <c r="J25" s="141">
        <v>1</v>
      </c>
      <c r="K25" s="142">
        <v>0</v>
      </c>
      <c r="L25" s="142">
        <v>1</v>
      </c>
      <c r="M25" s="141">
        <v>0</v>
      </c>
      <c r="N25" s="142">
        <v>0</v>
      </c>
      <c r="O25" s="142">
        <v>0</v>
      </c>
      <c r="P25" s="141">
        <v>0</v>
      </c>
      <c r="Q25" s="142">
        <v>0</v>
      </c>
      <c r="R25" s="142">
        <v>0</v>
      </c>
      <c r="S25" s="141">
        <v>1</v>
      </c>
      <c r="T25" s="142">
        <v>1</v>
      </c>
      <c r="U25" s="142">
        <v>0</v>
      </c>
      <c r="V25" s="141">
        <v>0</v>
      </c>
      <c r="W25" s="142">
        <v>0</v>
      </c>
      <c r="X25" s="142">
        <v>0</v>
      </c>
      <c r="Y25" s="141">
        <v>0</v>
      </c>
      <c r="Z25" s="142">
        <v>0</v>
      </c>
      <c r="AA25" s="142">
        <v>0</v>
      </c>
      <c r="AB25" s="141">
        <v>0</v>
      </c>
      <c r="AC25" s="142">
        <v>0</v>
      </c>
      <c r="AD25" s="142">
        <v>0</v>
      </c>
      <c r="AE25" s="141">
        <v>0</v>
      </c>
      <c r="AF25" s="142">
        <v>0</v>
      </c>
      <c r="AG25" s="142">
        <v>0</v>
      </c>
      <c r="AH25" s="141">
        <v>0</v>
      </c>
      <c r="AI25" s="142">
        <v>0</v>
      </c>
      <c r="AJ25" s="143">
        <v>0</v>
      </c>
      <c r="AK25" s="121"/>
      <c r="AL25" s="121"/>
      <c r="AM25" s="121"/>
      <c r="AN25" s="121"/>
    </row>
    <row r="26" spans="1:40" s="122" customFormat="1" ht="39.75" customHeight="1">
      <c r="A26" s="169" t="s">
        <v>455</v>
      </c>
      <c r="B26" s="167"/>
      <c r="C26" s="168" t="s">
        <v>331</v>
      </c>
      <c r="D26" s="163">
        <f t="shared" si="0"/>
        <v>11</v>
      </c>
      <c r="E26" s="163">
        <f t="shared" si="1"/>
        <v>5</v>
      </c>
      <c r="F26" s="163">
        <f t="shared" si="2"/>
        <v>6</v>
      </c>
      <c r="G26" s="141">
        <v>3</v>
      </c>
      <c r="H26" s="142">
        <v>1</v>
      </c>
      <c r="I26" s="142">
        <v>2</v>
      </c>
      <c r="J26" s="141">
        <v>1</v>
      </c>
      <c r="K26" s="142">
        <v>0</v>
      </c>
      <c r="L26" s="142">
        <v>1</v>
      </c>
      <c r="M26" s="141">
        <v>1</v>
      </c>
      <c r="N26" s="142">
        <v>0</v>
      </c>
      <c r="O26" s="142">
        <v>1</v>
      </c>
      <c r="P26" s="141">
        <v>1</v>
      </c>
      <c r="Q26" s="142">
        <v>1</v>
      </c>
      <c r="R26" s="142">
        <v>0</v>
      </c>
      <c r="S26" s="141">
        <v>1</v>
      </c>
      <c r="T26" s="142">
        <v>0</v>
      </c>
      <c r="U26" s="142">
        <v>1</v>
      </c>
      <c r="V26" s="141">
        <v>2</v>
      </c>
      <c r="W26" s="142">
        <v>2</v>
      </c>
      <c r="X26" s="142">
        <v>0</v>
      </c>
      <c r="Y26" s="141">
        <v>2</v>
      </c>
      <c r="Z26" s="142">
        <v>1</v>
      </c>
      <c r="AA26" s="142">
        <v>1</v>
      </c>
      <c r="AB26" s="141">
        <v>0</v>
      </c>
      <c r="AC26" s="142">
        <v>0</v>
      </c>
      <c r="AD26" s="142">
        <v>0</v>
      </c>
      <c r="AE26" s="141">
        <v>0</v>
      </c>
      <c r="AF26" s="142">
        <v>0</v>
      </c>
      <c r="AG26" s="142">
        <v>0</v>
      </c>
      <c r="AH26" s="141">
        <v>0</v>
      </c>
      <c r="AI26" s="142">
        <v>0</v>
      </c>
      <c r="AJ26" s="143">
        <v>0</v>
      </c>
      <c r="AK26" s="121"/>
      <c r="AL26" s="121"/>
      <c r="AM26" s="121"/>
      <c r="AN26" s="121"/>
    </row>
    <row r="27" spans="1:40" s="122" customFormat="1" ht="39.75" customHeight="1">
      <c r="A27" s="169" t="s">
        <v>456</v>
      </c>
      <c r="B27" s="167"/>
      <c r="C27" s="168" t="s">
        <v>332</v>
      </c>
      <c r="D27" s="163">
        <f t="shared" si="0"/>
        <v>6</v>
      </c>
      <c r="E27" s="163">
        <f t="shared" si="1"/>
        <v>4</v>
      </c>
      <c r="F27" s="163">
        <f t="shared" si="2"/>
        <v>2</v>
      </c>
      <c r="G27" s="141">
        <v>2</v>
      </c>
      <c r="H27" s="142">
        <v>1</v>
      </c>
      <c r="I27" s="142">
        <v>1</v>
      </c>
      <c r="J27" s="141">
        <v>2</v>
      </c>
      <c r="K27" s="142">
        <v>2</v>
      </c>
      <c r="L27" s="142">
        <v>0</v>
      </c>
      <c r="M27" s="141">
        <v>0</v>
      </c>
      <c r="N27" s="142">
        <v>0</v>
      </c>
      <c r="O27" s="142">
        <v>0</v>
      </c>
      <c r="P27" s="141">
        <v>1</v>
      </c>
      <c r="Q27" s="142">
        <v>0</v>
      </c>
      <c r="R27" s="142">
        <v>1</v>
      </c>
      <c r="S27" s="141">
        <v>0</v>
      </c>
      <c r="T27" s="142">
        <v>0</v>
      </c>
      <c r="U27" s="142">
        <v>0</v>
      </c>
      <c r="V27" s="141">
        <v>1</v>
      </c>
      <c r="W27" s="142">
        <v>1</v>
      </c>
      <c r="X27" s="142">
        <v>0</v>
      </c>
      <c r="Y27" s="141">
        <v>0</v>
      </c>
      <c r="Z27" s="142">
        <v>0</v>
      </c>
      <c r="AA27" s="142">
        <v>0</v>
      </c>
      <c r="AB27" s="141">
        <v>0</v>
      </c>
      <c r="AC27" s="142">
        <v>0</v>
      </c>
      <c r="AD27" s="142">
        <v>0</v>
      </c>
      <c r="AE27" s="141">
        <v>0</v>
      </c>
      <c r="AF27" s="142">
        <v>0</v>
      </c>
      <c r="AG27" s="142">
        <v>0</v>
      </c>
      <c r="AH27" s="141">
        <v>0</v>
      </c>
      <c r="AI27" s="142">
        <v>0</v>
      </c>
      <c r="AJ27" s="143">
        <v>0</v>
      </c>
      <c r="AK27" s="121"/>
      <c r="AL27" s="121"/>
      <c r="AM27" s="121"/>
      <c r="AN27" s="121"/>
    </row>
    <row r="28" spans="1:40" s="122" customFormat="1" ht="39.75" customHeight="1">
      <c r="A28" s="169" t="s">
        <v>457</v>
      </c>
      <c r="B28" s="167"/>
      <c r="C28" s="168" t="s">
        <v>426</v>
      </c>
      <c r="D28" s="163">
        <f t="shared" si="0"/>
        <v>3</v>
      </c>
      <c r="E28" s="163">
        <f t="shared" si="1"/>
        <v>2</v>
      </c>
      <c r="F28" s="163">
        <f t="shared" si="2"/>
        <v>1</v>
      </c>
      <c r="G28" s="141">
        <v>0</v>
      </c>
      <c r="H28" s="142">
        <v>0</v>
      </c>
      <c r="I28" s="142">
        <v>0</v>
      </c>
      <c r="J28" s="141">
        <v>0</v>
      </c>
      <c r="K28" s="142">
        <v>0</v>
      </c>
      <c r="L28" s="142">
        <v>0</v>
      </c>
      <c r="M28" s="141">
        <v>1</v>
      </c>
      <c r="N28" s="142">
        <v>1</v>
      </c>
      <c r="O28" s="142">
        <v>0</v>
      </c>
      <c r="P28" s="141">
        <v>0</v>
      </c>
      <c r="Q28" s="142">
        <v>0</v>
      </c>
      <c r="R28" s="142">
        <v>0</v>
      </c>
      <c r="S28" s="141">
        <v>0</v>
      </c>
      <c r="T28" s="142">
        <v>0</v>
      </c>
      <c r="U28" s="142">
        <v>0</v>
      </c>
      <c r="V28" s="141">
        <v>2</v>
      </c>
      <c r="W28" s="142">
        <v>1</v>
      </c>
      <c r="X28" s="142">
        <v>1</v>
      </c>
      <c r="Y28" s="141">
        <v>0</v>
      </c>
      <c r="Z28" s="142">
        <v>0</v>
      </c>
      <c r="AA28" s="142">
        <v>0</v>
      </c>
      <c r="AB28" s="141">
        <v>0</v>
      </c>
      <c r="AC28" s="142">
        <v>0</v>
      </c>
      <c r="AD28" s="142">
        <v>0</v>
      </c>
      <c r="AE28" s="141">
        <v>0</v>
      </c>
      <c r="AF28" s="142">
        <v>0</v>
      </c>
      <c r="AG28" s="142">
        <v>0</v>
      </c>
      <c r="AH28" s="141">
        <v>0</v>
      </c>
      <c r="AI28" s="142">
        <v>0</v>
      </c>
      <c r="AJ28" s="143">
        <v>0</v>
      </c>
      <c r="AK28" s="121"/>
      <c r="AL28" s="121"/>
      <c r="AM28" s="121"/>
      <c r="AN28" s="121"/>
    </row>
    <row r="29" spans="1:40" s="122" customFormat="1" ht="39.75" customHeight="1">
      <c r="A29" s="169" t="s">
        <v>458</v>
      </c>
      <c r="B29" s="167"/>
      <c r="C29" s="168" t="s">
        <v>427</v>
      </c>
      <c r="D29" s="163">
        <f t="shared" si="0"/>
        <v>1</v>
      </c>
      <c r="E29" s="163">
        <f t="shared" si="1"/>
        <v>0</v>
      </c>
      <c r="F29" s="163">
        <f t="shared" si="2"/>
        <v>1</v>
      </c>
      <c r="G29" s="141">
        <v>1</v>
      </c>
      <c r="H29" s="142">
        <v>0</v>
      </c>
      <c r="I29" s="142">
        <v>1</v>
      </c>
      <c r="J29" s="141">
        <v>0</v>
      </c>
      <c r="K29" s="142">
        <v>0</v>
      </c>
      <c r="L29" s="142">
        <v>0</v>
      </c>
      <c r="M29" s="141">
        <v>0</v>
      </c>
      <c r="N29" s="142">
        <v>0</v>
      </c>
      <c r="O29" s="142">
        <v>0</v>
      </c>
      <c r="P29" s="141">
        <v>0</v>
      </c>
      <c r="Q29" s="142">
        <v>0</v>
      </c>
      <c r="R29" s="142">
        <v>0</v>
      </c>
      <c r="S29" s="141">
        <v>0</v>
      </c>
      <c r="T29" s="142">
        <v>0</v>
      </c>
      <c r="U29" s="142">
        <v>0</v>
      </c>
      <c r="V29" s="141">
        <v>0</v>
      </c>
      <c r="W29" s="142">
        <v>0</v>
      </c>
      <c r="X29" s="142">
        <v>0</v>
      </c>
      <c r="Y29" s="141">
        <v>0</v>
      </c>
      <c r="Z29" s="142">
        <v>0</v>
      </c>
      <c r="AA29" s="142">
        <v>0</v>
      </c>
      <c r="AB29" s="141">
        <v>0</v>
      </c>
      <c r="AC29" s="142">
        <v>0</v>
      </c>
      <c r="AD29" s="142">
        <v>0</v>
      </c>
      <c r="AE29" s="141">
        <v>0</v>
      </c>
      <c r="AF29" s="142">
        <v>0</v>
      </c>
      <c r="AG29" s="142">
        <v>0</v>
      </c>
      <c r="AH29" s="141">
        <v>0</v>
      </c>
      <c r="AI29" s="142">
        <v>0</v>
      </c>
      <c r="AJ29" s="143">
        <v>0</v>
      </c>
      <c r="AK29" s="121"/>
      <c r="AL29" s="121"/>
      <c r="AM29" s="121"/>
      <c r="AN29" s="121"/>
    </row>
    <row r="30" spans="1:40" s="122" customFormat="1" ht="39.75" customHeight="1">
      <c r="A30" s="169" t="s">
        <v>459</v>
      </c>
      <c r="B30" s="167"/>
      <c r="C30" s="168" t="s">
        <v>428</v>
      </c>
      <c r="D30" s="163">
        <f t="shared" si="0"/>
        <v>2</v>
      </c>
      <c r="E30" s="163">
        <f t="shared" si="1"/>
        <v>1</v>
      </c>
      <c r="F30" s="163">
        <f t="shared" si="2"/>
        <v>1</v>
      </c>
      <c r="G30" s="141">
        <v>1</v>
      </c>
      <c r="H30" s="142">
        <v>0</v>
      </c>
      <c r="I30" s="142">
        <v>1</v>
      </c>
      <c r="J30" s="141">
        <v>0</v>
      </c>
      <c r="K30" s="142">
        <v>0</v>
      </c>
      <c r="L30" s="142">
        <v>0</v>
      </c>
      <c r="M30" s="141">
        <v>0</v>
      </c>
      <c r="N30" s="142">
        <v>0</v>
      </c>
      <c r="O30" s="142">
        <v>0</v>
      </c>
      <c r="P30" s="141">
        <v>0</v>
      </c>
      <c r="Q30" s="142">
        <v>0</v>
      </c>
      <c r="R30" s="142">
        <v>0</v>
      </c>
      <c r="S30" s="141">
        <v>0</v>
      </c>
      <c r="T30" s="142">
        <v>0</v>
      </c>
      <c r="U30" s="142">
        <v>0</v>
      </c>
      <c r="V30" s="141">
        <v>1</v>
      </c>
      <c r="W30" s="142">
        <v>1</v>
      </c>
      <c r="X30" s="142">
        <v>0</v>
      </c>
      <c r="Y30" s="141">
        <v>0</v>
      </c>
      <c r="Z30" s="142">
        <v>0</v>
      </c>
      <c r="AA30" s="142">
        <v>0</v>
      </c>
      <c r="AB30" s="141">
        <v>0</v>
      </c>
      <c r="AC30" s="142">
        <v>0</v>
      </c>
      <c r="AD30" s="142">
        <v>0</v>
      </c>
      <c r="AE30" s="141">
        <v>0</v>
      </c>
      <c r="AF30" s="142">
        <v>0</v>
      </c>
      <c r="AG30" s="142">
        <v>0</v>
      </c>
      <c r="AH30" s="141">
        <v>0</v>
      </c>
      <c r="AI30" s="142">
        <v>0</v>
      </c>
      <c r="AJ30" s="143">
        <v>0</v>
      </c>
      <c r="AK30" s="121"/>
      <c r="AL30" s="121"/>
      <c r="AM30" s="121"/>
      <c r="AN30" s="121"/>
    </row>
    <row r="31" spans="1:40" s="122" customFormat="1" ht="39.75" customHeight="1">
      <c r="A31" s="169" t="s">
        <v>460</v>
      </c>
      <c r="B31" s="167"/>
      <c r="C31" s="168" t="s">
        <v>429</v>
      </c>
      <c r="D31" s="163">
        <f t="shared" si="0"/>
        <v>3</v>
      </c>
      <c r="E31" s="163">
        <f t="shared" si="1"/>
        <v>2</v>
      </c>
      <c r="F31" s="163">
        <f t="shared" si="2"/>
        <v>1</v>
      </c>
      <c r="G31" s="141">
        <v>0</v>
      </c>
      <c r="H31" s="142">
        <v>0</v>
      </c>
      <c r="I31" s="142">
        <v>0</v>
      </c>
      <c r="J31" s="141">
        <v>3</v>
      </c>
      <c r="K31" s="142">
        <v>2</v>
      </c>
      <c r="L31" s="142">
        <v>1</v>
      </c>
      <c r="M31" s="141">
        <v>0</v>
      </c>
      <c r="N31" s="142">
        <v>0</v>
      </c>
      <c r="O31" s="142">
        <v>0</v>
      </c>
      <c r="P31" s="141">
        <v>0</v>
      </c>
      <c r="Q31" s="142">
        <v>0</v>
      </c>
      <c r="R31" s="142">
        <v>0</v>
      </c>
      <c r="S31" s="141">
        <v>0</v>
      </c>
      <c r="T31" s="142">
        <v>0</v>
      </c>
      <c r="U31" s="142">
        <v>0</v>
      </c>
      <c r="V31" s="141">
        <v>0</v>
      </c>
      <c r="W31" s="142">
        <v>0</v>
      </c>
      <c r="X31" s="142">
        <v>0</v>
      </c>
      <c r="Y31" s="141">
        <v>0</v>
      </c>
      <c r="Z31" s="142">
        <v>0</v>
      </c>
      <c r="AA31" s="142">
        <v>0</v>
      </c>
      <c r="AB31" s="141">
        <v>0</v>
      </c>
      <c r="AC31" s="142">
        <v>0</v>
      </c>
      <c r="AD31" s="142">
        <v>0</v>
      </c>
      <c r="AE31" s="141">
        <v>0</v>
      </c>
      <c r="AF31" s="142">
        <v>0</v>
      </c>
      <c r="AG31" s="142">
        <v>0</v>
      </c>
      <c r="AH31" s="141">
        <v>0</v>
      </c>
      <c r="AI31" s="142">
        <v>0</v>
      </c>
      <c r="AJ31" s="143">
        <v>0</v>
      </c>
      <c r="AK31" s="121"/>
      <c r="AL31" s="121"/>
      <c r="AM31" s="121"/>
      <c r="AN31" s="121"/>
    </row>
    <row r="32" spans="1:40" s="122" customFormat="1" ht="39.75" customHeight="1">
      <c r="A32" s="169" t="s">
        <v>461</v>
      </c>
      <c r="B32" s="167"/>
      <c r="C32" s="168" t="s">
        <v>430</v>
      </c>
      <c r="D32" s="163">
        <f t="shared" si="0"/>
        <v>8</v>
      </c>
      <c r="E32" s="163">
        <f t="shared" si="1"/>
        <v>2</v>
      </c>
      <c r="F32" s="163">
        <f t="shared" si="2"/>
        <v>6</v>
      </c>
      <c r="G32" s="141">
        <v>0</v>
      </c>
      <c r="H32" s="142">
        <v>0</v>
      </c>
      <c r="I32" s="142">
        <v>0</v>
      </c>
      <c r="J32" s="141">
        <v>3</v>
      </c>
      <c r="K32" s="142">
        <v>1</v>
      </c>
      <c r="L32" s="142">
        <v>2</v>
      </c>
      <c r="M32" s="141">
        <v>1</v>
      </c>
      <c r="N32" s="142">
        <v>0</v>
      </c>
      <c r="O32" s="142">
        <v>1</v>
      </c>
      <c r="P32" s="141">
        <v>0</v>
      </c>
      <c r="Q32" s="142">
        <v>0</v>
      </c>
      <c r="R32" s="142">
        <v>0</v>
      </c>
      <c r="S32" s="141">
        <v>0</v>
      </c>
      <c r="T32" s="142">
        <v>0</v>
      </c>
      <c r="U32" s="142">
        <v>0</v>
      </c>
      <c r="V32" s="141">
        <v>4</v>
      </c>
      <c r="W32" s="142">
        <v>1</v>
      </c>
      <c r="X32" s="142">
        <v>3</v>
      </c>
      <c r="Y32" s="141">
        <v>0</v>
      </c>
      <c r="Z32" s="142">
        <v>0</v>
      </c>
      <c r="AA32" s="142">
        <v>0</v>
      </c>
      <c r="AB32" s="141">
        <v>0</v>
      </c>
      <c r="AC32" s="142">
        <v>0</v>
      </c>
      <c r="AD32" s="142">
        <v>0</v>
      </c>
      <c r="AE32" s="141">
        <v>0</v>
      </c>
      <c r="AF32" s="142">
        <v>0</v>
      </c>
      <c r="AG32" s="142">
        <v>0</v>
      </c>
      <c r="AH32" s="141">
        <v>0</v>
      </c>
      <c r="AI32" s="142">
        <v>0</v>
      </c>
      <c r="AJ32" s="143">
        <v>0</v>
      </c>
      <c r="AK32" s="121"/>
      <c r="AL32" s="121"/>
      <c r="AM32" s="121"/>
      <c r="AN32" s="121"/>
    </row>
    <row r="33" spans="1:40" s="122" customFormat="1" ht="39.75" customHeight="1">
      <c r="A33" s="166" t="s">
        <v>462</v>
      </c>
      <c r="B33" s="167" t="s">
        <v>431</v>
      </c>
      <c r="C33" s="168"/>
      <c r="D33" s="163">
        <f t="shared" si="0"/>
        <v>5</v>
      </c>
      <c r="E33" s="163">
        <f t="shared" si="1"/>
        <v>2</v>
      </c>
      <c r="F33" s="163">
        <f t="shared" si="2"/>
        <v>3</v>
      </c>
      <c r="G33" s="141">
        <v>3</v>
      </c>
      <c r="H33" s="142">
        <v>1</v>
      </c>
      <c r="I33" s="142">
        <v>2</v>
      </c>
      <c r="J33" s="141">
        <v>0</v>
      </c>
      <c r="K33" s="142">
        <v>0</v>
      </c>
      <c r="L33" s="142">
        <v>0</v>
      </c>
      <c r="M33" s="141">
        <v>0</v>
      </c>
      <c r="N33" s="142">
        <v>0</v>
      </c>
      <c r="O33" s="142">
        <v>0</v>
      </c>
      <c r="P33" s="141">
        <v>1</v>
      </c>
      <c r="Q33" s="142">
        <v>1</v>
      </c>
      <c r="R33" s="142">
        <v>0</v>
      </c>
      <c r="S33" s="141">
        <v>0</v>
      </c>
      <c r="T33" s="142">
        <v>0</v>
      </c>
      <c r="U33" s="142">
        <v>0</v>
      </c>
      <c r="V33" s="141">
        <v>0</v>
      </c>
      <c r="W33" s="142">
        <v>0</v>
      </c>
      <c r="X33" s="142">
        <v>0</v>
      </c>
      <c r="Y33" s="141">
        <v>0</v>
      </c>
      <c r="Z33" s="142">
        <v>0</v>
      </c>
      <c r="AA33" s="142">
        <v>0</v>
      </c>
      <c r="AB33" s="141">
        <v>1</v>
      </c>
      <c r="AC33" s="142">
        <v>0</v>
      </c>
      <c r="AD33" s="142">
        <v>1</v>
      </c>
      <c r="AE33" s="141">
        <v>0</v>
      </c>
      <c r="AF33" s="142">
        <v>0</v>
      </c>
      <c r="AG33" s="142">
        <v>0</v>
      </c>
      <c r="AH33" s="141">
        <v>0</v>
      </c>
      <c r="AI33" s="142">
        <v>0</v>
      </c>
      <c r="AJ33" s="143">
        <v>0</v>
      </c>
      <c r="AK33" s="121"/>
      <c r="AL33" s="121"/>
      <c r="AM33" s="121"/>
      <c r="AN33" s="121"/>
    </row>
    <row r="34" spans="1:40" s="122" customFormat="1" ht="39.75" customHeight="1">
      <c r="A34" s="166" t="s">
        <v>463</v>
      </c>
      <c r="B34" s="167" t="s">
        <v>432</v>
      </c>
      <c r="C34" s="168"/>
      <c r="D34" s="163">
        <f t="shared" si="0"/>
        <v>15</v>
      </c>
      <c r="E34" s="163">
        <f t="shared" si="1"/>
        <v>7</v>
      </c>
      <c r="F34" s="163">
        <f t="shared" si="2"/>
        <v>8</v>
      </c>
      <c r="G34" s="141">
        <v>2</v>
      </c>
      <c r="H34" s="142">
        <v>1</v>
      </c>
      <c r="I34" s="142">
        <v>1</v>
      </c>
      <c r="J34" s="141">
        <v>1</v>
      </c>
      <c r="K34" s="142">
        <v>0</v>
      </c>
      <c r="L34" s="142">
        <v>1</v>
      </c>
      <c r="M34" s="141">
        <v>1</v>
      </c>
      <c r="N34" s="142">
        <v>0</v>
      </c>
      <c r="O34" s="142">
        <v>1</v>
      </c>
      <c r="P34" s="141">
        <v>3</v>
      </c>
      <c r="Q34" s="142">
        <v>1</v>
      </c>
      <c r="R34" s="142">
        <v>2</v>
      </c>
      <c r="S34" s="141">
        <v>2</v>
      </c>
      <c r="T34" s="142">
        <v>2</v>
      </c>
      <c r="U34" s="142">
        <v>0</v>
      </c>
      <c r="V34" s="141">
        <v>3</v>
      </c>
      <c r="W34" s="142">
        <v>2</v>
      </c>
      <c r="X34" s="142">
        <v>1</v>
      </c>
      <c r="Y34" s="141">
        <v>0</v>
      </c>
      <c r="Z34" s="142">
        <v>0</v>
      </c>
      <c r="AA34" s="142">
        <v>0</v>
      </c>
      <c r="AB34" s="141">
        <v>1</v>
      </c>
      <c r="AC34" s="142">
        <v>0</v>
      </c>
      <c r="AD34" s="142">
        <v>1</v>
      </c>
      <c r="AE34" s="141">
        <v>1</v>
      </c>
      <c r="AF34" s="142">
        <v>1</v>
      </c>
      <c r="AG34" s="142">
        <v>0</v>
      </c>
      <c r="AH34" s="141">
        <v>1</v>
      </c>
      <c r="AI34" s="142">
        <v>0</v>
      </c>
      <c r="AJ34" s="143">
        <v>1</v>
      </c>
      <c r="AK34" s="121"/>
      <c r="AL34" s="121"/>
      <c r="AM34" s="121"/>
      <c r="AN34" s="121"/>
    </row>
    <row r="35" spans="1:40" s="122" customFormat="1" ht="39.75" customHeight="1">
      <c r="A35" s="166" t="s">
        <v>464</v>
      </c>
      <c r="B35" s="167" t="s">
        <v>433</v>
      </c>
      <c r="C35" s="168"/>
      <c r="D35" s="163">
        <f t="shared" si="0"/>
        <v>5</v>
      </c>
      <c r="E35" s="163">
        <f t="shared" si="1"/>
        <v>2</v>
      </c>
      <c r="F35" s="163">
        <f t="shared" si="2"/>
        <v>3</v>
      </c>
      <c r="G35" s="141">
        <f>SUM('第６表'!G36,'第６表'!G37,'第６表'!G38)</f>
        <v>2</v>
      </c>
      <c r="H35" s="142">
        <f>SUM('第６表'!H36,'第６表'!H37,'第６表'!H38)</f>
        <v>1</v>
      </c>
      <c r="I35" s="142">
        <f>SUM('第６表'!I36,'第６表'!I37,'第６表'!I38)</f>
        <v>1</v>
      </c>
      <c r="J35" s="141">
        <f>SUM('第６表'!J36,'第６表'!J37,'第６表'!J38)</f>
        <v>0</v>
      </c>
      <c r="K35" s="142">
        <f>SUM('第６表'!K36,'第６表'!K37,'第６表'!K38)</f>
        <v>0</v>
      </c>
      <c r="L35" s="142">
        <f>SUM('第６表'!L36,'第６表'!L37,'第６表'!L38)</f>
        <v>0</v>
      </c>
      <c r="M35" s="141">
        <f>SUM('第６表'!M36,'第６表'!M37,'第６表'!M38)</f>
        <v>1</v>
      </c>
      <c r="N35" s="142">
        <f>SUM('第６表'!N36,'第６表'!N37,'第６表'!N38)</f>
        <v>1</v>
      </c>
      <c r="O35" s="142">
        <f>SUM('第６表'!O36,'第６表'!O37,'第６表'!O38)</f>
        <v>0</v>
      </c>
      <c r="P35" s="141">
        <f>SUM('第６表'!P36,'第６表'!P37,'第６表'!P38)</f>
        <v>1</v>
      </c>
      <c r="Q35" s="142">
        <f>SUM('第６表'!Q36,'第６表'!Q37,'第６表'!Q38)</f>
        <v>0</v>
      </c>
      <c r="R35" s="142">
        <f>SUM('第６表'!R36,'第６表'!R37,'第６表'!R38)</f>
        <v>1</v>
      </c>
      <c r="S35" s="141">
        <f>SUM('第６表'!S36,'第６表'!S37,'第６表'!S38)</f>
        <v>0</v>
      </c>
      <c r="T35" s="142">
        <f>SUM('第６表'!T36,'第６表'!T37,'第６表'!T38)</f>
        <v>0</v>
      </c>
      <c r="U35" s="142">
        <f>SUM('第６表'!U36,'第６表'!U37,'第６表'!U38)</f>
        <v>0</v>
      </c>
      <c r="V35" s="141">
        <f>SUM('第６表'!V36,'第６表'!V37,'第６表'!V38)</f>
        <v>1</v>
      </c>
      <c r="W35" s="142">
        <f>SUM('第６表'!W36,'第６表'!W37,'第６表'!W38)</f>
        <v>0</v>
      </c>
      <c r="X35" s="142">
        <f>SUM('第６表'!X36,'第６表'!X37,'第６表'!X38)</f>
        <v>1</v>
      </c>
      <c r="Y35" s="141">
        <f>SUM('第６表'!Y36,'第６表'!Y37,'第６表'!Y38)</f>
        <v>0</v>
      </c>
      <c r="Z35" s="142">
        <f>SUM('第６表'!Z36,'第６表'!Z37,'第６表'!Z38)</f>
        <v>0</v>
      </c>
      <c r="AA35" s="142">
        <f>SUM('第６表'!AA36,'第６表'!AA37,'第６表'!AA38)</f>
        <v>0</v>
      </c>
      <c r="AB35" s="141">
        <f>SUM('第６表'!AB36,'第６表'!AB37,'第６表'!AB38)</f>
        <v>0</v>
      </c>
      <c r="AC35" s="142">
        <f>SUM('第６表'!AC36,'第６表'!AC37,'第６表'!AC38)</f>
        <v>0</v>
      </c>
      <c r="AD35" s="142">
        <f>SUM('第６表'!AD36,'第６表'!AD37,'第６表'!AD38)</f>
        <v>0</v>
      </c>
      <c r="AE35" s="141">
        <f>SUM('第６表'!AE36,'第６表'!AE37,'第６表'!AE38)</f>
        <v>0</v>
      </c>
      <c r="AF35" s="142">
        <f>SUM('第６表'!AF36,'第６表'!AF37,'第６表'!AF38)</f>
        <v>0</v>
      </c>
      <c r="AG35" s="142">
        <f>SUM('第６表'!AG36,'第６表'!AG37,'第６表'!AG38)</f>
        <v>0</v>
      </c>
      <c r="AH35" s="141">
        <f>SUM('第６表'!AH36,'第６表'!AH37,'第６表'!AH38)</f>
        <v>0</v>
      </c>
      <c r="AI35" s="142">
        <f>SUM('第６表'!AI36,'第６表'!AI37,'第６表'!AI38)</f>
        <v>0</v>
      </c>
      <c r="AJ35" s="143">
        <f>SUM('第６表'!AJ36,'第６表'!AJ37,'第６表'!AJ38)</f>
        <v>0</v>
      </c>
      <c r="AK35" s="121"/>
      <c r="AL35" s="121"/>
      <c r="AM35" s="121"/>
      <c r="AN35" s="121"/>
    </row>
    <row r="36" spans="1:40" s="122" customFormat="1" ht="39.75" customHeight="1">
      <c r="A36" s="169" t="s">
        <v>465</v>
      </c>
      <c r="B36" s="167"/>
      <c r="C36" s="168" t="s">
        <v>333</v>
      </c>
      <c r="D36" s="163">
        <f t="shared" si="0"/>
        <v>1</v>
      </c>
      <c r="E36" s="163">
        <f t="shared" si="1"/>
        <v>0</v>
      </c>
      <c r="F36" s="163">
        <f t="shared" si="2"/>
        <v>1</v>
      </c>
      <c r="G36" s="141">
        <v>0</v>
      </c>
      <c r="H36" s="142">
        <v>0</v>
      </c>
      <c r="I36" s="142">
        <v>0</v>
      </c>
      <c r="J36" s="141">
        <v>0</v>
      </c>
      <c r="K36" s="142">
        <v>0</v>
      </c>
      <c r="L36" s="142">
        <v>0</v>
      </c>
      <c r="M36" s="141">
        <v>0</v>
      </c>
      <c r="N36" s="142">
        <v>0</v>
      </c>
      <c r="O36" s="142">
        <v>0</v>
      </c>
      <c r="P36" s="141">
        <v>0</v>
      </c>
      <c r="Q36" s="142">
        <v>0</v>
      </c>
      <c r="R36" s="142">
        <v>0</v>
      </c>
      <c r="S36" s="141">
        <v>0</v>
      </c>
      <c r="T36" s="142">
        <v>0</v>
      </c>
      <c r="U36" s="142">
        <v>0</v>
      </c>
      <c r="V36" s="141">
        <v>1</v>
      </c>
      <c r="W36" s="142">
        <v>0</v>
      </c>
      <c r="X36" s="142">
        <v>1</v>
      </c>
      <c r="Y36" s="141">
        <v>0</v>
      </c>
      <c r="Z36" s="142">
        <v>0</v>
      </c>
      <c r="AA36" s="142">
        <v>0</v>
      </c>
      <c r="AB36" s="141">
        <v>0</v>
      </c>
      <c r="AC36" s="142">
        <v>0</v>
      </c>
      <c r="AD36" s="142">
        <v>0</v>
      </c>
      <c r="AE36" s="141">
        <v>0</v>
      </c>
      <c r="AF36" s="142">
        <v>0</v>
      </c>
      <c r="AG36" s="142">
        <v>0</v>
      </c>
      <c r="AH36" s="141">
        <v>0</v>
      </c>
      <c r="AI36" s="142">
        <v>0</v>
      </c>
      <c r="AJ36" s="143">
        <v>0</v>
      </c>
      <c r="AK36" s="121"/>
      <c r="AL36" s="121"/>
      <c r="AM36" s="121"/>
      <c r="AN36" s="121"/>
    </row>
    <row r="37" spans="1:40" s="122" customFormat="1" ht="39.75" customHeight="1">
      <c r="A37" s="169" t="s">
        <v>466</v>
      </c>
      <c r="B37" s="167"/>
      <c r="C37" s="168" t="s">
        <v>434</v>
      </c>
      <c r="D37" s="163">
        <f t="shared" si="0"/>
        <v>3</v>
      </c>
      <c r="E37" s="163">
        <f t="shared" si="1"/>
        <v>2</v>
      </c>
      <c r="F37" s="163">
        <f t="shared" si="2"/>
        <v>1</v>
      </c>
      <c r="G37" s="141">
        <v>1</v>
      </c>
      <c r="H37" s="142">
        <v>1</v>
      </c>
      <c r="I37" s="142">
        <v>0</v>
      </c>
      <c r="J37" s="141">
        <v>0</v>
      </c>
      <c r="K37" s="142">
        <v>0</v>
      </c>
      <c r="L37" s="142">
        <v>0</v>
      </c>
      <c r="M37" s="141">
        <v>1</v>
      </c>
      <c r="N37" s="142">
        <v>1</v>
      </c>
      <c r="O37" s="142">
        <v>0</v>
      </c>
      <c r="P37" s="141">
        <v>1</v>
      </c>
      <c r="Q37" s="142">
        <v>0</v>
      </c>
      <c r="R37" s="142">
        <v>1</v>
      </c>
      <c r="S37" s="141">
        <v>0</v>
      </c>
      <c r="T37" s="142">
        <v>0</v>
      </c>
      <c r="U37" s="142">
        <v>0</v>
      </c>
      <c r="V37" s="141">
        <v>0</v>
      </c>
      <c r="W37" s="142">
        <v>0</v>
      </c>
      <c r="X37" s="142">
        <v>0</v>
      </c>
      <c r="Y37" s="141">
        <v>0</v>
      </c>
      <c r="Z37" s="142">
        <v>0</v>
      </c>
      <c r="AA37" s="142">
        <v>0</v>
      </c>
      <c r="AB37" s="141">
        <v>0</v>
      </c>
      <c r="AC37" s="142">
        <v>0</v>
      </c>
      <c r="AD37" s="142">
        <v>0</v>
      </c>
      <c r="AE37" s="141">
        <v>0</v>
      </c>
      <c r="AF37" s="142">
        <v>0</v>
      </c>
      <c r="AG37" s="142">
        <v>0</v>
      </c>
      <c r="AH37" s="141">
        <v>0</v>
      </c>
      <c r="AI37" s="142">
        <v>0</v>
      </c>
      <c r="AJ37" s="143">
        <v>0</v>
      </c>
      <c r="AK37" s="121"/>
      <c r="AL37" s="121"/>
      <c r="AM37" s="121"/>
      <c r="AN37" s="121"/>
    </row>
    <row r="38" spans="1:40" s="122" customFormat="1" ht="39.75" customHeight="1">
      <c r="A38" s="169" t="s">
        <v>467</v>
      </c>
      <c r="B38" s="167"/>
      <c r="C38" s="168" t="s">
        <v>435</v>
      </c>
      <c r="D38" s="163">
        <f t="shared" si="0"/>
        <v>1</v>
      </c>
      <c r="E38" s="163">
        <f t="shared" si="1"/>
        <v>0</v>
      </c>
      <c r="F38" s="163">
        <f t="shared" si="2"/>
        <v>1</v>
      </c>
      <c r="G38" s="141">
        <v>1</v>
      </c>
      <c r="H38" s="142">
        <v>0</v>
      </c>
      <c r="I38" s="142">
        <v>1</v>
      </c>
      <c r="J38" s="141">
        <v>0</v>
      </c>
      <c r="K38" s="142">
        <v>0</v>
      </c>
      <c r="L38" s="142">
        <v>0</v>
      </c>
      <c r="M38" s="141">
        <v>0</v>
      </c>
      <c r="N38" s="142">
        <v>0</v>
      </c>
      <c r="O38" s="142">
        <v>0</v>
      </c>
      <c r="P38" s="141">
        <v>0</v>
      </c>
      <c r="Q38" s="142">
        <v>0</v>
      </c>
      <c r="R38" s="142">
        <v>0</v>
      </c>
      <c r="S38" s="141">
        <v>0</v>
      </c>
      <c r="T38" s="142">
        <v>0</v>
      </c>
      <c r="U38" s="142">
        <v>0</v>
      </c>
      <c r="V38" s="141">
        <v>0</v>
      </c>
      <c r="W38" s="142">
        <v>0</v>
      </c>
      <c r="X38" s="142">
        <v>0</v>
      </c>
      <c r="Y38" s="141">
        <v>0</v>
      </c>
      <c r="Z38" s="142">
        <v>0</v>
      </c>
      <c r="AA38" s="142">
        <v>0</v>
      </c>
      <c r="AB38" s="141">
        <v>0</v>
      </c>
      <c r="AC38" s="142">
        <v>0</v>
      </c>
      <c r="AD38" s="142">
        <v>0</v>
      </c>
      <c r="AE38" s="141">
        <v>0</v>
      </c>
      <c r="AF38" s="142">
        <v>0</v>
      </c>
      <c r="AG38" s="142">
        <v>0</v>
      </c>
      <c r="AH38" s="141">
        <v>0</v>
      </c>
      <c r="AI38" s="142">
        <v>0</v>
      </c>
      <c r="AJ38" s="143">
        <v>0</v>
      </c>
      <c r="AK38" s="121"/>
      <c r="AL38" s="121"/>
      <c r="AM38" s="121"/>
      <c r="AN38" s="121"/>
    </row>
    <row r="39" spans="1:40" s="122" customFormat="1" ht="39.75" customHeight="1" thickBot="1">
      <c r="A39" s="170" t="s">
        <v>468</v>
      </c>
      <c r="B39" s="171" t="s">
        <v>436</v>
      </c>
      <c r="C39" s="172"/>
      <c r="D39" s="165">
        <f t="shared" si="0"/>
        <v>3</v>
      </c>
      <c r="E39" s="165">
        <f t="shared" si="1"/>
        <v>1</v>
      </c>
      <c r="F39" s="165">
        <f t="shared" si="2"/>
        <v>2</v>
      </c>
      <c r="G39" s="154">
        <v>1</v>
      </c>
      <c r="H39" s="155">
        <v>1</v>
      </c>
      <c r="I39" s="155">
        <v>0</v>
      </c>
      <c r="J39" s="154">
        <v>0</v>
      </c>
      <c r="K39" s="155">
        <v>0</v>
      </c>
      <c r="L39" s="155">
        <v>0</v>
      </c>
      <c r="M39" s="154">
        <v>1</v>
      </c>
      <c r="N39" s="155">
        <v>0</v>
      </c>
      <c r="O39" s="155">
        <v>1</v>
      </c>
      <c r="P39" s="154">
        <v>0</v>
      </c>
      <c r="Q39" s="155">
        <v>0</v>
      </c>
      <c r="R39" s="155">
        <v>0</v>
      </c>
      <c r="S39" s="154">
        <v>0</v>
      </c>
      <c r="T39" s="155">
        <v>0</v>
      </c>
      <c r="U39" s="155">
        <v>0</v>
      </c>
      <c r="V39" s="154">
        <v>1</v>
      </c>
      <c r="W39" s="155">
        <v>0</v>
      </c>
      <c r="X39" s="155">
        <v>1</v>
      </c>
      <c r="Y39" s="154">
        <v>0</v>
      </c>
      <c r="Z39" s="155">
        <v>0</v>
      </c>
      <c r="AA39" s="155">
        <v>0</v>
      </c>
      <c r="AB39" s="154">
        <v>0</v>
      </c>
      <c r="AC39" s="155">
        <v>0</v>
      </c>
      <c r="AD39" s="155">
        <v>0</v>
      </c>
      <c r="AE39" s="154">
        <v>0</v>
      </c>
      <c r="AF39" s="155">
        <v>0</v>
      </c>
      <c r="AG39" s="155">
        <v>0</v>
      </c>
      <c r="AH39" s="154">
        <v>0</v>
      </c>
      <c r="AI39" s="155">
        <v>0</v>
      </c>
      <c r="AJ39" s="156">
        <v>0</v>
      </c>
      <c r="AK39" s="121"/>
      <c r="AL39" s="121"/>
      <c r="AM39" s="121"/>
      <c r="AN39" s="121"/>
    </row>
  </sheetData>
  <sheetProtection/>
  <mergeCells count="14">
    <mergeCell ref="AH2:AJ2"/>
    <mergeCell ref="Y2:AA2"/>
    <mergeCell ref="AB2:AD2"/>
    <mergeCell ref="AE2:AG2"/>
    <mergeCell ref="A7:C7"/>
    <mergeCell ref="A5:C5"/>
    <mergeCell ref="A6:C6"/>
    <mergeCell ref="V2:X2"/>
    <mergeCell ref="P2:R2"/>
    <mergeCell ref="S2:U2"/>
    <mergeCell ref="D2:F2"/>
    <mergeCell ref="G2:I2"/>
    <mergeCell ref="J2:L2"/>
    <mergeCell ref="M2:O2"/>
  </mergeCells>
  <printOptions horizontalCentered="1"/>
  <pageMargins left="0.8661417322834646" right="0.5905511811023623" top="0.8267716535433072" bottom="0.3937007874015748" header="0.4330708661417323" footer="0.5118110236220472"/>
  <pageSetup blackAndWhite="1" horizontalDpi="600" verticalDpi="600" orientation="portrait" paperSize="9" scale="55" r:id="rId2"/>
  <colBreaks count="2" manualBreakCount="2">
    <brk id="18" max="65535" man="1"/>
    <brk id="3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C12"/>
  <sheetViews>
    <sheetView workbookViewId="0" topLeftCell="A1">
      <selection activeCell="B11" sqref="B11"/>
    </sheetView>
  </sheetViews>
  <sheetFormatPr defaultColWidth="9.00390625" defaultRowHeight="13.5"/>
  <cols>
    <col min="1" max="1" width="9.625" style="5" customWidth="1"/>
    <col min="2" max="2" width="58.625" style="5" customWidth="1"/>
    <col min="3" max="3" width="26.625" style="5" customWidth="1"/>
    <col min="4" max="16384" width="9.00390625" style="5" customWidth="1"/>
  </cols>
  <sheetData>
    <row r="1" spans="1:3" ht="69.75" customHeight="1" thickBot="1">
      <c r="A1" s="3" t="s">
        <v>7</v>
      </c>
      <c r="B1" s="4"/>
      <c r="C1" s="4" t="s">
        <v>37</v>
      </c>
    </row>
    <row r="2" spans="1:3" ht="75" customHeight="1" thickBot="1">
      <c r="A2" s="6" t="s">
        <v>8</v>
      </c>
      <c r="B2" s="7" t="s">
        <v>9</v>
      </c>
      <c r="C2" s="8" t="s">
        <v>10</v>
      </c>
    </row>
    <row r="3" spans="1:3" ht="75" customHeight="1">
      <c r="A3" s="9" t="s">
        <v>11</v>
      </c>
      <c r="B3" s="10" t="s">
        <v>12</v>
      </c>
      <c r="C3" s="11" t="s">
        <v>12</v>
      </c>
    </row>
    <row r="4" spans="1:3" ht="75" customHeight="1">
      <c r="A4" s="9" t="s">
        <v>13</v>
      </c>
      <c r="B4" s="12" t="s">
        <v>14</v>
      </c>
      <c r="C4" s="11" t="s">
        <v>15</v>
      </c>
    </row>
    <row r="5" spans="1:3" ht="75" customHeight="1">
      <c r="A5" s="9" t="s">
        <v>16</v>
      </c>
      <c r="B5" s="12" t="s">
        <v>17</v>
      </c>
      <c r="C5" s="11" t="s">
        <v>18</v>
      </c>
    </row>
    <row r="6" spans="1:3" ht="75" customHeight="1">
      <c r="A6" s="9" t="s">
        <v>19</v>
      </c>
      <c r="B6" s="12" t="s">
        <v>20</v>
      </c>
      <c r="C6" s="11" t="s">
        <v>21</v>
      </c>
    </row>
    <row r="7" spans="1:3" ht="75" customHeight="1">
      <c r="A7" s="9" t="s">
        <v>22</v>
      </c>
      <c r="B7" s="12" t="s">
        <v>23</v>
      </c>
      <c r="C7" s="11" t="s">
        <v>38</v>
      </c>
    </row>
    <row r="8" spans="1:3" ht="75" customHeight="1">
      <c r="A8" s="9" t="s">
        <v>24</v>
      </c>
      <c r="B8" s="12" t="s">
        <v>25</v>
      </c>
      <c r="C8" s="11" t="s">
        <v>26</v>
      </c>
    </row>
    <row r="9" spans="1:3" ht="75" customHeight="1">
      <c r="A9" s="9" t="s">
        <v>27</v>
      </c>
      <c r="B9" s="12" t="s">
        <v>28</v>
      </c>
      <c r="C9" s="11" t="s">
        <v>29</v>
      </c>
    </row>
    <row r="10" spans="1:3" ht="75" customHeight="1">
      <c r="A10" s="9" t="s">
        <v>30</v>
      </c>
      <c r="B10" s="12" t="s">
        <v>31</v>
      </c>
      <c r="C10" s="11" t="s">
        <v>39</v>
      </c>
    </row>
    <row r="11" spans="1:3" ht="75" customHeight="1">
      <c r="A11" s="9" t="s">
        <v>32</v>
      </c>
      <c r="B11" s="12" t="s">
        <v>33</v>
      </c>
      <c r="C11" s="11" t="s">
        <v>40</v>
      </c>
    </row>
    <row r="12" spans="1:3" ht="75" customHeight="1" thickBot="1">
      <c r="A12" s="13" t="s">
        <v>34</v>
      </c>
      <c r="B12" s="14" t="s">
        <v>35</v>
      </c>
      <c r="C12" s="15" t="s">
        <v>36</v>
      </c>
    </row>
  </sheetData>
  <sheetProtection/>
  <printOptions/>
  <pageMargins left="0.75" right="0.3" top="0.26" bottom="0.42" header="0.21" footer="0.512"/>
  <pageSetup horizontalDpi="600" verticalDpi="600" orientation="portrait" paperSize="9" scale="93" r:id="rId1"/>
  <headerFooter alignWithMargins="0">
    <oddFooter>&amp;R&amp;A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A1:M22"/>
  <sheetViews>
    <sheetView view="pageBreakPreview" zoomScale="70" zoomScaleNormal="70" zoomScaleSheetLayoutView="70" workbookViewId="0" topLeftCell="A1">
      <selection activeCell="K6" sqref="K6"/>
    </sheetView>
  </sheetViews>
  <sheetFormatPr defaultColWidth="9.00390625" defaultRowHeight="13.5"/>
  <cols>
    <col min="1" max="1" width="14.625" style="5" customWidth="1"/>
    <col min="2" max="2" width="9.00390625" style="5" customWidth="1"/>
    <col min="3" max="13" width="9.125" style="5" customWidth="1"/>
    <col min="14" max="16384" width="9.00390625" style="5" customWidth="1"/>
  </cols>
  <sheetData>
    <row r="1" spans="1:12" ht="40.5" customHeight="1" thickBot="1">
      <c r="A1" s="16" t="s">
        <v>70</v>
      </c>
      <c r="L1" s="17" t="s">
        <v>469</v>
      </c>
    </row>
    <row r="2" spans="1:13" ht="57" customHeight="1" thickBot="1">
      <c r="A2" s="18" t="s">
        <v>41</v>
      </c>
      <c r="B2" s="19" t="s">
        <v>42</v>
      </c>
      <c r="C2" s="20" t="s">
        <v>43</v>
      </c>
      <c r="D2" s="21" t="s">
        <v>44</v>
      </c>
      <c r="E2" s="21" t="s">
        <v>45</v>
      </c>
      <c r="F2" s="21" t="s">
        <v>46</v>
      </c>
      <c r="G2" s="21" t="s">
        <v>47</v>
      </c>
      <c r="H2" s="21" t="s">
        <v>48</v>
      </c>
      <c r="I2" s="21" t="s">
        <v>49</v>
      </c>
      <c r="J2" s="21" t="s">
        <v>50</v>
      </c>
      <c r="K2" s="21" t="s">
        <v>51</v>
      </c>
      <c r="L2" s="21" t="s">
        <v>52</v>
      </c>
      <c r="M2" s="22" t="s">
        <v>53</v>
      </c>
    </row>
    <row r="3" spans="1:13" ht="57" customHeight="1">
      <c r="A3" s="23"/>
      <c r="B3" s="24" t="s">
        <v>54</v>
      </c>
      <c r="C3" s="25">
        <f aca="true" t="shared" si="0" ref="C3:C20">SUM(D3:M3)</f>
        <v>47592</v>
      </c>
      <c r="D3" s="26">
        <f aca="true" t="shared" si="1" ref="D3:M3">SUM(D4:D5)</f>
        <v>12731</v>
      </c>
      <c r="E3" s="26">
        <f t="shared" si="1"/>
        <v>9588</v>
      </c>
      <c r="F3" s="26">
        <f t="shared" si="1"/>
        <v>6037</v>
      </c>
      <c r="G3" s="26">
        <f t="shared" si="1"/>
        <v>6482</v>
      </c>
      <c r="H3" s="26">
        <f t="shared" si="1"/>
        <v>2149</v>
      </c>
      <c r="I3" s="26">
        <f t="shared" si="1"/>
        <v>5236</v>
      </c>
      <c r="J3" s="26">
        <f t="shared" si="1"/>
        <v>2096</v>
      </c>
      <c r="K3" s="26">
        <f t="shared" si="1"/>
        <v>1375</v>
      </c>
      <c r="L3" s="26">
        <f t="shared" si="1"/>
        <v>835</v>
      </c>
      <c r="M3" s="27">
        <f t="shared" si="1"/>
        <v>1063</v>
      </c>
    </row>
    <row r="4" spans="1:13" ht="57" customHeight="1">
      <c r="A4" s="9" t="s">
        <v>55</v>
      </c>
      <c r="B4" s="28" t="s">
        <v>56</v>
      </c>
      <c r="C4" s="29">
        <f t="shared" si="0"/>
        <v>24332</v>
      </c>
      <c r="D4" s="46">
        <v>6480</v>
      </c>
      <c r="E4" s="47">
        <v>4891</v>
      </c>
      <c r="F4" s="47">
        <v>3059</v>
      </c>
      <c r="G4" s="47">
        <v>3315</v>
      </c>
      <c r="H4" s="47">
        <v>1129</v>
      </c>
      <c r="I4" s="47">
        <v>2678</v>
      </c>
      <c r="J4" s="47">
        <v>1123</v>
      </c>
      <c r="K4" s="47">
        <v>685</v>
      </c>
      <c r="L4" s="47">
        <v>419</v>
      </c>
      <c r="M4" s="48">
        <v>553</v>
      </c>
    </row>
    <row r="5" spans="1:13" ht="57" customHeight="1">
      <c r="A5" s="30"/>
      <c r="B5" s="31" t="s">
        <v>57</v>
      </c>
      <c r="C5" s="32">
        <f t="shared" si="0"/>
        <v>23260</v>
      </c>
      <c r="D5" s="49">
        <v>6251</v>
      </c>
      <c r="E5" s="49">
        <v>4697</v>
      </c>
      <c r="F5" s="49">
        <v>2978</v>
      </c>
      <c r="G5" s="49">
        <v>3167</v>
      </c>
      <c r="H5" s="49">
        <v>1020</v>
      </c>
      <c r="I5" s="49">
        <v>2558</v>
      </c>
      <c r="J5" s="49">
        <v>973</v>
      </c>
      <c r="K5" s="49">
        <v>690</v>
      </c>
      <c r="L5" s="49">
        <v>416</v>
      </c>
      <c r="M5" s="50">
        <v>510</v>
      </c>
    </row>
    <row r="6" spans="1:13" ht="57" customHeight="1">
      <c r="A6" s="23"/>
      <c r="B6" s="33" t="s">
        <v>54</v>
      </c>
      <c r="C6" s="34">
        <f t="shared" si="0"/>
        <v>48864</v>
      </c>
      <c r="D6" s="35">
        <f aca="true" t="shared" si="2" ref="D6:M6">SUM(D7:D8)</f>
        <v>13147</v>
      </c>
      <c r="E6" s="35">
        <f t="shared" si="2"/>
        <v>8218</v>
      </c>
      <c r="F6" s="35">
        <f t="shared" si="2"/>
        <v>5115</v>
      </c>
      <c r="G6" s="35">
        <f t="shared" si="2"/>
        <v>5765</v>
      </c>
      <c r="H6" s="35">
        <f t="shared" si="2"/>
        <v>2760</v>
      </c>
      <c r="I6" s="35">
        <f t="shared" si="2"/>
        <v>5189</v>
      </c>
      <c r="J6" s="35">
        <f t="shared" si="2"/>
        <v>2958</v>
      </c>
      <c r="K6" s="35">
        <f t="shared" si="2"/>
        <v>2361</v>
      </c>
      <c r="L6" s="35">
        <f t="shared" si="2"/>
        <v>1464</v>
      </c>
      <c r="M6" s="36">
        <f t="shared" si="2"/>
        <v>1887</v>
      </c>
    </row>
    <row r="7" spans="1:13" ht="57" customHeight="1">
      <c r="A7" s="9" t="s">
        <v>58</v>
      </c>
      <c r="B7" s="28" t="s">
        <v>56</v>
      </c>
      <c r="C7" s="29">
        <f t="shared" si="0"/>
        <v>25903</v>
      </c>
      <c r="D7" s="47">
        <v>7020</v>
      </c>
      <c r="E7" s="47">
        <v>4406</v>
      </c>
      <c r="F7" s="47">
        <v>2729</v>
      </c>
      <c r="G7" s="47">
        <v>3029</v>
      </c>
      <c r="H7" s="47">
        <v>1462</v>
      </c>
      <c r="I7" s="47">
        <v>2815</v>
      </c>
      <c r="J7" s="47">
        <v>1511</v>
      </c>
      <c r="K7" s="47">
        <v>1214</v>
      </c>
      <c r="L7" s="47">
        <v>742</v>
      </c>
      <c r="M7" s="48">
        <v>975</v>
      </c>
    </row>
    <row r="8" spans="1:13" ht="57" customHeight="1">
      <c r="A8" s="30"/>
      <c r="B8" s="37" t="s">
        <v>57</v>
      </c>
      <c r="C8" s="32">
        <f t="shared" si="0"/>
        <v>22961</v>
      </c>
      <c r="D8" s="49">
        <v>6127</v>
      </c>
      <c r="E8" s="49">
        <v>3812</v>
      </c>
      <c r="F8" s="49">
        <v>2386</v>
      </c>
      <c r="G8" s="49">
        <v>2736</v>
      </c>
      <c r="H8" s="49">
        <v>1298</v>
      </c>
      <c r="I8" s="49">
        <v>2374</v>
      </c>
      <c r="J8" s="49">
        <v>1447</v>
      </c>
      <c r="K8" s="49">
        <v>1147</v>
      </c>
      <c r="L8" s="49">
        <v>722</v>
      </c>
      <c r="M8" s="50">
        <v>912</v>
      </c>
    </row>
    <row r="9" spans="1:13" ht="57" customHeight="1">
      <c r="A9" s="9" t="s">
        <v>59</v>
      </c>
      <c r="B9" s="33" t="s">
        <v>54</v>
      </c>
      <c r="C9" s="34">
        <f t="shared" si="0"/>
        <v>97</v>
      </c>
      <c r="D9" s="35">
        <f aca="true" t="shared" si="3" ref="D9:M9">SUM(D10:D11)</f>
        <v>20</v>
      </c>
      <c r="E9" s="35">
        <f t="shared" si="3"/>
        <v>19</v>
      </c>
      <c r="F9" s="35">
        <f t="shared" si="3"/>
        <v>10</v>
      </c>
      <c r="G9" s="35">
        <f t="shared" si="3"/>
        <v>15</v>
      </c>
      <c r="H9" s="35">
        <f t="shared" si="3"/>
        <v>4</v>
      </c>
      <c r="I9" s="35">
        <f t="shared" si="3"/>
        <v>20</v>
      </c>
      <c r="J9" s="35">
        <f t="shared" si="3"/>
        <v>4</v>
      </c>
      <c r="K9" s="35">
        <f t="shared" si="3"/>
        <v>2</v>
      </c>
      <c r="L9" s="35">
        <f t="shared" si="3"/>
        <v>2</v>
      </c>
      <c r="M9" s="36">
        <f t="shared" si="3"/>
        <v>1</v>
      </c>
    </row>
    <row r="10" spans="1:13" ht="57" customHeight="1">
      <c r="A10" s="9" t="s">
        <v>60</v>
      </c>
      <c r="B10" s="28" t="s">
        <v>56</v>
      </c>
      <c r="C10" s="29">
        <f t="shared" si="0"/>
        <v>48</v>
      </c>
      <c r="D10" s="47">
        <v>9</v>
      </c>
      <c r="E10" s="47">
        <v>8</v>
      </c>
      <c r="F10" s="47">
        <v>4</v>
      </c>
      <c r="G10" s="47">
        <v>8</v>
      </c>
      <c r="H10" s="47">
        <v>3</v>
      </c>
      <c r="I10" s="47">
        <v>12</v>
      </c>
      <c r="J10" s="47">
        <v>2</v>
      </c>
      <c r="K10" s="47">
        <v>0</v>
      </c>
      <c r="L10" s="47">
        <v>2</v>
      </c>
      <c r="M10" s="48">
        <v>0</v>
      </c>
    </row>
    <row r="11" spans="1:13" ht="57" customHeight="1">
      <c r="A11" s="38" t="s">
        <v>71</v>
      </c>
      <c r="B11" s="37" t="s">
        <v>57</v>
      </c>
      <c r="C11" s="32">
        <f t="shared" si="0"/>
        <v>49</v>
      </c>
      <c r="D11" s="49">
        <v>11</v>
      </c>
      <c r="E11" s="49">
        <v>11</v>
      </c>
      <c r="F11" s="49">
        <v>6</v>
      </c>
      <c r="G11" s="49">
        <v>7</v>
      </c>
      <c r="H11" s="49">
        <v>1</v>
      </c>
      <c r="I11" s="49">
        <v>8</v>
      </c>
      <c r="J11" s="49">
        <v>2</v>
      </c>
      <c r="K11" s="49">
        <v>2</v>
      </c>
      <c r="L11" s="49">
        <v>0</v>
      </c>
      <c r="M11" s="50">
        <v>1</v>
      </c>
    </row>
    <row r="12" spans="1:13" ht="57" customHeight="1">
      <c r="A12" s="9" t="s">
        <v>61</v>
      </c>
      <c r="B12" s="33" t="s">
        <v>54</v>
      </c>
      <c r="C12" s="34">
        <f t="shared" si="0"/>
        <v>48</v>
      </c>
      <c r="D12" s="35">
        <f aca="true" t="shared" si="4" ref="D12:M12">SUM(D13:D14)</f>
        <v>10</v>
      </c>
      <c r="E12" s="35">
        <f t="shared" si="4"/>
        <v>9</v>
      </c>
      <c r="F12" s="35">
        <f t="shared" si="4"/>
        <v>5</v>
      </c>
      <c r="G12" s="35">
        <f t="shared" si="4"/>
        <v>5</v>
      </c>
      <c r="H12" s="35">
        <f t="shared" si="4"/>
        <v>3</v>
      </c>
      <c r="I12" s="35">
        <f t="shared" si="4"/>
        <v>11</v>
      </c>
      <c r="J12" s="35">
        <f t="shared" si="4"/>
        <v>3</v>
      </c>
      <c r="K12" s="35">
        <f t="shared" si="4"/>
        <v>1</v>
      </c>
      <c r="L12" s="35">
        <f t="shared" si="4"/>
        <v>1</v>
      </c>
      <c r="M12" s="36">
        <f t="shared" si="4"/>
        <v>0</v>
      </c>
    </row>
    <row r="13" spans="1:13" ht="57" customHeight="1">
      <c r="A13" s="39" t="s">
        <v>62</v>
      </c>
      <c r="B13" s="28" t="s">
        <v>56</v>
      </c>
      <c r="C13" s="29">
        <f t="shared" si="0"/>
        <v>29</v>
      </c>
      <c r="D13" s="47">
        <v>5</v>
      </c>
      <c r="E13" s="47">
        <v>4</v>
      </c>
      <c r="F13" s="47">
        <v>2</v>
      </c>
      <c r="G13" s="47">
        <v>4</v>
      </c>
      <c r="H13" s="47">
        <v>2</v>
      </c>
      <c r="I13" s="47">
        <v>9</v>
      </c>
      <c r="J13" s="47">
        <v>2</v>
      </c>
      <c r="K13" s="47">
        <v>0</v>
      </c>
      <c r="L13" s="47">
        <v>1</v>
      </c>
      <c r="M13" s="48">
        <v>0</v>
      </c>
    </row>
    <row r="14" spans="1:13" ht="57" customHeight="1">
      <c r="A14" s="38" t="s">
        <v>63</v>
      </c>
      <c r="B14" s="37" t="s">
        <v>57</v>
      </c>
      <c r="C14" s="32">
        <f t="shared" si="0"/>
        <v>19</v>
      </c>
      <c r="D14" s="49">
        <v>5</v>
      </c>
      <c r="E14" s="49">
        <v>5</v>
      </c>
      <c r="F14" s="49">
        <v>3</v>
      </c>
      <c r="G14" s="49">
        <v>1</v>
      </c>
      <c r="H14" s="49">
        <v>1</v>
      </c>
      <c r="I14" s="49">
        <v>2</v>
      </c>
      <c r="J14" s="49">
        <v>1</v>
      </c>
      <c r="K14" s="49">
        <v>1</v>
      </c>
      <c r="L14" s="49">
        <v>0</v>
      </c>
      <c r="M14" s="50">
        <v>0</v>
      </c>
    </row>
    <row r="15" spans="1:13" ht="57" customHeight="1">
      <c r="A15" s="178" t="s">
        <v>64</v>
      </c>
      <c r="B15" s="33" t="s">
        <v>54</v>
      </c>
      <c r="C15" s="34">
        <f t="shared" si="0"/>
        <v>1133</v>
      </c>
      <c r="D15" s="35">
        <f aca="true" t="shared" si="5" ref="D15:M15">SUM(D16:D18)</f>
        <v>302</v>
      </c>
      <c r="E15" s="35">
        <f t="shared" si="5"/>
        <v>212</v>
      </c>
      <c r="F15" s="35">
        <f t="shared" si="5"/>
        <v>124</v>
      </c>
      <c r="G15" s="35">
        <f t="shared" si="5"/>
        <v>163</v>
      </c>
      <c r="H15" s="35">
        <f t="shared" si="5"/>
        <v>61</v>
      </c>
      <c r="I15" s="35">
        <f t="shared" si="5"/>
        <v>140</v>
      </c>
      <c r="J15" s="35">
        <f t="shared" si="5"/>
        <v>47</v>
      </c>
      <c r="K15" s="35">
        <f t="shared" si="5"/>
        <v>36</v>
      </c>
      <c r="L15" s="35">
        <f t="shared" si="5"/>
        <v>22</v>
      </c>
      <c r="M15" s="36">
        <f t="shared" si="5"/>
        <v>26</v>
      </c>
    </row>
    <row r="16" spans="1:13" ht="57" customHeight="1">
      <c r="A16" s="179"/>
      <c r="B16" s="41" t="s">
        <v>65</v>
      </c>
      <c r="C16" s="29">
        <f t="shared" si="0"/>
        <v>814</v>
      </c>
      <c r="D16" s="47">
        <v>222</v>
      </c>
      <c r="E16" s="47">
        <v>148</v>
      </c>
      <c r="F16" s="47">
        <v>80</v>
      </c>
      <c r="G16" s="47">
        <v>121</v>
      </c>
      <c r="H16" s="47">
        <v>49</v>
      </c>
      <c r="I16" s="47">
        <v>108</v>
      </c>
      <c r="J16" s="47">
        <v>33</v>
      </c>
      <c r="K16" s="47">
        <v>26</v>
      </c>
      <c r="L16" s="47">
        <v>14</v>
      </c>
      <c r="M16" s="48">
        <v>13</v>
      </c>
    </row>
    <row r="17" spans="1:13" ht="57" customHeight="1">
      <c r="A17" s="179"/>
      <c r="B17" s="41" t="s">
        <v>66</v>
      </c>
      <c r="C17" s="29">
        <f t="shared" si="0"/>
        <v>214</v>
      </c>
      <c r="D17" s="47">
        <v>54</v>
      </c>
      <c r="E17" s="47">
        <v>45</v>
      </c>
      <c r="F17" s="47">
        <v>32</v>
      </c>
      <c r="G17" s="47">
        <v>26</v>
      </c>
      <c r="H17" s="47">
        <v>11</v>
      </c>
      <c r="I17" s="47">
        <v>16</v>
      </c>
      <c r="J17" s="47">
        <v>13</v>
      </c>
      <c r="K17" s="47">
        <v>6</v>
      </c>
      <c r="L17" s="47">
        <v>4</v>
      </c>
      <c r="M17" s="48">
        <v>7</v>
      </c>
    </row>
    <row r="18" spans="1:13" ht="57" customHeight="1">
      <c r="A18" s="180"/>
      <c r="B18" s="42" t="s">
        <v>67</v>
      </c>
      <c r="C18" s="32">
        <f t="shared" si="0"/>
        <v>105</v>
      </c>
      <c r="D18" s="49">
        <v>26</v>
      </c>
      <c r="E18" s="49">
        <v>19</v>
      </c>
      <c r="F18" s="49">
        <v>12</v>
      </c>
      <c r="G18" s="49">
        <v>16</v>
      </c>
      <c r="H18" s="49">
        <v>1</v>
      </c>
      <c r="I18" s="49">
        <v>16</v>
      </c>
      <c r="J18" s="49">
        <v>1</v>
      </c>
      <c r="K18" s="49">
        <v>4</v>
      </c>
      <c r="L18" s="49">
        <v>4</v>
      </c>
      <c r="M18" s="50">
        <v>6</v>
      </c>
    </row>
    <row r="19" spans="1:13" ht="57" customHeight="1">
      <c r="A19" s="174" t="s">
        <v>68</v>
      </c>
      <c r="B19" s="175"/>
      <c r="C19" s="43">
        <f t="shared" si="0"/>
        <v>29980</v>
      </c>
      <c r="D19" s="51">
        <v>8697</v>
      </c>
      <c r="E19" s="51">
        <v>6504</v>
      </c>
      <c r="F19" s="51">
        <v>3334</v>
      </c>
      <c r="G19" s="51">
        <v>3986</v>
      </c>
      <c r="H19" s="51">
        <v>1172</v>
      </c>
      <c r="I19" s="51">
        <v>3141</v>
      </c>
      <c r="J19" s="51">
        <v>1243</v>
      </c>
      <c r="K19" s="51">
        <v>813</v>
      </c>
      <c r="L19" s="51">
        <v>464</v>
      </c>
      <c r="M19" s="52">
        <v>626</v>
      </c>
    </row>
    <row r="20" spans="1:13" ht="57" customHeight="1" thickBot="1">
      <c r="A20" s="176" t="s">
        <v>69</v>
      </c>
      <c r="B20" s="177"/>
      <c r="C20" s="44">
        <f t="shared" si="0"/>
        <v>10808</v>
      </c>
      <c r="D20" s="53">
        <v>3176</v>
      </c>
      <c r="E20" s="53">
        <v>2146</v>
      </c>
      <c r="F20" s="53">
        <v>1305</v>
      </c>
      <c r="G20" s="53">
        <v>1442</v>
      </c>
      <c r="H20" s="53">
        <v>437</v>
      </c>
      <c r="I20" s="53">
        <v>1179</v>
      </c>
      <c r="J20" s="53">
        <v>446</v>
      </c>
      <c r="K20" s="53">
        <v>261</v>
      </c>
      <c r="L20" s="53">
        <v>172</v>
      </c>
      <c r="M20" s="54">
        <v>244</v>
      </c>
    </row>
    <row r="22" ht="13.5">
      <c r="C22" s="45"/>
    </row>
  </sheetData>
  <sheetProtection/>
  <mergeCells count="3">
    <mergeCell ref="A19:B19"/>
    <mergeCell ref="A20:B20"/>
    <mergeCell ref="A15:A18"/>
  </mergeCells>
  <printOptions/>
  <pageMargins left="0.84" right="0.3" top="0.83" bottom="0.57" header="0.512" footer="0.512"/>
  <pageSetup blackAndWhite="1"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43"/>
    <pageSetUpPr fitToPage="1"/>
  </sheetPr>
  <dimension ref="A1:M21"/>
  <sheetViews>
    <sheetView view="pageBreakPreview" zoomScale="70" zoomScaleNormal="70" zoomScaleSheetLayoutView="70" workbookViewId="0" topLeftCell="A1">
      <selection activeCell="H9" sqref="H9"/>
    </sheetView>
  </sheetViews>
  <sheetFormatPr defaultColWidth="9.00390625" defaultRowHeight="13.5"/>
  <cols>
    <col min="1" max="1" width="12.25390625" style="5" customWidth="1"/>
    <col min="2" max="2" width="9.00390625" style="5" customWidth="1"/>
    <col min="3" max="13" width="9.625" style="5" customWidth="1"/>
    <col min="14" max="16384" width="9.00390625" style="5" customWidth="1"/>
  </cols>
  <sheetData>
    <row r="1" spans="1:12" ht="40.5" customHeight="1" thickBot="1">
      <c r="A1" s="55" t="s">
        <v>72</v>
      </c>
      <c r="L1" s="56" t="s">
        <v>469</v>
      </c>
    </row>
    <row r="2" spans="1:13" ht="54" customHeight="1" thickBot="1">
      <c r="A2" s="18" t="s">
        <v>41</v>
      </c>
      <c r="B2" s="19" t="s">
        <v>42</v>
      </c>
      <c r="C2" s="20" t="s">
        <v>43</v>
      </c>
      <c r="D2" s="21" t="s">
        <v>44</v>
      </c>
      <c r="E2" s="21" t="s">
        <v>45</v>
      </c>
      <c r="F2" s="21" t="s">
        <v>46</v>
      </c>
      <c r="G2" s="21" t="s">
        <v>47</v>
      </c>
      <c r="H2" s="21" t="s">
        <v>48</v>
      </c>
      <c r="I2" s="21" t="s">
        <v>49</v>
      </c>
      <c r="J2" s="21" t="s">
        <v>50</v>
      </c>
      <c r="K2" s="21" t="s">
        <v>51</v>
      </c>
      <c r="L2" s="21" t="s">
        <v>52</v>
      </c>
      <c r="M2" s="22" t="s">
        <v>53</v>
      </c>
    </row>
    <row r="3" spans="1:13" ht="54" customHeight="1">
      <c r="A3" s="57"/>
      <c r="B3" s="58" t="s">
        <v>54</v>
      </c>
      <c r="C3" s="59">
        <f aca="true" t="shared" si="0" ref="C3:C21">SUM(D3:M3)</f>
        <v>47592</v>
      </c>
      <c r="D3" s="60">
        <f aca="true" t="shared" si="1" ref="D3:M3">SUM(D4:D5)</f>
        <v>12731</v>
      </c>
      <c r="E3" s="60">
        <f t="shared" si="1"/>
        <v>9588</v>
      </c>
      <c r="F3" s="60">
        <f t="shared" si="1"/>
        <v>6037</v>
      </c>
      <c r="G3" s="60">
        <f t="shared" si="1"/>
        <v>6482</v>
      </c>
      <c r="H3" s="60">
        <f t="shared" si="1"/>
        <v>2149</v>
      </c>
      <c r="I3" s="60">
        <f t="shared" si="1"/>
        <v>5236</v>
      </c>
      <c r="J3" s="60">
        <f t="shared" si="1"/>
        <v>2096</v>
      </c>
      <c r="K3" s="60">
        <f t="shared" si="1"/>
        <v>1375</v>
      </c>
      <c r="L3" s="60">
        <f t="shared" si="1"/>
        <v>835</v>
      </c>
      <c r="M3" s="61">
        <f t="shared" si="1"/>
        <v>1063</v>
      </c>
    </row>
    <row r="4" spans="1:13" ht="54" customHeight="1">
      <c r="A4" s="57" t="s">
        <v>43</v>
      </c>
      <c r="B4" s="62" t="s">
        <v>56</v>
      </c>
      <c r="C4" s="63">
        <f t="shared" si="0"/>
        <v>24332</v>
      </c>
      <c r="D4" s="64">
        <f aca="true" t="shared" si="2" ref="D4:M4">SUM(D6,D8,D12,D14,D16,D18,D20)</f>
        <v>6480</v>
      </c>
      <c r="E4" s="64">
        <f t="shared" si="2"/>
        <v>4891</v>
      </c>
      <c r="F4" s="64">
        <f t="shared" si="2"/>
        <v>3059</v>
      </c>
      <c r="G4" s="64">
        <f t="shared" si="2"/>
        <v>3315</v>
      </c>
      <c r="H4" s="64">
        <f t="shared" si="2"/>
        <v>1129</v>
      </c>
      <c r="I4" s="64">
        <f t="shared" si="2"/>
        <v>2678</v>
      </c>
      <c r="J4" s="64">
        <f t="shared" si="2"/>
        <v>1123</v>
      </c>
      <c r="K4" s="64">
        <f t="shared" si="2"/>
        <v>685</v>
      </c>
      <c r="L4" s="64">
        <f t="shared" si="2"/>
        <v>419</v>
      </c>
      <c r="M4" s="65">
        <f t="shared" si="2"/>
        <v>553</v>
      </c>
    </row>
    <row r="5" spans="1:13" ht="54" customHeight="1">
      <c r="A5" s="66"/>
      <c r="B5" s="67" t="s">
        <v>57</v>
      </c>
      <c r="C5" s="68">
        <f t="shared" si="0"/>
        <v>23260</v>
      </c>
      <c r="D5" s="69">
        <f aca="true" t="shared" si="3" ref="D5:M5">SUM(D7,D9,D13,D15,D17,D19,D21)</f>
        <v>6251</v>
      </c>
      <c r="E5" s="69">
        <f t="shared" si="3"/>
        <v>4697</v>
      </c>
      <c r="F5" s="69">
        <f t="shared" si="3"/>
        <v>2978</v>
      </c>
      <c r="G5" s="69">
        <f t="shared" si="3"/>
        <v>3167</v>
      </c>
      <c r="H5" s="69">
        <f t="shared" si="3"/>
        <v>1020</v>
      </c>
      <c r="I5" s="69">
        <f t="shared" si="3"/>
        <v>2558</v>
      </c>
      <c r="J5" s="69">
        <f t="shared" si="3"/>
        <v>973</v>
      </c>
      <c r="K5" s="69">
        <f t="shared" si="3"/>
        <v>690</v>
      </c>
      <c r="L5" s="69">
        <f t="shared" si="3"/>
        <v>416</v>
      </c>
      <c r="M5" s="70">
        <f t="shared" si="3"/>
        <v>510</v>
      </c>
    </row>
    <row r="6" spans="1:13" ht="54" customHeight="1">
      <c r="A6" s="71" t="s">
        <v>73</v>
      </c>
      <c r="B6" s="62" t="s">
        <v>56</v>
      </c>
      <c r="C6" s="63">
        <f t="shared" si="0"/>
        <v>473</v>
      </c>
      <c r="D6" s="64">
        <v>122</v>
      </c>
      <c r="E6" s="64">
        <v>91</v>
      </c>
      <c r="F6" s="64">
        <v>62</v>
      </c>
      <c r="G6" s="64">
        <v>63</v>
      </c>
      <c r="H6" s="64">
        <v>29</v>
      </c>
      <c r="I6" s="64">
        <v>48</v>
      </c>
      <c r="J6" s="64">
        <v>23</v>
      </c>
      <c r="K6" s="64">
        <v>13</v>
      </c>
      <c r="L6" s="64">
        <v>14</v>
      </c>
      <c r="M6" s="65">
        <v>8</v>
      </c>
    </row>
    <row r="7" spans="1:13" ht="54" customHeight="1">
      <c r="A7" s="72" t="s">
        <v>74</v>
      </c>
      <c r="B7" s="73" t="s">
        <v>57</v>
      </c>
      <c r="C7" s="68">
        <f t="shared" si="0"/>
        <v>474</v>
      </c>
      <c r="D7" s="69">
        <v>123</v>
      </c>
      <c r="E7" s="69">
        <v>97</v>
      </c>
      <c r="F7" s="69">
        <v>54</v>
      </c>
      <c r="G7" s="69">
        <v>62</v>
      </c>
      <c r="H7" s="69">
        <v>28</v>
      </c>
      <c r="I7" s="69">
        <v>56</v>
      </c>
      <c r="J7" s="69">
        <v>26</v>
      </c>
      <c r="K7" s="69">
        <v>11</v>
      </c>
      <c r="L7" s="69">
        <v>11</v>
      </c>
      <c r="M7" s="70">
        <v>6</v>
      </c>
    </row>
    <row r="8" spans="1:13" ht="54" customHeight="1">
      <c r="A8" s="57" t="s">
        <v>75</v>
      </c>
      <c r="B8" s="62" t="s">
        <v>56</v>
      </c>
      <c r="C8" s="63">
        <f t="shared" si="0"/>
        <v>1595</v>
      </c>
      <c r="D8" s="64">
        <v>447</v>
      </c>
      <c r="E8" s="64">
        <v>331</v>
      </c>
      <c r="F8" s="64">
        <v>155</v>
      </c>
      <c r="G8" s="64">
        <v>212</v>
      </c>
      <c r="H8" s="64">
        <v>78</v>
      </c>
      <c r="I8" s="64">
        <v>186</v>
      </c>
      <c r="J8" s="64">
        <v>80</v>
      </c>
      <c r="K8" s="64">
        <v>45</v>
      </c>
      <c r="L8" s="64">
        <v>23</v>
      </c>
      <c r="M8" s="65">
        <v>38</v>
      </c>
    </row>
    <row r="9" spans="1:13" ht="54" customHeight="1">
      <c r="A9" s="66" t="s">
        <v>76</v>
      </c>
      <c r="B9" s="73" t="s">
        <v>57</v>
      </c>
      <c r="C9" s="68">
        <f t="shared" si="0"/>
        <v>2027</v>
      </c>
      <c r="D9" s="69">
        <v>526</v>
      </c>
      <c r="E9" s="69">
        <v>435</v>
      </c>
      <c r="F9" s="69">
        <v>240</v>
      </c>
      <c r="G9" s="69">
        <v>289</v>
      </c>
      <c r="H9" s="69">
        <v>119</v>
      </c>
      <c r="I9" s="69">
        <v>205</v>
      </c>
      <c r="J9" s="69">
        <v>79</v>
      </c>
      <c r="K9" s="69">
        <v>52</v>
      </c>
      <c r="L9" s="69">
        <v>28</v>
      </c>
      <c r="M9" s="70">
        <v>54</v>
      </c>
    </row>
    <row r="10" spans="1:13" ht="54" customHeight="1">
      <c r="A10" s="57" t="s">
        <v>77</v>
      </c>
      <c r="B10" s="62" t="s">
        <v>56</v>
      </c>
      <c r="C10" s="63">
        <f t="shared" si="0"/>
        <v>26</v>
      </c>
      <c r="D10" s="64">
        <v>9</v>
      </c>
      <c r="E10" s="64">
        <v>3</v>
      </c>
      <c r="F10" s="64">
        <v>4</v>
      </c>
      <c r="G10" s="64">
        <v>2</v>
      </c>
      <c r="H10" s="64">
        <v>1</v>
      </c>
      <c r="I10" s="64">
        <v>4</v>
      </c>
      <c r="J10" s="64">
        <v>0</v>
      </c>
      <c r="K10" s="64">
        <v>1</v>
      </c>
      <c r="L10" s="64">
        <v>0</v>
      </c>
      <c r="M10" s="65">
        <v>2</v>
      </c>
    </row>
    <row r="11" spans="1:13" ht="54" customHeight="1">
      <c r="A11" s="66" t="s">
        <v>78</v>
      </c>
      <c r="B11" s="73" t="s">
        <v>57</v>
      </c>
      <c r="C11" s="68">
        <f t="shared" si="0"/>
        <v>45</v>
      </c>
      <c r="D11" s="69">
        <v>15</v>
      </c>
      <c r="E11" s="69">
        <v>9</v>
      </c>
      <c r="F11" s="69">
        <v>3</v>
      </c>
      <c r="G11" s="69">
        <v>9</v>
      </c>
      <c r="H11" s="69">
        <v>3</v>
      </c>
      <c r="I11" s="69">
        <v>2</v>
      </c>
      <c r="J11" s="69">
        <v>2</v>
      </c>
      <c r="K11" s="69">
        <v>2</v>
      </c>
      <c r="L11" s="69">
        <v>0</v>
      </c>
      <c r="M11" s="70">
        <v>0</v>
      </c>
    </row>
    <row r="12" spans="1:13" ht="54" customHeight="1">
      <c r="A12" s="57" t="s">
        <v>79</v>
      </c>
      <c r="B12" s="74" t="s">
        <v>56</v>
      </c>
      <c r="C12" s="75">
        <f t="shared" si="0"/>
        <v>8509</v>
      </c>
      <c r="D12" s="84">
        <v>2278</v>
      </c>
      <c r="E12" s="84">
        <v>1664</v>
      </c>
      <c r="F12" s="84">
        <v>1036</v>
      </c>
      <c r="G12" s="84">
        <v>1199</v>
      </c>
      <c r="H12" s="84">
        <v>406</v>
      </c>
      <c r="I12" s="84">
        <v>961</v>
      </c>
      <c r="J12" s="84">
        <v>400</v>
      </c>
      <c r="K12" s="84">
        <v>226</v>
      </c>
      <c r="L12" s="84">
        <v>146</v>
      </c>
      <c r="M12" s="85">
        <v>193</v>
      </c>
    </row>
    <row r="13" spans="1:13" ht="54" customHeight="1">
      <c r="A13" s="66" t="s">
        <v>80</v>
      </c>
      <c r="B13" s="76" t="s">
        <v>57</v>
      </c>
      <c r="C13" s="68">
        <f t="shared" si="0"/>
        <v>9730</v>
      </c>
      <c r="D13" s="69">
        <v>2658</v>
      </c>
      <c r="E13" s="69">
        <v>1910</v>
      </c>
      <c r="F13" s="69">
        <v>1261</v>
      </c>
      <c r="G13" s="69">
        <v>1308</v>
      </c>
      <c r="H13" s="69">
        <v>417</v>
      </c>
      <c r="I13" s="69">
        <v>1084</v>
      </c>
      <c r="J13" s="69">
        <v>405</v>
      </c>
      <c r="K13" s="69">
        <v>297</v>
      </c>
      <c r="L13" s="69">
        <v>175</v>
      </c>
      <c r="M13" s="70">
        <v>215</v>
      </c>
    </row>
    <row r="14" spans="1:13" ht="54" customHeight="1">
      <c r="A14" s="57" t="s">
        <v>81</v>
      </c>
      <c r="B14" s="77" t="s">
        <v>56</v>
      </c>
      <c r="C14" s="59">
        <f t="shared" si="0"/>
        <v>10648</v>
      </c>
      <c r="D14" s="60">
        <v>2809</v>
      </c>
      <c r="E14" s="60">
        <v>2185</v>
      </c>
      <c r="F14" s="60">
        <v>1373</v>
      </c>
      <c r="G14" s="60">
        <v>1436</v>
      </c>
      <c r="H14" s="60">
        <v>470</v>
      </c>
      <c r="I14" s="60">
        <v>1142</v>
      </c>
      <c r="J14" s="60">
        <v>473</v>
      </c>
      <c r="K14" s="60">
        <v>334</v>
      </c>
      <c r="L14" s="60">
        <v>184</v>
      </c>
      <c r="M14" s="61">
        <v>242</v>
      </c>
    </row>
    <row r="15" spans="1:13" ht="54" customHeight="1">
      <c r="A15" s="66" t="s">
        <v>82</v>
      </c>
      <c r="B15" s="76" t="s">
        <v>57</v>
      </c>
      <c r="C15" s="68">
        <f t="shared" si="0"/>
        <v>9022</v>
      </c>
      <c r="D15" s="69">
        <v>2450</v>
      </c>
      <c r="E15" s="69">
        <v>1827</v>
      </c>
      <c r="F15" s="69">
        <v>1170</v>
      </c>
      <c r="G15" s="69">
        <v>1232</v>
      </c>
      <c r="H15" s="69">
        <v>375</v>
      </c>
      <c r="I15" s="69">
        <v>979</v>
      </c>
      <c r="J15" s="69">
        <v>372</v>
      </c>
      <c r="K15" s="69">
        <v>268</v>
      </c>
      <c r="L15" s="69">
        <v>162</v>
      </c>
      <c r="M15" s="70">
        <v>187</v>
      </c>
    </row>
    <row r="16" spans="1:13" ht="54" customHeight="1">
      <c r="A16" s="78" t="s">
        <v>83</v>
      </c>
      <c r="B16" s="74" t="s">
        <v>56</v>
      </c>
      <c r="C16" s="75">
        <f t="shared" si="0"/>
        <v>2868</v>
      </c>
      <c r="D16" s="84">
        <v>759</v>
      </c>
      <c r="E16" s="84">
        <v>583</v>
      </c>
      <c r="F16" s="84">
        <v>395</v>
      </c>
      <c r="G16" s="84">
        <v>372</v>
      </c>
      <c r="H16" s="84">
        <v>129</v>
      </c>
      <c r="I16" s="84">
        <v>320</v>
      </c>
      <c r="J16" s="84">
        <v>134</v>
      </c>
      <c r="K16" s="84">
        <v>60</v>
      </c>
      <c r="L16" s="84">
        <v>49</v>
      </c>
      <c r="M16" s="85">
        <v>67</v>
      </c>
    </row>
    <row r="17" spans="1:13" ht="54" customHeight="1">
      <c r="A17" s="57" t="s">
        <v>84</v>
      </c>
      <c r="B17" s="58" t="s">
        <v>57</v>
      </c>
      <c r="C17" s="79">
        <f t="shared" si="0"/>
        <v>1883</v>
      </c>
      <c r="D17" s="86">
        <v>464</v>
      </c>
      <c r="E17" s="86">
        <v>400</v>
      </c>
      <c r="F17" s="86">
        <v>240</v>
      </c>
      <c r="G17" s="86">
        <v>260</v>
      </c>
      <c r="H17" s="86">
        <v>75</v>
      </c>
      <c r="I17" s="86">
        <v>215</v>
      </c>
      <c r="J17" s="86">
        <v>85</v>
      </c>
      <c r="K17" s="86">
        <v>61</v>
      </c>
      <c r="L17" s="86">
        <v>39</v>
      </c>
      <c r="M17" s="87">
        <v>44</v>
      </c>
    </row>
    <row r="18" spans="1:13" ht="54" customHeight="1">
      <c r="A18" s="78" t="s">
        <v>85</v>
      </c>
      <c r="B18" s="74" t="s">
        <v>56</v>
      </c>
      <c r="C18" s="75">
        <f t="shared" si="0"/>
        <v>236</v>
      </c>
      <c r="D18" s="84">
        <v>63</v>
      </c>
      <c r="E18" s="84">
        <v>37</v>
      </c>
      <c r="F18" s="84">
        <v>38</v>
      </c>
      <c r="G18" s="84">
        <v>33</v>
      </c>
      <c r="H18" s="84">
        <v>17</v>
      </c>
      <c r="I18" s="84">
        <v>21</v>
      </c>
      <c r="J18" s="84">
        <v>13</v>
      </c>
      <c r="K18" s="84">
        <v>7</v>
      </c>
      <c r="L18" s="84">
        <v>2</v>
      </c>
      <c r="M18" s="85">
        <v>5</v>
      </c>
    </row>
    <row r="19" spans="1:13" ht="54" customHeight="1">
      <c r="A19" s="66" t="s">
        <v>86</v>
      </c>
      <c r="B19" s="67" t="s">
        <v>57</v>
      </c>
      <c r="C19" s="80">
        <f t="shared" si="0"/>
        <v>121</v>
      </c>
      <c r="D19" s="88">
        <v>30</v>
      </c>
      <c r="E19" s="88">
        <v>26</v>
      </c>
      <c r="F19" s="88">
        <v>13</v>
      </c>
      <c r="G19" s="88">
        <v>15</v>
      </c>
      <c r="H19" s="88">
        <v>6</v>
      </c>
      <c r="I19" s="88">
        <v>19</v>
      </c>
      <c r="J19" s="88">
        <v>6</v>
      </c>
      <c r="K19" s="88">
        <v>1</v>
      </c>
      <c r="L19" s="88">
        <v>1</v>
      </c>
      <c r="M19" s="89">
        <v>4</v>
      </c>
    </row>
    <row r="20" spans="1:13" ht="54" customHeight="1">
      <c r="A20" s="181" t="s">
        <v>87</v>
      </c>
      <c r="B20" s="81" t="s">
        <v>56</v>
      </c>
      <c r="C20" s="59">
        <f t="shared" si="0"/>
        <v>3</v>
      </c>
      <c r="D20" s="60">
        <v>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</v>
      </c>
      <c r="M20" s="61">
        <v>0</v>
      </c>
    </row>
    <row r="21" spans="1:13" ht="54" customHeight="1" thickBot="1">
      <c r="A21" s="182"/>
      <c r="B21" s="82" t="s">
        <v>57</v>
      </c>
      <c r="C21" s="83">
        <f t="shared" si="0"/>
        <v>3</v>
      </c>
      <c r="D21" s="90">
        <v>0</v>
      </c>
      <c r="E21" s="90">
        <v>2</v>
      </c>
      <c r="F21" s="90">
        <v>0</v>
      </c>
      <c r="G21" s="90">
        <v>1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1">
        <v>0</v>
      </c>
    </row>
  </sheetData>
  <sheetProtection/>
  <mergeCells count="1">
    <mergeCell ref="A20:A21"/>
  </mergeCells>
  <printOptions/>
  <pageMargins left="0.75" right="0.3" top="0.83" bottom="0.59" header="0.512" footer="0.512"/>
  <pageSetup blackAndWhite="1"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43"/>
    <pageSetUpPr fitToPage="1"/>
  </sheetPr>
  <dimension ref="A1:M49"/>
  <sheetViews>
    <sheetView view="pageBreakPreview" zoomScale="70" zoomScaleNormal="70" zoomScaleSheetLayoutView="70" workbookViewId="0" topLeftCell="A31">
      <selection activeCell="I63" sqref="I63"/>
    </sheetView>
  </sheetViews>
  <sheetFormatPr defaultColWidth="9.00390625" defaultRowHeight="13.5"/>
  <cols>
    <col min="1" max="1" width="10.625" style="5" customWidth="1"/>
    <col min="2" max="2" width="8.125" style="5" customWidth="1"/>
    <col min="3" max="3" width="9.375" style="5" customWidth="1"/>
    <col min="4" max="4" width="11.125" style="5" bestFit="1" customWidth="1"/>
    <col min="5" max="13" width="9.875" style="5" bestFit="1" customWidth="1"/>
    <col min="14" max="16384" width="9.00390625" style="5" customWidth="1"/>
  </cols>
  <sheetData>
    <row r="1" spans="1:12" ht="40.5" customHeight="1" thickBot="1">
      <c r="A1" s="55" t="s">
        <v>88</v>
      </c>
      <c r="L1" s="56" t="s">
        <v>469</v>
      </c>
    </row>
    <row r="2" spans="1:13" ht="40.5" customHeight="1" thickBot="1">
      <c r="A2" s="18" t="s">
        <v>89</v>
      </c>
      <c r="B2" s="19" t="s">
        <v>90</v>
      </c>
      <c r="C2" s="21" t="s">
        <v>43</v>
      </c>
      <c r="D2" s="21" t="s">
        <v>44</v>
      </c>
      <c r="E2" s="21" t="s">
        <v>45</v>
      </c>
      <c r="F2" s="21" t="s">
        <v>46</v>
      </c>
      <c r="G2" s="21" t="s">
        <v>47</v>
      </c>
      <c r="H2" s="21" t="s">
        <v>48</v>
      </c>
      <c r="I2" s="21" t="s">
        <v>49</v>
      </c>
      <c r="J2" s="21" t="s">
        <v>50</v>
      </c>
      <c r="K2" s="21" t="s">
        <v>51</v>
      </c>
      <c r="L2" s="21" t="s">
        <v>52</v>
      </c>
      <c r="M2" s="22" t="s">
        <v>53</v>
      </c>
    </row>
    <row r="3" spans="1:13" ht="21.75" customHeight="1">
      <c r="A3" s="92"/>
      <c r="B3" s="93" t="s">
        <v>54</v>
      </c>
      <c r="C3" s="25">
        <f aca="true" t="shared" si="0" ref="C3:C49">SUM(D3:M3)</f>
        <v>48864</v>
      </c>
      <c r="D3" s="25">
        <f aca="true" t="shared" si="1" ref="D3:M3">D4+D5</f>
        <v>13147</v>
      </c>
      <c r="E3" s="25">
        <f t="shared" si="1"/>
        <v>8218</v>
      </c>
      <c r="F3" s="25">
        <f t="shared" si="1"/>
        <v>5115</v>
      </c>
      <c r="G3" s="25">
        <f t="shared" si="1"/>
        <v>5765</v>
      </c>
      <c r="H3" s="25">
        <f t="shared" si="1"/>
        <v>2760</v>
      </c>
      <c r="I3" s="25">
        <f t="shared" si="1"/>
        <v>5189</v>
      </c>
      <c r="J3" s="25">
        <f t="shared" si="1"/>
        <v>2958</v>
      </c>
      <c r="K3" s="25">
        <f t="shared" si="1"/>
        <v>2361</v>
      </c>
      <c r="L3" s="25">
        <f t="shared" si="1"/>
        <v>1464</v>
      </c>
      <c r="M3" s="94">
        <f t="shared" si="1"/>
        <v>1887</v>
      </c>
    </row>
    <row r="4" spans="1:13" ht="21.75" customHeight="1">
      <c r="A4" s="92" t="s">
        <v>43</v>
      </c>
      <c r="B4" s="95" t="s">
        <v>56</v>
      </c>
      <c r="C4" s="29">
        <f t="shared" si="0"/>
        <v>25903</v>
      </c>
      <c r="D4" s="29">
        <f aca="true" t="shared" si="2" ref="D4:M4">D6+D8+D10+D12+D14+D16+D18+D20+D22+D24+D26+D28+D30+D32+D34+D36+D38+D40+D42+D44+D46+D48</f>
        <v>7020</v>
      </c>
      <c r="E4" s="29">
        <f t="shared" si="2"/>
        <v>4406</v>
      </c>
      <c r="F4" s="29">
        <f t="shared" si="2"/>
        <v>2729</v>
      </c>
      <c r="G4" s="29">
        <f t="shared" si="2"/>
        <v>3029</v>
      </c>
      <c r="H4" s="29">
        <f t="shared" si="2"/>
        <v>1462</v>
      </c>
      <c r="I4" s="29">
        <f t="shared" si="2"/>
        <v>2815</v>
      </c>
      <c r="J4" s="29">
        <f t="shared" si="2"/>
        <v>1511</v>
      </c>
      <c r="K4" s="29">
        <f t="shared" si="2"/>
        <v>1214</v>
      </c>
      <c r="L4" s="29">
        <f t="shared" si="2"/>
        <v>742</v>
      </c>
      <c r="M4" s="96">
        <f t="shared" si="2"/>
        <v>975</v>
      </c>
    </row>
    <row r="5" spans="1:13" ht="21.75" customHeight="1">
      <c r="A5" s="97"/>
      <c r="B5" s="98" t="s">
        <v>57</v>
      </c>
      <c r="C5" s="32">
        <f t="shared" si="0"/>
        <v>22961</v>
      </c>
      <c r="D5" s="32">
        <f aca="true" t="shared" si="3" ref="D5:M5">D7+D9+D11+D13+D15+D17+D19+D21+D23+D25+D27+D29+D31+D33+D35+D37+D39+D41+D43+D45+D47+D49</f>
        <v>6127</v>
      </c>
      <c r="E5" s="32">
        <f t="shared" si="3"/>
        <v>3812</v>
      </c>
      <c r="F5" s="32">
        <f t="shared" si="3"/>
        <v>2386</v>
      </c>
      <c r="G5" s="32">
        <f t="shared" si="3"/>
        <v>2736</v>
      </c>
      <c r="H5" s="32">
        <f t="shared" si="3"/>
        <v>1298</v>
      </c>
      <c r="I5" s="32">
        <f t="shared" si="3"/>
        <v>2374</v>
      </c>
      <c r="J5" s="32">
        <f t="shared" si="3"/>
        <v>1447</v>
      </c>
      <c r="K5" s="99">
        <f t="shared" si="3"/>
        <v>1147</v>
      </c>
      <c r="L5" s="32">
        <f t="shared" si="3"/>
        <v>722</v>
      </c>
      <c r="M5" s="100">
        <f t="shared" si="3"/>
        <v>912</v>
      </c>
    </row>
    <row r="6" spans="1:13" ht="21" customHeight="1">
      <c r="A6" s="40" t="s">
        <v>91</v>
      </c>
      <c r="B6" s="28" t="s">
        <v>56</v>
      </c>
      <c r="C6" s="29">
        <f t="shared" si="0"/>
        <v>78</v>
      </c>
      <c r="D6" s="47">
        <v>23</v>
      </c>
      <c r="E6" s="47">
        <v>13</v>
      </c>
      <c r="F6" s="47">
        <v>8</v>
      </c>
      <c r="G6" s="47">
        <v>9</v>
      </c>
      <c r="H6" s="47">
        <v>3</v>
      </c>
      <c r="I6" s="47">
        <v>13</v>
      </c>
      <c r="J6" s="47">
        <v>5</v>
      </c>
      <c r="K6" s="35">
        <v>1</v>
      </c>
      <c r="L6" s="47">
        <v>2</v>
      </c>
      <c r="M6" s="48">
        <v>1</v>
      </c>
    </row>
    <row r="7" spans="1:13" ht="21" customHeight="1">
      <c r="A7" s="101" t="s">
        <v>74</v>
      </c>
      <c r="B7" s="37" t="s">
        <v>57</v>
      </c>
      <c r="C7" s="32">
        <f t="shared" si="0"/>
        <v>66</v>
      </c>
      <c r="D7" s="49">
        <v>18</v>
      </c>
      <c r="E7" s="49">
        <v>13</v>
      </c>
      <c r="F7" s="49">
        <v>7</v>
      </c>
      <c r="G7" s="49">
        <v>10</v>
      </c>
      <c r="H7" s="49">
        <v>1</v>
      </c>
      <c r="I7" s="49">
        <v>8</v>
      </c>
      <c r="J7" s="49">
        <v>3</v>
      </c>
      <c r="K7" s="49">
        <v>2</v>
      </c>
      <c r="L7" s="49">
        <v>1</v>
      </c>
      <c r="M7" s="50">
        <v>3</v>
      </c>
    </row>
    <row r="8" spans="1:13" ht="21" customHeight="1">
      <c r="A8" s="9" t="s">
        <v>92</v>
      </c>
      <c r="B8" s="28" t="s">
        <v>56</v>
      </c>
      <c r="C8" s="29">
        <f t="shared" si="0"/>
        <v>12</v>
      </c>
      <c r="D8" s="47">
        <v>3</v>
      </c>
      <c r="E8" s="47">
        <v>2</v>
      </c>
      <c r="F8" s="47">
        <v>3</v>
      </c>
      <c r="G8" s="47">
        <v>0</v>
      </c>
      <c r="H8" s="47">
        <v>0</v>
      </c>
      <c r="I8" s="47">
        <v>3</v>
      </c>
      <c r="J8" s="47">
        <v>1</v>
      </c>
      <c r="K8" s="47">
        <v>0</v>
      </c>
      <c r="L8" s="47">
        <v>0</v>
      </c>
      <c r="M8" s="48">
        <v>0</v>
      </c>
    </row>
    <row r="9" spans="1:13" ht="21" customHeight="1">
      <c r="A9" s="38" t="s">
        <v>93</v>
      </c>
      <c r="B9" s="37" t="s">
        <v>57</v>
      </c>
      <c r="C9" s="32">
        <f t="shared" si="0"/>
        <v>13</v>
      </c>
      <c r="D9" s="49">
        <v>3</v>
      </c>
      <c r="E9" s="49">
        <v>2</v>
      </c>
      <c r="F9" s="49">
        <v>4</v>
      </c>
      <c r="G9" s="49">
        <v>2</v>
      </c>
      <c r="H9" s="49">
        <v>0</v>
      </c>
      <c r="I9" s="49">
        <v>0</v>
      </c>
      <c r="J9" s="49">
        <v>1</v>
      </c>
      <c r="K9" s="49">
        <v>0</v>
      </c>
      <c r="L9" s="49">
        <v>0</v>
      </c>
      <c r="M9" s="50">
        <v>1</v>
      </c>
    </row>
    <row r="10" spans="1:13" ht="21" customHeight="1">
      <c r="A10" s="9" t="s">
        <v>94</v>
      </c>
      <c r="B10" s="28" t="s">
        <v>56</v>
      </c>
      <c r="C10" s="29">
        <f t="shared" si="0"/>
        <v>13</v>
      </c>
      <c r="D10" s="47">
        <v>2</v>
      </c>
      <c r="E10" s="47">
        <v>2</v>
      </c>
      <c r="F10" s="47">
        <v>2</v>
      </c>
      <c r="G10" s="47">
        <v>2</v>
      </c>
      <c r="H10" s="47">
        <v>0</v>
      </c>
      <c r="I10" s="47">
        <v>2</v>
      </c>
      <c r="J10" s="47">
        <v>1</v>
      </c>
      <c r="K10" s="47">
        <v>1</v>
      </c>
      <c r="L10" s="47">
        <v>0</v>
      </c>
      <c r="M10" s="48">
        <v>1</v>
      </c>
    </row>
    <row r="11" spans="1:13" ht="21" customHeight="1">
      <c r="A11" s="38" t="s">
        <v>95</v>
      </c>
      <c r="B11" s="37" t="s">
        <v>57</v>
      </c>
      <c r="C11" s="32">
        <f t="shared" si="0"/>
        <v>7</v>
      </c>
      <c r="D11" s="49">
        <v>1</v>
      </c>
      <c r="E11" s="49">
        <v>2</v>
      </c>
      <c r="F11" s="49">
        <v>0</v>
      </c>
      <c r="G11" s="49">
        <v>1</v>
      </c>
      <c r="H11" s="49">
        <v>1</v>
      </c>
      <c r="I11" s="49">
        <v>1</v>
      </c>
      <c r="J11" s="49">
        <v>0</v>
      </c>
      <c r="K11" s="49">
        <v>0</v>
      </c>
      <c r="L11" s="49">
        <v>0</v>
      </c>
      <c r="M11" s="50">
        <v>1</v>
      </c>
    </row>
    <row r="12" spans="1:13" ht="21" customHeight="1">
      <c r="A12" s="9" t="s">
        <v>96</v>
      </c>
      <c r="B12" s="33" t="s">
        <v>56</v>
      </c>
      <c r="C12" s="34">
        <f t="shared" si="0"/>
        <v>45</v>
      </c>
      <c r="D12" s="35">
        <v>13</v>
      </c>
      <c r="E12" s="35">
        <v>7</v>
      </c>
      <c r="F12" s="35">
        <v>2</v>
      </c>
      <c r="G12" s="35">
        <v>7</v>
      </c>
      <c r="H12" s="35">
        <v>3</v>
      </c>
      <c r="I12" s="35">
        <v>8</v>
      </c>
      <c r="J12" s="35">
        <v>0</v>
      </c>
      <c r="K12" s="35">
        <v>3</v>
      </c>
      <c r="L12" s="35">
        <v>1</v>
      </c>
      <c r="M12" s="36">
        <v>1</v>
      </c>
    </row>
    <row r="13" spans="1:13" ht="21" customHeight="1">
      <c r="A13" s="38" t="s">
        <v>97</v>
      </c>
      <c r="B13" s="42" t="s">
        <v>57</v>
      </c>
      <c r="C13" s="32">
        <f t="shared" si="0"/>
        <v>21</v>
      </c>
      <c r="D13" s="49">
        <v>7</v>
      </c>
      <c r="E13" s="49">
        <v>2</v>
      </c>
      <c r="F13" s="49">
        <v>3</v>
      </c>
      <c r="G13" s="49">
        <v>0</v>
      </c>
      <c r="H13" s="49">
        <v>2</v>
      </c>
      <c r="I13" s="49">
        <v>3</v>
      </c>
      <c r="J13" s="49">
        <v>3</v>
      </c>
      <c r="K13" s="49">
        <v>0</v>
      </c>
      <c r="L13" s="49">
        <v>1</v>
      </c>
      <c r="M13" s="50">
        <v>0</v>
      </c>
    </row>
    <row r="14" spans="1:13" ht="21" customHeight="1">
      <c r="A14" s="9" t="s">
        <v>98</v>
      </c>
      <c r="B14" s="102" t="s">
        <v>56</v>
      </c>
      <c r="C14" s="25">
        <f t="shared" si="0"/>
        <v>95</v>
      </c>
      <c r="D14" s="26">
        <v>26</v>
      </c>
      <c r="E14" s="26">
        <v>12</v>
      </c>
      <c r="F14" s="26">
        <v>8</v>
      </c>
      <c r="G14" s="26">
        <v>12</v>
      </c>
      <c r="H14" s="26">
        <v>3</v>
      </c>
      <c r="I14" s="26">
        <v>14</v>
      </c>
      <c r="J14" s="26">
        <v>4</v>
      </c>
      <c r="K14" s="26">
        <v>7</v>
      </c>
      <c r="L14" s="26">
        <v>3</v>
      </c>
      <c r="M14" s="27">
        <v>6</v>
      </c>
    </row>
    <row r="15" spans="1:13" ht="21" customHeight="1">
      <c r="A15" s="38" t="s">
        <v>99</v>
      </c>
      <c r="B15" s="42" t="s">
        <v>57</v>
      </c>
      <c r="C15" s="32">
        <f t="shared" si="0"/>
        <v>50</v>
      </c>
      <c r="D15" s="49">
        <v>14</v>
      </c>
      <c r="E15" s="49">
        <v>7</v>
      </c>
      <c r="F15" s="49">
        <v>5</v>
      </c>
      <c r="G15" s="49">
        <v>8</v>
      </c>
      <c r="H15" s="49">
        <v>2</v>
      </c>
      <c r="I15" s="49">
        <v>4</v>
      </c>
      <c r="J15" s="49">
        <v>6</v>
      </c>
      <c r="K15" s="49">
        <v>1</v>
      </c>
      <c r="L15" s="49">
        <v>2</v>
      </c>
      <c r="M15" s="50">
        <v>1</v>
      </c>
    </row>
    <row r="16" spans="1:13" ht="21" customHeight="1">
      <c r="A16" s="103" t="s">
        <v>100</v>
      </c>
      <c r="B16" s="33" t="s">
        <v>56</v>
      </c>
      <c r="C16" s="34">
        <f t="shared" si="0"/>
        <v>88</v>
      </c>
      <c r="D16" s="35">
        <v>21</v>
      </c>
      <c r="E16" s="35">
        <v>11</v>
      </c>
      <c r="F16" s="35">
        <v>11</v>
      </c>
      <c r="G16" s="35">
        <v>12</v>
      </c>
      <c r="H16" s="35">
        <v>12</v>
      </c>
      <c r="I16" s="35">
        <v>15</v>
      </c>
      <c r="J16" s="35">
        <v>2</v>
      </c>
      <c r="K16" s="35">
        <v>2</v>
      </c>
      <c r="L16" s="35">
        <v>0</v>
      </c>
      <c r="M16" s="36">
        <v>2</v>
      </c>
    </row>
    <row r="17" spans="1:13" ht="21" customHeight="1">
      <c r="A17" s="9" t="s">
        <v>101</v>
      </c>
      <c r="B17" s="24" t="s">
        <v>57</v>
      </c>
      <c r="C17" s="104">
        <f t="shared" si="0"/>
        <v>50</v>
      </c>
      <c r="D17" s="108">
        <v>11</v>
      </c>
      <c r="E17" s="108">
        <v>15</v>
      </c>
      <c r="F17" s="108">
        <v>7</v>
      </c>
      <c r="G17" s="108">
        <v>6</v>
      </c>
      <c r="H17" s="108">
        <v>3</v>
      </c>
      <c r="I17" s="108">
        <v>4</v>
      </c>
      <c r="J17" s="108">
        <v>1</v>
      </c>
      <c r="K17" s="108">
        <v>1</v>
      </c>
      <c r="L17" s="108">
        <v>2</v>
      </c>
      <c r="M17" s="109">
        <v>0</v>
      </c>
    </row>
    <row r="18" spans="1:13" ht="21" customHeight="1">
      <c r="A18" s="103" t="s">
        <v>102</v>
      </c>
      <c r="B18" s="33" t="s">
        <v>56</v>
      </c>
      <c r="C18" s="34">
        <f t="shared" si="0"/>
        <v>122</v>
      </c>
      <c r="D18" s="35">
        <v>40</v>
      </c>
      <c r="E18" s="35">
        <v>25</v>
      </c>
      <c r="F18" s="35">
        <v>9</v>
      </c>
      <c r="G18" s="35">
        <v>10</v>
      </c>
      <c r="H18" s="35">
        <v>4</v>
      </c>
      <c r="I18" s="35">
        <v>12</v>
      </c>
      <c r="J18" s="35">
        <v>10</v>
      </c>
      <c r="K18" s="35">
        <v>4</v>
      </c>
      <c r="L18" s="35">
        <v>3</v>
      </c>
      <c r="M18" s="36">
        <v>5</v>
      </c>
    </row>
    <row r="19" spans="1:13" ht="21" customHeight="1">
      <c r="A19" s="38" t="s">
        <v>103</v>
      </c>
      <c r="B19" s="31" t="s">
        <v>57</v>
      </c>
      <c r="C19" s="105">
        <f t="shared" si="0"/>
        <v>92</v>
      </c>
      <c r="D19" s="110">
        <v>19</v>
      </c>
      <c r="E19" s="110">
        <v>17</v>
      </c>
      <c r="F19" s="110">
        <v>11</v>
      </c>
      <c r="G19" s="110">
        <v>16</v>
      </c>
      <c r="H19" s="110">
        <v>7</v>
      </c>
      <c r="I19" s="110">
        <v>10</v>
      </c>
      <c r="J19" s="110">
        <v>8</v>
      </c>
      <c r="K19" s="110">
        <v>1</v>
      </c>
      <c r="L19" s="110">
        <v>1</v>
      </c>
      <c r="M19" s="111">
        <v>2</v>
      </c>
    </row>
    <row r="20" spans="1:13" ht="21" customHeight="1">
      <c r="A20" s="40" t="s">
        <v>104</v>
      </c>
      <c r="B20" s="33" t="s">
        <v>56</v>
      </c>
      <c r="C20" s="34">
        <f t="shared" si="0"/>
        <v>214</v>
      </c>
      <c r="D20" s="35">
        <v>54</v>
      </c>
      <c r="E20" s="35">
        <v>42</v>
      </c>
      <c r="F20" s="35">
        <v>25</v>
      </c>
      <c r="G20" s="35">
        <v>27</v>
      </c>
      <c r="H20" s="35">
        <v>13</v>
      </c>
      <c r="I20" s="35">
        <v>27</v>
      </c>
      <c r="J20" s="35">
        <v>11</v>
      </c>
      <c r="K20" s="35">
        <v>4</v>
      </c>
      <c r="L20" s="35">
        <v>5</v>
      </c>
      <c r="M20" s="36">
        <v>6</v>
      </c>
    </row>
    <row r="21" spans="1:13" ht="21" customHeight="1">
      <c r="A21" s="101" t="s">
        <v>105</v>
      </c>
      <c r="B21" s="31" t="s">
        <v>57</v>
      </c>
      <c r="C21" s="105">
        <f t="shared" si="0"/>
        <v>118</v>
      </c>
      <c r="D21" s="110">
        <v>30</v>
      </c>
      <c r="E21" s="110">
        <v>22</v>
      </c>
      <c r="F21" s="110">
        <v>17</v>
      </c>
      <c r="G21" s="110">
        <v>20</v>
      </c>
      <c r="H21" s="110">
        <v>3</v>
      </c>
      <c r="I21" s="110">
        <v>13</v>
      </c>
      <c r="J21" s="110">
        <v>5</v>
      </c>
      <c r="K21" s="110">
        <v>4</v>
      </c>
      <c r="L21" s="110">
        <v>2</v>
      </c>
      <c r="M21" s="111">
        <v>2</v>
      </c>
    </row>
    <row r="22" spans="1:13" ht="21" customHeight="1">
      <c r="A22" s="9" t="s">
        <v>106</v>
      </c>
      <c r="B22" s="106" t="s">
        <v>56</v>
      </c>
      <c r="C22" s="25">
        <f t="shared" si="0"/>
        <v>266</v>
      </c>
      <c r="D22" s="26">
        <v>63</v>
      </c>
      <c r="E22" s="26">
        <v>47</v>
      </c>
      <c r="F22" s="26">
        <v>32</v>
      </c>
      <c r="G22" s="26">
        <v>31</v>
      </c>
      <c r="H22" s="26">
        <v>19</v>
      </c>
      <c r="I22" s="26">
        <v>28</v>
      </c>
      <c r="J22" s="26">
        <v>18</v>
      </c>
      <c r="K22" s="26">
        <v>13</v>
      </c>
      <c r="L22" s="26">
        <v>5</v>
      </c>
      <c r="M22" s="27">
        <v>10</v>
      </c>
    </row>
    <row r="23" spans="1:13" ht="21" customHeight="1">
      <c r="A23" s="38" t="s">
        <v>107</v>
      </c>
      <c r="B23" s="31" t="s">
        <v>57</v>
      </c>
      <c r="C23" s="105">
        <f t="shared" si="0"/>
        <v>147</v>
      </c>
      <c r="D23" s="110">
        <v>40</v>
      </c>
      <c r="E23" s="110">
        <v>38</v>
      </c>
      <c r="F23" s="110">
        <v>17</v>
      </c>
      <c r="G23" s="110">
        <v>20</v>
      </c>
      <c r="H23" s="110">
        <v>2</v>
      </c>
      <c r="I23" s="110">
        <v>9</v>
      </c>
      <c r="J23" s="110">
        <v>6</v>
      </c>
      <c r="K23" s="110">
        <v>5</v>
      </c>
      <c r="L23" s="110">
        <v>3</v>
      </c>
      <c r="M23" s="111">
        <v>7</v>
      </c>
    </row>
    <row r="24" spans="1:13" ht="21" customHeight="1">
      <c r="A24" s="103" t="s">
        <v>108</v>
      </c>
      <c r="B24" s="33" t="s">
        <v>56</v>
      </c>
      <c r="C24" s="34">
        <f t="shared" si="0"/>
        <v>381</v>
      </c>
      <c r="D24" s="35">
        <v>94</v>
      </c>
      <c r="E24" s="35">
        <v>87</v>
      </c>
      <c r="F24" s="35">
        <v>38</v>
      </c>
      <c r="G24" s="35">
        <v>43</v>
      </c>
      <c r="H24" s="35">
        <v>16</v>
      </c>
      <c r="I24" s="35">
        <v>47</v>
      </c>
      <c r="J24" s="35">
        <v>22</v>
      </c>
      <c r="K24" s="35">
        <v>15</v>
      </c>
      <c r="L24" s="35">
        <v>13</v>
      </c>
      <c r="M24" s="36">
        <v>6</v>
      </c>
    </row>
    <row r="25" spans="1:13" ht="21" customHeight="1">
      <c r="A25" s="38" t="s">
        <v>109</v>
      </c>
      <c r="B25" s="31" t="s">
        <v>57</v>
      </c>
      <c r="C25" s="105">
        <f t="shared" si="0"/>
        <v>194</v>
      </c>
      <c r="D25" s="110">
        <v>60</v>
      </c>
      <c r="E25" s="110">
        <v>38</v>
      </c>
      <c r="F25" s="110">
        <v>19</v>
      </c>
      <c r="G25" s="110">
        <v>29</v>
      </c>
      <c r="H25" s="110">
        <v>4</v>
      </c>
      <c r="I25" s="110">
        <v>20</v>
      </c>
      <c r="J25" s="110">
        <v>14</v>
      </c>
      <c r="K25" s="110">
        <v>8</v>
      </c>
      <c r="L25" s="110">
        <v>0</v>
      </c>
      <c r="M25" s="111">
        <v>2</v>
      </c>
    </row>
    <row r="26" spans="1:13" ht="21" customHeight="1">
      <c r="A26" s="103" t="s">
        <v>110</v>
      </c>
      <c r="B26" s="33" t="s">
        <v>56</v>
      </c>
      <c r="C26" s="34">
        <f t="shared" si="0"/>
        <v>571</v>
      </c>
      <c r="D26" s="35">
        <v>144</v>
      </c>
      <c r="E26" s="35">
        <v>101</v>
      </c>
      <c r="F26" s="35">
        <v>57</v>
      </c>
      <c r="G26" s="35">
        <v>72</v>
      </c>
      <c r="H26" s="35">
        <v>34</v>
      </c>
      <c r="I26" s="35">
        <v>61</v>
      </c>
      <c r="J26" s="35">
        <v>35</v>
      </c>
      <c r="K26" s="35">
        <v>28</v>
      </c>
      <c r="L26" s="35">
        <v>18</v>
      </c>
      <c r="M26" s="36">
        <v>21</v>
      </c>
    </row>
    <row r="27" spans="1:13" ht="21" customHeight="1">
      <c r="A27" s="38" t="s">
        <v>111</v>
      </c>
      <c r="B27" s="31" t="s">
        <v>57</v>
      </c>
      <c r="C27" s="105">
        <f t="shared" si="0"/>
        <v>306</v>
      </c>
      <c r="D27" s="110">
        <v>81</v>
      </c>
      <c r="E27" s="110">
        <v>54</v>
      </c>
      <c r="F27" s="110">
        <v>36</v>
      </c>
      <c r="G27" s="110">
        <v>39</v>
      </c>
      <c r="H27" s="110">
        <v>14</v>
      </c>
      <c r="I27" s="110">
        <v>37</v>
      </c>
      <c r="J27" s="110">
        <v>14</v>
      </c>
      <c r="K27" s="110">
        <v>9</v>
      </c>
      <c r="L27" s="110">
        <v>8</v>
      </c>
      <c r="M27" s="111">
        <v>14</v>
      </c>
    </row>
    <row r="28" spans="1:13" ht="21" customHeight="1">
      <c r="A28" s="103" t="s">
        <v>112</v>
      </c>
      <c r="B28" s="33" t="s">
        <v>56</v>
      </c>
      <c r="C28" s="34">
        <f t="shared" si="0"/>
        <v>1180</v>
      </c>
      <c r="D28" s="35">
        <v>330</v>
      </c>
      <c r="E28" s="35">
        <v>209</v>
      </c>
      <c r="F28" s="35">
        <v>124</v>
      </c>
      <c r="G28" s="35">
        <v>139</v>
      </c>
      <c r="H28" s="35">
        <v>64</v>
      </c>
      <c r="I28" s="35">
        <v>141</v>
      </c>
      <c r="J28" s="35">
        <v>61</v>
      </c>
      <c r="K28" s="35">
        <v>55</v>
      </c>
      <c r="L28" s="35">
        <v>23</v>
      </c>
      <c r="M28" s="36">
        <v>34</v>
      </c>
    </row>
    <row r="29" spans="1:13" ht="21" customHeight="1">
      <c r="A29" s="38" t="s">
        <v>113</v>
      </c>
      <c r="B29" s="31" t="s">
        <v>57</v>
      </c>
      <c r="C29" s="105">
        <f t="shared" si="0"/>
        <v>536</v>
      </c>
      <c r="D29" s="110">
        <v>124</v>
      </c>
      <c r="E29" s="110">
        <v>101</v>
      </c>
      <c r="F29" s="110">
        <v>58</v>
      </c>
      <c r="G29" s="110">
        <v>76</v>
      </c>
      <c r="H29" s="110">
        <v>29</v>
      </c>
      <c r="I29" s="110">
        <v>62</v>
      </c>
      <c r="J29" s="110">
        <v>30</v>
      </c>
      <c r="K29" s="110">
        <v>17</v>
      </c>
      <c r="L29" s="110">
        <v>14</v>
      </c>
      <c r="M29" s="111">
        <v>25</v>
      </c>
    </row>
    <row r="30" spans="1:13" ht="21" customHeight="1">
      <c r="A30" s="103" t="s">
        <v>114</v>
      </c>
      <c r="B30" s="33" t="s">
        <v>56</v>
      </c>
      <c r="C30" s="34">
        <f t="shared" si="0"/>
        <v>1967</v>
      </c>
      <c r="D30" s="35">
        <v>554</v>
      </c>
      <c r="E30" s="35">
        <v>378</v>
      </c>
      <c r="F30" s="35">
        <v>201</v>
      </c>
      <c r="G30" s="35">
        <v>250</v>
      </c>
      <c r="H30" s="35">
        <v>79</v>
      </c>
      <c r="I30" s="35">
        <v>233</v>
      </c>
      <c r="J30" s="35">
        <v>100</v>
      </c>
      <c r="K30" s="35">
        <v>73</v>
      </c>
      <c r="L30" s="35">
        <v>42</v>
      </c>
      <c r="M30" s="36">
        <v>57</v>
      </c>
    </row>
    <row r="31" spans="1:13" ht="21" customHeight="1">
      <c r="A31" s="38" t="s">
        <v>115</v>
      </c>
      <c r="B31" s="31" t="s">
        <v>57</v>
      </c>
      <c r="C31" s="105">
        <f t="shared" si="0"/>
        <v>829</v>
      </c>
      <c r="D31" s="110">
        <v>221</v>
      </c>
      <c r="E31" s="110">
        <v>141</v>
      </c>
      <c r="F31" s="110">
        <v>104</v>
      </c>
      <c r="G31" s="110">
        <v>133</v>
      </c>
      <c r="H31" s="110">
        <v>41</v>
      </c>
      <c r="I31" s="110">
        <v>81</v>
      </c>
      <c r="J31" s="110">
        <v>52</v>
      </c>
      <c r="K31" s="110">
        <v>16</v>
      </c>
      <c r="L31" s="110">
        <v>14</v>
      </c>
      <c r="M31" s="111">
        <v>26</v>
      </c>
    </row>
    <row r="32" spans="1:13" ht="21" customHeight="1">
      <c r="A32" s="103" t="s">
        <v>116</v>
      </c>
      <c r="B32" s="33" t="s">
        <v>56</v>
      </c>
      <c r="C32" s="34">
        <f t="shared" si="0"/>
        <v>2551</v>
      </c>
      <c r="D32" s="35">
        <v>741</v>
      </c>
      <c r="E32" s="35">
        <v>466</v>
      </c>
      <c r="F32" s="35">
        <v>316</v>
      </c>
      <c r="G32" s="35">
        <v>344</v>
      </c>
      <c r="H32" s="35">
        <v>113</v>
      </c>
      <c r="I32" s="35">
        <v>273</v>
      </c>
      <c r="J32" s="35">
        <v>125</v>
      </c>
      <c r="K32" s="35">
        <v>58</v>
      </c>
      <c r="L32" s="35">
        <v>52</v>
      </c>
      <c r="M32" s="36">
        <v>63</v>
      </c>
    </row>
    <row r="33" spans="1:13" ht="21" customHeight="1">
      <c r="A33" s="38" t="s">
        <v>117</v>
      </c>
      <c r="B33" s="31" t="s">
        <v>57</v>
      </c>
      <c r="C33" s="105">
        <f t="shared" si="0"/>
        <v>1118</v>
      </c>
      <c r="D33" s="110">
        <v>312</v>
      </c>
      <c r="E33" s="110">
        <v>197</v>
      </c>
      <c r="F33" s="110">
        <v>145</v>
      </c>
      <c r="G33" s="110">
        <v>145</v>
      </c>
      <c r="H33" s="110">
        <v>52</v>
      </c>
      <c r="I33" s="110">
        <v>116</v>
      </c>
      <c r="J33" s="110">
        <v>49</v>
      </c>
      <c r="K33" s="110">
        <v>39</v>
      </c>
      <c r="L33" s="110">
        <v>32</v>
      </c>
      <c r="M33" s="111">
        <v>31</v>
      </c>
    </row>
    <row r="34" spans="1:13" ht="21" customHeight="1">
      <c r="A34" s="103" t="s">
        <v>118</v>
      </c>
      <c r="B34" s="33" t="s">
        <v>56</v>
      </c>
      <c r="C34" s="34">
        <f t="shared" si="0"/>
        <v>3172</v>
      </c>
      <c r="D34" s="35">
        <v>861</v>
      </c>
      <c r="E34" s="35">
        <v>581</v>
      </c>
      <c r="F34" s="35">
        <v>353</v>
      </c>
      <c r="G34" s="35">
        <v>405</v>
      </c>
      <c r="H34" s="35">
        <v>169</v>
      </c>
      <c r="I34" s="35">
        <v>351</v>
      </c>
      <c r="J34" s="35">
        <v>139</v>
      </c>
      <c r="K34" s="35">
        <v>144</v>
      </c>
      <c r="L34" s="35">
        <v>68</v>
      </c>
      <c r="M34" s="36">
        <v>101</v>
      </c>
    </row>
    <row r="35" spans="1:13" ht="21" customHeight="1">
      <c r="A35" s="38" t="s">
        <v>119</v>
      </c>
      <c r="B35" s="31" t="s">
        <v>57</v>
      </c>
      <c r="C35" s="105">
        <f t="shared" si="0"/>
        <v>1523</v>
      </c>
      <c r="D35" s="110">
        <v>430</v>
      </c>
      <c r="E35" s="110">
        <v>269</v>
      </c>
      <c r="F35" s="110">
        <v>172</v>
      </c>
      <c r="G35" s="110">
        <v>181</v>
      </c>
      <c r="H35" s="110">
        <v>85</v>
      </c>
      <c r="I35" s="110">
        <v>139</v>
      </c>
      <c r="J35" s="110">
        <v>102</v>
      </c>
      <c r="K35" s="110">
        <v>56</v>
      </c>
      <c r="L35" s="110">
        <v>32</v>
      </c>
      <c r="M35" s="111">
        <v>57</v>
      </c>
    </row>
    <row r="36" spans="1:13" ht="21" customHeight="1">
      <c r="A36" s="103" t="s">
        <v>120</v>
      </c>
      <c r="B36" s="33" t="s">
        <v>56</v>
      </c>
      <c r="C36" s="34">
        <f t="shared" si="0"/>
        <v>4388</v>
      </c>
      <c r="D36" s="35">
        <v>1216</v>
      </c>
      <c r="E36" s="35">
        <v>766</v>
      </c>
      <c r="F36" s="35">
        <v>407</v>
      </c>
      <c r="G36" s="35">
        <v>543</v>
      </c>
      <c r="H36" s="35">
        <v>214</v>
      </c>
      <c r="I36" s="35">
        <v>491</v>
      </c>
      <c r="J36" s="35">
        <v>268</v>
      </c>
      <c r="K36" s="35">
        <v>192</v>
      </c>
      <c r="L36" s="35">
        <v>136</v>
      </c>
      <c r="M36" s="36">
        <v>155</v>
      </c>
    </row>
    <row r="37" spans="1:13" ht="21" customHeight="1">
      <c r="A37" s="38" t="s">
        <v>121</v>
      </c>
      <c r="B37" s="31" t="s">
        <v>57</v>
      </c>
      <c r="C37" s="105">
        <f t="shared" si="0"/>
        <v>2564</v>
      </c>
      <c r="D37" s="110">
        <v>776</v>
      </c>
      <c r="E37" s="110">
        <v>427</v>
      </c>
      <c r="F37" s="110">
        <v>247</v>
      </c>
      <c r="G37" s="110">
        <v>322</v>
      </c>
      <c r="H37" s="110">
        <v>132</v>
      </c>
      <c r="I37" s="110">
        <v>261</v>
      </c>
      <c r="J37" s="110">
        <v>150</v>
      </c>
      <c r="K37" s="110">
        <v>108</v>
      </c>
      <c r="L37" s="110">
        <v>60</v>
      </c>
      <c r="M37" s="111">
        <v>81</v>
      </c>
    </row>
    <row r="38" spans="1:13" ht="21" customHeight="1">
      <c r="A38" s="103" t="s">
        <v>122</v>
      </c>
      <c r="B38" s="33" t="s">
        <v>56</v>
      </c>
      <c r="C38" s="34">
        <f t="shared" si="0"/>
        <v>4897</v>
      </c>
      <c r="D38" s="35">
        <v>1334</v>
      </c>
      <c r="E38" s="35">
        <v>745</v>
      </c>
      <c r="F38" s="35">
        <v>513</v>
      </c>
      <c r="G38" s="35">
        <v>524</v>
      </c>
      <c r="H38" s="35">
        <v>314</v>
      </c>
      <c r="I38" s="35">
        <v>530</v>
      </c>
      <c r="J38" s="35">
        <v>322</v>
      </c>
      <c r="K38" s="35">
        <v>250</v>
      </c>
      <c r="L38" s="35">
        <v>166</v>
      </c>
      <c r="M38" s="36">
        <v>199</v>
      </c>
    </row>
    <row r="39" spans="1:13" ht="21" customHeight="1">
      <c r="A39" s="38" t="s">
        <v>123</v>
      </c>
      <c r="B39" s="31" t="s">
        <v>57</v>
      </c>
      <c r="C39" s="105">
        <f t="shared" si="0"/>
        <v>3913</v>
      </c>
      <c r="D39" s="110">
        <v>1104</v>
      </c>
      <c r="E39" s="110">
        <v>615</v>
      </c>
      <c r="F39" s="110">
        <v>384</v>
      </c>
      <c r="G39" s="110">
        <v>459</v>
      </c>
      <c r="H39" s="110">
        <v>215</v>
      </c>
      <c r="I39" s="110">
        <v>409</v>
      </c>
      <c r="J39" s="110">
        <v>245</v>
      </c>
      <c r="K39" s="110">
        <v>185</v>
      </c>
      <c r="L39" s="110">
        <v>145</v>
      </c>
      <c r="M39" s="111">
        <v>152</v>
      </c>
    </row>
    <row r="40" spans="1:13" ht="21" customHeight="1">
      <c r="A40" s="103" t="s">
        <v>124</v>
      </c>
      <c r="B40" s="33" t="s">
        <v>56</v>
      </c>
      <c r="C40" s="34">
        <f t="shared" si="0"/>
        <v>3322</v>
      </c>
      <c r="D40" s="35">
        <v>865</v>
      </c>
      <c r="E40" s="35">
        <v>508</v>
      </c>
      <c r="F40" s="35">
        <v>341</v>
      </c>
      <c r="G40" s="35">
        <v>342</v>
      </c>
      <c r="H40" s="35">
        <v>210</v>
      </c>
      <c r="I40" s="35">
        <v>334</v>
      </c>
      <c r="J40" s="35">
        <v>227</v>
      </c>
      <c r="K40" s="35">
        <v>193</v>
      </c>
      <c r="L40" s="35">
        <v>123</v>
      </c>
      <c r="M40" s="36">
        <v>179</v>
      </c>
    </row>
    <row r="41" spans="1:13" ht="21" customHeight="1">
      <c r="A41" s="38" t="s">
        <v>125</v>
      </c>
      <c r="B41" s="31" t="s">
        <v>57</v>
      </c>
      <c r="C41" s="105">
        <f t="shared" si="0"/>
        <v>4623</v>
      </c>
      <c r="D41" s="110">
        <v>1116</v>
      </c>
      <c r="E41" s="110">
        <v>773</v>
      </c>
      <c r="F41" s="110">
        <v>443</v>
      </c>
      <c r="G41" s="110">
        <v>543</v>
      </c>
      <c r="H41" s="110">
        <v>298</v>
      </c>
      <c r="I41" s="110">
        <v>539</v>
      </c>
      <c r="J41" s="110">
        <v>311</v>
      </c>
      <c r="K41" s="110">
        <v>259</v>
      </c>
      <c r="L41" s="110">
        <v>146</v>
      </c>
      <c r="M41" s="111">
        <v>195</v>
      </c>
    </row>
    <row r="42" spans="1:13" ht="21" customHeight="1">
      <c r="A42" s="103" t="s">
        <v>126</v>
      </c>
      <c r="B42" s="33" t="s">
        <v>56</v>
      </c>
      <c r="C42" s="34">
        <f t="shared" si="0"/>
        <v>1766</v>
      </c>
      <c r="D42" s="35">
        <v>447</v>
      </c>
      <c r="E42" s="35">
        <v>270</v>
      </c>
      <c r="F42" s="35">
        <v>190</v>
      </c>
      <c r="G42" s="35">
        <v>195</v>
      </c>
      <c r="H42" s="35">
        <v>134</v>
      </c>
      <c r="I42" s="35">
        <v>163</v>
      </c>
      <c r="J42" s="35">
        <v>112</v>
      </c>
      <c r="K42" s="35">
        <v>117</v>
      </c>
      <c r="L42" s="35">
        <v>57</v>
      </c>
      <c r="M42" s="36">
        <v>81</v>
      </c>
    </row>
    <row r="43" spans="1:13" ht="21" customHeight="1">
      <c r="A43" s="38" t="s">
        <v>127</v>
      </c>
      <c r="B43" s="31" t="s">
        <v>57</v>
      </c>
      <c r="C43" s="105">
        <f t="shared" si="0"/>
        <v>3967</v>
      </c>
      <c r="D43" s="110">
        <v>1029</v>
      </c>
      <c r="E43" s="110">
        <v>621</v>
      </c>
      <c r="F43" s="110">
        <v>411</v>
      </c>
      <c r="G43" s="110">
        <v>417</v>
      </c>
      <c r="H43" s="110">
        <v>245</v>
      </c>
      <c r="I43" s="110">
        <v>411</v>
      </c>
      <c r="J43" s="110">
        <v>246</v>
      </c>
      <c r="K43" s="110">
        <v>257</v>
      </c>
      <c r="L43" s="110">
        <v>149</v>
      </c>
      <c r="M43" s="111">
        <v>181</v>
      </c>
    </row>
    <row r="44" spans="1:13" ht="21" customHeight="1">
      <c r="A44" s="103" t="s">
        <v>128</v>
      </c>
      <c r="B44" s="33" t="s">
        <v>56</v>
      </c>
      <c r="C44" s="34">
        <f t="shared" si="0"/>
        <v>671</v>
      </c>
      <c r="D44" s="35">
        <v>165</v>
      </c>
      <c r="E44" s="35">
        <v>114</v>
      </c>
      <c r="F44" s="35">
        <v>78</v>
      </c>
      <c r="G44" s="35">
        <v>59</v>
      </c>
      <c r="H44" s="35">
        <v>51</v>
      </c>
      <c r="I44" s="35">
        <v>61</v>
      </c>
      <c r="J44" s="35">
        <v>40</v>
      </c>
      <c r="K44" s="35">
        <v>44</v>
      </c>
      <c r="L44" s="35">
        <v>19</v>
      </c>
      <c r="M44" s="36">
        <v>40</v>
      </c>
    </row>
    <row r="45" spans="1:13" ht="21" customHeight="1">
      <c r="A45" s="38" t="s">
        <v>129</v>
      </c>
      <c r="B45" s="31" t="s">
        <v>57</v>
      </c>
      <c r="C45" s="105">
        <f t="shared" si="0"/>
        <v>2271</v>
      </c>
      <c r="D45" s="110">
        <v>568</v>
      </c>
      <c r="E45" s="110">
        <v>367</v>
      </c>
      <c r="F45" s="110">
        <v>234</v>
      </c>
      <c r="G45" s="110">
        <v>267</v>
      </c>
      <c r="H45" s="110">
        <v>140</v>
      </c>
      <c r="I45" s="110">
        <v>204</v>
      </c>
      <c r="J45" s="110">
        <v>156</v>
      </c>
      <c r="K45" s="110">
        <v>139</v>
      </c>
      <c r="L45" s="110">
        <v>89</v>
      </c>
      <c r="M45" s="111">
        <v>107</v>
      </c>
    </row>
    <row r="46" spans="1:13" ht="21" customHeight="1">
      <c r="A46" s="103" t="s">
        <v>130</v>
      </c>
      <c r="B46" s="33" t="s">
        <v>56</v>
      </c>
      <c r="C46" s="34">
        <f t="shared" si="0"/>
        <v>103</v>
      </c>
      <c r="D46" s="35">
        <v>24</v>
      </c>
      <c r="E46" s="35">
        <v>19</v>
      </c>
      <c r="F46" s="35">
        <v>11</v>
      </c>
      <c r="G46" s="35">
        <v>3</v>
      </c>
      <c r="H46" s="35">
        <v>7</v>
      </c>
      <c r="I46" s="35">
        <v>8</v>
      </c>
      <c r="J46" s="35">
        <v>8</v>
      </c>
      <c r="K46" s="35">
        <v>10</v>
      </c>
      <c r="L46" s="35">
        <v>6</v>
      </c>
      <c r="M46" s="36">
        <v>7</v>
      </c>
    </row>
    <row r="47" spans="1:13" ht="21" customHeight="1">
      <c r="A47" s="38" t="s">
        <v>86</v>
      </c>
      <c r="B47" s="31" t="s">
        <v>57</v>
      </c>
      <c r="C47" s="105">
        <f t="shared" si="0"/>
        <v>553</v>
      </c>
      <c r="D47" s="110">
        <v>163</v>
      </c>
      <c r="E47" s="110">
        <v>91</v>
      </c>
      <c r="F47" s="110">
        <v>62</v>
      </c>
      <c r="G47" s="110">
        <v>42</v>
      </c>
      <c r="H47" s="110">
        <v>22</v>
      </c>
      <c r="I47" s="110">
        <v>43</v>
      </c>
      <c r="J47" s="110">
        <v>45</v>
      </c>
      <c r="K47" s="110">
        <v>40</v>
      </c>
      <c r="L47" s="110">
        <v>21</v>
      </c>
      <c r="M47" s="111">
        <v>24</v>
      </c>
    </row>
    <row r="48" spans="1:13" ht="21" customHeight="1">
      <c r="A48" s="178" t="s">
        <v>87</v>
      </c>
      <c r="B48" s="33" t="s">
        <v>56</v>
      </c>
      <c r="C48" s="34">
        <f t="shared" si="0"/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</row>
    <row r="49" spans="1:13" ht="21" customHeight="1" thickBot="1">
      <c r="A49" s="183"/>
      <c r="B49" s="107" t="s">
        <v>57</v>
      </c>
      <c r="C49" s="44">
        <f t="shared" si="0"/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4">
        <v>0</v>
      </c>
    </row>
  </sheetData>
  <sheetProtection/>
  <mergeCells count="1">
    <mergeCell ref="A48:A49"/>
  </mergeCells>
  <printOptions/>
  <pageMargins left="0.78" right="0.3" top="0.83" bottom="0.39" header="0.512" footer="0.512"/>
  <pageSetup blackAndWhite="1" fitToHeight="1" fitToWidth="1" horizontalDpi="600" verticalDpi="600" orientation="portrait" paperSize="9" scale="72" r:id="rId2"/>
  <headerFooter alignWithMargins="0">
    <oddFooter>&amp;R&amp;A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M20"/>
  <sheetViews>
    <sheetView view="pageBreakPreview" zoomScale="70" zoomScaleNormal="70" zoomScaleSheetLayoutView="70" workbookViewId="0" topLeftCell="A1">
      <selection activeCell="I7" sqref="I7"/>
    </sheetView>
  </sheetViews>
  <sheetFormatPr defaultColWidth="9.00390625" defaultRowHeight="13.5"/>
  <cols>
    <col min="1" max="1" width="12.25390625" style="5" customWidth="1"/>
    <col min="2" max="2" width="9.625" style="5" customWidth="1"/>
    <col min="3" max="13" width="9.50390625" style="5" customWidth="1"/>
    <col min="14" max="16384" width="9.00390625" style="5" customWidth="1"/>
  </cols>
  <sheetData>
    <row r="1" spans="1:12" ht="40.5" customHeight="1" thickBot="1">
      <c r="A1" s="55" t="s">
        <v>131</v>
      </c>
      <c r="L1" s="56" t="s">
        <v>469</v>
      </c>
    </row>
    <row r="2" spans="1:13" ht="57.75" customHeight="1" thickBot="1">
      <c r="A2" s="18" t="s">
        <v>89</v>
      </c>
      <c r="B2" s="19" t="s">
        <v>90</v>
      </c>
      <c r="C2" s="20" t="s">
        <v>43</v>
      </c>
      <c r="D2" s="21" t="s">
        <v>44</v>
      </c>
      <c r="E2" s="21" t="s">
        <v>45</v>
      </c>
      <c r="F2" s="21" t="s">
        <v>46</v>
      </c>
      <c r="G2" s="21" t="s">
        <v>47</v>
      </c>
      <c r="H2" s="21" t="s">
        <v>48</v>
      </c>
      <c r="I2" s="21" t="s">
        <v>49</v>
      </c>
      <c r="J2" s="21" t="s">
        <v>50</v>
      </c>
      <c r="K2" s="21" t="s">
        <v>51</v>
      </c>
      <c r="L2" s="21" t="s">
        <v>52</v>
      </c>
      <c r="M2" s="22" t="s">
        <v>53</v>
      </c>
    </row>
    <row r="3" spans="1:13" ht="57.75" customHeight="1">
      <c r="A3" s="185" t="s">
        <v>43</v>
      </c>
      <c r="B3" s="112" t="s">
        <v>132</v>
      </c>
      <c r="C3" s="63">
        <f aca="true" t="shared" si="0" ref="C3:C20">SUM(D3:M3)</f>
        <v>505</v>
      </c>
      <c r="D3" s="63">
        <f aca="true" t="shared" si="1" ref="D3:M3">D5+D7+D9+D11+D13+D15+D17+D19</f>
        <v>123</v>
      </c>
      <c r="E3" s="63">
        <f t="shared" si="1"/>
        <v>90</v>
      </c>
      <c r="F3" s="63">
        <f t="shared" si="1"/>
        <v>52</v>
      </c>
      <c r="G3" s="63">
        <f t="shared" si="1"/>
        <v>73</v>
      </c>
      <c r="H3" s="63">
        <f t="shared" si="1"/>
        <v>19</v>
      </c>
      <c r="I3" s="63">
        <f t="shared" si="1"/>
        <v>82</v>
      </c>
      <c r="J3" s="63">
        <f t="shared" si="1"/>
        <v>22</v>
      </c>
      <c r="K3" s="63">
        <f t="shared" si="1"/>
        <v>19</v>
      </c>
      <c r="L3" s="63">
        <f t="shared" si="1"/>
        <v>9</v>
      </c>
      <c r="M3" s="113">
        <f t="shared" si="1"/>
        <v>16</v>
      </c>
    </row>
    <row r="4" spans="1:13" ht="57.75" customHeight="1">
      <c r="A4" s="186"/>
      <c r="B4" s="114" t="s">
        <v>133</v>
      </c>
      <c r="C4" s="68">
        <f t="shared" si="0"/>
        <v>628</v>
      </c>
      <c r="D4" s="68">
        <f aca="true" t="shared" si="2" ref="D4:M4">D6+D8+D10+D12+D14+D16+D18+D20</f>
        <v>179</v>
      </c>
      <c r="E4" s="68">
        <f t="shared" si="2"/>
        <v>122</v>
      </c>
      <c r="F4" s="68">
        <f t="shared" si="2"/>
        <v>72</v>
      </c>
      <c r="G4" s="68">
        <f t="shared" si="2"/>
        <v>90</v>
      </c>
      <c r="H4" s="68">
        <f t="shared" si="2"/>
        <v>42</v>
      </c>
      <c r="I4" s="68">
        <f t="shared" si="2"/>
        <v>58</v>
      </c>
      <c r="J4" s="68">
        <f t="shared" si="2"/>
        <v>25</v>
      </c>
      <c r="K4" s="68">
        <f t="shared" si="2"/>
        <v>17</v>
      </c>
      <c r="L4" s="68">
        <f t="shared" si="2"/>
        <v>13</v>
      </c>
      <c r="M4" s="115">
        <f t="shared" si="2"/>
        <v>10</v>
      </c>
    </row>
    <row r="5" spans="1:13" ht="57.75" customHeight="1">
      <c r="A5" s="71" t="s">
        <v>97</v>
      </c>
      <c r="B5" s="62" t="s">
        <v>132</v>
      </c>
      <c r="C5" s="63">
        <f t="shared" si="0"/>
        <v>13</v>
      </c>
      <c r="D5" s="64">
        <v>2</v>
      </c>
      <c r="E5" s="64">
        <v>2</v>
      </c>
      <c r="F5" s="64">
        <v>0</v>
      </c>
      <c r="G5" s="64">
        <v>3</v>
      </c>
      <c r="H5" s="64">
        <v>0</v>
      </c>
      <c r="I5" s="64">
        <v>4</v>
      </c>
      <c r="J5" s="64">
        <v>1</v>
      </c>
      <c r="K5" s="64">
        <v>1</v>
      </c>
      <c r="L5" s="64">
        <v>0</v>
      </c>
      <c r="M5" s="65">
        <v>0</v>
      </c>
    </row>
    <row r="6" spans="1:13" ht="57.75" customHeight="1">
      <c r="A6" s="72" t="s">
        <v>134</v>
      </c>
      <c r="B6" s="73" t="s">
        <v>133</v>
      </c>
      <c r="C6" s="68">
        <f t="shared" si="0"/>
        <v>118</v>
      </c>
      <c r="D6" s="69">
        <v>35</v>
      </c>
      <c r="E6" s="69">
        <v>29</v>
      </c>
      <c r="F6" s="69">
        <v>9</v>
      </c>
      <c r="G6" s="69">
        <v>17</v>
      </c>
      <c r="H6" s="69">
        <v>5</v>
      </c>
      <c r="I6" s="69">
        <v>14</v>
      </c>
      <c r="J6" s="69">
        <v>3</v>
      </c>
      <c r="K6" s="69">
        <v>1</v>
      </c>
      <c r="L6" s="69">
        <v>3</v>
      </c>
      <c r="M6" s="70">
        <v>2</v>
      </c>
    </row>
    <row r="7" spans="1:13" ht="57.75" customHeight="1">
      <c r="A7" s="57" t="s">
        <v>98</v>
      </c>
      <c r="B7" s="62" t="s">
        <v>132</v>
      </c>
      <c r="C7" s="63">
        <f t="shared" si="0"/>
        <v>56</v>
      </c>
      <c r="D7" s="64">
        <v>14</v>
      </c>
      <c r="E7" s="64">
        <v>7</v>
      </c>
      <c r="F7" s="64">
        <v>2</v>
      </c>
      <c r="G7" s="64">
        <v>7</v>
      </c>
      <c r="H7" s="64">
        <v>3</v>
      </c>
      <c r="I7" s="64">
        <v>13</v>
      </c>
      <c r="J7" s="64">
        <v>2</v>
      </c>
      <c r="K7" s="64">
        <v>3</v>
      </c>
      <c r="L7" s="64">
        <v>0</v>
      </c>
      <c r="M7" s="65">
        <v>5</v>
      </c>
    </row>
    <row r="8" spans="1:13" ht="57.75" customHeight="1">
      <c r="A8" s="66" t="s">
        <v>99</v>
      </c>
      <c r="B8" s="73" t="s">
        <v>133</v>
      </c>
      <c r="C8" s="68">
        <f t="shared" si="0"/>
        <v>136</v>
      </c>
      <c r="D8" s="69">
        <v>33</v>
      </c>
      <c r="E8" s="69">
        <v>23</v>
      </c>
      <c r="F8" s="69">
        <v>17</v>
      </c>
      <c r="G8" s="69">
        <v>21</v>
      </c>
      <c r="H8" s="69">
        <v>11</v>
      </c>
      <c r="I8" s="69">
        <v>12</v>
      </c>
      <c r="J8" s="69">
        <v>7</v>
      </c>
      <c r="K8" s="69">
        <v>5</v>
      </c>
      <c r="L8" s="69">
        <v>5</v>
      </c>
      <c r="M8" s="70">
        <v>2</v>
      </c>
    </row>
    <row r="9" spans="1:13" ht="57.75" customHeight="1">
      <c r="A9" s="57" t="s">
        <v>100</v>
      </c>
      <c r="B9" s="62" t="s">
        <v>132</v>
      </c>
      <c r="C9" s="63">
        <f t="shared" si="0"/>
        <v>118</v>
      </c>
      <c r="D9" s="64">
        <v>26</v>
      </c>
      <c r="E9" s="64">
        <v>19</v>
      </c>
      <c r="F9" s="64">
        <v>15</v>
      </c>
      <c r="G9" s="64">
        <v>19</v>
      </c>
      <c r="H9" s="64">
        <v>3</v>
      </c>
      <c r="I9" s="64">
        <v>16</v>
      </c>
      <c r="J9" s="64">
        <v>4</v>
      </c>
      <c r="K9" s="64">
        <v>9</v>
      </c>
      <c r="L9" s="64">
        <v>3</v>
      </c>
      <c r="M9" s="65">
        <v>4</v>
      </c>
    </row>
    <row r="10" spans="1:13" ht="57.75" customHeight="1">
      <c r="A10" s="66" t="s">
        <v>101</v>
      </c>
      <c r="B10" s="73" t="s">
        <v>133</v>
      </c>
      <c r="C10" s="68">
        <f t="shared" si="0"/>
        <v>112</v>
      </c>
      <c r="D10" s="69">
        <v>34</v>
      </c>
      <c r="E10" s="69">
        <v>25</v>
      </c>
      <c r="F10" s="69">
        <v>9</v>
      </c>
      <c r="G10" s="69">
        <v>16</v>
      </c>
      <c r="H10" s="69">
        <v>10</v>
      </c>
      <c r="I10" s="69">
        <v>7</v>
      </c>
      <c r="J10" s="69">
        <v>5</v>
      </c>
      <c r="K10" s="69">
        <v>3</v>
      </c>
      <c r="L10" s="69">
        <v>1</v>
      </c>
      <c r="M10" s="70">
        <v>2</v>
      </c>
    </row>
    <row r="11" spans="1:13" ht="57.75" customHeight="1">
      <c r="A11" s="57" t="s">
        <v>102</v>
      </c>
      <c r="B11" s="74" t="s">
        <v>132</v>
      </c>
      <c r="C11" s="75">
        <f t="shared" si="0"/>
        <v>157</v>
      </c>
      <c r="D11" s="84">
        <v>42</v>
      </c>
      <c r="E11" s="84">
        <v>25</v>
      </c>
      <c r="F11" s="84">
        <v>16</v>
      </c>
      <c r="G11" s="84">
        <v>25</v>
      </c>
      <c r="H11" s="84">
        <v>5</v>
      </c>
      <c r="I11" s="84">
        <v>27</v>
      </c>
      <c r="J11" s="84">
        <v>8</v>
      </c>
      <c r="K11" s="84">
        <v>3</v>
      </c>
      <c r="L11" s="84">
        <v>3</v>
      </c>
      <c r="M11" s="85">
        <v>3</v>
      </c>
    </row>
    <row r="12" spans="1:13" ht="57.75" customHeight="1">
      <c r="A12" s="66" t="s">
        <v>103</v>
      </c>
      <c r="B12" s="73" t="s">
        <v>133</v>
      </c>
      <c r="C12" s="68">
        <f t="shared" si="0"/>
        <v>109</v>
      </c>
      <c r="D12" s="69">
        <v>36</v>
      </c>
      <c r="E12" s="69">
        <v>14</v>
      </c>
      <c r="F12" s="69">
        <v>15</v>
      </c>
      <c r="G12" s="69">
        <v>16</v>
      </c>
      <c r="H12" s="69">
        <v>8</v>
      </c>
      <c r="I12" s="69">
        <v>12</v>
      </c>
      <c r="J12" s="69">
        <v>1</v>
      </c>
      <c r="K12" s="69">
        <v>3</v>
      </c>
      <c r="L12" s="69">
        <v>2</v>
      </c>
      <c r="M12" s="70">
        <v>2</v>
      </c>
    </row>
    <row r="13" spans="1:13" ht="57.75" customHeight="1">
      <c r="A13" s="57" t="s">
        <v>104</v>
      </c>
      <c r="B13" s="81" t="s">
        <v>132</v>
      </c>
      <c r="C13" s="59">
        <f t="shared" si="0"/>
        <v>132</v>
      </c>
      <c r="D13" s="60">
        <v>32</v>
      </c>
      <c r="E13" s="60">
        <v>28</v>
      </c>
      <c r="F13" s="60">
        <v>17</v>
      </c>
      <c r="G13" s="60">
        <v>14</v>
      </c>
      <c r="H13" s="60">
        <v>6</v>
      </c>
      <c r="I13" s="60">
        <v>20</v>
      </c>
      <c r="J13" s="60">
        <v>7</v>
      </c>
      <c r="K13" s="60">
        <v>3</v>
      </c>
      <c r="L13" s="60">
        <v>2</v>
      </c>
      <c r="M13" s="61">
        <v>3</v>
      </c>
    </row>
    <row r="14" spans="1:13" ht="57.75" customHeight="1">
      <c r="A14" s="66" t="s">
        <v>105</v>
      </c>
      <c r="B14" s="73" t="s">
        <v>133</v>
      </c>
      <c r="C14" s="68">
        <f t="shared" si="0"/>
        <v>108</v>
      </c>
      <c r="D14" s="69">
        <v>31</v>
      </c>
      <c r="E14" s="69">
        <v>24</v>
      </c>
      <c r="F14" s="69">
        <v>18</v>
      </c>
      <c r="G14" s="69">
        <v>10</v>
      </c>
      <c r="H14" s="69">
        <v>3</v>
      </c>
      <c r="I14" s="69">
        <v>8</v>
      </c>
      <c r="J14" s="69">
        <v>6</v>
      </c>
      <c r="K14" s="69">
        <v>4</v>
      </c>
      <c r="L14" s="69">
        <v>2</v>
      </c>
      <c r="M14" s="70">
        <v>2</v>
      </c>
    </row>
    <row r="15" spans="1:13" ht="57.75" customHeight="1">
      <c r="A15" s="78" t="s">
        <v>106</v>
      </c>
      <c r="B15" s="74" t="s">
        <v>132</v>
      </c>
      <c r="C15" s="75">
        <f t="shared" si="0"/>
        <v>27</v>
      </c>
      <c r="D15" s="84">
        <v>7</v>
      </c>
      <c r="E15" s="84">
        <v>8</v>
      </c>
      <c r="F15" s="84">
        <v>2</v>
      </c>
      <c r="G15" s="84">
        <v>4</v>
      </c>
      <c r="H15" s="84">
        <v>2</v>
      </c>
      <c r="I15" s="84">
        <v>2</v>
      </c>
      <c r="J15" s="84">
        <v>0</v>
      </c>
      <c r="K15" s="84">
        <v>0</v>
      </c>
      <c r="L15" s="84">
        <v>1</v>
      </c>
      <c r="M15" s="85">
        <v>1</v>
      </c>
    </row>
    <row r="16" spans="1:13" ht="57.75" customHeight="1">
      <c r="A16" s="57" t="s">
        <v>107</v>
      </c>
      <c r="B16" s="58" t="s">
        <v>133</v>
      </c>
      <c r="C16" s="79">
        <f t="shared" si="0"/>
        <v>42</v>
      </c>
      <c r="D16" s="86">
        <v>10</v>
      </c>
      <c r="E16" s="86">
        <v>6</v>
      </c>
      <c r="F16" s="86">
        <v>3</v>
      </c>
      <c r="G16" s="86">
        <v>10</v>
      </c>
      <c r="H16" s="86">
        <v>5</v>
      </c>
      <c r="I16" s="86">
        <v>5</v>
      </c>
      <c r="J16" s="86">
        <v>2</v>
      </c>
      <c r="K16" s="86">
        <v>1</v>
      </c>
      <c r="L16" s="86">
        <v>0</v>
      </c>
      <c r="M16" s="87">
        <v>0</v>
      </c>
    </row>
    <row r="17" spans="1:13" ht="57.75" customHeight="1">
      <c r="A17" s="78" t="s">
        <v>135</v>
      </c>
      <c r="B17" s="74" t="s">
        <v>132</v>
      </c>
      <c r="C17" s="75">
        <f t="shared" si="0"/>
        <v>1</v>
      </c>
      <c r="D17" s="84">
        <v>0</v>
      </c>
      <c r="E17" s="84">
        <v>0</v>
      </c>
      <c r="F17" s="84">
        <v>0</v>
      </c>
      <c r="G17" s="84">
        <v>1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5">
        <v>0</v>
      </c>
    </row>
    <row r="18" spans="1:13" ht="57.75" customHeight="1">
      <c r="A18" s="66" t="s">
        <v>86</v>
      </c>
      <c r="B18" s="67" t="s">
        <v>133</v>
      </c>
      <c r="C18" s="80">
        <f t="shared" si="0"/>
        <v>3</v>
      </c>
      <c r="D18" s="88">
        <v>0</v>
      </c>
      <c r="E18" s="88">
        <v>1</v>
      </c>
      <c r="F18" s="88">
        <v>1</v>
      </c>
      <c r="G18" s="88">
        <v>0</v>
      </c>
      <c r="H18" s="88">
        <v>0</v>
      </c>
      <c r="I18" s="88">
        <v>0</v>
      </c>
      <c r="J18" s="88">
        <v>1</v>
      </c>
      <c r="K18" s="88">
        <v>0</v>
      </c>
      <c r="L18" s="88">
        <v>0</v>
      </c>
      <c r="M18" s="89">
        <v>0</v>
      </c>
    </row>
    <row r="19" spans="1:13" ht="57.75" customHeight="1">
      <c r="A19" s="181" t="s">
        <v>87</v>
      </c>
      <c r="B19" s="74" t="s">
        <v>132</v>
      </c>
      <c r="C19" s="75">
        <f t="shared" si="0"/>
        <v>1</v>
      </c>
      <c r="D19" s="84">
        <v>0</v>
      </c>
      <c r="E19" s="84">
        <v>1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5">
        <v>0</v>
      </c>
    </row>
    <row r="20" spans="1:13" ht="57.75" customHeight="1" thickBot="1">
      <c r="A20" s="184"/>
      <c r="B20" s="82" t="s">
        <v>133</v>
      </c>
      <c r="C20" s="83">
        <f t="shared" si="0"/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1">
        <v>0</v>
      </c>
    </row>
  </sheetData>
  <sheetProtection/>
  <mergeCells count="2">
    <mergeCell ref="A19:A20"/>
    <mergeCell ref="A3:A4"/>
  </mergeCells>
  <printOptions/>
  <pageMargins left="0.72" right="0.3" top="0.78" bottom="0.39" header="0.512" footer="0.512"/>
  <pageSetup blackAndWhite="1" horizontalDpi="1200" verticalDpi="1200" orientation="portrait" paperSize="9" scale="71" r:id="rId2"/>
  <headerFooter alignWithMargins="0">
    <oddFooter>&amp;R&amp;A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AS49"/>
  <sheetViews>
    <sheetView view="pageBreakPreview" zoomScale="70" zoomScaleNormal="70" zoomScaleSheetLayoutView="70" workbookViewId="0" topLeftCell="A1">
      <selection activeCell="N16" sqref="N16:O16"/>
    </sheetView>
  </sheetViews>
  <sheetFormatPr defaultColWidth="9.00390625" defaultRowHeight="13.5"/>
  <cols>
    <col min="1" max="1" width="6.625" style="5" customWidth="1"/>
    <col min="2" max="2" width="2.00390625" style="5" customWidth="1"/>
    <col min="3" max="3" width="25.625" style="5" customWidth="1"/>
    <col min="4" max="4" width="10.125" style="5" customWidth="1"/>
    <col min="5" max="18" width="8.625" style="5" customWidth="1"/>
    <col min="19" max="36" width="9.125" style="5" customWidth="1"/>
    <col min="37" max="16384" width="9.00390625" style="5" customWidth="1"/>
  </cols>
  <sheetData>
    <row r="1" spans="1:40" ht="39.75" customHeight="1" thickBot="1">
      <c r="A1" s="116" t="s">
        <v>136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5" ht="24.75" customHeight="1">
      <c r="A2" s="118"/>
      <c r="B2" s="119"/>
      <c r="C2" s="120" t="s">
        <v>137</v>
      </c>
      <c r="D2" s="199" t="s">
        <v>138</v>
      </c>
      <c r="E2" s="200"/>
      <c r="F2" s="201"/>
      <c r="G2" s="190" t="s">
        <v>139</v>
      </c>
      <c r="H2" s="191"/>
      <c r="I2" s="192"/>
      <c r="J2" s="190" t="s">
        <v>140</v>
      </c>
      <c r="K2" s="191"/>
      <c r="L2" s="192"/>
      <c r="M2" s="190" t="s">
        <v>141</v>
      </c>
      <c r="N2" s="191"/>
      <c r="O2" s="192"/>
      <c r="P2" s="190" t="s">
        <v>142</v>
      </c>
      <c r="Q2" s="191"/>
      <c r="R2" s="192"/>
      <c r="S2" s="190" t="s">
        <v>143</v>
      </c>
      <c r="T2" s="191"/>
      <c r="U2" s="192"/>
      <c r="V2" s="190" t="s">
        <v>144</v>
      </c>
      <c r="W2" s="191"/>
      <c r="X2" s="192"/>
      <c r="Y2" s="190" t="s">
        <v>145</v>
      </c>
      <c r="Z2" s="191"/>
      <c r="AA2" s="192"/>
      <c r="AB2" s="187" t="s">
        <v>146</v>
      </c>
      <c r="AC2" s="188"/>
      <c r="AD2" s="193"/>
      <c r="AE2" s="187" t="s">
        <v>147</v>
      </c>
      <c r="AF2" s="188"/>
      <c r="AG2" s="193"/>
      <c r="AH2" s="187" t="s">
        <v>148</v>
      </c>
      <c r="AI2" s="188"/>
      <c r="AJ2" s="189"/>
      <c r="AK2" s="121"/>
      <c r="AL2" s="121"/>
      <c r="AM2" s="121"/>
      <c r="AN2" s="121"/>
      <c r="AO2" s="122"/>
      <c r="AP2" s="122"/>
      <c r="AQ2" s="122"/>
      <c r="AR2" s="122"/>
      <c r="AS2" s="122"/>
    </row>
    <row r="3" spans="1:43" ht="24.75" customHeight="1" thickBot="1">
      <c r="A3" s="123" t="s">
        <v>149</v>
      </c>
      <c r="B3" s="124"/>
      <c r="C3" s="124"/>
      <c r="D3" s="125" t="s">
        <v>150</v>
      </c>
      <c r="E3" s="125" t="s">
        <v>56</v>
      </c>
      <c r="F3" s="125" t="s">
        <v>57</v>
      </c>
      <c r="G3" s="126" t="s">
        <v>150</v>
      </c>
      <c r="H3" s="126" t="s">
        <v>56</v>
      </c>
      <c r="I3" s="126" t="s">
        <v>57</v>
      </c>
      <c r="J3" s="126" t="s">
        <v>150</v>
      </c>
      <c r="K3" s="126" t="s">
        <v>56</v>
      </c>
      <c r="L3" s="126" t="s">
        <v>57</v>
      </c>
      <c r="M3" s="126" t="s">
        <v>150</v>
      </c>
      <c r="N3" s="126" t="s">
        <v>56</v>
      </c>
      <c r="O3" s="126" t="s">
        <v>57</v>
      </c>
      <c r="P3" s="126" t="s">
        <v>150</v>
      </c>
      <c r="Q3" s="126" t="s">
        <v>56</v>
      </c>
      <c r="R3" s="126" t="s">
        <v>57</v>
      </c>
      <c r="S3" s="126" t="s">
        <v>150</v>
      </c>
      <c r="T3" s="126" t="s">
        <v>56</v>
      </c>
      <c r="U3" s="126" t="s">
        <v>57</v>
      </c>
      <c r="V3" s="126" t="s">
        <v>150</v>
      </c>
      <c r="W3" s="126" t="s">
        <v>56</v>
      </c>
      <c r="X3" s="126" t="s">
        <v>57</v>
      </c>
      <c r="Y3" s="126" t="s">
        <v>150</v>
      </c>
      <c r="Z3" s="126" t="s">
        <v>56</v>
      </c>
      <c r="AA3" s="126" t="s">
        <v>57</v>
      </c>
      <c r="AB3" s="126" t="s">
        <v>150</v>
      </c>
      <c r="AC3" s="126" t="s">
        <v>56</v>
      </c>
      <c r="AD3" s="126" t="s">
        <v>57</v>
      </c>
      <c r="AE3" s="126" t="s">
        <v>150</v>
      </c>
      <c r="AF3" s="126" t="s">
        <v>56</v>
      </c>
      <c r="AG3" s="126" t="s">
        <v>57</v>
      </c>
      <c r="AH3" s="126" t="s">
        <v>150</v>
      </c>
      <c r="AI3" s="126" t="s">
        <v>56</v>
      </c>
      <c r="AJ3" s="127" t="s">
        <v>57</v>
      </c>
      <c r="AK3" s="121"/>
      <c r="AL3" s="121"/>
      <c r="AM3" s="121"/>
      <c r="AN3" s="121"/>
      <c r="AO3" s="122"/>
      <c r="AP3" s="122"/>
      <c r="AQ3" s="122"/>
    </row>
    <row r="4" spans="1:43" ht="9.75" customHeight="1">
      <c r="A4" s="128"/>
      <c r="B4" s="129"/>
      <c r="C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1"/>
      <c r="AK4" s="121"/>
      <c r="AL4" s="121"/>
      <c r="AM4" s="121"/>
      <c r="AN4" s="121"/>
      <c r="AO4" s="122"/>
      <c r="AP4" s="122"/>
      <c r="AQ4" s="122"/>
    </row>
    <row r="5" spans="1:43" s="4" customFormat="1" ht="30" customHeight="1">
      <c r="A5" s="197" t="s">
        <v>470</v>
      </c>
      <c r="B5" s="173"/>
      <c r="C5" s="198"/>
      <c r="D5" s="132">
        <v>47877</v>
      </c>
      <c r="E5" s="132">
        <v>25476</v>
      </c>
      <c r="F5" s="132">
        <v>22401</v>
      </c>
      <c r="G5" s="132">
        <v>12651</v>
      </c>
      <c r="H5" s="132">
        <v>6769</v>
      </c>
      <c r="I5" s="132">
        <v>5882</v>
      </c>
      <c r="J5" s="132">
        <v>8277</v>
      </c>
      <c r="K5" s="132">
        <v>4494</v>
      </c>
      <c r="L5" s="132">
        <v>3783</v>
      </c>
      <c r="M5" s="132">
        <v>5138</v>
      </c>
      <c r="N5" s="132">
        <v>2748</v>
      </c>
      <c r="O5" s="132">
        <v>2390</v>
      </c>
      <c r="P5" s="132">
        <v>5418</v>
      </c>
      <c r="Q5" s="132">
        <v>2852</v>
      </c>
      <c r="R5" s="132">
        <v>2566</v>
      </c>
      <c r="S5" s="132">
        <v>2715</v>
      </c>
      <c r="T5" s="132">
        <v>1452</v>
      </c>
      <c r="U5" s="132">
        <v>1263</v>
      </c>
      <c r="V5" s="132">
        <v>5062</v>
      </c>
      <c r="W5" s="132">
        <v>2693</v>
      </c>
      <c r="X5" s="132">
        <v>2369</v>
      </c>
      <c r="Y5" s="132">
        <v>3027</v>
      </c>
      <c r="Z5" s="132">
        <v>1568</v>
      </c>
      <c r="AA5" s="132">
        <v>1459</v>
      </c>
      <c r="AB5" s="132">
        <v>2292</v>
      </c>
      <c r="AC5" s="132">
        <v>1196</v>
      </c>
      <c r="AD5" s="132">
        <v>1096</v>
      </c>
      <c r="AE5" s="132">
        <v>1368</v>
      </c>
      <c r="AF5" s="132">
        <v>724</v>
      </c>
      <c r="AG5" s="132">
        <v>644</v>
      </c>
      <c r="AH5" s="132">
        <v>1929</v>
      </c>
      <c r="AI5" s="132">
        <v>980</v>
      </c>
      <c r="AJ5" s="133">
        <v>949</v>
      </c>
      <c r="AK5" s="121"/>
      <c r="AL5" s="121"/>
      <c r="AM5" s="121"/>
      <c r="AN5" s="121"/>
      <c r="AO5" s="121"/>
      <c r="AP5" s="121"/>
      <c r="AQ5" s="121"/>
    </row>
    <row r="6" spans="1:43" s="4" customFormat="1" ht="30" customHeight="1">
      <c r="A6" s="197" t="s">
        <v>471</v>
      </c>
      <c r="B6" s="173"/>
      <c r="C6" s="198"/>
      <c r="D6" s="132">
        <v>49074</v>
      </c>
      <c r="E6" s="132">
        <v>25690</v>
      </c>
      <c r="F6" s="132">
        <v>23384</v>
      </c>
      <c r="G6" s="132">
        <v>13135</v>
      </c>
      <c r="H6" s="132">
        <v>6939</v>
      </c>
      <c r="I6" s="132">
        <v>6196</v>
      </c>
      <c r="J6" s="132">
        <v>8342</v>
      </c>
      <c r="K6" s="132">
        <v>4420</v>
      </c>
      <c r="L6" s="132">
        <v>3922</v>
      </c>
      <c r="M6" s="132">
        <v>5121</v>
      </c>
      <c r="N6" s="132">
        <v>2701</v>
      </c>
      <c r="O6" s="132">
        <v>2420</v>
      </c>
      <c r="P6" s="132">
        <v>5676</v>
      </c>
      <c r="Q6" s="132">
        <v>3024</v>
      </c>
      <c r="R6" s="132">
        <v>2652</v>
      </c>
      <c r="S6" s="132">
        <v>2841</v>
      </c>
      <c r="T6" s="132">
        <v>1473</v>
      </c>
      <c r="U6" s="132">
        <v>1368</v>
      </c>
      <c r="V6" s="132">
        <v>5053</v>
      </c>
      <c r="W6" s="132">
        <v>2610</v>
      </c>
      <c r="X6" s="132">
        <v>2443</v>
      </c>
      <c r="Y6" s="132">
        <v>3096</v>
      </c>
      <c r="Z6" s="132">
        <v>1599</v>
      </c>
      <c r="AA6" s="132">
        <v>1497</v>
      </c>
      <c r="AB6" s="132">
        <v>2354</v>
      </c>
      <c r="AC6" s="132">
        <v>1240</v>
      </c>
      <c r="AD6" s="132">
        <v>1114</v>
      </c>
      <c r="AE6" s="132">
        <v>1505</v>
      </c>
      <c r="AF6" s="132">
        <v>722</v>
      </c>
      <c r="AG6" s="132">
        <v>783</v>
      </c>
      <c r="AH6" s="132">
        <v>1951</v>
      </c>
      <c r="AI6" s="132">
        <v>962</v>
      </c>
      <c r="AJ6" s="133">
        <v>989</v>
      </c>
      <c r="AK6" s="121"/>
      <c r="AL6" s="121"/>
      <c r="AM6" s="121"/>
      <c r="AN6" s="121"/>
      <c r="AO6" s="121"/>
      <c r="AP6" s="121"/>
      <c r="AQ6" s="121"/>
    </row>
    <row r="7" spans="1:43" ht="30" customHeight="1">
      <c r="A7" s="194" t="s">
        <v>472</v>
      </c>
      <c r="B7" s="195"/>
      <c r="C7" s="196"/>
      <c r="D7" s="134">
        <f>G7+J7+M7+P7+S7+V7+Y7+AB7+AE7+AH7</f>
        <v>48864</v>
      </c>
      <c r="E7" s="134">
        <f>H7+K7+N7+Q7+T7+W7+Z7+AC7+AF7+AI7</f>
        <v>25903</v>
      </c>
      <c r="F7" s="134">
        <f>I7+L7+O7+R7+U7+X7+AA7+AD7+AG7+AJ7</f>
        <v>22961</v>
      </c>
      <c r="G7" s="134">
        <f>SUM(H7,I7)</f>
        <v>13147</v>
      </c>
      <c r="H7" s="134">
        <v>7020</v>
      </c>
      <c r="I7" s="134">
        <v>6127</v>
      </c>
      <c r="J7" s="134">
        <f>SUM(K7,L7)</f>
        <v>8218</v>
      </c>
      <c r="K7" s="134">
        <v>4406</v>
      </c>
      <c r="L7" s="134">
        <v>3812</v>
      </c>
      <c r="M7" s="134">
        <f>SUM(N7,O7)</f>
        <v>5115</v>
      </c>
      <c r="N7" s="134">
        <v>2729</v>
      </c>
      <c r="O7" s="134">
        <v>2386</v>
      </c>
      <c r="P7" s="134">
        <f>SUM(Q7,R7)</f>
        <v>5765</v>
      </c>
      <c r="Q7" s="134">
        <v>3029</v>
      </c>
      <c r="R7" s="134">
        <v>2736</v>
      </c>
      <c r="S7" s="134">
        <f>SUM(T7,U7)</f>
        <v>2760</v>
      </c>
      <c r="T7" s="134">
        <v>1462</v>
      </c>
      <c r="U7" s="134">
        <v>1298</v>
      </c>
      <c r="V7" s="134">
        <f>SUM(W7,X7)</f>
        <v>5189</v>
      </c>
      <c r="W7" s="134">
        <v>2815</v>
      </c>
      <c r="X7" s="134">
        <v>2374</v>
      </c>
      <c r="Y7" s="134">
        <f>SUM(Z7,AA7)</f>
        <v>2958</v>
      </c>
      <c r="Z7" s="134">
        <v>1511</v>
      </c>
      <c r="AA7" s="134">
        <v>1447</v>
      </c>
      <c r="AB7" s="134">
        <f>SUM(AC7,AD7)</f>
        <v>2361</v>
      </c>
      <c r="AC7" s="134">
        <v>1214</v>
      </c>
      <c r="AD7" s="134">
        <v>1147</v>
      </c>
      <c r="AE7" s="134">
        <f>SUM(AF7,AG7)</f>
        <v>1464</v>
      </c>
      <c r="AF7" s="134">
        <v>742</v>
      </c>
      <c r="AG7" s="134">
        <v>722</v>
      </c>
      <c r="AH7" s="134">
        <f>SUM(AI7,AJ7)</f>
        <v>1887</v>
      </c>
      <c r="AI7" s="134">
        <v>975</v>
      </c>
      <c r="AJ7" s="135">
        <v>912</v>
      </c>
      <c r="AK7" s="121"/>
      <c r="AL7" s="121"/>
      <c r="AM7" s="121"/>
      <c r="AN7" s="121"/>
      <c r="AO7" s="122"/>
      <c r="AP7" s="122"/>
      <c r="AQ7" s="122"/>
    </row>
    <row r="8" spans="1:43" ht="9.75" customHeight="1">
      <c r="A8" s="128"/>
      <c r="B8" s="129"/>
      <c r="C8" s="136"/>
      <c r="D8" s="137"/>
      <c r="E8" s="137"/>
      <c r="F8" s="137"/>
      <c r="G8" s="137"/>
      <c r="H8" s="138"/>
      <c r="I8" s="138"/>
      <c r="J8" s="137"/>
      <c r="K8" s="108"/>
      <c r="L8" s="108"/>
      <c r="M8" s="137"/>
      <c r="N8" s="108"/>
      <c r="O8" s="108"/>
      <c r="P8" s="137"/>
      <c r="Q8" s="108"/>
      <c r="R8" s="108"/>
      <c r="S8" s="137"/>
      <c r="T8" s="108"/>
      <c r="U8" s="108"/>
      <c r="V8" s="137"/>
      <c r="W8" s="138"/>
      <c r="X8" s="138"/>
      <c r="Y8" s="137"/>
      <c r="Z8" s="138"/>
      <c r="AA8" s="138"/>
      <c r="AB8" s="137"/>
      <c r="AC8" s="138"/>
      <c r="AD8" s="138"/>
      <c r="AE8" s="137"/>
      <c r="AF8" s="138"/>
      <c r="AG8" s="138"/>
      <c r="AH8" s="137"/>
      <c r="AI8" s="138"/>
      <c r="AJ8" s="139"/>
      <c r="AK8" s="121"/>
      <c r="AL8" s="121"/>
      <c r="AM8" s="121"/>
      <c r="AN8" s="121"/>
      <c r="AO8" s="122"/>
      <c r="AP8" s="122"/>
      <c r="AQ8" s="122"/>
    </row>
    <row r="9" spans="1:40" s="122" customFormat="1" ht="30.75" customHeight="1">
      <c r="A9" s="145" t="s">
        <v>180</v>
      </c>
      <c r="B9" s="146" t="s">
        <v>181</v>
      </c>
      <c r="C9" s="147"/>
      <c r="D9" s="140">
        <f aca="true" t="shared" si="0" ref="D9:D49">G9+J9+M9+P9+S9+V9+Y9+AB9+AE9+AH9</f>
        <v>1132</v>
      </c>
      <c r="E9" s="140">
        <f aca="true" t="shared" si="1" ref="E9:E49">H9+K9+N9+Q9+T9+W9+Z9+AC9+AF9+AI9</f>
        <v>560</v>
      </c>
      <c r="F9" s="140">
        <f aca="true" t="shared" si="2" ref="F9:F49">I9+L9+O9+R9+U9+X9+AA9+AD9+AG9+AJ9</f>
        <v>572</v>
      </c>
      <c r="G9" s="141">
        <f>SUM('第５表－１'!G10,'第５表－１'!G11,'第５表－１'!G14,'第５表－１'!G15,'第５表－１'!G19,'第５表－１'!G20)</f>
        <v>346</v>
      </c>
      <c r="H9" s="142">
        <f>SUM('第５表－１'!H10,'第５表－１'!H11,'第５表－１'!H14,'第５表－１'!H15,'第５表－１'!H19,'第５表－１'!H20)</f>
        <v>160</v>
      </c>
      <c r="I9" s="142">
        <f>SUM('第５表－１'!I10,'第５表－１'!I11,'第５表－１'!I14,'第５表－１'!I15,'第５表－１'!I19,'第５表－１'!I20)</f>
        <v>186</v>
      </c>
      <c r="J9" s="141">
        <f>SUM('第５表－１'!J10,'第５表－１'!J11,'第５表－１'!J14,'第５表－１'!J15,'第５表－１'!J19,'第５表－１'!J20)</f>
        <v>204</v>
      </c>
      <c r="K9" s="142">
        <f>SUM('第５表－１'!K10,'第５表－１'!K11,'第５表－１'!K14,'第５表－１'!K15,'第５表－１'!K19,'第５表－１'!K20)</f>
        <v>96</v>
      </c>
      <c r="L9" s="142">
        <f>SUM('第５表－１'!L10,'第５表－１'!L11,'第５表－１'!L14,'第５表－１'!L15,'第５表－１'!L19,'第５表－１'!L20)</f>
        <v>108</v>
      </c>
      <c r="M9" s="141">
        <f>SUM('第５表－１'!M10,'第５表－１'!M11,'第５表－１'!M14,'第５表－１'!M15,'第５表－１'!M19,'第５表－１'!M20)</f>
        <v>99</v>
      </c>
      <c r="N9" s="142">
        <f>SUM('第５表－１'!N10,'第５表－１'!N11,'第５表－１'!N14,'第５表－１'!N15,'第５表－１'!N19,'第５表－１'!N20)</f>
        <v>53</v>
      </c>
      <c r="O9" s="142">
        <f>SUM('第５表－１'!O10,'第５表－１'!O11,'第５表－１'!O14,'第５表－１'!O15,'第５表－１'!O19,'第５表－１'!O20)</f>
        <v>46</v>
      </c>
      <c r="P9" s="141">
        <f>SUM('第５表－１'!P10,'第５表－１'!P11,'第５表－１'!P14,'第５表－１'!P15,'第５表－１'!P19,'第５表－１'!P20)</f>
        <v>131</v>
      </c>
      <c r="Q9" s="142">
        <f>SUM('第５表－１'!Q10,'第５表－１'!Q11,'第５表－１'!Q14,'第５表－１'!Q15,'第５表－１'!Q19,'第５表－１'!Q20)</f>
        <v>65</v>
      </c>
      <c r="R9" s="142">
        <f>SUM('第５表－１'!R10,'第５表－１'!R11,'第５表－１'!R14,'第５表－１'!R15,'第５表－１'!R19,'第５表－１'!R20)</f>
        <v>66</v>
      </c>
      <c r="S9" s="141">
        <f>SUM('第５表－１'!S10,'第５表－１'!S11,'第５表－１'!S14,'第５表－１'!S15,'第５表－１'!S19,'第５表－１'!S20)</f>
        <v>61</v>
      </c>
      <c r="T9" s="142">
        <f>SUM('第５表－１'!T10,'第５表－１'!T11,'第５表－１'!T14,'第５表－１'!T15,'第５表－１'!T19,'第５表－１'!T20)</f>
        <v>30</v>
      </c>
      <c r="U9" s="142">
        <f>SUM('第５表－１'!U10,'第５表－１'!U11,'第５表－１'!U14,'第５表－１'!U15,'第５表－１'!U19,'第５表－１'!U20)</f>
        <v>31</v>
      </c>
      <c r="V9" s="141">
        <f>SUM('第５表－１'!V10,'第５表－１'!V11,'第５表－１'!V14,'第５表－１'!V15,'第５表－１'!V19,'第５表－１'!V20)</f>
        <v>125</v>
      </c>
      <c r="W9" s="142">
        <f>SUM('第５表－１'!W10,'第５表－１'!W11,'第５表－１'!W14,'第５表－１'!W15,'第５表－１'!W19,'第５表－１'!W20)</f>
        <v>63</v>
      </c>
      <c r="X9" s="142">
        <f>SUM('第５表－１'!X10,'第５表－１'!X11,'第５表－１'!X14,'第５表－１'!X15,'第５表－１'!X19,'第５表－１'!X20)</f>
        <v>62</v>
      </c>
      <c r="Y9" s="141">
        <f>SUM('第５表－１'!Y10,'第５表－１'!Y11,'第５表－１'!Y14,'第５表－１'!Y15,'第５表－１'!Y19,'第５表－１'!Y20)</f>
        <v>65</v>
      </c>
      <c r="Z9" s="142">
        <f>SUM('第５表－１'!Z10,'第５表－１'!Z11,'第５表－１'!Z14,'第５表－１'!Z15,'第５表－１'!Z19,'第５表－１'!Z20)</f>
        <v>34</v>
      </c>
      <c r="AA9" s="142">
        <f>SUM('第５表－１'!AA10,'第５表－１'!AA11,'第５表－１'!AA14,'第５表－１'!AA15,'第５表－１'!AA19,'第５表－１'!AA20)</f>
        <v>31</v>
      </c>
      <c r="AB9" s="141">
        <f>SUM('第５表－１'!AB10,'第５表－１'!AB11,'第５表－１'!AB14,'第５表－１'!AB15,'第５表－１'!AB19,'第５表－１'!AB20)</f>
        <v>46</v>
      </c>
      <c r="AC9" s="142">
        <f>SUM('第５表－１'!AC10,'第５表－１'!AC11,'第５表－１'!AC14,'第５表－１'!AC15,'第５表－１'!AC19,'第５表－１'!AC20)</f>
        <v>29</v>
      </c>
      <c r="AD9" s="142">
        <f>SUM('第５表－１'!AD10,'第５表－１'!AD11,'第５表－１'!AD14,'第５表－１'!AD15,'第５表－１'!AD19,'第５表－１'!AD20)</f>
        <v>17</v>
      </c>
      <c r="AE9" s="141">
        <f>SUM('第５表－１'!AE10,'第５表－１'!AE11,'第５表－１'!AE14,'第５表－１'!AE15,'第５表－１'!AE19,'第５表－１'!AE20)</f>
        <v>26</v>
      </c>
      <c r="AF9" s="142">
        <f>SUM('第５表－１'!AF10,'第５表－１'!AF11,'第５表－１'!AF14,'第５表－１'!AF15,'第５表－１'!AF19,'第５表－１'!AF20)</f>
        <v>13</v>
      </c>
      <c r="AG9" s="142">
        <f>SUM('第５表－１'!AG10,'第５表－１'!AG11,'第５表－１'!AG14,'第５表－１'!AG15,'第５表－１'!AG19,'第５表－１'!AG20)</f>
        <v>13</v>
      </c>
      <c r="AH9" s="141">
        <f>SUM('第５表－１'!AH10,'第５表－１'!AH11,'第５表－１'!AH14,'第５表－１'!AH15,'第５表－１'!AH19,'第５表－１'!AH20)</f>
        <v>29</v>
      </c>
      <c r="AI9" s="142">
        <f>SUM('第５表－１'!AI10,'第５表－１'!AI11,'第５表－１'!AI14,'第５表－１'!AI15,'第５表－１'!AI19,'第５表－１'!AI20)</f>
        <v>17</v>
      </c>
      <c r="AJ9" s="143">
        <f>SUM('第５表－１'!AJ10,'第５表－１'!AJ11,'第５表－１'!AJ14,'第５表－１'!AJ15,'第５表－１'!AJ19,'第５表－１'!AJ20)</f>
        <v>12</v>
      </c>
      <c r="AK9" s="121"/>
      <c r="AL9" s="121"/>
      <c r="AM9" s="121"/>
      <c r="AN9" s="121"/>
    </row>
    <row r="10" spans="1:40" s="122" customFormat="1" ht="30.75" customHeight="1">
      <c r="A10" s="148" t="s">
        <v>182</v>
      </c>
      <c r="B10" s="149" t="s">
        <v>183</v>
      </c>
      <c r="C10" s="147"/>
      <c r="D10" s="140">
        <f t="shared" si="0"/>
        <v>85</v>
      </c>
      <c r="E10" s="140">
        <f t="shared" si="1"/>
        <v>38</v>
      </c>
      <c r="F10" s="140">
        <f t="shared" si="2"/>
        <v>47</v>
      </c>
      <c r="G10" s="141">
        <v>26</v>
      </c>
      <c r="H10" s="142">
        <v>9</v>
      </c>
      <c r="I10" s="142">
        <v>17</v>
      </c>
      <c r="J10" s="141">
        <v>9</v>
      </c>
      <c r="K10" s="142">
        <v>6</v>
      </c>
      <c r="L10" s="142">
        <v>3</v>
      </c>
      <c r="M10" s="141">
        <v>8</v>
      </c>
      <c r="N10" s="142">
        <v>4</v>
      </c>
      <c r="O10" s="142">
        <v>4</v>
      </c>
      <c r="P10" s="141">
        <v>10</v>
      </c>
      <c r="Q10" s="142">
        <v>3</v>
      </c>
      <c r="R10" s="142">
        <v>7</v>
      </c>
      <c r="S10" s="141">
        <v>8</v>
      </c>
      <c r="T10" s="142">
        <v>3</v>
      </c>
      <c r="U10" s="142">
        <v>5</v>
      </c>
      <c r="V10" s="141">
        <v>8</v>
      </c>
      <c r="W10" s="142">
        <v>5</v>
      </c>
      <c r="X10" s="142">
        <v>3</v>
      </c>
      <c r="Y10" s="141">
        <v>7</v>
      </c>
      <c r="Z10" s="142">
        <v>3</v>
      </c>
      <c r="AA10" s="142">
        <v>4</v>
      </c>
      <c r="AB10" s="141">
        <v>4</v>
      </c>
      <c r="AC10" s="142">
        <v>1</v>
      </c>
      <c r="AD10" s="142">
        <v>3</v>
      </c>
      <c r="AE10" s="141">
        <v>2</v>
      </c>
      <c r="AF10" s="142">
        <v>1</v>
      </c>
      <c r="AG10" s="142">
        <v>1</v>
      </c>
      <c r="AH10" s="141">
        <v>3</v>
      </c>
      <c r="AI10" s="142">
        <v>3</v>
      </c>
      <c r="AJ10" s="143">
        <v>0</v>
      </c>
      <c r="AK10" s="121"/>
      <c r="AL10" s="121"/>
      <c r="AM10" s="121"/>
      <c r="AN10" s="121"/>
    </row>
    <row r="11" spans="1:40" s="122" customFormat="1" ht="30.75" customHeight="1">
      <c r="A11" s="148" t="s">
        <v>184</v>
      </c>
      <c r="B11" s="149" t="s">
        <v>185</v>
      </c>
      <c r="C11" s="147"/>
      <c r="D11" s="140">
        <f t="shared" si="0"/>
        <v>106</v>
      </c>
      <c r="E11" s="140">
        <f t="shared" si="1"/>
        <v>60</v>
      </c>
      <c r="F11" s="140">
        <f t="shared" si="2"/>
        <v>46</v>
      </c>
      <c r="G11" s="141">
        <f>SUM('第５表－１'!G12,'第５表－１'!G13)</f>
        <v>27</v>
      </c>
      <c r="H11" s="142">
        <f>SUM('第５表－１'!H12,'第５表－１'!H13)</f>
        <v>15</v>
      </c>
      <c r="I11" s="142">
        <f>SUM('第５表－１'!I12,'第５表－１'!I13)</f>
        <v>12</v>
      </c>
      <c r="J11" s="141">
        <f>SUM('第５表－１'!J12,'第５表－１'!J13)</f>
        <v>23</v>
      </c>
      <c r="K11" s="142">
        <f>SUM('第５表－１'!K12,'第５表－１'!K13)</f>
        <v>14</v>
      </c>
      <c r="L11" s="142">
        <f>SUM('第５表－１'!L12,'第５表－１'!L13)</f>
        <v>9</v>
      </c>
      <c r="M11" s="141">
        <f>SUM('第５表－１'!M12,'第５表－１'!M13)</f>
        <v>14</v>
      </c>
      <c r="N11" s="142">
        <f>SUM('第５表－１'!N12,'第５表－１'!N13)</f>
        <v>8</v>
      </c>
      <c r="O11" s="142">
        <f>SUM('第５表－１'!O12,'第５表－１'!O13)</f>
        <v>6</v>
      </c>
      <c r="P11" s="141">
        <f>SUM('第５表－１'!P12,'第５表－１'!P13)</f>
        <v>13</v>
      </c>
      <c r="Q11" s="142">
        <f>SUM('第５表－１'!Q12,'第５表－１'!Q13)</f>
        <v>6</v>
      </c>
      <c r="R11" s="142">
        <f>SUM('第５表－１'!R12,'第５表－１'!R13)</f>
        <v>7</v>
      </c>
      <c r="S11" s="141">
        <f>SUM('第５表－１'!S12,'第５表－１'!S13)</f>
        <v>6</v>
      </c>
      <c r="T11" s="142">
        <f>SUM('第５表－１'!T12,'第５表－１'!T13)</f>
        <v>5</v>
      </c>
      <c r="U11" s="142">
        <f>SUM('第５表－１'!U12,'第５表－１'!U13)</f>
        <v>1</v>
      </c>
      <c r="V11" s="141">
        <f>SUM('第５表－１'!V12,'第５表－１'!V13)</f>
        <v>12</v>
      </c>
      <c r="W11" s="142">
        <f>SUM('第５表－１'!W12,'第５表－１'!W13)</f>
        <v>6</v>
      </c>
      <c r="X11" s="142">
        <f>SUM('第５表－１'!X12,'第５表－１'!X13)</f>
        <v>6</v>
      </c>
      <c r="Y11" s="141">
        <f>SUM('第５表－１'!Y12,'第５表－１'!Y13)</f>
        <v>3</v>
      </c>
      <c r="Z11" s="142">
        <f>SUM('第５表－１'!Z12,'第５表－１'!Z13)</f>
        <v>1</v>
      </c>
      <c r="AA11" s="142">
        <f>SUM('第５表－１'!AA12,'第５表－１'!AA13)</f>
        <v>2</v>
      </c>
      <c r="AB11" s="141">
        <f>SUM('第５表－１'!AB12,'第５表－１'!AB13)</f>
        <v>6</v>
      </c>
      <c r="AC11" s="142">
        <f>SUM('第５表－１'!AC12,'第５表－１'!AC13)</f>
        <v>3</v>
      </c>
      <c r="AD11" s="142">
        <f>SUM('第５表－１'!AD12,'第５表－１'!AD13)</f>
        <v>3</v>
      </c>
      <c r="AE11" s="141">
        <f>SUM('第５表－１'!AE12,'第５表－１'!AE13)</f>
        <v>1</v>
      </c>
      <c r="AF11" s="142">
        <f>SUM('第５表－１'!AF12,'第５表－１'!AF13)</f>
        <v>1</v>
      </c>
      <c r="AG11" s="142">
        <f>SUM('第５表－１'!AG12,'第５表－１'!AG13)</f>
        <v>0</v>
      </c>
      <c r="AH11" s="141">
        <f>SUM('第５表－１'!AH12,'第５表－１'!AH13)</f>
        <v>1</v>
      </c>
      <c r="AI11" s="142">
        <f>SUM('第５表－１'!AI12,'第５表－１'!AI13)</f>
        <v>1</v>
      </c>
      <c r="AJ11" s="143">
        <f>SUM('第５表－１'!AJ12,'第５表－１'!AJ13)</f>
        <v>0</v>
      </c>
      <c r="AK11" s="121"/>
      <c r="AL11" s="121"/>
      <c r="AM11" s="121"/>
      <c r="AN11" s="121"/>
    </row>
    <row r="12" spans="1:40" s="122" customFormat="1" ht="30.75" customHeight="1">
      <c r="A12" s="148" t="s">
        <v>186</v>
      </c>
      <c r="B12" s="146" t="s">
        <v>151</v>
      </c>
      <c r="C12" s="150" t="s">
        <v>152</v>
      </c>
      <c r="D12" s="140">
        <f t="shared" si="0"/>
        <v>92</v>
      </c>
      <c r="E12" s="140">
        <f t="shared" si="1"/>
        <v>56</v>
      </c>
      <c r="F12" s="140">
        <f t="shared" si="2"/>
        <v>36</v>
      </c>
      <c r="G12" s="141">
        <v>22</v>
      </c>
      <c r="H12" s="142">
        <v>14</v>
      </c>
      <c r="I12" s="142">
        <v>8</v>
      </c>
      <c r="J12" s="141">
        <v>21</v>
      </c>
      <c r="K12" s="142">
        <v>13</v>
      </c>
      <c r="L12" s="142">
        <v>8</v>
      </c>
      <c r="M12" s="141">
        <v>13</v>
      </c>
      <c r="N12" s="142">
        <v>8</v>
      </c>
      <c r="O12" s="142">
        <v>5</v>
      </c>
      <c r="P12" s="141">
        <v>13</v>
      </c>
      <c r="Q12" s="142">
        <v>6</v>
      </c>
      <c r="R12" s="142">
        <v>7</v>
      </c>
      <c r="S12" s="141">
        <v>4</v>
      </c>
      <c r="T12" s="142">
        <v>4</v>
      </c>
      <c r="U12" s="142">
        <v>0</v>
      </c>
      <c r="V12" s="141">
        <v>9</v>
      </c>
      <c r="W12" s="142">
        <v>5</v>
      </c>
      <c r="X12" s="142">
        <v>4</v>
      </c>
      <c r="Y12" s="141">
        <v>3</v>
      </c>
      <c r="Z12" s="142">
        <v>1</v>
      </c>
      <c r="AA12" s="142">
        <v>2</v>
      </c>
      <c r="AB12" s="141">
        <v>5</v>
      </c>
      <c r="AC12" s="142">
        <v>3</v>
      </c>
      <c r="AD12" s="142">
        <v>2</v>
      </c>
      <c r="AE12" s="141">
        <v>1</v>
      </c>
      <c r="AF12" s="142">
        <v>1</v>
      </c>
      <c r="AG12" s="142">
        <v>0</v>
      </c>
      <c r="AH12" s="141">
        <v>1</v>
      </c>
      <c r="AI12" s="142">
        <v>1</v>
      </c>
      <c r="AJ12" s="143">
        <v>0</v>
      </c>
      <c r="AK12" s="121"/>
      <c r="AL12" s="121"/>
      <c r="AM12" s="121"/>
      <c r="AN12" s="121"/>
    </row>
    <row r="13" spans="1:40" s="122" customFormat="1" ht="30.75" customHeight="1">
      <c r="A13" s="148" t="s">
        <v>187</v>
      </c>
      <c r="B13" s="146" t="s">
        <v>151</v>
      </c>
      <c r="C13" s="150" t="s">
        <v>153</v>
      </c>
      <c r="D13" s="140">
        <f t="shared" si="0"/>
        <v>14</v>
      </c>
      <c r="E13" s="140">
        <f t="shared" si="1"/>
        <v>4</v>
      </c>
      <c r="F13" s="140">
        <f t="shared" si="2"/>
        <v>10</v>
      </c>
      <c r="G13" s="141">
        <v>5</v>
      </c>
      <c r="H13" s="142">
        <v>1</v>
      </c>
      <c r="I13" s="142">
        <v>4</v>
      </c>
      <c r="J13" s="141">
        <v>2</v>
      </c>
      <c r="K13" s="142">
        <v>1</v>
      </c>
      <c r="L13" s="142">
        <v>1</v>
      </c>
      <c r="M13" s="141">
        <v>1</v>
      </c>
      <c r="N13" s="142">
        <v>0</v>
      </c>
      <c r="O13" s="142">
        <v>1</v>
      </c>
      <c r="P13" s="141">
        <v>0</v>
      </c>
      <c r="Q13" s="142">
        <v>0</v>
      </c>
      <c r="R13" s="142">
        <v>0</v>
      </c>
      <c r="S13" s="141">
        <v>2</v>
      </c>
      <c r="T13" s="142">
        <v>1</v>
      </c>
      <c r="U13" s="142">
        <v>1</v>
      </c>
      <c r="V13" s="141">
        <v>3</v>
      </c>
      <c r="W13" s="142">
        <v>1</v>
      </c>
      <c r="X13" s="142">
        <v>2</v>
      </c>
      <c r="Y13" s="141">
        <v>0</v>
      </c>
      <c r="Z13" s="142">
        <v>0</v>
      </c>
      <c r="AA13" s="142">
        <v>0</v>
      </c>
      <c r="AB13" s="141">
        <v>1</v>
      </c>
      <c r="AC13" s="142">
        <v>0</v>
      </c>
      <c r="AD13" s="142">
        <v>1</v>
      </c>
      <c r="AE13" s="141">
        <v>0</v>
      </c>
      <c r="AF13" s="142">
        <v>0</v>
      </c>
      <c r="AG13" s="142">
        <v>0</v>
      </c>
      <c r="AH13" s="141">
        <v>0</v>
      </c>
      <c r="AI13" s="142">
        <v>0</v>
      </c>
      <c r="AJ13" s="143">
        <v>0</v>
      </c>
      <c r="AK13" s="121"/>
      <c r="AL13" s="121"/>
      <c r="AM13" s="121"/>
      <c r="AN13" s="121"/>
    </row>
    <row r="14" spans="1:40" s="122" customFormat="1" ht="30.75" customHeight="1">
      <c r="A14" s="148" t="s">
        <v>188</v>
      </c>
      <c r="B14" s="149" t="s">
        <v>189</v>
      </c>
      <c r="C14" s="147"/>
      <c r="D14" s="140">
        <f t="shared" si="0"/>
        <v>434</v>
      </c>
      <c r="E14" s="140">
        <f t="shared" si="1"/>
        <v>205</v>
      </c>
      <c r="F14" s="140">
        <f t="shared" si="2"/>
        <v>229</v>
      </c>
      <c r="G14" s="141">
        <v>132</v>
      </c>
      <c r="H14" s="142">
        <v>60</v>
      </c>
      <c r="I14" s="142">
        <v>72</v>
      </c>
      <c r="J14" s="141">
        <v>85</v>
      </c>
      <c r="K14" s="142">
        <v>32</v>
      </c>
      <c r="L14" s="142">
        <v>53</v>
      </c>
      <c r="M14" s="141">
        <v>40</v>
      </c>
      <c r="N14" s="142">
        <v>19</v>
      </c>
      <c r="O14" s="142">
        <v>21</v>
      </c>
      <c r="P14" s="141">
        <v>51</v>
      </c>
      <c r="Q14" s="142">
        <v>28</v>
      </c>
      <c r="R14" s="142">
        <v>23</v>
      </c>
      <c r="S14" s="141">
        <v>28</v>
      </c>
      <c r="T14" s="142">
        <v>15</v>
      </c>
      <c r="U14" s="142">
        <v>13</v>
      </c>
      <c r="V14" s="141">
        <v>36</v>
      </c>
      <c r="W14" s="142">
        <v>15</v>
      </c>
      <c r="X14" s="142">
        <v>21</v>
      </c>
      <c r="Y14" s="141">
        <v>27</v>
      </c>
      <c r="Z14" s="142">
        <v>15</v>
      </c>
      <c r="AA14" s="142">
        <v>12</v>
      </c>
      <c r="AB14" s="141">
        <v>14</v>
      </c>
      <c r="AC14" s="142">
        <v>12</v>
      </c>
      <c r="AD14" s="142">
        <v>2</v>
      </c>
      <c r="AE14" s="141">
        <v>11</v>
      </c>
      <c r="AF14" s="142">
        <v>5</v>
      </c>
      <c r="AG14" s="142">
        <v>6</v>
      </c>
      <c r="AH14" s="141">
        <v>10</v>
      </c>
      <c r="AI14" s="142">
        <v>4</v>
      </c>
      <c r="AJ14" s="143">
        <v>6</v>
      </c>
      <c r="AK14" s="121"/>
      <c r="AL14" s="121"/>
      <c r="AM14" s="121"/>
      <c r="AN14" s="121"/>
    </row>
    <row r="15" spans="1:40" s="122" customFormat="1" ht="30.75" customHeight="1">
      <c r="A15" s="148" t="s">
        <v>190</v>
      </c>
      <c r="B15" s="149" t="s">
        <v>191</v>
      </c>
      <c r="C15" s="147"/>
      <c r="D15" s="140">
        <f t="shared" si="0"/>
        <v>310</v>
      </c>
      <c r="E15" s="140">
        <f t="shared" si="1"/>
        <v>165</v>
      </c>
      <c r="F15" s="140">
        <f t="shared" si="2"/>
        <v>145</v>
      </c>
      <c r="G15" s="141">
        <f>SUM('第５表－１'!G16,'第５表－１'!G17,'第５表－１'!G18)</f>
        <v>89</v>
      </c>
      <c r="H15" s="142">
        <f>SUM('第５表－１'!H16,'第５表－１'!H17,'第５表－１'!H18)</f>
        <v>44</v>
      </c>
      <c r="I15" s="142">
        <f>SUM('第５表－１'!I16,'第５表－１'!I17,'第５表－１'!I18)</f>
        <v>45</v>
      </c>
      <c r="J15" s="141">
        <f>SUM('第５表－１'!J16,'第５表－１'!J17,'第５表－１'!J18)</f>
        <v>48</v>
      </c>
      <c r="K15" s="142">
        <f>SUM('第５表－１'!K16,'第５表－１'!K17,'第５表－１'!K18)</f>
        <v>25</v>
      </c>
      <c r="L15" s="142">
        <f>SUM('第５表－１'!L16,'第５表－１'!L17,'第５表－１'!L18)</f>
        <v>23</v>
      </c>
      <c r="M15" s="141">
        <f>SUM('第５表－１'!M16,'第５表－１'!M17,'第５表－１'!M18)</f>
        <v>24</v>
      </c>
      <c r="N15" s="142">
        <f>SUM('第５表－１'!N16,'第５表－１'!N17,'第５表－１'!N18)</f>
        <v>15</v>
      </c>
      <c r="O15" s="142">
        <f>SUM('第５表－１'!O16,'第５表－１'!O17,'第５表－１'!O18)</f>
        <v>9</v>
      </c>
      <c r="P15" s="141">
        <f>SUM('第５表－１'!P16,'第５表－１'!P17,'第５表－１'!P18)</f>
        <v>44</v>
      </c>
      <c r="Q15" s="142">
        <f>SUM('第５表－１'!Q16,'第５表－１'!Q17,'第５表－１'!Q18)</f>
        <v>22</v>
      </c>
      <c r="R15" s="142">
        <f>SUM('第５表－１'!R16,'第５表－１'!R17,'第５表－１'!R18)</f>
        <v>22</v>
      </c>
      <c r="S15" s="141">
        <f>SUM('第５表－１'!S16,'第５表－１'!S17,'第５表－１'!S18)</f>
        <v>12</v>
      </c>
      <c r="T15" s="142">
        <f>SUM('第５表－１'!T16,'第５表－１'!T17,'第５表－１'!T18)</f>
        <v>5</v>
      </c>
      <c r="U15" s="142">
        <f>SUM('第５表－１'!U16,'第５表－１'!U17,'第５表－１'!U18)</f>
        <v>7</v>
      </c>
      <c r="V15" s="141">
        <f>SUM('第５表－１'!V16,'第５表－１'!V17,'第５表－１'!V18)</f>
        <v>46</v>
      </c>
      <c r="W15" s="142">
        <f>SUM('第５表－１'!W16,'第５表－１'!W17,'第５表－１'!W18)</f>
        <v>26</v>
      </c>
      <c r="X15" s="142">
        <f>SUM('第５表－１'!X16,'第５表－１'!X17,'第５表－１'!X18)</f>
        <v>20</v>
      </c>
      <c r="Y15" s="141">
        <f>SUM('第５表－１'!Y16,'第５表－１'!Y17,'第５表－１'!Y18)</f>
        <v>18</v>
      </c>
      <c r="Z15" s="142">
        <f>SUM('第５表－１'!Z16,'第５表－１'!Z17,'第５表－１'!Z18)</f>
        <v>10</v>
      </c>
      <c r="AA15" s="142">
        <f>SUM('第５表－１'!AA16,'第５表－１'!AA17,'第５表－１'!AA18)</f>
        <v>8</v>
      </c>
      <c r="AB15" s="141">
        <f>SUM('第５表－１'!AB16,'第５表－１'!AB17,'第５表－１'!AB18)</f>
        <v>14</v>
      </c>
      <c r="AC15" s="142">
        <f>SUM('第５表－１'!AC16,'第５表－１'!AC17,'第５表－１'!AC18)</f>
        <v>9</v>
      </c>
      <c r="AD15" s="142">
        <f>SUM('第５表－１'!AD16,'第５表－１'!AD17,'第５表－１'!AD18)</f>
        <v>5</v>
      </c>
      <c r="AE15" s="141">
        <f>SUM('第５表－１'!AE16,'第５表－１'!AE17,'第５表－１'!AE18)</f>
        <v>7</v>
      </c>
      <c r="AF15" s="142">
        <f>SUM('第５表－１'!AF16,'第５表－１'!AF17,'第５表－１'!AF18)</f>
        <v>4</v>
      </c>
      <c r="AG15" s="142">
        <f>SUM('第５表－１'!AG16,'第５表－１'!AG17,'第５表－１'!AG18)</f>
        <v>3</v>
      </c>
      <c r="AH15" s="141">
        <f>SUM('第５表－１'!AH16,'第５表－１'!AH17,'第５表－１'!AH18)</f>
        <v>8</v>
      </c>
      <c r="AI15" s="142">
        <f>SUM('第５表－１'!AI16,'第５表－１'!AI17,'第５表－１'!AI18)</f>
        <v>5</v>
      </c>
      <c r="AJ15" s="143">
        <f>SUM('第５表－１'!AJ16,'第５表－１'!AJ17,'第５表－１'!AJ18)</f>
        <v>3</v>
      </c>
      <c r="AK15" s="121"/>
      <c r="AL15" s="121"/>
      <c r="AM15" s="121"/>
      <c r="AN15" s="121"/>
    </row>
    <row r="16" spans="1:40" s="122" customFormat="1" ht="30.75" customHeight="1">
      <c r="A16" s="148" t="s">
        <v>192</v>
      </c>
      <c r="B16" s="146" t="s">
        <v>151</v>
      </c>
      <c r="C16" s="150" t="s">
        <v>154</v>
      </c>
      <c r="D16" s="140">
        <f t="shared" si="0"/>
        <v>31</v>
      </c>
      <c r="E16" s="140">
        <f t="shared" si="1"/>
        <v>16</v>
      </c>
      <c r="F16" s="140">
        <f t="shared" si="2"/>
        <v>15</v>
      </c>
      <c r="G16" s="141">
        <v>12</v>
      </c>
      <c r="H16" s="142">
        <v>6</v>
      </c>
      <c r="I16" s="142">
        <v>6</v>
      </c>
      <c r="J16" s="141">
        <v>4</v>
      </c>
      <c r="K16" s="142">
        <v>2</v>
      </c>
      <c r="L16" s="142">
        <v>2</v>
      </c>
      <c r="M16" s="141">
        <v>1</v>
      </c>
      <c r="N16" s="142">
        <v>0</v>
      </c>
      <c r="O16" s="142">
        <v>1</v>
      </c>
      <c r="P16" s="141">
        <v>6</v>
      </c>
      <c r="Q16" s="142">
        <v>2</v>
      </c>
      <c r="R16" s="142">
        <v>4</v>
      </c>
      <c r="S16" s="141">
        <v>0</v>
      </c>
      <c r="T16" s="142">
        <v>0</v>
      </c>
      <c r="U16" s="142">
        <v>0</v>
      </c>
      <c r="V16" s="141">
        <v>4</v>
      </c>
      <c r="W16" s="142">
        <v>4</v>
      </c>
      <c r="X16" s="142">
        <v>0</v>
      </c>
      <c r="Y16" s="141">
        <v>1</v>
      </c>
      <c r="Z16" s="142">
        <v>0</v>
      </c>
      <c r="AA16" s="142">
        <v>1</v>
      </c>
      <c r="AB16" s="141">
        <v>1</v>
      </c>
      <c r="AC16" s="142">
        <v>0</v>
      </c>
      <c r="AD16" s="142">
        <v>1</v>
      </c>
      <c r="AE16" s="141">
        <v>1</v>
      </c>
      <c r="AF16" s="142">
        <v>1</v>
      </c>
      <c r="AG16" s="142">
        <v>0</v>
      </c>
      <c r="AH16" s="141">
        <v>1</v>
      </c>
      <c r="AI16" s="142">
        <v>1</v>
      </c>
      <c r="AJ16" s="143">
        <v>0</v>
      </c>
      <c r="AK16" s="121"/>
      <c r="AL16" s="121"/>
      <c r="AM16" s="121"/>
      <c r="AN16" s="121"/>
    </row>
    <row r="17" spans="1:40" s="122" customFormat="1" ht="30.75" customHeight="1">
      <c r="A17" s="148" t="s">
        <v>193</v>
      </c>
      <c r="B17" s="146" t="s">
        <v>151</v>
      </c>
      <c r="C17" s="150" t="s">
        <v>155</v>
      </c>
      <c r="D17" s="140">
        <f t="shared" si="0"/>
        <v>256</v>
      </c>
      <c r="E17" s="140">
        <f t="shared" si="1"/>
        <v>135</v>
      </c>
      <c r="F17" s="140">
        <f t="shared" si="2"/>
        <v>121</v>
      </c>
      <c r="G17" s="141">
        <v>75</v>
      </c>
      <c r="H17" s="142">
        <v>36</v>
      </c>
      <c r="I17" s="142">
        <v>39</v>
      </c>
      <c r="J17" s="141">
        <v>40</v>
      </c>
      <c r="K17" s="142">
        <v>20</v>
      </c>
      <c r="L17" s="142">
        <v>20</v>
      </c>
      <c r="M17" s="141">
        <v>22</v>
      </c>
      <c r="N17" s="142">
        <v>15</v>
      </c>
      <c r="O17" s="142">
        <v>7</v>
      </c>
      <c r="P17" s="141">
        <v>32</v>
      </c>
      <c r="Q17" s="142">
        <v>17</v>
      </c>
      <c r="R17" s="142">
        <v>15</v>
      </c>
      <c r="S17" s="141">
        <v>8</v>
      </c>
      <c r="T17" s="142">
        <v>4</v>
      </c>
      <c r="U17" s="142">
        <v>4</v>
      </c>
      <c r="V17" s="141">
        <v>40</v>
      </c>
      <c r="W17" s="142">
        <v>20</v>
      </c>
      <c r="X17" s="142">
        <v>20</v>
      </c>
      <c r="Y17" s="141">
        <v>16</v>
      </c>
      <c r="Z17" s="142">
        <v>9</v>
      </c>
      <c r="AA17" s="142">
        <v>7</v>
      </c>
      <c r="AB17" s="141">
        <v>11</v>
      </c>
      <c r="AC17" s="142">
        <v>8</v>
      </c>
      <c r="AD17" s="142">
        <v>3</v>
      </c>
      <c r="AE17" s="141">
        <v>6</v>
      </c>
      <c r="AF17" s="142">
        <v>3</v>
      </c>
      <c r="AG17" s="142">
        <v>3</v>
      </c>
      <c r="AH17" s="141">
        <v>6</v>
      </c>
      <c r="AI17" s="142">
        <v>3</v>
      </c>
      <c r="AJ17" s="143">
        <v>3</v>
      </c>
      <c r="AK17" s="121"/>
      <c r="AL17" s="121"/>
      <c r="AM17" s="121"/>
      <c r="AN17" s="121"/>
    </row>
    <row r="18" spans="1:40" s="122" customFormat="1" ht="30.75" customHeight="1">
      <c r="A18" s="148" t="s">
        <v>194</v>
      </c>
      <c r="B18" s="146" t="s">
        <v>151</v>
      </c>
      <c r="C18" s="150" t="s">
        <v>156</v>
      </c>
      <c r="D18" s="140">
        <f t="shared" si="0"/>
        <v>23</v>
      </c>
      <c r="E18" s="140">
        <f t="shared" si="1"/>
        <v>14</v>
      </c>
      <c r="F18" s="140">
        <f t="shared" si="2"/>
        <v>9</v>
      </c>
      <c r="G18" s="141">
        <v>2</v>
      </c>
      <c r="H18" s="142">
        <v>2</v>
      </c>
      <c r="I18" s="142">
        <v>0</v>
      </c>
      <c r="J18" s="141">
        <v>4</v>
      </c>
      <c r="K18" s="142">
        <v>3</v>
      </c>
      <c r="L18" s="142">
        <v>1</v>
      </c>
      <c r="M18" s="141">
        <v>1</v>
      </c>
      <c r="N18" s="142">
        <v>0</v>
      </c>
      <c r="O18" s="142">
        <v>1</v>
      </c>
      <c r="P18" s="141">
        <v>6</v>
      </c>
      <c r="Q18" s="142">
        <v>3</v>
      </c>
      <c r="R18" s="142">
        <v>3</v>
      </c>
      <c r="S18" s="141">
        <v>4</v>
      </c>
      <c r="T18" s="142">
        <v>1</v>
      </c>
      <c r="U18" s="142">
        <v>3</v>
      </c>
      <c r="V18" s="141">
        <v>2</v>
      </c>
      <c r="W18" s="142">
        <v>2</v>
      </c>
      <c r="X18" s="142">
        <v>0</v>
      </c>
      <c r="Y18" s="141">
        <v>1</v>
      </c>
      <c r="Z18" s="142">
        <v>1</v>
      </c>
      <c r="AA18" s="142">
        <v>0</v>
      </c>
      <c r="AB18" s="141">
        <v>2</v>
      </c>
      <c r="AC18" s="142">
        <v>1</v>
      </c>
      <c r="AD18" s="142">
        <v>1</v>
      </c>
      <c r="AE18" s="141">
        <v>0</v>
      </c>
      <c r="AF18" s="142">
        <v>0</v>
      </c>
      <c r="AG18" s="142">
        <v>0</v>
      </c>
      <c r="AH18" s="141">
        <v>1</v>
      </c>
      <c r="AI18" s="142">
        <v>1</v>
      </c>
      <c r="AJ18" s="143">
        <v>0</v>
      </c>
      <c r="AK18" s="121"/>
      <c r="AL18" s="121"/>
      <c r="AM18" s="121"/>
      <c r="AN18" s="121"/>
    </row>
    <row r="19" spans="1:40" s="122" customFormat="1" ht="30.75" customHeight="1">
      <c r="A19" s="148" t="s">
        <v>195</v>
      </c>
      <c r="B19" s="149" t="s">
        <v>196</v>
      </c>
      <c r="C19" s="147"/>
      <c r="D19" s="140">
        <f t="shared" si="0"/>
        <v>1</v>
      </c>
      <c r="E19" s="140">
        <f t="shared" si="1"/>
        <v>1</v>
      </c>
      <c r="F19" s="140">
        <f t="shared" si="2"/>
        <v>0</v>
      </c>
      <c r="G19" s="141">
        <v>1</v>
      </c>
      <c r="H19" s="142">
        <v>1</v>
      </c>
      <c r="I19" s="142">
        <v>0</v>
      </c>
      <c r="J19" s="141">
        <v>0</v>
      </c>
      <c r="K19" s="142">
        <v>0</v>
      </c>
      <c r="L19" s="142">
        <v>0</v>
      </c>
      <c r="M19" s="141">
        <v>0</v>
      </c>
      <c r="N19" s="142">
        <v>0</v>
      </c>
      <c r="O19" s="142">
        <v>0</v>
      </c>
      <c r="P19" s="141">
        <v>0</v>
      </c>
      <c r="Q19" s="142">
        <v>0</v>
      </c>
      <c r="R19" s="142">
        <v>0</v>
      </c>
      <c r="S19" s="141">
        <v>0</v>
      </c>
      <c r="T19" s="142">
        <v>0</v>
      </c>
      <c r="U19" s="142">
        <v>0</v>
      </c>
      <c r="V19" s="141">
        <v>0</v>
      </c>
      <c r="W19" s="142">
        <v>0</v>
      </c>
      <c r="X19" s="142">
        <v>0</v>
      </c>
      <c r="Y19" s="141">
        <v>0</v>
      </c>
      <c r="Z19" s="142">
        <v>0</v>
      </c>
      <c r="AA19" s="142">
        <v>0</v>
      </c>
      <c r="AB19" s="141">
        <v>0</v>
      </c>
      <c r="AC19" s="142">
        <v>0</v>
      </c>
      <c r="AD19" s="142">
        <v>0</v>
      </c>
      <c r="AE19" s="141">
        <v>0</v>
      </c>
      <c r="AF19" s="142">
        <v>0</v>
      </c>
      <c r="AG19" s="142">
        <v>0</v>
      </c>
      <c r="AH19" s="141">
        <v>0</v>
      </c>
      <c r="AI19" s="142">
        <v>0</v>
      </c>
      <c r="AJ19" s="143">
        <v>0</v>
      </c>
      <c r="AK19" s="121"/>
      <c r="AL19" s="121"/>
      <c r="AM19" s="121"/>
      <c r="AN19" s="121"/>
    </row>
    <row r="20" spans="1:40" s="122" customFormat="1" ht="30.75" customHeight="1">
      <c r="A20" s="148" t="s">
        <v>197</v>
      </c>
      <c r="B20" s="149" t="s">
        <v>198</v>
      </c>
      <c r="C20" s="147"/>
      <c r="D20" s="140">
        <f t="shared" si="0"/>
        <v>196</v>
      </c>
      <c r="E20" s="140">
        <f t="shared" si="1"/>
        <v>91</v>
      </c>
      <c r="F20" s="140">
        <f t="shared" si="2"/>
        <v>105</v>
      </c>
      <c r="G20" s="141">
        <v>71</v>
      </c>
      <c r="H20" s="142">
        <v>31</v>
      </c>
      <c r="I20" s="142">
        <v>40</v>
      </c>
      <c r="J20" s="141">
        <v>39</v>
      </c>
      <c r="K20" s="142">
        <v>19</v>
      </c>
      <c r="L20" s="142">
        <v>20</v>
      </c>
      <c r="M20" s="141">
        <v>13</v>
      </c>
      <c r="N20" s="142">
        <v>7</v>
      </c>
      <c r="O20" s="142">
        <v>6</v>
      </c>
      <c r="P20" s="141">
        <v>13</v>
      </c>
      <c r="Q20" s="142">
        <v>6</v>
      </c>
      <c r="R20" s="142">
        <v>7</v>
      </c>
      <c r="S20" s="141">
        <v>7</v>
      </c>
      <c r="T20" s="142">
        <v>2</v>
      </c>
      <c r="U20" s="142">
        <v>5</v>
      </c>
      <c r="V20" s="141">
        <v>23</v>
      </c>
      <c r="W20" s="142">
        <v>11</v>
      </c>
      <c r="X20" s="142">
        <v>12</v>
      </c>
      <c r="Y20" s="141">
        <v>10</v>
      </c>
      <c r="Z20" s="142">
        <v>5</v>
      </c>
      <c r="AA20" s="142">
        <v>5</v>
      </c>
      <c r="AB20" s="141">
        <v>8</v>
      </c>
      <c r="AC20" s="142">
        <v>4</v>
      </c>
      <c r="AD20" s="142">
        <v>4</v>
      </c>
      <c r="AE20" s="141">
        <v>5</v>
      </c>
      <c r="AF20" s="142">
        <v>2</v>
      </c>
      <c r="AG20" s="142">
        <v>3</v>
      </c>
      <c r="AH20" s="141">
        <v>7</v>
      </c>
      <c r="AI20" s="142">
        <v>4</v>
      </c>
      <c r="AJ20" s="143">
        <v>3</v>
      </c>
      <c r="AK20" s="121"/>
      <c r="AL20" s="121"/>
      <c r="AM20" s="121"/>
      <c r="AN20" s="121"/>
    </row>
    <row r="21" spans="1:40" s="122" customFormat="1" ht="30.75" customHeight="1">
      <c r="A21" s="145" t="s">
        <v>199</v>
      </c>
      <c r="B21" s="146" t="s">
        <v>200</v>
      </c>
      <c r="C21" s="147"/>
      <c r="D21" s="140">
        <f t="shared" si="0"/>
        <v>16010</v>
      </c>
      <c r="E21" s="140">
        <f t="shared" si="1"/>
        <v>9719</v>
      </c>
      <c r="F21" s="140">
        <f t="shared" si="2"/>
        <v>6291</v>
      </c>
      <c r="G21" s="141">
        <f>SUM('第５表－１'!G22,'第５表－１'!G44)</f>
        <v>4408</v>
      </c>
      <c r="H21" s="142">
        <f>SUM('第５表－１'!H22,'第５表－１'!H44)</f>
        <v>2674</v>
      </c>
      <c r="I21" s="142">
        <f>SUM('第５表－１'!I22,'第５表－１'!I44)</f>
        <v>1734</v>
      </c>
      <c r="J21" s="141">
        <f>SUM('第５表－１'!J22,'第５表－１'!J44)</f>
        <v>2897</v>
      </c>
      <c r="K21" s="142">
        <f>SUM('第５表－１'!K22,'第５表－１'!K44)</f>
        <v>1768</v>
      </c>
      <c r="L21" s="142">
        <f>SUM('第５表－１'!L22,'第５表－１'!L44)</f>
        <v>1129</v>
      </c>
      <c r="M21" s="141">
        <f>SUM('第５表－１'!M22,'第５表－１'!M44)</f>
        <v>1759</v>
      </c>
      <c r="N21" s="142">
        <f>SUM('第５表－１'!N22,'第５表－１'!N44)</f>
        <v>1060</v>
      </c>
      <c r="O21" s="142">
        <f>SUM('第５表－１'!O22,'第５表－１'!O44)</f>
        <v>699</v>
      </c>
      <c r="P21" s="141">
        <f>SUM('第５表－１'!P22,'第５表－１'!P44)</f>
        <v>1898</v>
      </c>
      <c r="Q21" s="142">
        <f>SUM('第５表－１'!Q22,'第５表－１'!Q44)</f>
        <v>1145</v>
      </c>
      <c r="R21" s="142">
        <f>SUM('第５表－１'!R22,'第５表－１'!R44)</f>
        <v>753</v>
      </c>
      <c r="S21" s="141">
        <f>SUM('第５表－１'!S22,'第５表－１'!S44)</f>
        <v>842</v>
      </c>
      <c r="T21" s="142">
        <f>SUM('第５表－１'!T22,'第５表－１'!T44)</f>
        <v>495</v>
      </c>
      <c r="U21" s="142">
        <f>SUM('第５表－１'!U22,'第５表－１'!U44)</f>
        <v>347</v>
      </c>
      <c r="V21" s="141">
        <f>SUM('第５表－１'!V22,'第５表－１'!V44)</f>
        <v>1633</v>
      </c>
      <c r="W21" s="142">
        <f>SUM('第５表－１'!W22,'第５表－１'!W44)</f>
        <v>1028</v>
      </c>
      <c r="X21" s="142">
        <f>SUM('第５表－１'!X22,'第５表－１'!X44)</f>
        <v>605</v>
      </c>
      <c r="Y21" s="141">
        <f>SUM('第５表－１'!Y22,'第５表－１'!Y44)</f>
        <v>882</v>
      </c>
      <c r="Z21" s="142">
        <f>SUM('第５表－１'!Z22,'第５表－１'!Z44)</f>
        <v>540</v>
      </c>
      <c r="AA21" s="142">
        <f>SUM('第５表－１'!AA22,'第５表－１'!AA44)</f>
        <v>342</v>
      </c>
      <c r="AB21" s="141">
        <f>SUM('第５表－１'!AB22,'第５表－１'!AB44)</f>
        <v>695</v>
      </c>
      <c r="AC21" s="142">
        <f>SUM('第５表－１'!AC22,'第５表－１'!AC44)</f>
        <v>421</v>
      </c>
      <c r="AD21" s="142">
        <f>SUM('第５表－１'!AD22,'第５表－１'!AD44)</f>
        <v>274</v>
      </c>
      <c r="AE21" s="141">
        <f>SUM('第５表－１'!AE22,'第５表－１'!AE44)</f>
        <v>403</v>
      </c>
      <c r="AF21" s="142">
        <f>SUM('第５表－１'!AF22,'第５表－１'!AF44)</f>
        <v>245</v>
      </c>
      <c r="AG21" s="142">
        <f>SUM('第５表－１'!AG22,'第５表－１'!AG44)</f>
        <v>158</v>
      </c>
      <c r="AH21" s="141">
        <f>SUM('第５表－１'!AH22,'第５表－１'!AH44)</f>
        <v>593</v>
      </c>
      <c r="AI21" s="142">
        <f>SUM('第５表－１'!AI22,'第５表－１'!AI44)</f>
        <v>343</v>
      </c>
      <c r="AJ21" s="143">
        <f>SUM('第５表－１'!AJ22,'第５表－１'!AJ44)</f>
        <v>250</v>
      </c>
      <c r="AK21" s="121"/>
      <c r="AL21" s="121"/>
      <c r="AM21" s="121"/>
      <c r="AN21" s="121"/>
    </row>
    <row r="22" spans="1:40" s="122" customFormat="1" ht="30.75" customHeight="1">
      <c r="A22" s="148" t="s">
        <v>201</v>
      </c>
      <c r="B22" s="149" t="s">
        <v>202</v>
      </c>
      <c r="C22" s="147"/>
      <c r="D22" s="140">
        <f t="shared" si="0"/>
        <v>15589</v>
      </c>
      <c r="E22" s="140">
        <f t="shared" si="1"/>
        <v>9488</v>
      </c>
      <c r="F22" s="140">
        <f t="shared" si="2"/>
        <v>6101</v>
      </c>
      <c r="G22" s="141">
        <f>SUM('第５表－１'!G23,'第５表－１'!G24,'第５表－１'!G25,'第５表－１'!G26,'第５表－１'!G27,'第５表－１'!G28,'第５表－１'!G29,'第５表－１'!G30,'第５表－１'!G31,'第５表－１'!G32,'第５表－１'!G33,'第５表－１'!G34,'第５表－１'!G35,'第５表－１'!G36,'第５表－１'!G37,'第５表－１'!G38,'第５表－１'!G39,'第５表－１'!G40,'第５表－１'!G41,'第５表－１'!G42,'第５表－１'!G43)</f>
        <v>4300</v>
      </c>
      <c r="H22" s="142">
        <f>SUM('第５表－１'!H23,'第５表－１'!H24,'第５表－１'!H25,'第５表－１'!H26,'第５表－１'!H27,'第５表－１'!H28,'第５表－１'!H29,'第５表－１'!H30,'第５表－１'!H31,'第５表－１'!H32,'第５表－１'!H33,'第５表－１'!H34,'第５表－１'!H35,'第５表－１'!H36,'第５表－１'!H37,'第５表－１'!H38,'第５表－１'!H39,'第５表－１'!H40,'第５表－１'!H41,'第５表－１'!H42,'第５表－１'!H43)</f>
        <v>2600</v>
      </c>
      <c r="I22" s="142">
        <f>SUM('第５表－１'!I23,'第５表－１'!I24,'第５表－１'!I25,'第５表－１'!I26,'第５表－１'!I27,'第５表－１'!I28,'第５表－１'!I29,'第５表－１'!I30,'第５表－１'!I31,'第５表－１'!I32,'第５表－１'!I33,'第５表－１'!I34,'第５表－１'!I35,'第５表－１'!I36,'第５表－１'!I37,'第５表－１'!I38,'第５表－１'!I39,'第５表－１'!I40,'第５表－１'!I41,'第５表－１'!I42,'第５表－１'!I43)</f>
        <v>1700</v>
      </c>
      <c r="J22" s="141">
        <f>SUM('第５表－１'!J23,'第５表－１'!J24,'第５表－１'!J25,'第５表－１'!J26,'第５表－１'!J27,'第５表－１'!J28,'第５表－１'!J29,'第５表－１'!J30,'第５表－１'!J31,'第５表－１'!J32,'第５表－１'!J33,'第５表－１'!J34,'第５表－１'!J35,'第５表－１'!J36,'第５表－１'!J37,'第５表－１'!J38,'第５表－１'!J39,'第５表－１'!J40,'第５表－１'!J41,'第５表－１'!J42,'第５表－１'!J43)</f>
        <v>2831</v>
      </c>
      <c r="K22" s="142">
        <f>SUM('第５表－１'!K23,'第５表－１'!K24,'第５表－１'!K25,'第５表－１'!K26,'第５表－１'!K27,'第５表－１'!K28,'第５表－１'!K29,'第５表－１'!K30,'第５表－１'!K31,'第５表－１'!K32,'第５表－１'!K33,'第５表－１'!K34,'第５表－１'!K35,'第５表－１'!K36,'第５表－１'!K37,'第５表－１'!K38,'第５表－１'!K39,'第５表－１'!K40,'第５表－１'!K41,'第５表－１'!K42,'第５表－１'!K43)</f>
        <v>1735</v>
      </c>
      <c r="L22" s="142">
        <f>SUM('第５表－１'!L23,'第５表－１'!L24,'第５表－１'!L25,'第５表－１'!L26,'第５表－１'!L27,'第５表－１'!L28,'第５表－１'!L29,'第５表－１'!L30,'第５表－１'!L31,'第５表－１'!L32,'第５表－１'!L33,'第５表－１'!L34,'第５表－１'!L35,'第５表－１'!L36,'第５表－１'!L37,'第５表－１'!L38,'第５表－１'!L39,'第５表－１'!L40,'第５表－１'!L41,'第５表－１'!L42,'第５表－１'!L43)</f>
        <v>1096</v>
      </c>
      <c r="M22" s="141">
        <f>SUM('第５表－１'!M23,'第５表－１'!M24,'第５表－１'!M25,'第５表－１'!M26,'第５表－１'!M27,'第５表－１'!M28,'第５表－１'!M29,'第５表－１'!M30,'第５表－１'!M31,'第５表－１'!M32,'第５表－１'!M33,'第５表－１'!M34,'第５表－１'!M35,'第５表－１'!M36,'第５表－１'!M37,'第５表－１'!M38,'第５表－１'!M39,'第５表－１'!M40,'第５表－１'!M41,'第５表－１'!M42,'第５表－１'!M43)</f>
        <v>1715</v>
      </c>
      <c r="N22" s="142">
        <f>SUM('第５表－１'!N23,'第５表－１'!N24,'第５表－１'!N25,'第５表－１'!N26,'第５表－１'!N27,'第５表－１'!N28,'第５表－１'!N29,'第５表－１'!N30,'第５表－１'!N31,'第５表－１'!N32,'第５表－１'!N33,'第５表－１'!N34,'第５表－１'!N35,'第５表－１'!N36,'第５表－１'!N37,'第５表－１'!N38,'第５表－１'!N39,'第５表－１'!N40,'第５表－１'!N41,'第５表－１'!N42,'第５表－１'!N43)</f>
        <v>1036</v>
      </c>
      <c r="O22" s="142">
        <f>SUM('第５表－１'!O23,'第５表－１'!O24,'第５表－１'!O25,'第５表－１'!O26,'第５表－１'!O27,'第５表－１'!O28,'第５表－１'!O29,'第５表－１'!O30,'第５表－１'!O31,'第５表－１'!O32,'第５表－１'!O33,'第５表－１'!O34,'第５表－１'!O35,'第５表－１'!O36,'第５表－１'!O37,'第５表－１'!O38,'第５表－１'!O39,'第５表－１'!O40,'第５表－１'!O41,'第５表－１'!O42,'第５表－１'!O43)</f>
        <v>679</v>
      </c>
      <c r="P22" s="141">
        <f>SUM('第５表－１'!P23,'第５表－１'!P24,'第５表－１'!P25,'第５表－１'!P26,'第５表－１'!P27,'第５表－１'!P28,'第５表－１'!P29,'第５表－１'!P30,'第５表－１'!P31,'第５表－１'!P32,'第５表－１'!P33,'第５表－１'!P34,'第５表－１'!P35,'第５表－１'!P36,'第５表－１'!P37,'第５表－１'!P38,'第５表－１'!P39,'第５表－１'!P40,'第５表－１'!P41,'第５表－１'!P42,'第５表－１'!P43)</f>
        <v>1840</v>
      </c>
      <c r="Q22" s="142">
        <f>SUM('第５表－１'!Q23,'第５表－１'!Q24,'第５表－１'!Q25,'第５表－１'!Q26,'第５表－１'!Q27,'第５表－１'!Q28,'第５表－１'!Q29,'第５表－１'!Q30,'第５表－１'!Q31,'第５表－１'!Q32,'第５表－１'!Q33,'第５表－１'!Q34,'第５表－１'!Q35,'第５表－１'!Q36,'第５表－１'!Q37,'第５表－１'!Q38,'第５表－１'!Q39,'第５表－１'!Q40,'第５表－１'!Q41,'第５表－１'!Q42,'第５表－１'!Q43)</f>
        <v>1117</v>
      </c>
      <c r="R22" s="142">
        <f>SUM('第５表－１'!R23,'第５表－１'!R24,'第５表－１'!R25,'第５表－１'!R26,'第５表－１'!R27,'第５表－１'!R28,'第５表－１'!R29,'第５表－１'!R30,'第５表－１'!R31,'第５表－１'!R32,'第５表－１'!R33,'第５表－１'!R34,'第５表－１'!R35,'第５表－１'!R36,'第５表－１'!R37,'第５表－１'!R38,'第５表－１'!R39,'第５表－１'!R40,'第５表－１'!R41,'第５表－１'!R42,'第５表－１'!R43)</f>
        <v>723</v>
      </c>
      <c r="S22" s="141">
        <f>SUM('第５表－１'!S23,'第５表－１'!S24,'第５表－１'!S25,'第５表－１'!S26,'第５表－１'!S27,'第５表－１'!S28,'第５表－１'!S29,'第５表－１'!S30,'第５表－１'!S31,'第５表－１'!S32,'第５表－１'!S33,'第５表－１'!S34,'第５表－１'!S35,'第５表－１'!S36,'第５表－１'!S37,'第５表－１'!S38,'第５表－１'!S39,'第５表－１'!S40,'第５表－１'!S41,'第５表－１'!S42,'第５表－１'!S43)</f>
        <v>812</v>
      </c>
      <c r="T22" s="142">
        <f>SUM('第５表－１'!T23,'第５表－１'!T24,'第５表－１'!T25,'第５表－１'!T26,'第５表－１'!T27,'第５表－１'!T28,'第５表－１'!T29,'第５表－１'!T30,'第５表－１'!T31,'第５表－１'!T32,'第５表－１'!T33,'第５表－１'!T34,'第５表－１'!T35,'第５表－１'!T36,'第５表－１'!T37,'第５表－１'!T38,'第５表－１'!T39,'第５表－１'!T40,'第５表－１'!T41,'第５表－１'!T42,'第５表－１'!T43)</f>
        <v>482</v>
      </c>
      <c r="U22" s="142">
        <f>SUM('第５表－１'!U23,'第５表－１'!U24,'第５表－１'!U25,'第５表－１'!U26,'第５表－１'!U27,'第５表－１'!U28,'第５表－１'!U29,'第５表－１'!U30,'第５表－１'!U31,'第５表－１'!U32,'第５表－１'!U33,'第５表－１'!U34,'第５表－１'!U35,'第５表－１'!U36,'第５表－１'!U37,'第５表－１'!U38,'第５表－１'!U39,'第５表－１'!U40,'第５表－１'!U41,'第５表－１'!U42,'第５表－１'!U43)</f>
        <v>330</v>
      </c>
      <c r="V22" s="141">
        <f>SUM('第５表－１'!V23,'第５表－１'!V24,'第５表－１'!V25,'第５表－１'!V26,'第５表－１'!V27,'第５表－１'!V28,'第５表－１'!V29,'第５表－１'!V30,'第５表－１'!V31,'第５表－１'!V32,'第５表－１'!V33,'第５表－１'!V34,'第５表－１'!V35,'第５表－１'!V36,'第５表－１'!V37,'第５表－１'!V38,'第５表－１'!V39,'第５表－１'!V40,'第５表－１'!V41,'第５表－１'!V42,'第５表－１'!V43)</f>
        <v>1581</v>
      </c>
      <c r="W22" s="142">
        <f>SUM('第５表－１'!W23,'第５表－１'!W24,'第５表－１'!W25,'第５表－１'!W26,'第５表－１'!W27,'第５表－１'!W28,'第５表－１'!W29,'第５表－１'!W30,'第５表－１'!W31,'第５表－１'!W32,'第５表－１'!W33,'第５表－１'!W34,'第５表－１'!W35,'第５表－１'!W36,'第５表－１'!W37,'第５表－１'!W38,'第５表－１'!W39,'第５表－１'!W40,'第５表－１'!W41,'第５表－１'!W42,'第５表－１'!W43)</f>
        <v>996</v>
      </c>
      <c r="X22" s="142">
        <f>SUM('第５表－１'!X23,'第５表－１'!X24,'第５表－１'!X25,'第５表－１'!X26,'第５表－１'!X27,'第５表－１'!X28,'第５表－１'!X29,'第５表－１'!X30,'第５表－１'!X31,'第５表－１'!X32,'第５表－１'!X33,'第５表－１'!X34,'第５表－１'!X35,'第５表－１'!X36,'第５表－１'!X37,'第５表－１'!X38,'第５表－１'!X39,'第５表－１'!X40,'第５表－１'!X41,'第５表－１'!X42,'第５表－１'!X43)</f>
        <v>585</v>
      </c>
      <c r="Y22" s="141">
        <f>SUM('第５表－１'!Y23,'第５表－１'!Y24,'第５表－１'!Y25,'第５表－１'!Y26,'第５表－１'!Y27,'第５表－１'!Y28,'第５表－１'!Y29,'第５表－１'!Y30,'第５表－１'!Y31,'第５表－１'!Y32,'第５表－１'!Y33,'第５表－１'!Y34,'第５表－１'!Y35,'第５表－１'!Y36,'第５表－１'!Y37,'第５表－１'!Y38,'第５表－１'!Y39,'第５表－１'!Y40,'第５表－１'!Y41,'第５表－１'!Y42,'第５表－１'!Y43)</f>
        <v>860</v>
      </c>
      <c r="Z22" s="142">
        <f>SUM('第５表－１'!Z23,'第５表－１'!Z24,'第５表－１'!Z25,'第５表－１'!Z26,'第５表－１'!Z27,'第５表－１'!Z28,'第５表－１'!Z29,'第５表－１'!Z30,'第５表－１'!Z31,'第５表－１'!Z32,'第５表－１'!Z33,'第５表－１'!Z34,'第５表－１'!Z35,'第５表－１'!Z36,'第５表－１'!Z37,'第５表－１'!Z38,'第５表－１'!Z39,'第５表－１'!Z40,'第５表－１'!Z41,'第５表－１'!Z42,'第５表－１'!Z43)</f>
        <v>530</v>
      </c>
      <c r="AA22" s="142">
        <f>SUM('第５表－１'!AA23,'第５表－１'!AA24,'第５表－１'!AA25,'第５表－１'!AA26,'第５表－１'!AA27,'第５表－１'!AA28,'第５表－１'!AA29,'第５表－１'!AA30,'第５表－１'!AA31,'第５表－１'!AA32,'第５表－１'!AA33,'第５表－１'!AA34,'第５表－１'!AA35,'第５表－１'!AA36,'第５表－１'!AA37,'第５表－１'!AA38,'第５表－１'!AA39,'第５表－１'!AA40,'第５表－１'!AA41,'第５表－１'!AA42,'第５表－１'!AA43)</f>
        <v>330</v>
      </c>
      <c r="AB22" s="141">
        <f>SUM('第５表－１'!AB23,'第５表－１'!AB24,'第５表－１'!AB25,'第５表－１'!AB26,'第５表－１'!AB27,'第５表－１'!AB28,'第５表－１'!AB29,'第５表－１'!AB30,'第５表－１'!AB31,'第５表－１'!AB32,'第５表－１'!AB33,'第５表－１'!AB34,'第５表－１'!AB35,'第５表－１'!AB36,'第５表－１'!AB37,'第５表－１'!AB38,'第５表－１'!AB39,'第５表－１'!AB40,'第５表－１'!AB41,'第５表－１'!AB42,'第５表－１'!AB43)</f>
        <v>683</v>
      </c>
      <c r="AC22" s="142">
        <f>SUM('第５表－１'!AC23,'第５表－１'!AC24,'第５表－１'!AC25,'第５表－１'!AC26,'第５表－１'!AC27,'第５表－１'!AC28,'第５表－１'!AC29,'第５表－１'!AC30,'第５表－１'!AC31,'第５表－１'!AC32,'第５表－１'!AC33,'第５表－１'!AC34,'第５表－１'!AC35,'第５表－１'!AC36,'第５表－１'!AC37,'第５表－１'!AC38,'第５表－１'!AC39,'第５表－１'!AC40,'第５表－１'!AC41,'第５表－１'!AC42,'第５表－１'!AC43)</f>
        <v>417</v>
      </c>
      <c r="AD22" s="142">
        <f>SUM('第５表－１'!AD23,'第５表－１'!AD24,'第５表－１'!AD25,'第５表－１'!AD26,'第５表－１'!AD27,'第５表－１'!AD28,'第５表－１'!AD29,'第５表－１'!AD30,'第５表－１'!AD31,'第５表－１'!AD32,'第５表－１'!AD33,'第５表－１'!AD34,'第５表－１'!AD35,'第５表－１'!AD36,'第５表－１'!AD37,'第５表－１'!AD38,'第５表－１'!AD39,'第５表－１'!AD40,'第５表－１'!AD41,'第５表－１'!AD42,'第５表－１'!AD43)</f>
        <v>266</v>
      </c>
      <c r="AE22" s="141">
        <f>SUM('第５表－１'!AE23,'第５表－１'!AE24,'第５表－１'!AE25,'第５表－１'!AE26,'第５表－１'!AE27,'第５表－１'!AE28,'第５表－１'!AE29,'第５表－１'!AE30,'第５表－１'!AE31,'第５表－１'!AE32,'第５表－１'!AE33,'第５表－１'!AE34,'第５表－１'!AE35,'第５表－１'!AE36,'第５表－１'!AE37,'第５表－１'!AE38,'第５表－１'!AE39,'第５表－１'!AE40,'第５表－１'!AE41,'第５表－１'!AE42,'第５表－１'!AE43)</f>
        <v>390</v>
      </c>
      <c r="AF22" s="142">
        <f>SUM('第５表－１'!AF23,'第５表－１'!AF24,'第５表－１'!AF25,'第５表－１'!AF26,'第５表－１'!AF27,'第５表－１'!AF28,'第５表－１'!AF29,'第５表－１'!AF30,'第５表－１'!AF31,'第５表－１'!AF32,'第５表－１'!AF33,'第５表－１'!AF34,'第５表－１'!AF35,'第５表－１'!AF36,'第５表－１'!AF37,'第５表－１'!AF38,'第５表－１'!AF39,'第５表－１'!AF40,'第５表－１'!AF41,'第５表－１'!AF42,'第５表－１'!AF43)</f>
        <v>239</v>
      </c>
      <c r="AG22" s="142">
        <f>SUM('第５表－１'!AG23,'第５表－１'!AG24,'第５表－１'!AG25,'第５表－１'!AG26,'第５表－１'!AG27,'第５表－１'!AG28,'第５表－１'!AG29,'第５表－１'!AG30,'第５表－１'!AG31,'第５表－１'!AG32,'第５表－１'!AG33,'第５表－１'!AG34,'第５表－１'!AG35,'第５表－１'!AG36,'第５表－１'!AG37,'第５表－１'!AG38,'第５表－１'!AG39,'第５表－１'!AG40,'第５表－１'!AG41,'第５表－１'!AG42,'第５表－１'!AG43)</f>
        <v>151</v>
      </c>
      <c r="AH22" s="141">
        <f>SUM('第５表－１'!AH23,'第５表－１'!AH24,'第５表－１'!AH25,'第５表－１'!AH26,'第５表－１'!AH27,'第５表－１'!AH28,'第５表－１'!AH29,'第５表－１'!AH30,'第５表－１'!AH31,'第５表－１'!AH32,'第５表－１'!AH33,'第５表－１'!AH34,'第５表－１'!AH35,'第５表－１'!AH36,'第５表－１'!AH37,'第５表－１'!AH38,'第５表－１'!AH39,'第５表－１'!AH40,'第５表－１'!AH41,'第５表－１'!AH42,'第５表－１'!AH43)</f>
        <v>577</v>
      </c>
      <c r="AI22" s="142">
        <f>SUM('第５表－１'!AI23,'第５表－１'!AI24,'第５表－１'!AI25,'第５表－１'!AI26,'第５表－１'!AI27,'第５表－１'!AI28,'第５表－１'!AI29,'第５表－１'!AI30,'第５表－１'!AI31,'第５表－１'!AI32,'第５表－１'!AI33,'第５表－１'!AI34,'第５表－１'!AI35,'第５表－１'!AI36,'第５表－１'!AI37,'第５表－１'!AI38,'第５表－１'!AI39,'第５表－１'!AI40,'第５表－１'!AI41,'第５表－１'!AI42,'第５表－１'!AI43)</f>
        <v>336</v>
      </c>
      <c r="AJ22" s="143">
        <f>SUM('第５表－１'!AJ23,'第５表－１'!AJ24,'第５表－１'!AJ25,'第５表－１'!AJ26,'第５表－１'!AJ27,'第５表－１'!AJ28,'第５表－１'!AJ29,'第５表－１'!AJ30,'第５表－１'!AJ31,'第５表－１'!AJ32,'第５表－１'!AJ33,'第５表－１'!AJ34,'第５表－１'!AJ35,'第５表－１'!AJ36,'第５表－１'!AJ37,'第５表－１'!AJ38,'第５表－１'!AJ39,'第５表－１'!AJ40,'第５表－１'!AJ41,'第５表－１'!AJ42,'第５表－１'!AJ43)</f>
        <v>241</v>
      </c>
      <c r="AK22" s="121"/>
      <c r="AL22" s="121"/>
      <c r="AM22" s="121"/>
      <c r="AN22" s="121"/>
    </row>
    <row r="23" spans="1:40" s="122" customFormat="1" ht="30.75" customHeight="1">
      <c r="A23" s="148" t="s">
        <v>203</v>
      </c>
      <c r="B23" s="146" t="s">
        <v>151</v>
      </c>
      <c r="C23" s="150" t="s">
        <v>157</v>
      </c>
      <c r="D23" s="140">
        <f t="shared" si="0"/>
        <v>295</v>
      </c>
      <c r="E23" s="140">
        <f t="shared" si="1"/>
        <v>224</v>
      </c>
      <c r="F23" s="140">
        <f t="shared" si="2"/>
        <v>71</v>
      </c>
      <c r="G23" s="141">
        <v>83</v>
      </c>
      <c r="H23" s="142">
        <v>61</v>
      </c>
      <c r="I23" s="142">
        <v>22</v>
      </c>
      <c r="J23" s="141">
        <v>60</v>
      </c>
      <c r="K23" s="142">
        <v>50</v>
      </c>
      <c r="L23" s="142">
        <v>10</v>
      </c>
      <c r="M23" s="141">
        <v>27</v>
      </c>
      <c r="N23" s="142">
        <v>18</v>
      </c>
      <c r="O23" s="142">
        <v>9</v>
      </c>
      <c r="P23" s="141">
        <v>42</v>
      </c>
      <c r="Q23" s="142">
        <v>35</v>
      </c>
      <c r="R23" s="142">
        <v>7</v>
      </c>
      <c r="S23" s="141">
        <v>12</v>
      </c>
      <c r="T23" s="142">
        <v>9</v>
      </c>
      <c r="U23" s="142">
        <v>3</v>
      </c>
      <c r="V23" s="141">
        <v>30</v>
      </c>
      <c r="W23" s="142">
        <v>23</v>
      </c>
      <c r="X23" s="142">
        <v>7</v>
      </c>
      <c r="Y23" s="141">
        <v>15</v>
      </c>
      <c r="Z23" s="142">
        <v>13</v>
      </c>
      <c r="AA23" s="142">
        <v>2</v>
      </c>
      <c r="AB23" s="141">
        <v>8</v>
      </c>
      <c r="AC23" s="142">
        <v>4</v>
      </c>
      <c r="AD23" s="142">
        <v>4</v>
      </c>
      <c r="AE23" s="141">
        <v>10</v>
      </c>
      <c r="AF23" s="142">
        <v>6</v>
      </c>
      <c r="AG23" s="142">
        <v>4</v>
      </c>
      <c r="AH23" s="141">
        <v>8</v>
      </c>
      <c r="AI23" s="142">
        <v>5</v>
      </c>
      <c r="AJ23" s="143">
        <v>3</v>
      </c>
      <c r="AK23" s="121"/>
      <c r="AL23" s="121"/>
      <c r="AM23" s="121"/>
      <c r="AN23" s="121"/>
    </row>
    <row r="24" spans="1:40" s="122" customFormat="1" ht="30.75" customHeight="1">
      <c r="A24" s="148" t="s">
        <v>204</v>
      </c>
      <c r="B24" s="146" t="s">
        <v>151</v>
      </c>
      <c r="C24" s="150" t="s">
        <v>158</v>
      </c>
      <c r="D24" s="140">
        <f t="shared" si="0"/>
        <v>549</v>
      </c>
      <c r="E24" s="140">
        <f t="shared" si="1"/>
        <v>440</v>
      </c>
      <c r="F24" s="140">
        <f t="shared" si="2"/>
        <v>109</v>
      </c>
      <c r="G24" s="141">
        <v>163</v>
      </c>
      <c r="H24" s="142">
        <v>125</v>
      </c>
      <c r="I24" s="142">
        <v>38</v>
      </c>
      <c r="J24" s="141">
        <v>112</v>
      </c>
      <c r="K24" s="142">
        <v>97</v>
      </c>
      <c r="L24" s="142">
        <v>15</v>
      </c>
      <c r="M24" s="141">
        <v>56</v>
      </c>
      <c r="N24" s="142">
        <v>41</v>
      </c>
      <c r="O24" s="142">
        <v>15</v>
      </c>
      <c r="P24" s="141">
        <v>78</v>
      </c>
      <c r="Q24" s="142">
        <v>65</v>
      </c>
      <c r="R24" s="142">
        <v>13</v>
      </c>
      <c r="S24" s="141">
        <v>19</v>
      </c>
      <c r="T24" s="142">
        <v>17</v>
      </c>
      <c r="U24" s="142">
        <v>2</v>
      </c>
      <c r="V24" s="141">
        <v>50</v>
      </c>
      <c r="W24" s="142">
        <v>40</v>
      </c>
      <c r="X24" s="142">
        <v>10</v>
      </c>
      <c r="Y24" s="141">
        <v>23</v>
      </c>
      <c r="Z24" s="142">
        <v>18</v>
      </c>
      <c r="AA24" s="142">
        <v>5</v>
      </c>
      <c r="AB24" s="141">
        <v>23</v>
      </c>
      <c r="AC24" s="142">
        <v>20</v>
      </c>
      <c r="AD24" s="142">
        <v>3</v>
      </c>
      <c r="AE24" s="141">
        <v>8</v>
      </c>
      <c r="AF24" s="142">
        <v>7</v>
      </c>
      <c r="AG24" s="142">
        <v>1</v>
      </c>
      <c r="AH24" s="141">
        <v>17</v>
      </c>
      <c r="AI24" s="142">
        <v>10</v>
      </c>
      <c r="AJ24" s="143">
        <v>7</v>
      </c>
      <c r="AK24" s="121"/>
      <c r="AL24" s="121"/>
      <c r="AM24" s="121"/>
      <c r="AN24" s="121"/>
    </row>
    <row r="25" spans="1:40" s="122" customFormat="1" ht="30.75" customHeight="1">
      <c r="A25" s="148" t="s">
        <v>205</v>
      </c>
      <c r="B25" s="146" t="s">
        <v>151</v>
      </c>
      <c r="C25" s="150" t="s">
        <v>159</v>
      </c>
      <c r="D25" s="140">
        <f t="shared" si="0"/>
        <v>2244</v>
      </c>
      <c r="E25" s="140">
        <f t="shared" si="1"/>
        <v>1481</v>
      </c>
      <c r="F25" s="140">
        <f t="shared" si="2"/>
        <v>763</v>
      </c>
      <c r="G25" s="141">
        <v>624</v>
      </c>
      <c r="H25" s="142">
        <v>411</v>
      </c>
      <c r="I25" s="142">
        <v>213</v>
      </c>
      <c r="J25" s="141">
        <v>402</v>
      </c>
      <c r="K25" s="142">
        <v>271</v>
      </c>
      <c r="L25" s="142">
        <v>131</v>
      </c>
      <c r="M25" s="141">
        <v>236</v>
      </c>
      <c r="N25" s="142">
        <v>157</v>
      </c>
      <c r="O25" s="142">
        <v>79</v>
      </c>
      <c r="P25" s="141">
        <v>284</v>
      </c>
      <c r="Q25" s="142">
        <v>182</v>
      </c>
      <c r="R25" s="142">
        <v>102</v>
      </c>
      <c r="S25" s="141">
        <v>104</v>
      </c>
      <c r="T25" s="142">
        <v>72</v>
      </c>
      <c r="U25" s="142">
        <v>32</v>
      </c>
      <c r="V25" s="141">
        <v>202</v>
      </c>
      <c r="W25" s="142">
        <v>131</v>
      </c>
      <c r="X25" s="142">
        <v>71</v>
      </c>
      <c r="Y25" s="141">
        <v>110</v>
      </c>
      <c r="Z25" s="142">
        <v>73</v>
      </c>
      <c r="AA25" s="142">
        <v>37</v>
      </c>
      <c r="AB25" s="141">
        <v>116</v>
      </c>
      <c r="AC25" s="142">
        <v>74</v>
      </c>
      <c r="AD25" s="142">
        <v>42</v>
      </c>
      <c r="AE25" s="141">
        <v>68</v>
      </c>
      <c r="AF25" s="142">
        <v>43</v>
      </c>
      <c r="AG25" s="142">
        <v>25</v>
      </c>
      <c r="AH25" s="141">
        <v>98</v>
      </c>
      <c r="AI25" s="142">
        <v>67</v>
      </c>
      <c r="AJ25" s="143">
        <v>31</v>
      </c>
      <c r="AK25" s="121"/>
      <c r="AL25" s="121"/>
      <c r="AM25" s="121"/>
      <c r="AN25" s="121"/>
    </row>
    <row r="26" spans="1:40" s="122" customFormat="1" ht="30.75" customHeight="1">
      <c r="A26" s="148" t="s">
        <v>206</v>
      </c>
      <c r="B26" s="146" t="s">
        <v>151</v>
      </c>
      <c r="C26" s="150" t="s">
        <v>160</v>
      </c>
      <c r="D26" s="140">
        <f t="shared" si="0"/>
        <v>1224</v>
      </c>
      <c r="E26" s="140">
        <f t="shared" si="1"/>
        <v>622</v>
      </c>
      <c r="F26" s="140">
        <f t="shared" si="2"/>
        <v>602</v>
      </c>
      <c r="G26" s="141">
        <v>335</v>
      </c>
      <c r="H26" s="142">
        <v>164</v>
      </c>
      <c r="I26" s="142">
        <v>171</v>
      </c>
      <c r="J26" s="141">
        <v>248</v>
      </c>
      <c r="K26" s="142">
        <v>125</v>
      </c>
      <c r="L26" s="142">
        <v>123</v>
      </c>
      <c r="M26" s="141">
        <v>122</v>
      </c>
      <c r="N26" s="142">
        <v>63</v>
      </c>
      <c r="O26" s="142">
        <v>59</v>
      </c>
      <c r="P26" s="141">
        <v>147</v>
      </c>
      <c r="Q26" s="142">
        <v>81</v>
      </c>
      <c r="R26" s="142">
        <v>66</v>
      </c>
      <c r="S26" s="141">
        <v>68</v>
      </c>
      <c r="T26" s="142">
        <v>36</v>
      </c>
      <c r="U26" s="142">
        <v>32</v>
      </c>
      <c r="V26" s="141">
        <v>127</v>
      </c>
      <c r="W26" s="142">
        <v>72</v>
      </c>
      <c r="X26" s="142">
        <v>55</v>
      </c>
      <c r="Y26" s="141">
        <v>63</v>
      </c>
      <c r="Z26" s="142">
        <v>25</v>
      </c>
      <c r="AA26" s="142">
        <v>38</v>
      </c>
      <c r="AB26" s="141">
        <v>44</v>
      </c>
      <c r="AC26" s="142">
        <v>21</v>
      </c>
      <c r="AD26" s="142">
        <v>23</v>
      </c>
      <c r="AE26" s="141">
        <v>35</v>
      </c>
      <c r="AF26" s="142">
        <v>19</v>
      </c>
      <c r="AG26" s="142">
        <v>16</v>
      </c>
      <c r="AH26" s="141">
        <v>35</v>
      </c>
      <c r="AI26" s="142">
        <v>16</v>
      </c>
      <c r="AJ26" s="143">
        <v>19</v>
      </c>
      <c r="AK26" s="121"/>
      <c r="AL26" s="121"/>
      <c r="AM26" s="121"/>
      <c r="AN26" s="121"/>
    </row>
    <row r="27" spans="1:40" s="122" customFormat="1" ht="30.75" customHeight="1">
      <c r="A27" s="148" t="s">
        <v>207</v>
      </c>
      <c r="B27" s="146" t="s">
        <v>151</v>
      </c>
      <c r="C27" s="150" t="s">
        <v>161</v>
      </c>
      <c r="D27" s="140">
        <f t="shared" si="0"/>
        <v>555</v>
      </c>
      <c r="E27" s="140">
        <f t="shared" si="1"/>
        <v>331</v>
      </c>
      <c r="F27" s="140">
        <f t="shared" si="2"/>
        <v>224</v>
      </c>
      <c r="G27" s="141">
        <v>142</v>
      </c>
      <c r="H27" s="142">
        <v>80</v>
      </c>
      <c r="I27" s="142">
        <v>62</v>
      </c>
      <c r="J27" s="141">
        <v>105</v>
      </c>
      <c r="K27" s="142">
        <v>71</v>
      </c>
      <c r="L27" s="142">
        <v>34</v>
      </c>
      <c r="M27" s="141">
        <v>69</v>
      </c>
      <c r="N27" s="142">
        <v>43</v>
      </c>
      <c r="O27" s="142">
        <v>26</v>
      </c>
      <c r="P27" s="141">
        <v>59</v>
      </c>
      <c r="Q27" s="142">
        <v>29</v>
      </c>
      <c r="R27" s="142">
        <v>30</v>
      </c>
      <c r="S27" s="141">
        <v>37</v>
      </c>
      <c r="T27" s="142">
        <v>22</v>
      </c>
      <c r="U27" s="142">
        <v>15</v>
      </c>
      <c r="V27" s="141">
        <v>50</v>
      </c>
      <c r="W27" s="142">
        <v>28</v>
      </c>
      <c r="X27" s="142">
        <v>22</v>
      </c>
      <c r="Y27" s="141">
        <v>32</v>
      </c>
      <c r="Z27" s="142">
        <v>18</v>
      </c>
      <c r="AA27" s="142">
        <v>14</v>
      </c>
      <c r="AB27" s="141">
        <v>30</v>
      </c>
      <c r="AC27" s="142">
        <v>20</v>
      </c>
      <c r="AD27" s="142">
        <v>10</v>
      </c>
      <c r="AE27" s="141">
        <v>15</v>
      </c>
      <c r="AF27" s="142">
        <v>10</v>
      </c>
      <c r="AG27" s="142">
        <v>5</v>
      </c>
      <c r="AH27" s="141">
        <v>16</v>
      </c>
      <c r="AI27" s="142">
        <v>10</v>
      </c>
      <c r="AJ27" s="143">
        <v>6</v>
      </c>
      <c r="AK27" s="121"/>
      <c r="AL27" s="121"/>
      <c r="AM27" s="121"/>
      <c r="AN27" s="121"/>
    </row>
    <row r="28" spans="1:40" s="122" customFormat="1" ht="30.75" customHeight="1">
      <c r="A28" s="148" t="s">
        <v>208</v>
      </c>
      <c r="B28" s="146" t="s">
        <v>151</v>
      </c>
      <c r="C28" s="150" t="s">
        <v>162</v>
      </c>
      <c r="D28" s="140">
        <f t="shared" si="0"/>
        <v>1768</v>
      </c>
      <c r="E28" s="140">
        <f t="shared" si="1"/>
        <v>1174</v>
      </c>
      <c r="F28" s="140">
        <f t="shared" si="2"/>
        <v>594</v>
      </c>
      <c r="G28" s="141">
        <v>521</v>
      </c>
      <c r="H28" s="142">
        <v>339</v>
      </c>
      <c r="I28" s="142">
        <v>182</v>
      </c>
      <c r="J28" s="141">
        <v>340</v>
      </c>
      <c r="K28" s="142">
        <v>226</v>
      </c>
      <c r="L28" s="142">
        <v>114</v>
      </c>
      <c r="M28" s="141">
        <v>178</v>
      </c>
      <c r="N28" s="142">
        <v>127</v>
      </c>
      <c r="O28" s="142">
        <v>51</v>
      </c>
      <c r="P28" s="141">
        <v>200</v>
      </c>
      <c r="Q28" s="142">
        <v>128</v>
      </c>
      <c r="R28" s="142">
        <v>72</v>
      </c>
      <c r="S28" s="141">
        <v>60</v>
      </c>
      <c r="T28" s="142">
        <v>36</v>
      </c>
      <c r="U28" s="142">
        <v>24</v>
      </c>
      <c r="V28" s="141">
        <v>224</v>
      </c>
      <c r="W28" s="142">
        <v>162</v>
      </c>
      <c r="X28" s="142">
        <v>62</v>
      </c>
      <c r="Y28" s="141">
        <v>109</v>
      </c>
      <c r="Z28" s="142">
        <v>71</v>
      </c>
      <c r="AA28" s="142">
        <v>38</v>
      </c>
      <c r="AB28" s="141">
        <v>44</v>
      </c>
      <c r="AC28" s="142">
        <v>27</v>
      </c>
      <c r="AD28" s="142">
        <v>17</v>
      </c>
      <c r="AE28" s="141">
        <v>34</v>
      </c>
      <c r="AF28" s="142">
        <v>24</v>
      </c>
      <c r="AG28" s="142">
        <v>10</v>
      </c>
      <c r="AH28" s="141">
        <v>58</v>
      </c>
      <c r="AI28" s="142">
        <v>34</v>
      </c>
      <c r="AJ28" s="143">
        <v>24</v>
      </c>
      <c r="AK28" s="121"/>
      <c r="AL28" s="121"/>
      <c r="AM28" s="121"/>
      <c r="AN28" s="121"/>
    </row>
    <row r="29" spans="1:40" s="122" customFormat="1" ht="30.75" customHeight="1">
      <c r="A29" s="148" t="s">
        <v>209</v>
      </c>
      <c r="B29" s="146" t="s">
        <v>151</v>
      </c>
      <c r="C29" s="150" t="s">
        <v>163</v>
      </c>
      <c r="D29" s="140">
        <f t="shared" si="0"/>
        <v>728</v>
      </c>
      <c r="E29" s="140">
        <f t="shared" si="1"/>
        <v>363</v>
      </c>
      <c r="F29" s="140">
        <f t="shared" si="2"/>
        <v>365</v>
      </c>
      <c r="G29" s="141">
        <v>212</v>
      </c>
      <c r="H29" s="142">
        <v>96</v>
      </c>
      <c r="I29" s="142">
        <v>116</v>
      </c>
      <c r="J29" s="141">
        <v>106</v>
      </c>
      <c r="K29" s="142">
        <v>60</v>
      </c>
      <c r="L29" s="142">
        <v>46</v>
      </c>
      <c r="M29" s="141">
        <v>70</v>
      </c>
      <c r="N29" s="142">
        <v>37</v>
      </c>
      <c r="O29" s="142">
        <v>33</v>
      </c>
      <c r="P29" s="141">
        <v>85</v>
      </c>
      <c r="Q29" s="142">
        <v>37</v>
      </c>
      <c r="R29" s="142">
        <v>48</v>
      </c>
      <c r="S29" s="141">
        <v>47</v>
      </c>
      <c r="T29" s="142">
        <v>22</v>
      </c>
      <c r="U29" s="142">
        <v>25</v>
      </c>
      <c r="V29" s="141">
        <v>69</v>
      </c>
      <c r="W29" s="142">
        <v>39</v>
      </c>
      <c r="X29" s="142">
        <v>30</v>
      </c>
      <c r="Y29" s="141">
        <v>38</v>
      </c>
      <c r="Z29" s="142">
        <v>19</v>
      </c>
      <c r="AA29" s="142">
        <v>19</v>
      </c>
      <c r="AB29" s="141">
        <v>48</v>
      </c>
      <c r="AC29" s="142">
        <v>30</v>
      </c>
      <c r="AD29" s="142">
        <v>18</v>
      </c>
      <c r="AE29" s="141">
        <v>26</v>
      </c>
      <c r="AF29" s="142">
        <v>14</v>
      </c>
      <c r="AG29" s="142">
        <v>12</v>
      </c>
      <c r="AH29" s="141">
        <v>27</v>
      </c>
      <c r="AI29" s="142">
        <v>9</v>
      </c>
      <c r="AJ29" s="143">
        <v>18</v>
      </c>
      <c r="AK29" s="121"/>
      <c r="AL29" s="121"/>
      <c r="AM29" s="121"/>
      <c r="AN29" s="121"/>
    </row>
    <row r="30" spans="1:40" s="122" customFormat="1" ht="30.75" customHeight="1">
      <c r="A30" s="148" t="s">
        <v>210</v>
      </c>
      <c r="B30" s="146" t="s">
        <v>151</v>
      </c>
      <c r="C30" s="150" t="s">
        <v>164</v>
      </c>
      <c r="D30" s="140">
        <f t="shared" si="0"/>
        <v>1104</v>
      </c>
      <c r="E30" s="140">
        <f t="shared" si="1"/>
        <v>570</v>
      </c>
      <c r="F30" s="140">
        <f t="shared" si="2"/>
        <v>534</v>
      </c>
      <c r="G30" s="141">
        <v>290</v>
      </c>
      <c r="H30" s="142">
        <v>155</v>
      </c>
      <c r="I30" s="142">
        <v>135</v>
      </c>
      <c r="J30" s="141">
        <v>189</v>
      </c>
      <c r="K30" s="142">
        <v>100</v>
      </c>
      <c r="L30" s="142">
        <v>89</v>
      </c>
      <c r="M30" s="141">
        <v>119</v>
      </c>
      <c r="N30" s="142">
        <v>60</v>
      </c>
      <c r="O30" s="142">
        <v>59</v>
      </c>
      <c r="P30" s="141">
        <v>124</v>
      </c>
      <c r="Q30" s="142">
        <v>70</v>
      </c>
      <c r="R30" s="142">
        <v>54</v>
      </c>
      <c r="S30" s="141">
        <v>68</v>
      </c>
      <c r="T30" s="142">
        <v>34</v>
      </c>
      <c r="U30" s="142">
        <v>34</v>
      </c>
      <c r="V30" s="141">
        <v>113</v>
      </c>
      <c r="W30" s="142">
        <v>69</v>
      </c>
      <c r="X30" s="142">
        <v>44</v>
      </c>
      <c r="Y30" s="141">
        <v>53</v>
      </c>
      <c r="Z30" s="142">
        <v>22</v>
      </c>
      <c r="AA30" s="142">
        <v>31</v>
      </c>
      <c r="AB30" s="141">
        <v>63</v>
      </c>
      <c r="AC30" s="142">
        <v>27</v>
      </c>
      <c r="AD30" s="142">
        <v>36</v>
      </c>
      <c r="AE30" s="141">
        <v>29</v>
      </c>
      <c r="AF30" s="142">
        <v>11</v>
      </c>
      <c r="AG30" s="142">
        <v>18</v>
      </c>
      <c r="AH30" s="141">
        <v>56</v>
      </c>
      <c r="AI30" s="142">
        <v>22</v>
      </c>
      <c r="AJ30" s="143">
        <v>34</v>
      </c>
      <c r="AK30" s="121"/>
      <c r="AL30" s="121"/>
      <c r="AM30" s="121"/>
      <c r="AN30" s="121"/>
    </row>
    <row r="31" spans="1:40" s="122" customFormat="1" ht="30.75" customHeight="1">
      <c r="A31" s="148" t="s">
        <v>211</v>
      </c>
      <c r="B31" s="146" t="s">
        <v>151</v>
      </c>
      <c r="C31" s="150" t="s">
        <v>165</v>
      </c>
      <c r="D31" s="140">
        <f t="shared" si="0"/>
        <v>53</v>
      </c>
      <c r="E31" s="140">
        <f t="shared" si="1"/>
        <v>48</v>
      </c>
      <c r="F31" s="140">
        <f t="shared" si="2"/>
        <v>5</v>
      </c>
      <c r="G31" s="141">
        <v>11</v>
      </c>
      <c r="H31" s="142">
        <v>9</v>
      </c>
      <c r="I31" s="142">
        <v>2</v>
      </c>
      <c r="J31" s="141">
        <v>11</v>
      </c>
      <c r="K31" s="142">
        <v>11</v>
      </c>
      <c r="L31" s="142">
        <v>0</v>
      </c>
      <c r="M31" s="141">
        <v>7</v>
      </c>
      <c r="N31" s="142">
        <v>7</v>
      </c>
      <c r="O31" s="142">
        <v>0</v>
      </c>
      <c r="P31" s="141">
        <v>11</v>
      </c>
      <c r="Q31" s="142">
        <v>9</v>
      </c>
      <c r="R31" s="142">
        <v>2</v>
      </c>
      <c r="S31" s="141">
        <v>3</v>
      </c>
      <c r="T31" s="142">
        <v>3</v>
      </c>
      <c r="U31" s="142">
        <v>0</v>
      </c>
      <c r="V31" s="141">
        <v>2</v>
      </c>
      <c r="W31" s="142">
        <v>2</v>
      </c>
      <c r="X31" s="142">
        <v>0</v>
      </c>
      <c r="Y31" s="141">
        <v>1</v>
      </c>
      <c r="Z31" s="142">
        <v>1</v>
      </c>
      <c r="AA31" s="142">
        <v>0</v>
      </c>
      <c r="AB31" s="141">
        <v>3</v>
      </c>
      <c r="AC31" s="142">
        <v>3</v>
      </c>
      <c r="AD31" s="142">
        <v>0</v>
      </c>
      <c r="AE31" s="141">
        <v>2</v>
      </c>
      <c r="AF31" s="142">
        <v>2</v>
      </c>
      <c r="AG31" s="142">
        <v>0</v>
      </c>
      <c r="AH31" s="141">
        <v>2</v>
      </c>
      <c r="AI31" s="142">
        <v>1</v>
      </c>
      <c r="AJ31" s="143">
        <v>1</v>
      </c>
      <c r="AK31" s="121"/>
      <c r="AL31" s="121"/>
      <c r="AM31" s="121"/>
      <c r="AN31" s="121"/>
    </row>
    <row r="32" spans="1:40" s="122" customFormat="1" ht="30.75" customHeight="1">
      <c r="A32" s="148" t="s">
        <v>212</v>
      </c>
      <c r="B32" s="146" t="s">
        <v>151</v>
      </c>
      <c r="C32" s="150" t="s">
        <v>166</v>
      </c>
      <c r="D32" s="140">
        <f t="shared" si="0"/>
        <v>3222</v>
      </c>
      <c r="E32" s="140">
        <f t="shared" si="1"/>
        <v>2316</v>
      </c>
      <c r="F32" s="140">
        <f t="shared" si="2"/>
        <v>906</v>
      </c>
      <c r="G32" s="141">
        <v>885</v>
      </c>
      <c r="H32" s="142">
        <v>638</v>
      </c>
      <c r="I32" s="142">
        <v>247</v>
      </c>
      <c r="J32" s="141">
        <v>572</v>
      </c>
      <c r="K32" s="142">
        <v>398</v>
      </c>
      <c r="L32" s="142">
        <v>174</v>
      </c>
      <c r="M32" s="141">
        <v>342</v>
      </c>
      <c r="N32" s="142">
        <v>245</v>
      </c>
      <c r="O32" s="142">
        <v>97</v>
      </c>
      <c r="P32" s="141">
        <v>370</v>
      </c>
      <c r="Q32" s="142">
        <v>259</v>
      </c>
      <c r="R32" s="142">
        <v>111</v>
      </c>
      <c r="S32" s="141">
        <v>183</v>
      </c>
      <c r="T32" s="142">
        <v>130</v>
      </c>
      <c r="U32" s="142">
        <v>53</v>
      </c>
      <c r="V32" s="141">
        <v>343</v>
      </c>
      <c r="W32" s="142">
        <v>247</v>
      </c>
      <c r="X32" s="142">
        <v>96</v>
      </c>
      <c r="Y32" s="141">
        <v>202</v>
      </c>
      <c r="Z32" s="142">
        <v>155</v>
      </c>
      <c r="AA32" s="142">
        <v>47</v>
      </c>
      <c r="AB32" s="141">
        <v>133</v>
      </c>
      <c r="AC32" s="142">
        <v>97</v>
      </c>
      <c r="AD32" s="142">
        <v>36</v>
      </c>
      <c r="AE32" s="141">
        <v>82</v>
      </c>
      <c r="AF32" s="142">
        <v>64</v>
      </c>
      <c r="AG32" s="142">
        <v>18</v>
      </c>
      <c r="AH32" s="141">
        <v>110</v>
      </c>
      <c r="AI32" s="142">
        <v>83</v>
      </c>
      <c r="AJ32" s="143">
        <v>27</v>
      </c>
      <c r="AK32" s="121"/>
      <c r="AL32" s="121"/>
      <c r="AM32" s="121"/>
      <c r="AN32" s="121"/>
    </row>
    <row r="33" spans="1:40" s="122" customFormat="1" ht="30.75" customHeight="1">
      <c r="A33" s="148" t="s">
        <v>213</v>
      </c>
      <c r="B33" s="146" t="s">
        <v>151</v>
      </c>
      <c r="C33" s="150" t="s">
        <v>167</v>
      </c>
      <c r="D33" s="140">
        <f t="shared" si="0"/>
        <v>55</v>
      </c>
      <c r="E33" s="140">
        <f t="shared" si="1"/>
        <v>18</v>
      </c>
      <c r="F33" s="140">
        <f t="shared" si="2"/>
        <v>37</v>
      </c>
      <c r="G33" s="141">
        <v>21</v>
      </c>
      <c r="H33" s="142">
        <v>7</v>
      </c>
      <c r="I33" s="142">
        <v>14</v>
      </c>
      <c r="J33" s="141">
        <v>10</v>
      </c>
      <c r="K33" s="142">
        <v>1</v>
      </c>
      <c r="L33" s="142">
        <v>9</v>
      </c>
      <c r="M33" s="141">
        <v>4</v>
      </c>
      <c r="N33" s="142">
        <v>2</v>
      </c>
      <c r="O33" s="142">
        <v>2</v>
      </c>
      <c r="P33" s="141">
        <v>5</v>
      </c>
      <c r="Q33" s="142">
        <v>3</v>
      </c>
      <c r="R33" s="142">
        <v>2</v>
      </c>
      <c r="S33" s="141">
        <v>2</v>
      </c>
      <c r="T33" s="142">
        <v>2</v>
      </c>
      <c r="U33" s="142">
        <v>0</v>
      </c>
      <c r="V33" s="141">
        <v>6</v>
      </c>
      <c r="W33" s="142">
        <v>2</v>
      </c>
      <c r="X33" s="142">
        <v>4</v>
      </c>
      <c r="Y33" s="141">
        <v>3</v>
      </c>
      <c r="Z33" s="142">
        <v>0</v>
      </c>
      <c r="AA33" s="142">
        <v>3</v>
      </c>
      <c r="AB33" s="141">
        <v>1</v>
      </c>
      <c r="AC33" s="142">
        <v>1</v>
      </c>
      <c r="AD33" s="142">
        <v>0</v>
      </c>
      <c r="AE33" s="141">
        <v>2</v>
      </c>
      <c r="AF33" s="142">
        <v>0</v>
      </c>
      <c r="AG33" s="142">
        <v>2</v>
      </c>
      <c r="AH33" s="141">
        <v>1</v>
      </c>
      <c r="AI33" s="142">
        <v>0</v>
      </c>
      <c r="AJ33" s="143">
        <v>1</v>
      </c>
      <c r="AK33" s="121"/>
      <c r="AL33" s="121"/>
      <c r="AM33" s="121"/>
      <c r="AN33" s="121"/>
    </row>
    <row r="34" spans="1:40" s="122" customFormat="1" ht="30.75" customHeight="1">
      <c r="A34" s="148" t="s">
        <v>214</v>
      </c>
      <c r="B34" s="146" t="s">
        <v>151</v>
      </c>
      <c r="C34" s="150" t="s">
        <v>168</v>
      </c>
      <c r="D34" s="140">
        <f t="shared" si="0"/>
        <v>506</v>
      </c>
      <c r="E34" s="140">
        <f t="shared" si="1"/>
        <v>3</v>
      </c>
      <c r="F34" s="140">
        <f t="shared" si="2"/>
        <v>503</v>
      </c>
      <c r="G34" s="141">
        <v>133</v>
      </c>
      <c r="H34" s="142">
        <v>0</v>
      </c>
      <c r="I34" s="142">
        <v>133</v>
      </c>
      <c r="J34" s="141">
        <v>112</v>
      </c>
      <c r="K34" s="142">
        <v>1</v>
      </c>
      <c r="L34" s="142">
        <v>111</v>
      </c>
      <c r="M34" s="141">
        <v>68</v>
      </c>
      <c r="N34" s="142">
        <v>0</v>
      </c>
      <c r="O34" s="142">
        <v>68</v>
      </c>
      <c r="P34" s="141">
        <v>55</v>
      </c>
      <c r="Q34" s="142">
        <v>0</v>
      </c>
      <c r="R34" s="142">
        <v>55</v>
      </c>
      <c r="S34" s="141">
        <v>31</v>
      </c>
      <c r="T34" s="142">
        <v>0</v>
      </c>
      <c r="U34" s="142">
        <v>31</v>
      </c>
      <c r="V34" s="141">
        <v>49</v>
      </c>
      <c r="W34" s="142">
        <v>2</v>
      </c>
      <c r="X34" s="142">
        <v>47</v>
      </c>
      <c r="Y34" s="141">
        <v>30</v>
      </c>
      <c r="Z34" s="142">
        <v>0</v>
      </c>
      <c r="AA34" s="142">
        <v>30</v>
      </c>
      <c r="AB34" s="141">
        <v>8</v>
      </c>
      <c r="AC34" s="142">
        <v>0</v>
      </c>
      <c r="AD34" s="142">
        <v>8</v>
      </c>
      <c r="AE34" s="141">
        <v>6</v>
      </c>
      <c r="AF34" s="142">
        <v>0</v>
      </c>
      <c r="AG34" s="142">
        <v>6</v>
      </c>
      <c r="AH34" s="141">
        <v>14</v>
      </c>
      <c r="AI34" s="142">
        <v>0</v>
      </c>
      <c r="AJ34" s="143">
        <v>14</v>
      </c>
      <c r="AK34" s="121"/>
      <c r="AL34" s="121"/>
      <c r="AM34" s="121"/>
      <c r="AN34" s="121"/>
    </row>
    <row r="35" spans="1:40" s="122" customFormat="1" ht="30.75" customHeight="1">
      <c r="A35" s="148" t="s">
        <v>215</v>
      </c>
      <c r="B35" s="146" t="s">
        <v>151</v>
      </c>
      <c r="C35" s="150" t="s">
        <v>169</v>
      </c>
      <c r="D35" s="140">
        <f t="shared" si="0"/>
        <v>239</v>
      </c>
      <c r="E35" s="140">
        <f t="shared" si="1"/>
        <v>0</v>
      </c>
      <c r="F35" s="140">
        <f t="shared" si="2"/>
        <v>239</v>
      </c>
      <c r="G35" s="141">
        <v>64</v>
      </c>
      <c r="H35" s="142">
        <v>0</v>
      </c>
      <c r="I35" s="142">
        <v>64</v>
      </c>
      <c r="J35" s="141">
        <v>44</v>
      </c>
      <c r="K35" s="142">
        <v>0</v>
      </c>
      <c r="L35" s="142">
        <v>44</v>
      </c>
      <c r="M35" s="141">
        <v>29</v>
      </c>
      <c r="N35" s="142">
        <v>0</v>
      </c>
      <c r="O35" s="142">
        <v>29</v>
      </c>
      <c r="P35" s="141">
        <v>32</v>
      </c>
      <c r="Q35" s="142">
        <v>0</v>
      </c>
      <c r="R35" s="142">
        <v>32</v>
      </c>
      <c r="S35" s="141">
        <v>9</v>
      </c>
      <c r="T35" s="142">
        <v>0</v>
      </c>
      <c r="U35" s="142">
        <v>9</v>
      </c>
      <c r="V35" s="141">
        <v>22</v>
      </c>
      <c r="W35" s="142">
        <v>0</v>
      </c>
      <c r="X35" s="142">
        <v>22</v>
      </c>
      <c r="Y35" s="141">
        <v>7</v>
      </c>
      <c r="Z35" s="142">
        <v>0</v>
      </c>
      <c r="AA35" s="142">
        <v>7</v>
      </c>
      <c r="AB35" s="141">
        <v>17</v>
      </c>
      <c r="AC35" s="142">
        <v>0</v>
      </c>
      <c r="AD35" s="142">
        <v>17</v>
      </c>
      <c r="AE35" s="141">
        <v>6</v>
      </c>
      <c r="AF35" s="142">
        <v>0</v>
      </c>
      <c r="AG35" s="142">
        <v>6</v>
      </c>
      <c r="AH35" s="141">
        <v>9</v>
      </c>
      <c r="AI35" s="142">
        <v>0</v>
      </c>
      <c r="AJ35" s="143">
        <v>9</v>
      </c>
      <c r="AK35" s="121"/>
      <c r="AL35" s="121"/>
      <c r="AM35" s="121"/>
      <c r="AN35" s="121"/>
    </row>
    <row r="36" spans="1:40" s="122" customFormat="1" ht="30.75" customHeight="1">
      <c r="A36" s="148" t="s">
        <v>216</v>
      </c>
      <c r="B36" s="146" t="s">
        <v>151</v>
      </c>
      <c r="C36" s="150" t="s">
        <v>170</v>
      </c>
      <c r="D36" s="140">
        <f t="shared" si="0"/>
        <v>185</v>
      </c>
      <c r="E36" s="140">
        <f t="shared" si="1"/>
        <v>0</v>
      </c>
      <c r="F36" s="140">
        <f t="shared" si="2"/>
        <v>185</v>
      </c>
      <c r="G36" s="141">
        <v>47</v>
      </c>
      <c r="H36" s="142">
        <v>0</v>
      </c>
      <c r="I36" s="142">
        <v>47</v>
      </c>
      <c r="J36" s="141">
        <v>40</v>
      </c>
      <c r="K36" s="142">
        <v>0</v>
      </c>
      <c r="L36" s="142">
        <v>40</v>
      </c>
      <c r="M36" s="141">
        <v>25</v>
      </c>
      <c r="N36" s="142">
        <v>0</v>
      </c>
      <c r="O36" s="142">
        <v>25</v>
      </c>
      <c r="P36" s="141">
        <v>22</v>
      </c>
      <c r="Q36" s="142">
        <v>0</v>
      </c>
      <c r="R36" s="142">
        <v>22</v>
      </c>
      <c r="S36" s="141">
        <v>6</v>
      </c>
      <c r="T36" s="142">
        <v>0</v>
      </c>
      <c r="U36" s="142">
        <v>6</v>
      </c>
      <c r="V36" s="141">
        <v>17</v>
      </c>
      <c r="W36" s="142">
        <v>0</v>
      </c>
      <c r="X36" s="142">
        <v>17</v>
      </c>
      <c r="Y36" s="141">
        <v>7</v>
      </c>
      <c r="Z36" s="142">
        <v>0</v>
      </c>
      <c r="AA36" s="142">
        <v>7</v>
      </c>
      <c r="AB36" s="141">
        <v>5</v>
      </c>
      <c r="AC36" s="142">
        <v>0</v>
      </c>
      <c r="AD36" s="142">
        <v>5</v>
      </c>
      <c r="AE36" s="141">
        <v>7</v>
      </c>
      <c r="AF36" s="142">
        <v>0</v>
      </c>
      <c r="AG36" s="142">
        <v>7</v>
      </c>
      <c r="AH36" s="141">
        <v>9</v>
      </c>
      <c r="AI36" s="142">
        <v>0</v>
      </c>
      <c r="AJ36" s="143">
        <v>9</v>
      </c>
      <c r="AK36" s="121"/>
      <c r="AL36" s="121"/>
      <c r="AM36" s="121"/>
      <c r="AN36" s="121"/>
    </row>
    <row r="37" spans="1:40" s="122" customFormat="1" ht="30.75" customHeight="1">
      <c r="A37" s="148" t="s">
        <v>217</v>
      </c>
      <c r="B37" s="146" t="s">
        <v>151</v>
      </c>
      <c r="C37" s="150" t="s">
        <v>171</v>
      </c>
      <c r="D37" s="140">
        <f t="shared" si="0"/>
        <v>410</v>
      </c>
      <c r="E37" s="140">
        <f t="shared" si="1"/>
        <v>410</v>
      </c>
      <c r="F37" s="140">
        <f t="shared" si="2"/>
        <v>0</v>
      </c>
      <c r="G37" s="141">
        <v>119</v>
      </c>
      <c r="H37" s="142">
        <v>119</v>
      </c>
      <c r="I37" s="142">
        <v>0</v>
      </c>
      <c r="J37" s="141">
        <v>61</v>
      </c>
      <c r="K37" s="142">
        <v>61</v>
      </c>
      <c r="L37" s="142">
        <v>0</v>
      </c>
      <c r="M37" s="141">
        <v>45</v>
      </c>
      <c r="N37" s="142">
        <v>45</v>
      </c>
      <c r="O37" s="142">
        <v>0</v>
      </c>
      <c r="P37" s="141">
        <v>50</v>
      </c>
      <c r="Q37" s="142">
        <v>50</v>
      </c>
      <c r="R37" s="142">
        <v>0</v>
      </c>
      <c r="S37" s="141">
        <v>32</v>
      </c>
      <c r="T37" s="142">
        <v>32</v>
      </c>
      <c r="U37" s="142">
        <v>0</v>
      </c>
      <c r="V37" s="141">
        <v>43</v>
      </c>
      <c r="W37" s="142">
        <v>43</v>
      </c>
      <c r="X37" s="142">
        <v>0</v>
      </c>
      <c r="Y37" s="141">
        <v>20</v>
      </c>
      <c r="Z37" s="142">
        <v>20</v>
      </c>
      <c r="AA37" s="142">
        <v>0</v>
      </c>
      <c r="AB37" s="141">
        <v>19</v>
      </c>
      <c r="AC37" s="142">
        <v>19</v>
      </c>
      <c r="AD37" s="142">
        <v>0</v>
      </c>
      <c r="AE37" s="141">
        <v>9</v>
      </c>
      <c r="AF37" s="142">
        <v>9</v>
      </c>
      <c r="AG37" s="142">
        <v>0</v>
      </c>
      <c r="AH37" s="141">
        <v>12</v>
      </c>
      <c r="AI37" s="142">
        <v>12</v>
      </c>
      <c r="AJ37" s="143">
        <v>0</v>
      </c>
      <c r="AK37" s="121"/>
      <c r="AL37" s="121"/>
      <c r="AM37" s="121"/>
      <c r="AN37" s="121"/>
    </row>
    <row r="38" spans="1:40" s="122" customFormat="1" ht="30.75" customHeight="1">
      <c r="A38" s="148" t="s">
        <v>218</v>
      </c>
      <c r="B38" s="146" t="s">
        <v>151</v>
      </c>
      <c r="C38" s="150" t="s">
        <v>172</v>
      </c>
      <c r="D38" s="140">
        <f t="shared" si="0"/>
        <v>290</v>
      </c>
      <c r="E38" s="140">
        <f t="shared" si="1"/>
        <v>205</v>
      </c>
      <c r="F38" s="140">
        <f t="shared" si="2"/>
        <v>85</v>
      </c>
      <c r="G38" s="141">
        <v>75</v>
      </c>
      <c r="H38" s="142">
        <v>53</v>
      </c>
      <c r="I38" s="142">
        <v>22</v>
      </c>
      <c r="J38" s="141">
        <v>48</v>
      </c>
      <c r="K38" s="142">
        <v>35</v>
      </c>
      <c r="L38" s="142">
        <v>13</v>
      </c>
      <c r="M38" s="141">
        <v>40</v>
      </c>
      <c r="N38" s="142">
        <v>29</v>
      </c>
      <c r="O38" s="142">
        <v>11</v>
      </c>
      <c r="P38" s="141">
        <v>34</v>
      </c>
      <c r="Q38" s="142">
        <v>21</v>
      </c>
      <c r="R38" s="142">
        <v>13</v>
      </c>
      <c r="S38" s="141">
        <v>7</v>
      </c>
      <c r="T38" s="142">
        <v>5</v>
      </c>
      <c r="U38" s="142">
        <v>2</v>
      </c>
      <c r="V38" s="141">
        <v>32</v>
      </c>
      <c r="W38" s="142">
        <v>26</v>
      </c>
      <c r="X38" s="142">
        <v>6</v>
      </c>
      <c r="Y38" s="141">
        <v>21</v>
      </c>
      <c r="Z38" s="142">
        <v>13</v>
      </c>
      <c r="AA38" s="142">
        <v>8</v>
      </c>
      <c r="AB38" s="141">
        <v>13</v>
      </c>
      <c r="AC38" s="142">
        <v>11</v>
      </c>
      <c r="AD38" s="142">
        <v>2</v>
      </c>
      <c r="AE38" s="141">
        <v>3</v>
      </c>
      <c r="AF38" s="142">
        <v>2</v>
      </c>
      <c r="AG38" s="142">
        <v>1</v>
      </c>
      <c r="AH38" s="141">
        <v>17</v>
      </c>
      <c r="AI38" s="142">
        <v>10</v>
      </c>
      <c r="AJ38" s="143">
        <v>7</v>
      </c>
      <c r="AK38" s="121"/>
      <c r="AL38" s="121"/>
      <c r="AM38" s="121"/>
      <c r="AN38" s="121"/>
    </row>
    <row r="39" spans="1:40" s="122" customFormat="1" ht="30.75" customHeight="1">
      <c r="A39" s="148" t="s">
        <v>219</v>
      </c>
      <c r="B39" s="146" t="s">
        <v>151</v>
      </c>
      <c r="C39" s="150" t="s">
        <v>173</v>
      </c>
      <c r="D39" s="140">
        <f t="shared" si="0"/>
        <v>72</v>
      </c>
      <c r="E39" s="140">
        <f t="shared" si="1"/>
        <v>43</v>
      </c>
      <c r="F39" s="140">
        <f t="shared" si="2"/>
        <v>29</v>
      </c>
      <c r="G39" s="141">
        <v>20</v>
      </c>
      <c r="H39" s="142">
        <v>9</v>
      </c>
      <c r="I39" s="142">
        <v>11</v>
      </c>
      <c r="J39" s="141">
        <v>14</v>
      </c>
      <c r="K39" s="142">
        <v>8</v>
      </c>
      <c r="L39" s="142">
        <v>6</v>
      </c>
      <c r="M39" s="141">
        <v>10</v>
      </c>
      <c r="N39" s="142">
        <v>8</v>
      </c>
      <c r="O39" s="142">
        <v>2</v>
      </c>
      <c r="P39" s="141">
        <v>4</v>
      </c>
      <c r="Q39" s="142">
        <v>3</v>
      </c>
      <c r="R39" s="142">
        <v>1</v>
      </c>
      <c r="S39" s="141">
        <v>8</v>
      </c>
      <c r="T39" s="142">
        <v>4</v>
      </c>
      <c r="U39" s="142">
        <v>4</v>
      </c>
      <c r="V39" s="141">
        <v>4</v>
      </c>
      <c r="W39" s="142">
        <v>4</v>
      </c>
      <c r="X39" s="142">
        <v>0</v>
      </c>
      <c r="Y39" s="141">
        <v>3</v>
      </c>
      <c r="Z39" s="142">
        <v>2</v>
      </c>
      <c r="AA39" s="142">
        <v>1</v>
      </c>
      <c r="AB39" s="141">
        <v>7</v>
      </c>
      <c r="AC39" s="142">
        <v>3</v>
      </c>
      <c r="AD39" s="142">
        <v>4</v>
      </c>
      <c r="AE39" s="141">
        <v>0</v>
      </c>
      <c r="AF39" s="142">
        <v>0</v>
      </c>
      <c r="AG39" s="142">
        <v>0</v>
      </c>
      <c r="AH39" s="141">
        <v>2</v>
      </c>
      <c r="AI39" s="142">
        <v>2</v>
      </c>
      <c r="AJ39" s="143">
        <v>0</v>
      </c>
      <c r="AK39" s="121"/>
      <c r="AL39" s="121"/>
      <c r="AM39" s="121"/>
      <c r="AN39" s="121"/>
    </row>
    <row r="40" spans="1:40" s="122" customFormat="1" ht="30.75" customHeight="1">
      <c r="A40" s="148" t="s">
        <v>220</v>
      </c>
      <c r="B40" s="146" t="s">
        <v>151</v>
      </c>
      <c r="C40" s="150" t="s">
        <v>174</v>
      </c>
      <c r="D40" s="140">
        <f t="shared" si="0"/>
        <v>470</v>
      </c>
      <c r="E40" s="140">
        <f t="shared" si="1"/>
        <v>277</v>
      </c>
      <c r="F40" s="140">
        <f t="shared" si="2"/>
        <v>193</v>
      </c>
      <c r="G40" s="141">
        <v>127</v>
      </c>
      <c r="H40" s="142">
        <v>79</v>
      </c>
      <c r="I40" s="142">
        <v>48</v>
      </c>
      <c r="J40" s="141">
        <v>80</v>
      </c>
      <c r="K40" s="142">
        <v>41</v>
      </c>
      <c r="L40" s="142">
        <v>39</v>
      </c>
      <c r="M40" s="141">
        <v>51</v>
      </c>
      <c r="N40" s="142">
        <v>30</v>
      </c>
      <c r="O40" s="142">
        <v>21</v>
      </c>
      <c r="P40" s="141">
        <v>52</v>
      </c>
      <c r="Q40" s="142">
        <v>31</v>
      </c>
      <c r="R40" s="142">
        <v>21</v>
      </c>
      <c r="S40" s="141">
        <v>27</v>
      </c>
      <c r="T40" s="142">
        <v>17</v>
      </c>
      <c r="U40" s="142">
        <v>10</v>
      </c>
      <c r="V40" s="141">
        <v>45</v>
      </c>
      <c r="W40" s="142">
        <v>24</v>
      </c>
      <c r="X40" s="142">
        <v>21</v>
      </c>
      <c r="Y40" s="141">
        <v>32</v>
      </c>
      <c r="Z40" s="142">
        <v>21</v>
      </c>
      <c r="AA40" s="142">
        <v>11</v>
      </c>
      <c r="AB40" s="141">
        <v>24</v>
      </c>
      <c r="AC40" s="142">
        <v>11</v>
      </c>
      <c r="AD40" s="142">
        <v>13</v>
      </c>
      <c r="AE40" s="141">
        <v>11</v>
      </c>
      <c r="AF40" s="142">
        <v>9</v>
      </c>
      <c r="AG40" s="142">
        <v>2</v>
      </c>
      <c r="AH40" s="141">
        <v>21</v>
      </c>
      <c r="AI40" s="142">
        <v>14</v>
      </c>
      <c r="AJ40" s="143">
        <v>7</v>
      </c>
      <c r="AK40" s="121"/>
      <c r="AL40" s="121"/>
      <c r="AM40" s="121"/>
      <c r="AN40" s="121"/>
    </row>
    <row r="41" spans="1:40" s="122" customFormat="1" ht="30.75" customHeight="1">
      <c r="A41" s="148" t="s">
        <v>221</v>
      </c>
      <c r="B41" s="146" t="s">
        <v>151</v>
      </c>
      <c r="C41" s="150" t="s">
        <v>175</v>
      </c>
      <c r="D41" s="140">
        <f t="shared" si="0"/>
        <v>336</v>
      </c>
      <c r="E41" s="140">
        <f t="shared" si="1"/>
        <v>204</v>
      </c>
      <c r="F41" s="140">
        <f t="shared" si="2"/>
        <v>132</v>
      </c>
      <c r="G41" s="141">
        <v>85</v>
      </c>
      <c r="H41" s="142">
        <v>50</v>
      </c>
      <c r="I41" s="142">
        <v>35</v>
      </c>
      <c r="J41" s="141">
        <v>65</v>
      </c>
      <c r="K41" s="142">
        <v>43</v>
      </c>
      <c r="L41" s="142">
        <v>22</v>
      </c>
      <c r="M41" s="141">
        <v>46</v>
      </c>
      <c r="N41" s="142">
        <v>24</v>
      </c>
      <c r="O41" s="142">
        <v>22</v>
      </c>
      <c r="P41" s="141">
        <v>44</v>
      </c>
      <c r="Q41" s="142">
        <v>27</v>
      </c>
      <c r="R41" s="142">
        <v>17</v>
      </c>
      <c r="S41" s="141">
        <v>19</v>
      </c>
      <c r="T41" s="142">
        <v>11</v>
      </c>
      <c r="U41" s="142">
        <v>8</v>
      </c>
      <c r="V41" s="141">
        <v>32</v>
      </c>
      <c r="W41" s="142">
        <v>18</v>
      </c>
      <c r="X41" s="142">
        <v>14</v>
      </c>
      <c r="Y41" s="141">
        <v>16</v>
      </c>
      <c r="Z41" s="142">
        <v>11</v>
      </c>
      <c r="AA41" s="142">
        <v>5</v>
      </c>
      <c r="AB41" s="141">
        <v>11</v>
      </c>
      <c r="AC41" s="142">
        <v>9</v>
      </c>
      <c r="AD41" s="142">
        <v>2</v>
      </c>
      <c r="AE41" s="141">
        <v>10</v>
      </c>
      <c r="AF41" s="142">
        <v>5</v>
      </c>
      <c r="AG41" s="142">
        <v>5</v>
      </c>
      <c r="AH41" s="141">
        <v>8</v>
      </c>
      <c r="AI41" s="142">
        <v>6</v>
      </c>
      <c r="AJ41" s="143">
        <v>2</v>
      </c>
      <c r="AK41" s="121"/>
      <c r="AL41" s="121"/>
      <c r="AM41" s="121"/>
      <c r="AN41" s="121"/>
    </row>
    <row r="42" spans="1:40" s="122" customFormat="1" ht="30.75" customHeight="1">
      <c r="A42" s="148" t="s">
        <v>222</v>
      </c>
      <c r="B42" s="146" t="s">
        <v>151</v>
      </c>
      <c r="C42" s="150" t="s">
        <v>176</v>
      </c>
      <c r="D42" s="140">
        <f t="shared" si="0"/>
        <v>187</v>
      </c>
      <c r="E42" s="140">
        <f t="shared" si="1"/>
        <v>99</v>
      </c>
      <c r="F42" s="140">
        <f t="shared" si="2"/>
        <v>88</v>
      </c>
      <c r="G42" s="141">
        <v>47</v>
      </c>
      <c r="H42" s="142">
        <v>27</v>
      </c>
      <c r="I42" s="142">
        <v>20</v>
      </c>
      <c r="J42" s="141">
        <v>35</v>
      </c>
      <c r="K42" s="142">
        <v>16</v>
      </c>
      <c r="L42" s="142">
        <v>19</v>
      </c>
      <c r="M42" s="141">
        <v>21</v>
      </c>
      <c r="N42" s="142">
        <v>10</v>
      </c>
      <c r="O42" s="142">
        <v>11</v>
      </c>
      <c r="P42" s="141">
        <v>26</v>
      </c>
      <c r="Q42" s="142">
        <v>17</v>
      </c>
      <c r="R42" s="142">
        <v>9</v>
      </c>
      <c r="S42" s="141">
        <v>13</v>
      </c>
      <c r="T42" s="142">
        <v>5</v>
      </c>
      <c r="U42" s="142">
        <v>8</v>
      </c>
      <c r="V42" s="141">
        <v>15</v>
      </c>
      <c r="W42" s="142">
        <v>8</v>
      </c>
      <c r="X42" s="142">
        <v>7</v>
      </c>
      <c r="Y42" s="141">
        <v>14</v>
      </c>
      <c r="Z42" s="142">
        <v>8</v>
      </c>
      <c r="AA42" s="142">
        <v>6</v>
      </c>
      <c r="AB42" s="141">
        <v>6</v>
      </c>
      <c r="AC42" s="142">
        <v>3</v>
      </c>
      <c r="AD42" s="142">
        <v>3</v>
      </c>
      <c r="AE42" s="141">
        <v>5</v>
      </c>
      <c r="AF42" s="142">
        <v>3</v>
      </c>
      <c r="AG42" s="142">
        <v>2</v>
      </c>
      <c r="AH42" s="141">
        <v>5</v>
      </c>
      <c r="AI42" s="142">
        <v>2</v>
      </c>
      <c r="AJ42" s="143">
        <v>3</v>
      </c>
      <c r="AK42" s="121"/>
      <c r="AL42" s="121"/>
      <c r="AM42" s="121"/>
      <c r="AN42" s="121"/>
    </row>
    <row r="43" spans="1:40" s="122" customFormat="1" ht="30.75" customHeight="1">
      <c r="A43" s="148" t="s">
        <v>223</v>
      </c>
      <c r="B43" s="146" t="s">
        <v>151</v>
      </c>
      <c r="C43" s="150" t="s">
        <v>177</v>
      </c>
      <c r="D43" s="140">
        <f t="shared" si="0"/>
        <v>1097</v>
      </c>
      <c r="E43" s="140">
        <f t="shared" si="1"/>
        <v>660</v>
      </c>
      <c r="F43" s="140">
        <f t="shared" si="2"/>
        <v>437</v>
      </c>
      <c r="G43" s="141">
        <v>296</v>
      </c>
      <c r="H43" s="142">
        <v>178</v>
      </c>
      <c r="I43" s="142">
        <v>118</v>
      </c>
      <c r="J43" s="141">
        <v>177</v>
      </c>
      <c r="K43" s="142">
        <v>120</v>
      </c>
      <c r="L43" s="142">
        <v>57</v>
      </c>
      <c r="M43" s="141">
        <v>150</v>
      </c>
      <c r="N43" s="142">
        <v>90</v>
      </c>
      <c r="O43" s="142">
        <v>60</v>
      </c>
      <c r="P43" s="141">
        <v>116</v>
      </c>
      <c r="Q43" s="142">
        <v>70</v>
      </c>
      <c r="R43" s="142">
        <v>46</v>
      </c>
      <c r="S43" s="141">
        <v>57</v>
      </c>
      <c r="T43" s="142">
        <v>25</v>
      </c>
      <c r="U43" s="142">
        <v>32</v>
      </c>
      <c r="V43" s="141">
        <v>106</v>
      </c>
      <c r="W43" s="142">
        <v>56</v>
      </c>
      <c r="X43" s="142">
        <v>50</v>
      </c>
      <c r="Y43" s="141">
        <v>61</v>
      </c>
      <c r="Z43" s="142">
        <v>40</v>
      </c>
      <c r="AA43" s="142">
        <v>21</v>
      </c>
      <c r="AB43" s="141">
        <v>60</v>
      </c>
      <c r="AC43" s="142">
        <v>37</v>
      </c>
      <c r="AD43" s="142">
        <v>23</v>
      </c>
      <c r="AE43" s="141">
        <v>22</v>
      </c>
      <c r="AF43" s="142">
        <v>11</v>
      </c>
      <c r="AG43" s="142">
        <v>11</v>
      </c>
      <c r="AH43" s="141">
        <v>52</v>
      </c>
      <c r="AI43" s="142">
        <v>33</v>
      </c>
      <c r="AJ43" s="143">
        <v>19</v>
      </c>
      <c r="AK43" s="121"/>
      <c r="AL43" s="121"/>
      <c r="AM43" s="121"/>
      <c r="AN43" s="121"/>
    </row>
    <row r="44" spans="1:40" s="122" customFormat="1" ht="30.75" customHeight="1">
      <c r="A44" s="148" t="s">
        <v>224</v>
      </c>
      <c r="B44" s="149" t="s">
        <v>225</v>
      </c>
      <c r="C44" s="147"/>
      <c r="D44" s="140">
        <f t="shared" si="0"/>
        <v>421</v>
      </c>
      <c r="E44" s="140">
        <f t="shared" si="1"/>
        <v>231</v>
      </c>
      <c r="F44" s="140">
        <f t="shared" si="2"/>
        <v>190</v>
      </c>
      <c r="G44" s="141">
        <f>SUM('第５表－１'!G45,'第５表－１'!G46)</f>
        <v>108</v>
      </c>
      <c r="H44" s="142">
        <f>SUM('第５表－１'!H45,'第５表－１'!H46)</f>
        <v>74</v>
      </c>
      <c r="I44" s="142">
        <f>SUM('第５表－１'!I45,'第５表－１'!I46)</f>
        <v>34</v>
      </c>
      <c r="J44" s="141">
        <f>SUM('第５表－１'!J45,'第５表－１'!J46)</f>
        <v>66</v>
      </c>
      <c r="K44" s="142">
        <f>SUM('第５表－１'!K45,'第５表－１'!K46)</f>
        <v>33</v>
      </c>
      <c r="L44" s="142">
        <f>SUM('第５表－１'!L45,'第５表－１'!L46)</f>
        <v>33</v>
      </c>
      <c r="M44" s="141">
        <f>SUM('第５表－１'!M45,'第５表－１'!M46)</f>
        <v>44</v>
      </c>
      <c r="N44" s="142">
        <f>SUM('第５表－１'!N45,'第５表－１'!N46)</f>
        <v>24</v>
      </c>
      <c r="O44" s="142">
        <f>SUM('第５表－１'!O45,'第５表－１'!O46)</f>
        <v>20</v>
      </c>
      <c r="P44" s="141">
        <f>SUM('第５表－１'!P45,'第５表－１'!P46)</f>
        <v>58</v>
      </c>
      <c r="Q44" s="142">
        <f>SUM('第５表－１'!Q45,'第５表－１'!Q46)</f>
        <v>28</v>
      </c>
      <c r="R44" s="142">
        <f>SUM('第５表－１'!R45,'第５表－１'!R46)</f>
        <v>30</v>
      </c>
      <c r="S44" s="141">
        <f>SUM('第５表－１'!S45,'第５表－１'!S46)</f>
        <v>30</v>
      </c>
      <c r="T44" s="142">
        <f>SUM('第５表－１'!T45,'第５表－１'!T46)</f>
        <v>13</v>
      </c>
      <c r="U44" s="142">
        <f>SUM('第５表－１'!U45,'第５表－１'!U46)</f>
        <v>17</v>
      </c>
      <c r="V44" s="141">
        <f>SUM('第５表－１'!V45,'第５表－１'!V46)</f>
        <v>52</v>
      </c>
      <c r="W44" s="142">
        <f>SUM('第５表－１'!W45,'第５表－１'!W46)</f>
        <v>32</v>
      </c>
      <c r="X44" s="142">
        <f>SUM('第５表－１'!X45,'第５表－１'!X46)</f>
        <v>20</v>
      </c>
      <c r="Y44" s="141">
        <f>SUM('第５表－１'!Y45,'第５表－１'!Y46)</f>
        <v>22</v>
      </c>
      <c r="Z44" s="142">
        <f>SUM('第５表－１'!Z45,'第５表－１'!Z46)</f>
        <v>10</v>
      </c>
      <c r="AA44" s="142">
        <f>SUM('第５表－１'!AA45,'第５表－１'!AA46)</f>
        <v>12</v>
      </c>
      <c r="AB44" s="141">
        <f>SUM('第５表－１'!AB45,'第５表－１'!AB46)</f>
        <v>12</v>
      </c>
      <c r="AC44" s="142">
        <f>SUM('第５表－１'!AC45,'第５表－１'!AC46)</f>
        <v>4</v>
      </c>
      <c r="AD44" s="142">
        <f>SUM('第５表－１'!AD45,'第５表－１'!AD46)</f>
        <v>8</v>
      </c>
      <c r="AE44" s="141">
        <f>SUM('第５表－１'!AE45,'第５表－１'!AE46)</f>
        <v>13</v>
      </c>
      <c r="AF44" s="142">
        <f>SUM('第５表－１'!AF45,'第５表－１'!AF46)</f>
        <v>6</v>
      </c>
      <c r="AG44" s="142">
        <f>SUM('第５表－１'!AG45,'第５表－１'!AG46)</f>
        <v>7</v>
      </c>
      <c r="AH44" s="141">
        <f>SUM('第５表－１'!AH45,'第５表－１'!AH46)</f>
        <v>16</v>
      </c>
      <c r="AI44" s="142">
        <f>SUM('第５表－１'!AI45,'第５表－１'!AI46)</f>
        <v>7</v>
      </c>
      <c r="AJ44" s="143">
        <f>SUM('第５表－１'!AJ45,'第５表－１'!AJ46)</f>
        <v>9</v>
      </c>
      <c r="AK44" s="121"/>
      <c r="AL44" s="121"/>
      <c r="AM44" s="121"/>
      <c r="AN44" s="121"/>
    </row>
    <row r="45" spans="1:40" s="122" customFormat="1" ht="30.75" customHeight="1">
      <c r="A45" s="148" t="s">
        <v>226</v>
      </c>
      <c r="B45" s="146" t="s">
        <v>151</v>
      </c>
      <c r="C45" s="150" t="s">
        <v>178</v>
      </c>
      <c r="D45" s="140">
        <f t="shared" si="0"/>
        <v>110</v>
      </c>
      <c r="E45" s="140">
        <f t="shared" si="1"/>
        <v>52</v>
      </c>
      <c r="F45" s="140">
        <f t="shared" si="2"/>
        <v>58</v>
      </c>
      <c r="G45" s="141">
        <v>28</v>
      </c>
      <c r="H45" s="142">
        <v>13</v>
      </c>
      <c r="I45" s="142">
        <v>15</v>
      </c>
      <c r="J45" s="141">
        <v>15</v>
      </c>
      <c r="K45" s="142">
        <v>7</v>
      </c>
      <c r="L45" s="142">
        <v>8</v>
      </c>
      <c r="M45" s="141">
        <v>12</v>
      </c>
      <c r="N45" s="142">
        <v>5</v>
      </c>
      <c r="O45" s="142">
        <v>7</v>
      </c>
      <c r="P45" s="141">
        <v>17</v>
      </c>
      <c r="Q45" s="142">
        <v>11</v>
      </c>
      <c r="R45" s="142">
        <v>6</v>
      </c>
      <c r="S45" s="141">
        <v>7</v>
      </c>
      <c r="T45" s="142">
        <v>2</v>
      </c>
      <c r="U45" s="142">
        <v>5</v>
      </c>
      <c r="V45" s="141">
        <v>13</v>
      </c>
      <c r="W45" s="142">
        <v>7</v>
      </c>
      <c r="X45" s="142">
        <v>6</v>
      </c>
      <c r="Y45" s="141">
        <v>6</v>
      </c>
      <c r="Z45" s="142">
        <v>4</v>
      </c>
      <c r="AA45" s="142">
        <v>2</v>
      </c>
      <c r="AB45" s="141">
        <v>3</v>
      </c>
      <c r="AC45" s="142">
        <v>0</v>
      </c>
      <c r="AD45" s="142">
        <v>3</v>
      </c>
      <c r="AE45" s="141">
        <v>6</v>
      </c>
      <c r="AF45" s="142">
        <v>3</v>
      </c>
      <c r="AG45" s="142">
        <v>3</v>
      </c>
      <c r="AH45" s="141">
        <v>3</v>
      </c>
      <c r="AI45" s="142">
        <v>0</v>
      </c>
      <c r="AJ45" s="143">
        <v>3</v>
      </c>
      <c r="AK45" s="121"/>
      <c r="AL45" s="121"/>
      <c r="AM45" s="121"/>
      <c r="AN45" s="121"/>
    </row>
    <row r="46" spans="1:40" s="122" customFormat="1" ht="30.75" customHeight="1">
      <c r="A46" s="148" t="s">
        <v>227</v>
      </c>
      <c r="B46" s="146" t="s">
        <v>151</v>
      </c>
      <c r="C46" s="150" t="s">
        <v>179</v>
      </c>
      <c r="D46" s="140">
        <f t="shared" si="0"/>
        <v>311</v>
      </c>
      <c r="E46" s="140">
        <f t="shared" si="1"/>
        <v>179</v>
      </c>
      <c r="F46" s="140">
        <f t="shared" si="2"/>
        <v>132</v>
      </c>
      <c r="G46" s="141">
        <v>80</v>
      </c>
      <c r="H46" s="142">
        <v>61</v>
      </c>
      <c r="I46" s="142">
        <v>19</v>
      </c>
      <c r="J46" s="141">
        <v>51</v>
      </c>
      <c r="K46" s="142">
        <v>26</v>
      </c>
      <c r="L46" s="142">
        <v>25</v>
      </c>
      <c r="M46" s="141">
        <v>32</v>
      </c>
      <c r="N46" s="142">
        <v>19</v>
      </c>
      <c r="O46" s="142">
        <v>13</v>
      </c>
      <c r="P46" s="141">
        <v>41</v>
      </c>
      <c r="Q46" s="142">
        <v>17</v>
      </c>
      <c r="R46" s="142">
        <v>24</v>
      </c>
      <c r="S46" s="141">
        <v>23</v>
      </c>
      <c r="T46" s="142">
        <v>11</v>
      </c>
      <c r="U46" s="142">
        <v>12</v>
      </c>
      <c r="V46" s="141">
        <v>39</v>
      </c>
      <c r="W46" s="142">
        <v>25</v>
      </c>
      <c r="X46" s="142">
        <v>14</v>
      </c>
      <c r="Y46" s="141">
        <v>16</v>
      </c>
      <c r="Z46" s="142">
        <v>6</v>
      </c>
      <c r="AA46" s="142">
        <v>10</v>
      </c>
      <c r="AB46" s="141">
        <v>9</v>
      </c>
      <c r="AC46" s="142">
        <v>4</v>
      </c>
      <c r="AD46" s="142">
        <v>5</v>
      </c>
      <c r="AE46" s="141">
        <v>7</v>
      </c>
      <c r="AF46" s="142">
        <v>3</v>
      </c>
      <c r="AG46" s="142">
        <v>4</v>
      </c>
      <c r="AH46" s="141">
        <v>13</v>
      </c>
      <c r="AI46" s="142">
        <v>7</v>
      </c>
      <c r="AJ46" s="143">
        <v>6</v>
      </c>
      <c r="AK46" s="121"/>
      <c r="AL46" s="121"/>
      <c r="AM46" s="121"/>
      <c r="AN46" s="121"/>
    </row>
    <row r="47" spans="1:40" s="122" customFormat="1" ht="30.75" customHeight="1">
      <c r="A47" s="145" t="s">
        <v>228</v>
      </c>
      <c r="B47" s="146" t="s">
        <v>229</v>
      </c>
      <c r="C47" s="147"/>
      <c r="D47" s="140">
        <f t="shared" si="0"/>
        <v>182</v>
      </c>
      <c r="E47" s="140">
        <f t="shared" si="1"/>
        <v>76</v>
      </c>
      <c r="F47" s="140">
        <f t="shared" si="2"/>
        <v>106</v>
      </c>
      <c r="G47" s="141">
        <f>SUM('第５表－１'!G48,'第５表－１'!G49)</f>
        <v>56</v>
      </c>
      <c r="H47" s="142">
        <f>SUM('第５表－１'!H48,'第５表－１'!H49)</f>
        <v>20</v>
      </c>
      <c r="I47" s="142">
        <f>SUM('第５表－１'!I48,'第５表－１'!I49)</f>
        <v>36</v>
      </c>
      <c r="J47" s="141">
        <f>SUM('第５表－１'!J48,'第５表－１'!J49)</f>
        <v>31</v>
      </c>
      <c r="K47" s="142">
        <f>SUM('第５表－１'!K48,'第５表－１'!K49)</f>
        <v>19</v>
      </c>
      <c r="L47" s="142">
        <f>SUM('第５表－１'!L48,'第５表－１'!L49)</f>
        <v>12</v>
      </c>
      <c r="M47" s="141">
        <f>SUM('第５表－１'!M48,'第５表－１'!M49)</f>
        <v>18</v>
      </c>
      <c r="N47" s="142">
        <f>SUM('第５表－１'!N48,'第５表－１'!N49)</f>
        <v>4</v>
      </c>
      <c r="O47" s="142">
        <f>SUM('第５表－１'!O48,'第５表－１'!O49)</f>
        <v>14</v>
      </c>
      <c r="P47" s="141">
        <f>SUM('第５表－１'!P48,'第５表－１'!P49)</f>
        <v>24</v>
      </c>
      <c r="Q47" s="142">
        <f>SUM('第５表－１'!Q48,'第５表－１'!Q49)</f>
        <v>7</v>
      </c>
      <c r="R47" s="142">
        <f>SUM('第５表－１'!R48,'第５表－１'!R49)</f>
        <v>17</v>
      </c>
      <c r="S47" s="141">
        <f>SUM('第５表－１'!S48,'第５表－１'!S49)</f>
        <v>9</v>
      </c>
      <c r="T47" s="142">
        <f>SUM('第５表－１'!T48,'第５表－１'!T49)</f>
        <v>6</v>
      </c>
      <c r="U47" s="142">
        <f>SUM('第５表－１'!U48,'第５表－１'!U49)</f>
        <v>3</v>
      </c>
      <c r="V47" s="141">
        <f>SUM('第５表－１'!V48,'第５表－１'!V49)</f>
        <v>23</v>
      </c>
      <c r="W47" s="142">
        <f>SUM('第５表－１'!W48,'第５表－１'!W49)</f>
        <v>10</v>
      </c>
      <c r="X47" s="142">
        <f>SUM('第５表－１'!X48,'第５表－１'!X49)</f>
        <v>13</v>
      </c>
      <c r="Y47" s="141">
        <f>SUM('第５表－１'!Y48,'第５表－１'!Y49)</f>
        <v>8</v>
      </c>
      <c r="Z47" s="142">
        <f>SUM('第５表－１'!Z48,'第５表－１'!Z49)</f>
        <v>5</v>
      </c>
      <c r="AA47" s="142">
        <f>SUM('第５表－１'!AA48,'第５表－１'!AA49)</f>
        <v>3</v>
      </c>
      <c r="AB47" s="141">
        <f>SUM('第５表－１'!AB48,'第５表－１'!AB49)</f>
        <v>4</v>
      </c>
      <c r="AC47" s="142">
        <f>SUM('第５表－１'!AC48,'第５表－１'!AC49)</f>
        <v>3</v>
      </c>
      <c r="AD47" s="142">
        <f>SUM('第５表－１'!AD48,'第５表－１'!AD49)</f>
        <v>1</v>
      </c>
      <c r="AE47" s="141">
        <f>SUM('第５表－１'!AE48,'第５表－１'!AE49)</f>
        <v>1</v>
      </c>
      <c r="AF47" s="142">
        <f>SUM('第５表－１'!AF48,'第５表－１'!AF49)</f>
        <v>0</v>
      </c>
      <c r="AG47" s="142">
        <f>SUM('第５表－１'!AG48,'第５表－１'!AG49)</f>
        <v>1</v>
      </c>
      <c r="AH47" s="141">
        <f>SUM('第５表－１'!AH48,'第５表－１'!AH49)</f>
        <v>8</v>
      </c>
      <c r="AI47" s="142">
        <f>SUM('第５表－１'!AI48,'第５表－１'!AI49)</f>
        <v>2</v>
      </c>
      <c r="AJ47" s="143">
        <f>SUM('第５表－１'!AJ48,'第５表－１'!AJ49)</f>
        <v>6</v>
      </c>
      <c r="AK47" s="121"/>
      <c r="AL47" s="121"/>
      <c r="AM47" s="121"/>
      <c r="AN47" s="121"/>
    </row>
    <row r="48" spans="1:40" s="122" customFormat="1" ht="30.75" customHeight="1">
      <c r="A48" s="148" t="s">
        <v>230</v>
      </c>
      <c r="B48" s="149" t="s">
        <v>231</v>
      </c>
      <c r="C48" s="147"/>
      <c r="D48" s="140">
        <f t="shared" si="0"/>
        <v>76</v>
      </c>
      <c r="E48" s="140">
        <f t="shared" si="1"/>
        <v>34</v>
      </c>
      <c r="F48" s="140">
        <f t="shared" si="2"/>
        <v>42</v>
      </c>
      <c r="G48" s="141">
        <v>26</v>
      </c>
      <c r="H48" s="142">
        <v>10</v>
      </c>
      <c r="I48" s="142">
        <v>16</v>
      </c>
      <c r="J48" s="141">
        <v>15</v>
      </c>
      <c r="K48" s="142">
        <v>10</v>
      </c>
      <c r="L48" s="142">
        <v>5</v>
      </c>
      <c r="M48" s="141">
        <v>10</v>
      </c>
      <c r="N48" s="142">
        <v>1</v>
      </c>
      <c r="O48" s="142">
        <v>9</v>
      </c>
      <c r="P48" s="141">
        <v>9</v>
      </c>
      <c r="Q48" s="142">
        <v>4</v>
      </c>
      <c r="R48" s="142">
        <v>5</v>
      </c>
      <c r="S48" s="141">
        <v>6</v>
      </c>
      <c r="T48" s="142">
        <v>5</v>
      </c>
      <c r="U48" s="142">
        <v>1</v>
      </c>
      <c r="V48" s="141">
        <v>8</v>
      </c>
      <c r="W48" s="142">
        <v>2</v>
      </c>
      <c r="X48" s="142">
        <v>6</v>
      </c>
      <c r="Y48" s="141">
        <v>2</v>
      </c>
      <c r="Z48" s="142">
        <v>2</v>
      </c>
      <c r="AA48" s="142">
        <v>0</v>
      </c>
      <c r="AB48" s="141">
        <v>0</v>
      </c>
      <c r="AC48" s="142">
        <v>0</v>
      </c>
      <c r="AD48" s="142">
        <v>0</v>
      </c>
      <c r="AE48" s="141">
        <v>0</v>
      </c>
      <c r="AF48" s="142">
        <v>0</v>
      </c>
      <c r="AG48" s="142">
        <v>0</v>
      </c>
      <c r="AH48" s="141">
        <v>0</v>
      </c>
      <c r="AI48" s="142">
        <v>0</v>
      </c>
      <c r="AJ48" s="143">
        <v>0</v>
      </c>
      <c r="AK48" s="121"/>
      <c r="AL48" s="121"/>
      <c r="AM48" s="121"/>
      <c r="AN48" s="121"/>
    </row>
    <row r="49" spans="1:40" s="122" customFormat="1" ht="30.75" customHeight="1" thickBot="1">
      <c r="A49" s="151" t="s">
        <v>232</v>
      </c>
      <c r="B49" s="152" t="s">
        <v>233</v>
      </c>
      <c r="C49" s="153"/>
      <c r="D49" s="144">
        <f t="shared" si="0"/>
        <v>106</v>
      </c>
      <c r="E49" s="144">
        <f t="shared" si="1"/>
        <v>42</v>
      </c>
      <c r="F49" s="144">
        <f t="shared" si="2"/>
        <v>64</v>
      </c>
      <c r="G49" s="154">
        <v>30</v>
      </c>
      <c r="H49" s="155">
        <v>10</v>
      </c>
      <c r="I49" s="155">
        <v>20</v>
      </c>
      <c r="J49" s="154">
        <v>16</v>
      </c>
      <c r="K49" s="155">
        <v>9</v>
      </c>
      <c r="L49" s="155">
        <v>7</v>
      </c>
      <c r="M49" s="154">
        <v>8</v>
      </c>
      <c r="N49" s="155">
        <v>3</v>
      </c>
      <c r="O49" s="155">
        <v>5</v>
      </c>
      <c r="P49" s="154">
        <v>15</v>
      </c>
      <c r="Q49" s="155">
        <v>3</v>
      </c>
      <c r="R49" s="155">
        <v>12</v>
      </c>
      <c r="S49" s="154">
        <v>3</v>
      </c>
      <c r="T49" s="155">
        <v>1</v>
      </c>
      <c r="U49" s="155">
        <v>2</v>
      </c>
      <c r="V49" s="154">
        <v>15</v>
      </c>
      <c r="W49" s="155">
        <v>8</v>
      </c>
      <c r="X49" s="155">
        <v>7</v>
      </c>
      <c r="Y49" s="154">
        <v>6</v>
      </c>
      <c r="Z49" s="155">
        <v>3</v>
      </c>
      <c r="AA49" s="155">
        <v>3</v>
      </c>
      <c r="AB49" s="154">
        <v>4</v>
      </c>
      <c r="AC49" s="155">
        <v>3</v>
      </c>
      <c r="AD49" s="155">
        <v>1</v>
      </c>
      <c r="AE49" s="154">
        <v>1</v>
      </c>
      <c r="AF49" s="155">
        <v>0</v>
      </c>
      <c r="AG49" s="155">
        <v>1</v>
      </c>
      <c r="AH49" s="154">
        <v>8</v>
      </c>
      <c r="AI49" s="155">
        <v>2</v>
      </c>
      <c r="AJ49" s="156">
        <v>6</v>
      </c>
      <c r="AK49" s="121"/>
      <c r="AL49" s="121"/>
      <c r="AM49" s="121"/>
      <c r="AN49" s="121"/>
    </row>
  </sheetData>
  <sheetProtection/>
  <mergeCells count="14">
    <mergeCell ref="J2:L2"/>
    <mergeCell ref="M2:O2"/>
    <mergeCell ref="A7:C7"/>
    <mergeCell ref="A5:C5"/>
    <mergeCell ref="A6:C6"/>
    <mergeCell ref="D2:F2"/>
    <mergeCell ref="G2:I2"/>
    <mergeCell ref="AH2:AJ2"/>
    <mergeCell ref="P2:R2"/>
    <mergeCell ref="S2:U2"/>
    <mergeCell ref="V2:X2"/>
    <mergeCell ref="Y2:AA2"/>
    <mergeCell ref="AB2:AD2"/>
    <mergeCell ref="AE2:AG2"/>
  </mergeCells>
  <printOptions/>
  <pageMargins left="0.67" right="0" top="0.8267716535433072" bottom="0.3937007874015748" header="0.4330708661417323" footer="0.5118110236220472"/>
  <pageSetup blackAndWhite="1" horizontalDpi="600" verticalDpi="600" orientation="portrait" paperSize="9" scale="55" r:id="rId2"/>
  <headerFooter alignWithMargins="0">
    <oddFooter>&amp;R&amp;A &amp;P/&amp;N</oddFooter>
  </headerFooter>
  <colBreaks count="2" manualBreakCount="2">
    <brk id="18" max="65535" man="1"/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AS49"/>
  <sheetViews>
    <sheetView view="pageBreakPreview" zoomScale="70" zoomScaleNormal="70" zoomScaleSheetLayoutView="70" workbookViewId="0" topLeftCell="A31">
      <selection activeCell="N17" sqref="N17"/>
    </sheetView>
  </sheetViews>
  <sheetFormatPr defaultColWidth="9.00390625" defaultRowHeight="13.5"/>
  <cols>
    <col min="1" max="1" width="6.625" style="5" customWidth="1"/>
    <col min="2" max="2" width="2.00390625" style="5" customWidth="1"/>
    <col min="3" max="3" width="30.625" style="5" customWidth="1"/>
    <col min="4" max="4" width="9.125" style="5" customWidth="1"/>
    <col min="5" max="6" width="7.625" style="5" customWidth="1"/>
    <col min="7" max="18" width="7.25390625" style="5" customWidth="1"/>
    <col min="19" max="36" width="8.25390625" style="5" customWidth="1"/>
    <col min="37" max="16384" width="9.00390625" style="5" customWidth="1"/>
  </cols>
  <sheetData>
    <row r="1" spans="1:40" ht="39.75" customHeight="1" thickBot="1">
      <c r="A1" s="116" t="s">
        <v>234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5" ht="24.75" customHeight="1">
      <c r="A2" s="118"/>
      <c r="B2" s="119"/>
      <c r="C2" s="120" t="s">
        <v>137</v>
      </c>
      <c r="D2" s="199" t="s">
        <v>138</v>
      </c>
      <c r="E2" s="200"/>
      <c r="F2" s="201"/>
      <c r="G2" s="190" t="s">
        <v>139</v>
      </c>
      <c r="H2" s="191"/>
      <c r="I2" s="192"/>
      <c r="J2" s="190" t="s">
        <v>140</v>
      </c>
      <c r="K2" s="191"/>
      <c r="L2" s="192"/>
      <c r="M2" s="190" t="s">
        <v>141</v>
      </c>
      <c r="N2" s="191"/>
      <c r="O2" s="192"/>
      <c r="P2" s="190" t="s">
        <v>142</v>
      </c>
      <c r="Q2" s="191"/>
      <c r="R2" s="192"/>
      <c r="S2" s="190" t="s">
        <v>143</v>
      </c>
      <c r="T2" s="191"/>
      <c r="U2" s="192"/>
      <c r="V2" s="190" t="s">
        <v>144</v>
      </c>
      <c r="W2" s="191"/>
      <c r="X2" s="192"/>
      <c r="Y2" s="190" t="s">
        <v>145</v>
      </c>
      <c r="Z2" s="191"/>
      <c r="AA2" s="192"/>
      <c r="AB2" s="187" t="s">
        <v>146</v>
      </c>
      <c r="AC2" s="188"/>
      <c r="AD2" s="193"/>
      <c r="AE2" s="187" t="s">
        <v>147</v>
      </c>
      <c r="AF2" s="188"/>
      <c r="AG2" s="193"/>
      <c r="AH2" s="187" t="s">
        <v>148</v>
      </c>
      <c r="AI2" s="188"/>
      <c r="AJ2" s="189"/>
      <c r="AK2" s="121"/>
      <c r="AL2" s="121"/>
      <c r="AM2" s="121"/>
      <c r="AN2" s="121"/>
      <c r="AO2" s="122"/>
      <c r="AP2" s="122"/>
      <c r="AQ2" s="122"/>
      <c r="AR2" s="122"/>
      <c r="AS2" s="122"/>
    </row>
    <row r="3" spans="1:43" ht="24.75" customHeight="1" thickBot="1">
      <c r="A3" s="123" t="s">
        <v>149</v>
      </c>
      <c r="B3" s="124"/>
      <c r="C3" s="124"/>
      <c r="D3" s="125" t="s">
        <v>150</v>
      </c>
      <c r="E3" s="125" t="s">
        <v>56</v>
      </c>
      <c r="F3" s="125" t="s">
        <v>57</v>
      </c>
      <c r="G3" s="126" t="s">
        <v>150</v>
      </c>
      <c r="H3" s="126" t="s">
        <v>56</v>
      </c>
      <c r="I3" s="126" t="s">
        <v>57</v>
      </c>
      <c r="J3" s="126" t="s">
        <v>150</v>
      </c>
      <c r="K3" s="126" t="s">
        <v>56</v>
      </c>
      <c r="L3" s="126" t="s">
        <v>57</v>
      </c>
      <c r="M3" s="126" t="s">
        <v>150</v>
      </c>
      <c r="N3" s="126" t="s">
        <v>56</v>
      </c>
      <c r="O3" s="126" t="s">
        <v>57</v>
      </c>
      <c r="P3" s="126" t="s">
        <v>150</v>
      </c>
      <c r="Q3" s="126" t="s">
        <v>56</v>
      </c>
      <c r="R3" s="126" t="s">
        <v>57</v>
      </c>
      <c r="S3" s="126" t="s">
        <v>150</v>
      </c>
      <c r="T3" s="126" t="s">
        <v>56</v>
      </c>
      <c r="U3" s="126" t="s">
        <v>57</v>
      </c>
      <c r="V3" s="126" t="s">
        <v>150</v>
      </c>
      <c r="W3" s="126" t="s">
        <v>56</v>
      </c>
      <c r="X3" s="126" t="s">
        <v>57</v>
      </c>
      <c r="Y3" s="126" t="s">
        <v>150</v>
      </c>
      <c r="Z3" s="126" t="s">
        <v>56</v>
      </c>
      <c r="AA3" s="126" t="s">
        <v>57</v>
      </c>
      <c r="AB3" s="126" t="s">
        <v>150</v>
      </c>
      <c r="AC3" s="126" t="s">
        <v>56</v>
      </c>
      <c r="AD3" s="126" t="s">
        <v>57</v>
      </c>
      <c r="AE3" s="126" t="s">
        <v>150</v>
      </c>
      <c r="AF3" s="126" t="s">
        <v>56</v>
      </c>
      <c r="AG3" s="126" t="s">
        <v>57</v>
      </c>
      <c r="AH3" s="126" t="s">
        <v>150</v>
      </c>
      <c r="AI3" s="126" t="s">
        <v>56</v>
      </c>
      <c r="AJ3" s="127" t="s">
        <v>57</v>
      </c>
      <c r="AK3" s="121"/>
      <c r="AL3" s="121"/>
      <c r="AM3" s="121"/>
      <c r="AN3" s="121"/>
      <c r="AO3" s="122"/>
      <c r="AP3" s="122"/>
      <c r="AQ3" s="122"/>
    </row>
    <row r="4" spans="1:40" s="122" customFormat="1" ht="27" customHeight="1">
      <c r="A4" s="145" t="s">
        <v>251</v>
      </c>
      <c r="B4" s="146" t="s">
        <v>252</v>
      </c>
      <c r="C4" s="157"/>
      <c r="D4" s="140">
        <f aca="true" t="shared" si="0" ref="D4:D49">G4+J4+M4+P4+S4+V4+Y4+AB4+AE4+AH4</f>
        <v>929</v>
      </c>
      <c r="E4" s="140">
        <f aca="true" t="shared" si="1" ref="E4:E49">H4+K4+N4+Q4+T4+W4+Z4+AC4+AF4+AI4</f>
        <v>470</v>
      </c>
      <c r="F4" s="140">
        <f aca="true" t="shared" si="2" ref="F4:F49">I4+L4+O4+R4+U4+X4+AA4+AD4+AG4+AJ4</f>
        <v>459</v>
      </c>
      <c r="G4" s="141">
        <f>SUM('第５表－２'!G5,'第５表－２'!G6)</f>
        <v>263</v>
      </c>
      <c r="H4" s="142">
        <f>SUM('第５表－２'!H5,'第５表－２'!H6)</f>
        <v>123</v>
      </c>
      <c r="I4" s="142">
        <f>SUM('第５表－２'!I5,'第５表－２'!I6)</f>
        <v>140</v>
      </c>
      <c r="J4" s="141">
        <f>SUM('第５表－２'!J5,'第５表－２'!J6)</f>
        <v>154</v>
      </c>
      <c r="K4" s="142">
        <f>SUM('第５表－２'!K5,'第５表－２'!K6)</f>
        <v>83</v>
      </c>
      <c r="L4" s="142">
        <f>SUM('第５表－２'!L5,'第５表－２'!L6)</f>
        <v>71</v>
      </c>
      <c r="M4" s="141">
        <f>SUM('第５表－２'!M5,'第５表－２'!M6)</f>
        <v>74</v>
      </c>
      <c r="N4" s="142">
        <f>SUM('第５表－２'!N5,'第５表－２'!N6)</f>
        <v>43</v>
      </c>
      <c r="O4" s="142">
        <f>SUM('第５表－２'!O5,'第５表－２'!O6)</f>
        <v>31</v>
      </c>
      <c r="P4" s="141">
        <f>SUM('第５表－２'!P5,'第５表－２'!P6)</f>
        <v>146</v>
      </c>
      <c r="Q4" s="142">
        <f>SUM('第５表－２'!Q5,'第５表－２'!Q6)</f>
        <v>79</v>
      </c>
      <c r="R4" s="142">
        <f>SUM('第５表－２'!R5,'第５表－２'!R6)</f>
        <v>67</v>
      </c>
      <c r="S4" s="141">
        <f>SUM('第５表－２'!S5,'第５表－２'!S6)</f>
        <v>53</v>
      </c>
      <c r="T4" s="142">
        <f>SUM('第５表－２'!T5,'第５表－２'!T6)</f>
        <v>28</v>
      </c>
      <c r="U4" s="142">
        <f>SUM('第５表－２'!U5,'第５表－２'!U6)</f>
        <v>25</v>
      </c>
      <c r="V4" s="141">
        <f>SUM('第５表－２'!V5,'第５表－２'!V6)</f>
        <v>108</v>
      </c>
      <c r="W4" s="142">
        <f>SUM('第５表－２'!W5,'第５表－２'!W6)</f>
        <v>54</v>
      </c>
      <c r="X4" s="142">
        <f>SUM('第５表－２'!X5,'第５表－２'!X6)</f>
        <v>54</v>
      </c>
      <c r="Y4" s="141">
        <f>SUM('第５表－２'!Y5,'第５表－２'!Y6)</f>
        <v>38</v>
      </c>
      <c r="Z4" s="142">
        <f>SUM('第５表－２'!Z5,'第５表－２'!Z6)</f>
        <v>11</v>
      </c>
      <c r="AA4" s="142">
        <f>SUM('第５表－２'!AA5,'第５表－２'!AA6)</f>
        <v>27</v>
      </c>
      <c r="AB4" s="141">
        <f>SUM('第５表－２'!AB5,'第５表－２'!AB6)</f>
        <v>36</v>
      </c>
      <c r="AC4" s="142">
        <f>SUM('第５表－２'!AC5,'第５表－２'!AC6)</f>
        <v>13</v>
      </c>
      <c r="AD4" s="142">
        <f>SUM('第５表－２'!AD5,'第５表－２'!AD6)</f>
        <v>23</v>
      </c>
      <c r="AE4" s="141">
        <f>SUM('第５表－２'!AE5,'第５表－２'!AE6)</f>
        <v>26</v>
      </c>
      <c r="AF4" s="142">
        <f>SUM('第５表－２'!AF5,'第５表－２'!AF6)</f>
        <v>17</v>
      </c>
      <c r="AG4" s="142">
        <f>SUM('第５表－２'!AG5,'第５表－２'!AG6)</f>
        <v>9</v>
      </c>
      <c r="AH4" s="141">
        <f>SUM('第５表－２'!AH5,'第５表－２'!AH6)</f>
        <v>31</v>
      </c>
      <c r="AI4" s="142">
        <f>SUM('第５表－２'!AI5,'第５表－２'!AI6)</f>
        <v>19</v>
      </c>
      <c r="AJ4" s="143">
        <f>SUM('第５表－２'!AJ5,'第５表－２'!AJ6)</f>
        <v>12</v>
      </c>
      <c r="AK4" s="121"/>
      <c r="AL4" s="121"/>
      <c r="AM4" s="121"/>
      <c r="AN4" s="121"/>
    </row>
    <row r="5" spans="1:40" s="122" customFormat="1" ht="27" customHeight="1">
      <c r="A5" s="148" t="s">
        <v>253</v>
      </c>
      <c r="B5" s="149" t="s">
        <v>254</v>
      </c>
      <c r="C5" s="158"/>
      <c r="D5" s="140">
        <f t="shared" si="0"/>
        <v>608</v>
      </c>
      <c r="E5" s="140">
        <f t="shared" si="1"/>
        <v>311</v>
      </c>
      <c r="F5" s="140">
        <f t="shared" si="2"/>
        <v>297</v>
      </c>
      <c r="G5" s="141">
        <v>163</v>
      </c>
      <c r="H5" s="142">
        <v>79</v>
      </c>
      <c r="I5" s="142">
        <v>84</v>
      </c>
      <c r="J5" s="141">
        <v>113</v>
      </c>
      <c r="K5" s="142">
        <v>63</v>
      </c>
      <c r="L5" s="142">
        <v>50</v>
      </c>
      <c r="M5" s="141">
        <v>46</v>
      </c>
      <c r="N5" s="142">
        <v>29</v>
      </c>
      <c r="O5" s="142">
        <v>17</v>
      </c>
      <c r="P5" s="141">
        <v>100</v>
      </c>
      <c r="Q5" s="142">
        <v>53</v>
      </c>
      <c r="R5" s="142">
        <v>47</v>
      </c>
      <c r="S5" s="141">
        <v>30</v>
      </c>
      <c r="T5" s="142">
        <v>15</v>
      </c>
      <c r="U5" s="142">
        <v>15</v>
      </c>
      <c r="V5" s="141">
        <v>66</v>
      </c>
      <c r="W5" s="142">
        <v>30</v>
      </c>
      <c r="X5" s="142">
        <v>36</v>
      </c>
      <c r="Y5" s="141">
        <v>26</v>
      </c>
      <c r="Z5" s="142">
        <v>5</v>
      </c>
      <c r="AA5" s="142">
        <v>21</v>
      </c>
      <c r="AB5" s="141">
        <v>26</v>
      </c>
      <c r="AC5" s="142">
        <v>11</v>
      </c>
      <c r="AD5" s="142">
        <v>15</v>
      </c>
      <c r="AE5" s="141">
        <v>19</v>
      </c>
      <c r="AF5" s="142">
        <v>13</v>
      </c>
      <c r="AG5" s="142">
        <v>6</v>
      </c>
      <c r="AH5" s="141">
        <v>19</v>
      </c>
      <c r="AI5" s="142">
        <v>13</v>
      </c>
      <c r="AJ5" s="143">
        <v>6</v>
      </c>
      <c r="AK5" s="121"/>
      <c r="AL5" s="121"/>
      <c r="AM5" s="121"/>
      <c r="AN5" s="121"/>
    </row>
    <row r="6" spans="1:40" s="122" customFormat="1" ht="27" customHeight="1">
      <c r="A6" s="148" t="s">
        <v>255</v>
      </c>
      <c r="B6" s="149" t="s">
        <v>256</v>
      </c>
      <c r="C6" s="158"/>
      <c r="D6" s="140">
        <f t="shared" si="0"/>
        <v>321</v>
      </c>
      <c r="E6" s="140">
        <f t="shared" si="1"/>
        <v>159</v>
      </c>
      <c r="F6" s="140">
        <f t="shared" si="2"/>
        <v>162</v>
      </c>
      <c r="G6" s="141">
        <v>100</v>
      </c>
      <c r="H6" s="142">
        <v>44</v>
      </c>
      <c r="I6" s="142">
        <v>56</v>
      </c>
      <c r="J6" s="141">
        <v>41</v>
      </c>
      <c r="K6" s="142">
        <v>20</v>
      </c>
      <c r="L6" s="142">
        <v>21</v>
      </c>
      <c r="M6" s="141">
        <v>28</v>
      </c>
      <c r="N6" s="142">
        <v>14</v>
      </c>
      <c r="O6" s="142">
        <v>14</v>
      </c>
      <c r="P6" s="141">
        <v>46</v>
      </c>
      <c r="Q6" s="142">
        <v>26</v>
      </c>
      <c r="R6" s="142">
        <v>20</v>
      </c>
      <c r="S6" s="141">
        <v>23</v>
      </c>
      <c r="T6" s="142">
        <v>13</v>
      </c>
      <c r="U6" s="142">
        <v>10</v>
      </c>
      <c r="V6" s="141">
        <v>42</v>
      </c>
      <c r="W6" s="142">
        <v>24</v>
      </c>
      <c r="X6" s="142">
        <v>18</v>
      </c>
      <c r="Y6" s="141">
        <v>12</v>
      </c>
      <c r="Z6" s="142">
        <v>6</v>
      </c>
      <c r="AA6" s="142">
        <v>6</v>
      </c>
      <c r="AB6" s="141">
        <v>10</v>
      </c>
      <c r="AC6" s="142">
        <v>2</v>
      </c>
      <c r="AD6" s="142">
        <v>8</v>
      </c>
      <c r="AE6" s="141">
        <v>7</v>
      </c>
      <c r="AF6" s="142">
        <v>4</v>
      </c>
      <c r="AG6" s="142">
        <v>3</v>
      </c>
      <c r="AH6" s="141">
        <v>12</v>
      </c>
      <c r="AI6" s="142">
        <v>6</v>
      </c>
      <c r="AJ6" s="143">
        <v>6</v>
      </c>
      <c r="AK6" s="121"/>
      <c r="AL6" s="121"/>
      <c r="AM6" s="121"/>
      <c r="AN6" s="121"/>
    </row>
    <row r="7" spans="1:40" s="122" customFormat="1" ht="27" customHeight="1">
      <c r="A7" s="145" t="s">
        <v>257</v>
      </c>
      <c r="B7" s="146" t="s">
        <v>258</v>
      </c>
      <c r="C7" s="158"/>
      <c r="D7" s="140">
        <f t="shared" si="0"/>
        <v>312</v>
      </c>
      <c r="E7" s="140">
        <f t="shared" si="1"/>
        <v>94</v>
      </c>
      <c r="F7" s="140">
        <f t="shared" si="2"/>
        <v>218</v>
      </c>
      <c r="G7" s="141">
        <f>SUM('第５表－２'!G8,'第５表－２'!G9)</f>
        <v>78</v>
      </c>
      <c r="H7" s="142">
        <f>SUM('第５表－２'!H8,'第５表－２'!H9)</f>
        <v>20</v>
      </c>
      <c r="I7" s="142">
        <f>SUM('第５表－２'!I8,'第５表－２'!I9)</f>
        <v>58</v>
      </c>
      <c r="J7" s="141">
        <f>SUM('第５表－２'!J8,'第５表－２'!J9)</f>
        <v>31</v>
      </c>
      <c r="K7" s="142">
        <f>SUM('第５表－２'!K8,'第５表－２'!K9)</f>
        <v>12</v>
      </c>
      <c r="L7" s="142">
        <f>SUM('第５表－２'!L8,'第５表－２'!L9)</f>
        <v>19</v>
      </c>
      <c r="M7" s="141">
        <f>SUM('第５表－２'!M8,'第５表－２'!M9)</f>
        <v>25</v>
      </c>
      <c r="N7" s="142">
        <f>SUM('第５表－２'!N8,'第５表－２'!N9)</f>
        <v>9</v>
      </c>
      <c r="O7" s="142">
        <f>SUM('第５表－２'!O8,'第５表－２'!O9)</f>
        <v>16</v>
      </c>
      <c r="P7" s="141">
        <f>SUM('第５表－２'!P8,'第５表－２'!P9)</f>
        <v>43</v>
      </c>
      <c r="Q7" s="142">
        <f>SUM('第５表－２'!Q8,'第５表－２'!Q9)</f>
        <v>16</v>
      </c>
      <c r="R7" s="142">
        <f>SUM('第５表－２'!R8,'第５表－２'!R9)</f>
        <v>27</v>
      </c>
      <c r="S7" s="141">
        <f>SUM('第５表－２'!S8,'第５表－２'!S9)</f>
        <v>21</v>
      </c>
      <c r="T7" s="142">
        <f>SUM('第５表－２'!T8,'第５表－２'!T9)</f>
        <v>7</v>
      </c>
      <c r="U7" s="142">
        <f>SUM('第５表－２'!U8,'第５表－２'!U9)</f>
        <v>14</v>
      </c>
      <c r="V7" s="141">
        <f>SUM('第５表－２'!V8,'第５表－２'!V9)</f>
        <v>37</v>
      </c>
      <c r="W7" s="142">
        <f>SUM('第５表－２'!W8,'第５表－２'!W9)</f>
        <v>8</v>
      </c>
      <c r="X7" s="142">
        <f>SUM('第５表－２'!X8,'第５表－２'!X9)</f>
        <v>29</v>
      </c>
      <c r="Y7" s="141">
        <f>SUM('第５表－２'!Y8,'第５表－２'!Y9)</f>
        <v>20</v>
      </c>
      <c r="Z7" s="142">
        <f>SUM('第５表－２'!Z8,'第５表－２'!Z9)</f>
        <v>6</v>
      </c>
      <c r="AA7" s="142">
        <f>SUM('第５表－２'!AA8,'第５表－２'!AA9)</f>
        <v>14</v>
      </c>
      <c r="AB7" s="141">
        <f>SUM('第５表－２'!AB8,'第５表－２'!AB9)</f>
        <v>38</v>
      </c>
      <c r="AC7" s="142">
        <f>SUM('第５表－２'!AC8,'第５表－２'!AC9)</f>
        <v>9</v>
      </c>
      <c r="AD7" s="142">
        <f>SUM('第５表－２'!AD8,'第５表－２'!AD9)</f>
        <v>29</v>
      </c>
      <c r="AE7" s="141">
        <f>SUM('第５表－２'!AE8,'第５表－２'!AE9)</f>
        <v>12</v>
      </c>
      <c r="AF7" s="142">
        <f>SUM('第５表－２'!AF8,'第５表－２'!AF9)</f>
        <v>4</v>
      </c>
      <c r="AG7" s="142">
        <f>SUM('第５表－２'!AG8,'第５表－２'!AG9)</f>
        <v>8</v>
      </c>
      <c r="AH7" s="141">
        <f>SUM('第５表－２'!AH8,'第５表－２'!AH9)</f>
        <v>7</v>
      </c>
      <c r="AI7" s="142">
        <f>SUM('第５表－２'!AI8,'第５表－２'!AI9)</f>
        <v>3</v>
      </c>
      <c r="AJ7" s="143">
        <f>SUM('第５表－２'!AJ8,'第５表－２'!AJ9)</f>
        <v>4</v>
      </c>
      <c r="AK7" s="121"/>
      <c r="AL7" s="121"/>
      <c r="AM7" s="121"/>
      <c r="AN7" s="121"/>
    </row>
    <row r="8" spans="1:40" s="122" customFormat="1" ht="27" customHeight="1">
      <c r="A8" s="148" t="s">
        <v>259</v>
      </c>
      <c r="B8" s="149" t="s">
        <v>260</v>
      </c>
      <c r="C8" s="158"/>
      <c r="D8" s="140">
        <f t="shared" si="0"/>
        <v>235</v>
      </c>
      <c r="E8" s="140">
        <f t="shared" si="1"/>
        <v>58</v>
      </c>
      <c r="F8" s="140">
        <f t="shared" si="2"/>
        <v>177</v>
      </c>
      <c r="G8" s="141">
        <v>61</v>
      </c>
      <c r="H8" s="142">
        <v>14</v>
      </c>
      <c r="I8" s="142">
        <v>47</v>
      </c>
      <c r="J8" s="141">
        <v>22</v>
      </c>
      <c r="K8" s="142">
        <v>5</v>
      </c>
      <c r="L8" s="142">
        <v>17</v>
      </c>
      <c r="M8" s="141">
        <v>14</v>
      </c>
      <c r="N8" s="142">
        <v>2</v>
      </c>
      <c r="O8" s="142">
        <v>12</v>
      </c>
      <c r="P8" s="141">
        <v>32</v>
      </c>
      <c r="Q8" s="142">
        <v>11</v>
      </c>
      <c r="R8" s="142">
        <v>21</v>
      </c>
      <c r="S8" s="141">
        <v>18</v>
      </c>
      <c r="T8" s="142">
        <v>7</v>
      </c>
      <c r="U8" s="142">
        <v>11</v>
      </c>
      <c r="V8" s="141">
        <v>23</v>
      </c>
      <c r="W8" s="142">
        <v>1</v>
      </c>
      <c r="X8" s="142">
        <v>22</v>
      </c>
      <c r="Y8" s="141">
        <v>17</v>
      </c>
      <c r="Z8" s="142">
        <v>4</v>
      </c>
      <c r="AA8" s="142">
        <v>13</v>
      </c>
      <c r="AB8" s="141">
        <v>34</v>
      </c>
      <c r="AC8" s="142">
        <v>8</v>
      </c>
      <c r="AD8" s="142">
        <v>26</v>
      </c>
      <c r="AE8" s="141">
        <v>9</v>
      </c>
      <c r="AF8" s="142">
        <v>4</v>
      </c>
      <c r="AG8" s="142">
        <v>5</v>
      </c>
      <c r="AH8" s="141">
        <v>5</v>
      </c>
      <c r="AI8" s="142">
        <v>2</v>
      </c>
      <c r="AJ8" s="143">
        <v>3</v>
      </c>
      <c r="AK8" s="121"/>
      <c r="AL8" s="121"/>
      <c r="AM8" s="121"/>
      <c r="AN8" s="121"/>
    </row>
    <row r="9" spans="1:40" s="122" customFormat="1" ht="27" customHeight="1">
      <c r="A9" s="148" t="s">
        <v>261</v>
      </c>
      <c r="B9" s="149" t="s">
        <v>262</v>
      </c>
      <c r="C9" s="158"/>
      <c r="D9" s="140">
        <f t="shared" si="0"/>
        <v>77</v>
      </c>
      <c r="E9" s="140">
        <f t="shared" si="1"/>
        <v>36</v>
      </c>
      <c r="F9" s="140">
        <f t="shared" si="2"/>
        <v>41</v>
      </c>
      <c r="G9" s="141">
        <v>17</v>
      </c>
      <c r="H9" s="142">
        <v>6</v>
      </c>
      <c r="I9" s="142">
        <v>11</v>
      </c>
      <c r="J9" s="141">
        <v>9</v>
      </c>
      <c r="K9" s="142">
        <v>7</v>
      </c>
      <c r="L9" s="142">
        <v>2</v>
      </c>
      <c r="M9" s="141">
        <v>11</v>
      </c>
      <c r="N9" s="142">
        <v>7</v>
      </c>
      <c r="O9" s="142">
        <v>4</v>
      </c>
      <c r="P9" s="141">
        <v>11</v>
      </c>
      <c r="Q9" s="142">
        <v>5</v>
      </c>
      <c r="R9" s="142">
        <v>6</v>
      </c>
      <c r="S9" s="141">
        <v>3</v>
      </c>
      <c r="T9" s="142">
        <v>0</v>
      </c>
      <c r="U9" s="142">
        <v>3</v>
      </c>
      <c r="V9" s="141">
        <v>14</v>
      </c>
      <c r="W9" s="142">
        <v>7</v>
      </c>
      <c r="X9" s="142">
        <v>7</v>
      </c>
      <c r="Y9" s="141">
        <v>3</v>
      </c>
      <c r="Z9" s="142">
        <v>2</v>
      </c>
      <c r="AA9" s="142">
        <v>1</v>
      </c>
      <c r="AB9" s="141">
        <v>4</v>
      </c>
      <c r="AC9" s="142">
        <v>1</v>
      </c>
      <c r="AD9" s="142">
        <v>3</v>
      </c>
      <c r="AE9" s="141">
        <v>3</v>
      </c>
      <c r="AF9" s="142">
        <v>0</v>
      </c>
      <c r="AG9" s="142">
        <v>3</v>
      </c>
      <c r="AH9" s="141">
        <v>2</v>
      </c>
      <c r="AI9" s="142">
        <v>1</v>
      </c>
      <c r="AJ9" s="143">
        <v>1</v>
      </c>
      <c r="AK9" s="121"/>
      <c r="AL9" s="121"/>
      <c r="AM9" s="121"/>
      <c r="AN9" s="121"/>
    </row>
    <row r="10" spans="1:40" s="122" customFormat="1" ht="27" customHeight="1">
      <c r="A10" s="145" t="s">
        <v>263</v>
      </c>
      <c r="B10" s="146" t="s">
        <v>264</v>
      </c>
      <c r="C10" s="158"/>
      <c r="D10" s="140">
        <f t="shared" si="0"/>
        <v>771</v>
      </c>
      <c r="E10" s="140">
        <f t="shared" si="1"/>
        <v>387</v>
      </c>
      <c r="F10" s="140">
        <f t="shared" si="2"/>
        <v>384</v>
      </c>
      <c r="G10" s="141">
        <f>SUM('第５表－２'!G11,'第５表－２'!G12,'第５表－２'!G13,'第５表－２'!G14,'第５表－２'!G15)</f>
        <v>217</v>
      </c>
      <c r="H10" s="142">
        <f>SUM('第５表－２'!H11,'第５表－２'!H12,'第５表－２'!H13,'第５表－２'!H14,'第５表－２'!H15)</f>
        <v>113</v>
      </c>
      <c r="I10" s="142">
        <f>SUM('第５表－２'!I11,'第５表－２'!I12,'第５表－２'!I13,'第５表－２'!I14,'第５表－２'!I15)</f>
        <v>104</v>
      </c>
      <c r="J10" s="141">
        <f>SUM('第５表－２'!J11,'第５表－２'!J12,'第５表－２'!J13,'第５表－２'!J14,'第５表－２'!J15)</f>
        <v>124</v>
      </c>
      <c r="K10" s="142">
        <f>SUM('第５表－２'!K11,'第５表－２'!K12,'第５表－２'!K13,'第５表－２'!K14,'第５表－２'!K15)</f>
        <v>65</v>
      </c>
      <c r="L10" s="142">
        <f>SUM('第５表－２'!L11,'第５表－２'!L12,'第５表－２'!L13,'第５表－２'!L14,'第５表－２'!L15)</f>
        <v>59</v>
      </c>
      <c r="M10" s="141">
        <f>SUM('第５表－２'!M11,'第５表－２'!M12,'第５表－２'!M13,'第５表－２'!M14,'第５表－２'!M15)</f>
        <v>81</v>
      </c>
      <c r="N10" s="142">
        <f>SUM('第５表－２'!N11,'第５表－２'!N12,'第５表－２'!N13,'第５表－２'!N14,'第５表－２'!N15)</f>
        <v>37</v>
      </c>
      <c r="O10" s="142">
        <f>SUM('第５表－２'!O11,'第５表－２'!O12,'第５表－２'!O13,'第５表－２'!O14,'第５表－２'!O15)</f>
        <v>44</v>
      </c>
      <c r="P10" s="141">
        <f>SUM('第５表－２'!P11,'第５表－２'!P12,'第５表－２'!P13,'第５表－２'!P14,'第５表－２'!P15)</f>
        <v>89</v>
      </c>
      <c r="Q10" s="142">
        <f>SUM('第５表－２'!Q11,'第５表－２'!Q12,'第５表－２'!Q13,'第５表－２'!Q14,'第５表－２'!Q15)</f>
        <v>37</v>
      </c>
      <c r="R10" s="142">
        <f>SUM('第５表－２'!R11,'第５表－２'!R12,'第５表－２'!R13,'第５表－２'!R14,'第５表－２'!R15)</f>
        <v>52</v>
      </c>
      <c r="S10" s="141">
        <f>SUM('第５表－２'!S11,'第５表－２'!S12,'第５表－２'!S13,'第５表－２'!S14,'第５表－２'!S15)</f>
        <v>46</v>
      </c>
      <c r="T10" s="142">
        <f>SUM('第５表－２'!T11,'第５表－２'!T12,'第５表－２'!T13,'第５表－２'!T14,'第５表－２'!T15)</f>
        <v>22</v>
      </c>
      <c r="U10" s="142">
        <f>SUM('第５表－２'!U11,'第５表－２'!U12,'第５表－２'!U13,'第５表－２'!U14,'第５表－２'!U15)</f>
        <v>24</v>
      </c>
      <c r="V10" s="141">
        <f>SUM('第５表－２'!V11,'第５表－２'!V12,'第５表－２'!V13,'第５表－２'!V14,'第５表－２'!V15)</f>
        <v>97</v>
      </c>
      <c r="W10" s="142">
        <f>SUM('第５表－２'!W11,'第５表－２'!W12,'第５表－２'!W13,'第５表－２'!W14,'第５表－２'!W15)</f>
        <v>52</v>
      </c>
      <c r="X10" s="142">
        <f>SUM('第５表－２'!X11,'第５表－２'!X12,'第５表－２'!X13,'第５表－２'!X14,'第５表－２'!X15)</f>
        <v>45</v>
      </c>
      <c r="Y10" s="141">
        <f>SUM('第５表－２'!Y11,'第５表－２'!Y12,'第５表－２'!Y13,'第５表－２'!Y14,'第５表－２'!Y15)</f>
        <v>27</v>
      </c>
      <c r="Z10" s="142">
        <f>SUM('第５表－２'!Z11,'第５表－２'!Z12,'第５表－２'!Z13,'第５表－２'!Z14,'第５表－２'!Z15)</f>
        <v>13</v>
      </c>
      <c r="AA10" s="142">
        <f>SUM('第５表－２'!AA11,'第５表－２'!AA12,'第５表－２'!AA13,'第５表－２'!AA14,'第５表－２'!AA15)</f>
        <v>14</v>
      </c>
      <c r="AB10" s="141">
        <f>SUM('第５表－２'!AB11,'第５表－２'!AB12,'第５表－２'!AB13,'第５表－２'!AB14,'第５表－２'!AB15)</f>
        <v>45</v>
      </c>
      <c r="AC10" s="142">
        <f>SUM('第５表－２'!AC11,'第５表－２'!AC12,'第５表－２'!AC13,'第５表－２'!AC14,'第５表－２'!AC15)</f>
        <v>21</v>
      </c>
      <c r="AD10" s="142">
        <f>SUM('第５表－２'!AD11,'第５表－２'!AD12,'第５表－２'!AD13,'第５表－２'!AD14,'第５表－２'!AD15)</f>
        <v>24</v>
      </c>
      <c r="AE10" s="141">
        <f>SUM('第５表－２'!AE11,'第５表－２'!AE12,'第５表－２'!AE13,'第５表－２'!AE14,'第５表－２'!AE15)</f>
        <v>17</v>
      </c>
      <c r="AF10" s="142">
        <f>SUM('第５表－２'!AF11,'第５表－２'!AF12,'第５表－２'!AF13,'第５表－２'!AF14,'第５表－２'!AF15)</f>
        <v>10</v>
      </c>
      <c r="AG10" s="142">
        <f>SUM('第５表－２'!AG11,'第５表－２'!AG12,'第５表－２'!AG13,'第５表－２'!AG14,'第５表－２'!AG15)</f>
        <v>7</v>
      </c>
      <c r="AH10" s="141">
        <f>SUM('第５表－２'!AH11,'第５表－２'!AH12,'第５表－２'!AH13,'第５表－２'!AH14,'第５表－２'!AH15)</f>
        <v>28</v>
      </c>
      <c r="AI10" s="142">
        <f>SUM('第５表－２'!AI11,'第５表－２'!AI12,'第５表－２'!AI13,'第５表－２'!AI14,'第５表－２'!AI15)</f>
        <v>17</v>
      </c>
      <c r="AJ10" s="143">
        <f>SUM('第５表－２'!AJ11,'第５表－２'!AJ12,'第５表－２'!AJ13,'第５表－２'!AJ14,'第５表－２'!AJ15)</f>
        <v>11</v>
      </c>
      <c r="AK10" s="121"/>
      <c r="AL10" s="121"/>
      <c r="AM10" s="121"/>
      <c r="AN10" s="121"/>
    </row>
    <row r="11" spans="1:40" s="122" customFormat="1" ht="27" customHeight="1">
      <c r="A11" s="148" t="s">
        <v>265</v>
      </c>
      <c r="B11" s="149" t="s">
        <v>266</v>
      </c>
      <c r="C11" s="158"/>
      <c r="D11" s="140">
        <f t="shared" si="0"/>
        <v>19</v>
      </c>
      <c r="E11" s="140">
        <f t="shared" si="1"/>
        <v>12</v>
      </c>
      <c r="F11" s="140">
        <f t="shared" si="2"/>
        <v>7</v>
      </c>
      <c r="G11" s="141">
        <v>8</v>
      </c>
      <c r="H11" s="142">
        <v>4</v>
      </c>
      <c r="I11" s="142">
        <v>4</v>
      </c>
      <c r="J11" s="141">
        <v>2</v>
      </c>
      <c r="K11" s="142">
        <v>2</v>
      </c>
      <c r="L11" s="142">
        <v>0</v>
      </c>
      <c r="M11" s="141">
        <v>2</v>
      </c>
      <c r="N11" s="142">
        <v>1</v>
      </c>
      <c r="O11" s="142">
        <v>1</v>
      </c>
      <c r="P11" s="141">
        <v>3</v>
      </c>
      <c r="Q11" s="142">
        <v>2</v>
      </c>
      <c r="R11" s="142">
        <v>1</v>
      </c>
      <c r="S11" s="141">
        <v>0</v>
      </c>
      <c r="T11" s="142">
        <v>0</v>
      </c>
      <c r="U11" s="142">
        <v>0</v>
      </c>
      <c r="V11" s="141">
        <v>2</v>
      </c>
      <c r="W11" s="142">
        <v>1</v>
      </c>
      <c r="X11" s="142">
        <v>1</v>
      </c>
      <c r="Y11" s="141">
        <v>0</v>
      </c>
      <c r="Z11" s="142">
        <v>0</v>
      </c>
      <c r="AA11" s="142">
        <v>0</v>
      </c>
      <c r="AB11" s="141">
        <v>1</v>
      </c>
      <c r="AC11" s="142">
        <v>1</v>
      </c>
      <c r="AD11" s="142">
        <v>0</v>
      </c>
      <c r="AE11" s="141">
        <v>0</v>
      </c>
      <c r="AF11" s="142">
        <v>0</v>
      </c>
      <c r="AG11" s="142">
        <v>0</v>
      </c>
      <c r="AH11" s="141">
        <v>1</v>
      </c>
      <c r="AI11" s="142">
        <v>1</v>
      </c>
      <c r="AJ11" s="143">
        <v>0</v>
      </c>
      <c r="AK11" s="121"/>
      <c r="AL11" s="121"/>
      <c r="AM11" s="121"/>
      <c r="AN11" s="121"/>
    </row>
    <row r="12" spans="1:40" s="122" customFormat="1" ht="27" customHeight="1">
      <c r="A12" s="148" t="s">
        <v>267</v>
      </c>
      <c r="B12" s="149" t="s">
        <v>268</v>
      </c>
      <c r="C12" s="158"/>
      <c r="D12" s="140">
        <f t="shared" si="0"/>
        <v>70</v>
      </c>
      <c r="E12" s="140">
        <f t="shared" si="1"/>
        <v>38</v>
      </c>
      <c r="F12" s="140">
        <f t="shared" si="2"/>
        <v>32</v>
      </c>
      <c r="G12" s="141">
        <v>25</v>
      </c>
      <c r="H12" s="142">
        <v>12</v>
      </c>
      <c r="I12" s="142">
        <v>13</v>
      </c>
      <c r="J12" s="141">
        <v>11</v>
      </c>
      <c r="K12" s="142">
        <v>7</v>
      </c>
      <c r="L12" s="142">
        <v>4</v>
      </c>
      <c r="M12" s="141">
        <v>8</v>
      </c>
      <c r="N12" s="142">
        <v>5</v>
      </c>
      <c r="O12" s="142">
        <v>3</v>
      </c>
      <c r="P12" s="141">
        <v>7</v>
      </c>
      <c r="Q12" s="142">
        <v>3</v>
      </c>
      <c r="R12" s="142">
        <v>4</v>
      </c>
      <c r="S12" s="141">
        <v>5</v>
      </c>
      <c r="T12" s="142">
        <v>3</v>
      </c>
      <c r="U12" s="142">
        <v>2</v>
      </c>
      <c r="V12" s="141">
        <v>4</v>
      </c>
      <c r="W12" s="142">
        <v>4</v>
      </c>
      <c r="X12" s="142">
        <v>0</v>
      </c>
      <c r="Y12" s="141">
        <v>3</v>
      </c>
      <c r="Z12" s="142">
        <v>0</v>
      </c>
      <c r="AA12" s="142">
        <v>3</v>
      </c>
      <c r="AB12" s="141">
        <v>3</v>
      </c>
      <c r="AC12" s="142">
        <v>3</v>
      </c>
      <c r="AD12" s="142">
        <v>0</v>
      </c>
      <c r="AE12" s="141">
        <v>2</v>
      </c>
      <c r="AF12" s="142">
        <v>0</v>
      </c>
      <c r="AG12" s="142">
        <v>2</v>
      </c>
      <c r="AH12" s="141">
        <v>2</v>
      </c>
      <c r="AI12" s="142">
        <v>1</v>
      </c>
      <c r="AJ12" s="143">
        <v>1</v>
      </c>
      <c r="AK12" s="121"/>
      <c r="AL12" s="121"/>
      <c r="AM12" s="121"/>
      <c r="AN12" s="121"/>
    </row>
    <row r="13" spans="1:40" s="122" customFormat="1" ht="27" customHeight="1">
      <c r="A13" s="148" t="s">
        <v>269</v>
      </c>
      <c r="B13" s="149" t="s">
        <v>270</v>
      </c>
      <c r="C13" s="158"/>
      <c r="D13" s="140">
        <f t="shared" si="0"/>
        <v>226</v>
      </c>
      <c r="E13" s="140">
        <f t="shared" si="1"/>
        <v>105</v>
      </c>
      <c r="F13" s="140">
        <f t="shared" si="2"/>
        <v>121</v>
      </c>
      <c r="G13" s="141">
        <v>70</v>
      </c>
      <c r="H13" s="142">
        <v>35</v>
      </c>
      <c r="I13" s="142">
        <v>35</v>
      </c>
      <c r="J13" s="141">
        <v>44</v>
      </c>
      <c r="K13" s="142">
        <v>19</v>
      </c>
      <c r="L13" s="142">
        <v>25</v>
      </c>
      <c r="M13" s="141">
        <v>20</v>
      </c>
      <c r="N13" s="142">
        <v>8</v>
      </c>
      <c r="O13" s="142">
        <v>12</v>
      </c>
      <c r="P13" s="141">
        <v>21</v>
      </c>
      <c r="Q13" s="142">
        <v>6</v>
      </c>
      <c r="R13" s="142">
        <v>15</v>
      </c>
      <c r="S13" s="141">
        <v>11</v>
      </c>
      <c r="T13" s="142">
        <v>4</v>
      </c>
      <c r="U13" s="142">
        <v>7</v>
      </c>
      <c r="V13" s="141">
        <v>24</v>
      </c>
      <c r="W13" s="142">
        <v>11</v>
      </c>
      <c r="X13" s="142">
        <v>13</v>
      </c>
      <c r="Y13" s="141">
        <v>13</v>
      </c>
      <c r="Z13" s="142">
        <v>8</v>
      </c>
      <c r="AA13" s="142">
        <v>5</v>
      </c>
      <c r="AB13" s="141">
        <v>11</v>
      </c>
      <c r="AC13" s="142">
        <v>7</v>
      </c>
      <c r="AD13" s="142">
        <v>4</v>
      </c>
      <c r="AE13" s="141">
        <v>3</v>
      </c>
      <c r="AF13" s="142">
        <v>2</v>
      </c>
      <c r="AG13" s="142">
        <v>1</v>
      </c>
      <c r="AH13" s="141">
        <v>9</v>
      </c>
      <c r="AI13" s="142">
        <v>5</v>
      </c>
      <c r="AJ13" s="143">
        <v>4</v>
      </c>
      <c r="AK13" s="121"/>
      <c r="AL13" s="121"/>
      <c r="AM13" s="121"/>
      <c r="AN13" s="121"/>
    </row>
    <row r="14" spans="1:40" s="122" customFormat="1" ht="27" customHeight="1">
      <c r="A14" s="148" t="s">
        <v>271</v>
      </c>
      <c r="B14" s="149" t="s">
        <v>272</v>
      </c>
      <c r="C14" s="158"/>
      <c r="D14" s="140">
        <f t="shared" si="0"/>
        <v>115</v>
      </c>
      <c r="E14" s="140">
        <f t="shared" si="1"/>
        <v>43</v>
      </c>
      <c r="F14" s="140">
        <f t="shared" si="2"/>
        <v>72</v>
      </c>
      <c r="G14" s="141">
        <v>30</v>
      </c>
      <c r="H14" s="142">
        <v>13</v>
      </c>
      <c r="I14" s="142">
        <v>17</v>
      </c>
      <c r="J14" s="141">
        <v>8</v>
      </c>
      <c r="K14" s="142">
        <v>4</v>
      </c>
      <c r="L14" s="142">
        <v>4</v>
      </c>
      <c r="M14" s="141">
        <v>8</v>
      </c>
      <c r="N14" s="142">
        <v>4</v>
      </c>
      <c r="O14" s="142">
        <v>4</v>
      </c>
      <c r="P14" s="141">
        <v>16</v>
      </c>
      <c r="Q14" s="142">
        <v>3</v>
      </c>
      <c r="R14" s="142">
        <v>13</v>
      </c>
      <c r="S14" s="141">
        <v>10</v>
      </c>
      <c r="T14" s="142">
        <v>4</v>
      </c>
      <c r="U14" s="142">
        <v>6</v>
      </c>
      <c r="V14" s="141">
        <v>19</v>
      </c>
      <c r="W14" s="142">
        <v>8</v>
      </c>
      <c r="X14" s="142">
        <v>11</v>
      </c>
      <c r="Y14" s="141">
        <v>4</v>
      </c>
      <c r="Z14" s="142">
        <v>2</v>
      </c>
      <c r="AA14" s="142">
        <v>2</v>
      </c>
      <c r="AB14" s="141">
        <v>14</v>
      </c>
      <c r="AC14" s="142">
        <v>3</v>
      </c>
      <c r="AD14" s="142">
        <v>11</v>
      </c>
      <c r="AE14" s="141">
        <v>3</v>
      </c>
      <c r="AF14" s="142">
        <v>2</v>
      </c>
      <c r="AG14" s="142">
        <v>1</v>
      </c>
      <c r="AH14" s="141">
        <v>3</v>
      </c>
      <c r="AI14" s="142">
        <v>0</v>
      </c>
      <c r="AJ14" s="143">
        <v>3</v>
      </c>
      <c r="AK14" s="121"/>
      <c r="AL14" s="121"/>
      <c r="AM14" s="121"/>
      <c r="AN14" s="121"/>
    </row>
    <row r="15" spans="1:40" s="122" customFormat="1" ht="27" customHeight="1">
      <c r="A15" s="148" t="s">
        <v>273</v>
      </c>
      <c r="B15" s="149" t="s">
        <v>274</v>
      </c>
      <c r="C15" s="158"/>
      <c r="D15" s="140">
        <f t="shared" si="0"/>
        <v>341</v>
      </c>
      <c r="E15" s="140">
        <f t="shared" si="1"/>
        <v>189</v>
      </c>
      <c r="F15" s="140">
        <f t="shared" si="2"/>
        <v>152</v>
      </c>
      <c r="G15" s="141">
        <v>84</v>
      </c>
      <c r="H15" s="142">
        <v>49</v>
      </c>
      <c r="I15" s="142">
        <v>35</v>
      </c>
      <c r="J15" s="141">
        <v>59</v>
      </c>
      <c r="K15" s="142">
        <v>33</v>
      </c>
      <c r="L15" s="142">
        <v>26</v>
      </c>
      <c r="M15" s="141">
        <v>43</v>
      </c>
      <c r="N15" s="142">
        <v>19</v>
      </c>
      <c r="O15" s="142">
        <v>24</v>
      </c>
      <c r="P15" s="141">
        <v>42</v>
      </c>
      <c r="Q15" s="142">
        <v>23</v>
      </c>
      <c r="R15" s="142">
        <v>19</v>
      </c>
      <c r="S15" s="141">
        <v>20</v>
      </c>
      <c r="T15" s="142">
        <v>11</v>
      </c>
      <c r="U15" s="142">
        <v>9</v>
      </c>
      <c r="V15" s="141">
        <v>48</v>
      </c>
      <c r="W15" s="142">
        <v>28</v>
      </c>
      <c r="X15" s="142">
        <v>20</v>
      </c>
      <c r="Y15" s="141">
        <v>7</v>
      </c>
      <c r="Z15" s="142">
        <v>3</v>
      </c>
      <c r="AA15" s="142">
        <v>4</v>
      </c>
      <c r="AB15" s="141">
        <v>16</v>
      </c>
      <c r="AC15" s="142">
        <v>7</v>
      </c>
      <c r="AD15" s="142">
        <v>9</v>
      </c>
      <c r="AE15" s="141">
        <v>9</v>
      </c>
      <c r="AF15" s="142">
        <v>6</v>
      </c>
      <c r="AG15" s="142">
        <v>3</v>
      </c>
      <c r="AH15" s="141">
        <v>13</v>
      </c>
      <c r="AI15" s="142">
        <v>10</v>
      </c>
      <c r="AJ15" s="143">
        <v>3</v>
      </c>
      <c r="AK15" s="121"/>
      <c r="AL15" s="121"/>
      <c r="AM15" s="121"/>
      <c r="AN15" s="121"/>
    </row>
    <row r="16" spans="1:40" s="122" customFormat="1" ht="27" customHeight="1">
      <c r="A16" s="145" t="s">
        <v>275</v>
      </c>
      <c r="B16" s="146" t="s">
        <v>276</v>
      </c>
      <c r="C16" s="158"/>
      <c r="D16" s="140">
        <f t="shared" si="0"/>
        <v>13093</v>
      </c>
      <c r="E16" s="140">
        <f t="shared" si="1"/>
        <v>6103</v>
      </c>
      <c r="F16" s="140">
        <f t="shared" si="2"/>
        <v>6990</v>
      </c>
      <c r="G16" s="141">
        <f>SUM('第５表－２'!G17,'第５表－２'!G20,'第５表－２'!G29,'第５表－２'!G34,'第５表－２'!G35)</f>
        <v>3385</v>
      </c>
      <c r="H16" s="142">
        <f>SUM('第５表－２'!H17,'第５表－２'!H20,'第５表－２'!H29,'第５表－２'!H34,'第５表－２'!H35)</f>
        <v>1669</v>
      </c>
      <c r="I16" s="142">
        <f>SUM('第５表－２'!I17,'第５表－２'!I20,'第５表－２'!I29,'第５表－２'!I34,'第５表－２'!I35)</f>
        <v>1716</v>
      </c>
      <c r="J16" s="141">
        <f>SUM('第５表－２'!J17,'第５表－２'!J20,'第５表－２'!J29,'第５表－２'!J34,'第５表－２'!J35)</f>
        <v>2106</v>
      </c>
      <c r="K16" s="142">
        <f>SUM('第５表－２'!K17,'第５表－２'!K20,'第５表－２'!K29,'第５表－２'!K34,'第５表－２'!K35)</f>
        <v>974</v>
      </c>
      <c r="L16" s="142">
        <f>SUM('第５表－２'!L17,'第５表－２'!L20,'第５表－２'!L29,'第５表－２'!L34,'第５表－２'!L35)</f>
        <v>1132</v>
      </c>
      <c r="M16" s="141">
        <f>SUM('第５表－２'!M17,'第５表－２'!M20,'第５表－２'!M29,'第５表－２'!M34,'第５表－２'!M35)</f>
        <v>1357</v>
      </c>
      <c r="N16" s="142">
        <f>SUM('第５表－２'!N17,'第５表－２'!N20,'第５表－２'!N29,'第５表－２'!N34,'第５表－２'!N35)</f>
        <v>635</v>
      </c>
      <c r="O16" s="142">
        <f>SUM('第５表－２'!O17,'第５表－２'!O20,'第５表－２'!O29,'第５表－２'!O34,'第５表－２'!O35)</f>
        <v>722</v>
      </c>
      <c r="P16" s="141">
        <f>SUM('第５表－２'!P17,'第５表－２'!P20,'第５表－２'!P29,'第５表－２'!P34,'第５表－２'!P35)</f>
        <v>1505</v>
      </c>
      <c r="Q16" s="142">
        <f>SUM('第５表－２'!Q17,'第５表－２'!Q20,'第５表－２'!Q29,'第５表－２'!Q34,'第５表－２'!Q35)</f>
        <v>706</v>
      </c>
      <c r="R16" s="142">
        <f>SUM('第５表－２'!R17,'第５表－２'!R20,'第５表－２'!R29,'第５表－２'!R34,'第５表－２'!R35)</f>
        <v>799</v>
      </c>
      <c r="S16" s="141">
        <f>SUM('第５表－２'!S17,'第５表－２'!S20,'第５表－２'!S29,'第５表－２'!S34,'第５表－２'!S35)</f>
        <v>801</v>
      </c>
      <c r="T16" s="142">
        <f>SUM('第５表－２'!T17,'第５表－２'!T20,'第５表－２'!T29,'第５表－２'!T34,'第５表－２'!T35)</f>
        <v>374</v>
      </c>
      <c r="U16" s="142">
        <f>SUM('第５表－２'!U17,'第５表－２'!U20,'第５表－２'!U29,'第５表－２'!U34,'第５表－２'!U35)</f>
        <v>427</v>
      </c>
      <c r="V16" s="141">
        <f>SUM('第５表－２'!V17,'第５表－２'!V20,'第５表－２'!V29,'第５表－２'!V34,'第５表－２'!V35)</f>
        <v>1439</v>
      </c>
      <c r="W16" s="142">
        <f>SUM('第５表－２'!W17,'第５表－２'!W20,'第５表－２'!W29,'第５表－２'!W34,'第５表－２'!W35)</f>
        <v>661</v>
      </c>
      <c r="X16" s="142">
        <f>SUM('第５表－２'!X17,'第５表－２'!X20,'第５表－２'!X29,'第５表－２'!X34,'第５表－２'!X35)</f>
        <v>778</v>
      </c>
      <c r="Y16" s="141">
        <f>SUM('第５表－２'!Y17,'第５表－２'!Y20,'第５表－２'!Y29,'第５表－２'!Y34,'第５表－２'!Y35)</f>
        <v>884</v>
      </c>
      <c r="Z16" s="142">
        <f>SUM('第５表－２'!Z17,'第５表－２'!Z20,'第５表－２'!Z29,'第５表－２'!Z34,'第５表－２'!Z35)</f>
        <v>375</v>
      </c>
      <c r="AA16" s="142">
        <f>SUM('第５表－２'!AA17,'第５表－２'!AA20,'第５表－２'!AA29,'第５表－２'!AA34,'第５表－２'!AA35)</f>
        <v>509</v>
      </c>
      <c r="AB16" s="141">
        <f>SUM('第５表－２'!AB17,'第５表－２'!AB20,'第５表－２'!AB29,'第５表－２'!AB34,'第５表－２'!AB35)</f>
        <v>643</v>
      </c>
      <c r="AC16" s="142">
        <f>SUM('第５表－２'!AC17,'第５表－２'!AC20,'第５表－２'!AC29,'第５表－２'!AC34,'第５表－２'!AC35)</f>
        <v>275</v>
      </c>
      <c r="AD16" s="142">
        <f>SUM('第５表－２'!AD17,'第５表－２'!AD20,'第５表－２'!AD29,'第５表－２'!AD34,'第５表－２'!AD35)</f>
        <v>368</v>
      </c>
      <c r="AE16" s="141">
        <f>SUM('第５表－２'!AE17,'第５表－２'!AE20,'第５表－２'!AE29,'第５表－２'!AE34,'第５表－２'!AE35)</f>
        <v>442</v>
      </c>
      <c r="AF16" s="142">
        <f>SUM('第５表－２'!AF17,'第５表－２'!AF20,'第５表－２'!AF29,'第５表－２'!AF34,'第５表－２'!AF35)</f>
        <v>195</v>
      </c>
      <c r="AG16" s="142">
        <f>SUM('第５表－２'!AG17,'第５表－２'!AG20,'第５表－２'!AG29,'第５表－２'!AG34,'第５表－２'!AG35)</f>
        <v>247</v>
      </c>
      <c r="AH16" s="141">
        <f>SUM('第５表－２'!AH17,'第５表－２'!AH20,'第５表－２'!AH29,'第５表－２'!AH34,'第５表－２'!AH35)</f>
        <v>531</v>
      </c>
      <c r="AI16" s="142">
        <f>SUM('第５表－２'!AI17,'第５表－２'!AI20,'第５表－２'!AI29,'第５表－２'!AI34,'第５表－２'!AI35)</f>
        <v>239</v>
      </c>
      <c r="AJ16" s="143">
        <f>SUM('第５表－２'!AJ17,'第５表－２'!AJ20,'第５表－２'!AJ29,'第５表－２'!AJ34,'第５表－２'!AJ35)</f>
        <v>292</v>
      </c>
      <c r="AK16" s="121"/>
      <c r="AL16" s="121"/>
      <c r="AM16" s="121"/>
      <c r="AN16" s="121"/>
    </row>
    <row r="17" spans="1:40" s="122" customFormat="1" ht="27" customHeight="1">
      <c r="A17" s="148" t="s">
        <v>277</v>
      </c>
      <c r="B17" s="149" t="s">
        <v>278</v>
      </c>
      <c r="C17" s="158"/>
      <c r="D17" s="140">
        <f t="shared" si="0"/>
        <v>255</v>
      </c>
      <c r="E17" s="140">
        <f t="shared" si="1"/>
        <v>79</v>
      </c>
      <c r="F17" s="140">
        <f t="shared" si="2"/>
        <v>176</v>
      </c>
      <c r="G17" s="141">
        <f>SUM('第５表－２'!G18,'第５表－２'!G19)</f>
        <v>71</v>
      </c>
      <c r="H17" s="142">
        <f>SUM('第５表－２'!H18,'第５表－２'!H19)</f>
        <v>23</v>
      </c>
      <c r="I17" s="142">
        <f>SUM('第５表－２'!I18,'第５表－２'!I19)</f>
        <v>48</v>
      </c>
      <c r="J17" s="141">
        <f>SUM('第５表－２'!J18,'第５表－２'!J19)</f>
        <v>39</v>
      </c>
      <c r="K17" s="142">
        <f>SUM('第５表－２'!K18,'第５表－２'!K19)</f>
        <v>14</v>
      </c>
      <c r="L17" s="142">
        <f>SUM('第５表－２'!L18,'第５表－２'!L19)</f>
        <v>25</v>
      </c>
      <c r="M17" s="141">
        <f>SUM('第５表－２'!M18,'第５表－２'!M19)</f>
        <v>18</v>
      </c>
      <c r="N17" s="142">
        <f>SUM('第５表－２'!N18,'第５表－２'!N19)</f>
        <v>4</v>
      </c>
      <c r="O17" s="142">
        <f>SUM('第５表－２'!O18,'第５表－２'!O19)</f>
        <v>14</v>
      </c>
      <c r="P17" s="141">
        <f>SUM('第５表－２'!P18,'第５表－２'!P19)</f>
        <v>46</v>
      </c>
      <c r="Q17" s="142">
        <f>SUM('第５表－２'!Q18,'第５表－２'!Q19)</f>
        <v>14</v>
      </c>
      <c r="R17" s="142">
        <f>SUM('第５表－２'!R18,'第５表－２'!R19)</f>
        <v>32</v>
      </c>
      <c r="S17" s="141">
        <f>SUM('第５表－２'!S18,'第５表－２'!S19)</f>
        <v>12</v>
      </c>
      <c r="T17" s="142">
        <f>SUM('第５表－２'!T18,'第５表－２'!T19)</f>
        <v>3</v>
      </c>
      <c r="U17" s="142">
        <f>SUM('第５表－２'!U18,'第５表－２'!U19)</f>
        <v>9</v>
      </c>
      <c r="V17" s="141">
        <f>SUM('第５表－２'!V18,'第５表－２'!V19)</f>
        <v>29</v>
      </c>
      <c r="W17" s="142">
        <f>SUM('第５表－２'!W18,'第５表－２'!W19)</f>
        <v>10</v>
      </c>
      <c r="X17" s="142">
        <f>SUM('第５表－２'!X18,'第５表－２'!X19)</f>
        <v>19</v>
      </c>
      <c r="Y17" s="141">
        <f>SUM('第５表－２'!Y18,'第５表－２'!Y19)</f>
        <v>12</v>
      </c>
      <c r="Z17" s="142">
        <f>SUM('第５表－２'!Z18,'第５表－２'!Z19)</f>
        <v>4</v>
      </c>
      <c r="AA17" s="142">
        <f>SUM('第５表－２'!AA18,'第５表－２'!AA19)</f>
        <v>8</v>
      </c>
      <c r="AB17" s="141">
        <f>SUM('第５表－２'!AB18,'第５表－２'!AB19)</f>
        <v>11</v>
      </c>
      <c r="AC17" s="142">
        <f>SUM('第５表－２'!AC18,'第５表－２'!AC19)</f>
        <v>2</v>
      </c>
      <c r="AD17" s="142">
        <f>SUM('第５表－２'!AD18,'第５表－２'!AD19)</f>
        <v>9</v>
      </c>
      <c r="AE17" s="141">
        <f>SUM('第５表－２'!AE18,'第５表－２'!AE19)</f>
        <v>8</v>
      </c>
      <c r="AF17" s="142">
        <f>SUM('第５表－２'!AF18,'第５表－２'!AF19)</f>
        <v>1</v>
      </c>
      <c r="AG17" s="142">
        <f>SUM('第５表－２'!AG18,'第５表－２'!AG19)</f>
        <v>7</v>
      </c>
      <c r="AH17" s="141">
        <f>SUM('第５表－２'!AH18,'第５表－２'!AH19)</f>
        <v>9</v>
      </c>
      <c r="AI17" s="142">
        <f>SUM('第５表－２'!AI18,'第５表－２'!AI19)</f>
        <v>4</v>
      </c>
      <c r="AJ17" s="143">
        <f>SUM('第５表－２'!AJ18,'第５表－２'!AJ19)</f>
        <v>5</v>
      </c>
      <c r="AK17" s="121"/>
      <c r="AL17" s="121"/>
      <c r="AM17" s="121"/>
      <c r="AN17" s="121"/>
    </row>
    <row r="18" spans="1:40" s="122" customFormat="1" ht="27" customHeight="1">
      <c r="A18" s="148" t="s">
        <v>279</v>
      </c>
      <c r="B18" s="146" t="s">
        <v>151</v>
      </c>
      <c r="C18" s="159" t="s">
        <v>235</v>
      </c>
      <c r="D18" s="140">
        <f t="shared" si="0"/>
        <v>137</v>
      </c>
      <c r="E18" s="140">
        <f t="shared" si="1"/>
        <v>42</v>
      </c>
      <c r="F18" s="140">
        <f t="shared" si="2"/>
        <v>95</v>
      </c>
      <c r="G18" s="141">
        <v>44</v>
      </c>
      <c r="H18" s="142">
        <v>17</v>
      </c>
      <c r="I18" s="142">
        <v>27</v>
      </c>
      <c r="J18" s="141">
        <v>21</v>
      </c>
      <c r="K18" s="142">
        <v>7</v>
      </c>
      <c r="L18" s="142">
        <v>14</v>
      </c>
      <c r="M18" s="141">
        <v>7</v>
      </c>
      <c r="N18" s="142">
        <v>2</v>
      </c>
      <c r="O18" s="142">
        <v>5</v>
      </c>
      <c r="P18" s="141">
        <v>21</v>
      </c>
      <c r="Q18" s="142">
        <v>6</v>
      </c>
      <c r="R18" s="142">
        <v>15</v>
      </c>
      <c r="S18" s="141">
        <v>8</v>
      </c>
      <c r="T18" s="142">
        <v>2</v>
      </c>
      <c r="U18" s="142">
        <v>6</v>
      </c>
      <c r="V18" s="141">
        <v>14</v>
      </c>
      <c r="W18" s="142">
        <v>3</v>
      </c>
      <c r="X18" s="142">
        <v>11</v>
      </c>
      <c r="Y18" s="141">
        <v>6</v>
      </c>
      <c r="Z18" s="142">
        <v>1</v>
      </c>
      <c r="AA18" s="142">
        <v>5</v>
      </c>
      <c r="AB18" s="141">
        <v>5</v>
      </c>
      <c r="AC18" s="142">
        <v>1</v>
      </c>
      <c r="AD18" s="142">
        <v>4</v>
      </c>
      <c r="AE18" s="141">
        <v>3</v>
      </c>
      <c r="AF18" s="142">
        <v>0</v>
      </c>
      <c r="AG18" s="142">
        <v>3</v>
      </c>
      <c r="AH18" s="141">
        <v>8</v>
      </c>
      <c r="AI18" s="142">
        <v>3</v>
      </c>
      <c r="AJ18" s="143">
        <v>5</v>
      </c>
      <c r="AK18" s="121"/>
      <c r="AL18" s="121"/>
      <c r="AM18" s="121"/>
      <c r="AN18" s="121"/>
    </row>
    <row r="19" spans="1:40" s="122" customFormat="1" ht="27" customHeight="1">
      <c r="A19" s="148" t="s">
        <v>280</v>
      </c>
      <c r="B19" s="146" t="s">
        <v>151</v>
      </c>
      <c r="C19" s="159" t="s">
        <v>236</v>
      </c>
      <c r="D19" s="140">
        <f t="shared" si="0"/>
        <v>118</v>
      </c>
      <c r="E19" s="140">
        <f t="shared" si="1"/>
        <v>37</v>
      </c>
      <c r="F19" s="140">
        <f t="shared" si="2"/>
        <v>81</v>
      </c>
      <c r="G19" s="141">
        <v>27</v>
      </c>
      <c r="H19" s="142">
        <v>6</v>
      </c>
      <c r="I19" s="142">
        <v>21</v>
      </c>
      <c r="J19" s="141">
        <v>18</v>
      </c>
      <c r="K19" s="142">
        <v>7</v>
      </c>
      <c r="L19" s="142">
        <v>11</v>
      </c>
      <c r="M19" s="141">
        <v>11</v>
      </c>
      <c r="N19" s="142">
        <v>2</v>
      </c>
      <c r="O19" s="142">
        <v>9</v>
      </c>
      <c r="P19" s="141">
        <v>25</v>
      </c>
      <c r="Q19" s="142">
        <v>8</v>
      </c>
      <c r="R19" s="142">
        <v>17</v>
      </c>
      <c r="S19" s="141">
        <v>4</v>
      </c>
      <c r="T19" s="142">
        <v>1</v>
      </c>
      <c r="U19" s="142">
        <v>3</v>
      </c>
      <c r="V19" s="141">
        <v>15</v>
      </c>
      <c r="W19" s="142">
        <v>7</v>
      </c>
      <c r="X19" s="142">
        <v>8</v>
      </c>
      <c r="Y19" s="141">
        <v>6</v>
      </c>
      <c r="Z19" s="142">
        <v>3</v>
      </c>
      <c r="AA19" s="142">
        <v>3</v>
      </c>
      <c r="AB19" s="141">
        <v>6</v>
      </c>
      <c r="AC19" s="142">
        <v>1</v>
      </c>
      <c r="AD19" s="142">
        <v>5</v>
      </c>
      <c r="AE19" s="141">
        <v>5</v>
      </c>
      <c r="AF19" s="142">
        <v>1</v>
      </c>
      <c r="AG19" s="142">
        <v>4</v>
      </c>
      <c r="AH19" s="141">
        <v>1</v>
      </c>
      <c r="AI19" s="142">
        <v>1</v>
      </c>
      <c r="AJ19" s="143">
        <v>0</v>
      </c>
      <c r="AK19" s="121"/>
      <c r="AL19" s="121"/>
      <c r="AM19" s="121"/>
      <c r="AN19" s="121"/>
    </row>
    <row r="20" spans="1:40" s="122" customFormat="1" ht="27" customHeight="1">
      <c r="A20" s="148" t="s">
        <v>281</v>
      </c>
      <c r="B20" s="149" t="s">
        <v>282</v>
      </c>
      <c r="C20" s="158"/>
      <c r="D20" s="140">
        <f t="shared" si="0"/>
        <v>7520</v>
      </c>
      <c r="E20" s="140">
        <f t="shared" si="1"/>
        <v>3387</v>
      </c>
      <c r="F20" s="140">
        <f t="shared" si="2"/>
        <v>4133</v>
      </c>
      <c r="G20" s="141">
        <f>SUM('第５表－２'!G21,'第５表－２'!G22,'第５表－２'!G23,'第５表－２'!G24,'第５表－２'!G25,'第５表－２'!G26,'第５表－２'!G27,'第５表－２'!G28)</f>
        <v>1930</v>
      </c>
      <c r="H20" s="142">
        <f>SUM('第５表－２'!H21,'第５表－２'!H22,'第５表－２'!H23,'第５表－２'!H24,'第５表－２'!H25,'第５表－２'!H26,'第５表－２'!H27,'第５表－２'!H28)</f>
        <v>930</v>
      </c>
      <c r="I20" s="142">
        <f>SUM('第５表－２'!I21,'第５表－２'!I22,'第５表－２'!I23,'第５表－２'!I24,'第５表－２'!I25,'第５表－２'!I26,'第５表－２'!I27,'第５表－２'!I28)</f>
        <v>1000</v>
      </c>
      <c r="J20" s="141">
        <f>SUM('第５表－２'!J21,'第５表－２'!J22,'第５表－２'!J23,'第５表－２'!J24,'第５表－２'!J25,'第５表－２'!J26,'第５表－２'!J27,'第５表－２'!J28)</f>
        <v>1220</v>
      </c>
      <c r="K20" s="142">
        <f>SUM('第５表－２'!K21,'第５表－２'!K22,'第５表－２'!K23,'第５表－２'!K24,'第５表－２'!K25,'第５表－２'!K26,'第５表－２'!K27,'第５表－２'!K28)</f>
        <v>561</v>
      </c>
      <c r="L20" s="142">
        <f>SUM('第５表－２'!L21,'第５表－２'!L22,'第５表－２'!L23,'第５表－２'!L24,'第５表－２'!L25,'第５表－２'!L26,'第５表－２'!L27,'第５表－２'!L28)</f>
        <v>659</v>
      </c>
      <c r="M20" s="141">
        <f>SUM('第５表－２'!M21,'第５表－２'!M22,'第５表－２'!M23,'第５表－２'!M24,'第５表－２'!M25,'第５表－２'!M26,'第５表－２'!M27,'第５表－２'!M28)</f>
        <v>844</v>
      </c>
      <c r="N20" s="142">
        <f>SUM('第５表－２'!N21,'第５表－２'!N22,'第５表－２'!N23,'第５表－２'!N24,'第５表－２'!N25,'第５表－２'!N26,'第５表－２'!N27,'第５表－２'!N28)</f>
        <v>380</v>
      </c>
      <c r="O20" s="142">
        <f>SUM('第５表－２'!O21,'第５表－２'!O22,'第５表－２'!O23,'第５表－２'!O24,'第５表－２'!O25,'第５表－２'!O26,'第５表－２'!O27,'第５表－２'!O28)</f>
        <v>464</v>
      </c>
      <c r="P20" s="141">
        <f>SUM('第５表－２'!P21,'第５表－２'!P22,'第５表－２'!P23,'第５表－２'!P24,'第５表－２'!P25,'第５表－２'!P26,'第５表－２'!P27,'第５表－２'!P28)</f>
        <v>829</v>
      </c>
      <c r="Q20" s="142">
        <f>SUM('第５表－２'!Q21,'第５表－２'!Q22,'第５表－２'!Q23,'第５表－２'!Q24,'第５表－２'!Q25,'第５表－２'!Q26,'第５表－２'!Q27,'第５表－２'!Q28)</f>
        <v>362</v>
      </c>
      <c r="R20" s="142">
        <f>SUM('第５表－２'!R21,'第５表－２'!R22,'第５表－２'!R23,'第５表－２'!R24,'第５表－２'!R25,'第５表－２'!R26,'第５表－２'!R27,'第５表－２'!R28)</f>
        <v>467</v>
      </c>
      <c r="S20" s="141">
        <f>SUM('第５表－２'!S21,'第５表－２'!S22,'第５表－２'!S23,'第５表－２'!S24,'第５表－２'!S25,'第５表－２'!S26,'第５表－２'!S27,'第５表－２'!S28)</f>
        <v>460</v>
      </c>
      <c r="T20" s="142">
        <f>SUM('第５表－２'!T21,'第５表－２'!T22,'第５表－２'!T23,'第５表－２'!T24,'第５表－２'!T25,'第５表－２'!T26,'第５表－２'!T27,'第５表－２'!T28)</f>
        <v>215</v>
      </c>
      <c r="U20" s="142">
        <f>SUM('第５表－２'!U21,'第５表－２'!U22,'第５表－２'!U23,'第５表－２'!U24,'第５表－２'!U25,'第５表－２'!U26,'第５表－２'!U27,'第５表－２'!U28)</f>
        <v>245</v>
      </c>
      <c r="V20" s="141">
        <f>SUM('第５表－２'!V21,'第５表－２'!V22,'第５表－２'!V23,'第５表－２'!V24,'第５表－２'!V25,'第５表－２'!V26,'第５表－２'!V27,'第５表－２'!V28)</f>
        <v>814</v>
      </c>
      <c r="W20" s="142">
        <f>SUM('第５表－２'!W21,'第５表－２'!W22,'第５表－２'!W23,'第５表－２'!W24,'第５表－２'!W25,'第５表－２'!W26,'第５表－２'!W27,'第５表－２'!W28)</f>
        <v>356</v>
      </c>
      <c r="X20" s="142">
        <f>SUM('第５表－２'!X21,'第５表－２'!X22,'第５表－２'!X23,'第５表－２'!X24,'第５表－２'!X25,'第５表－２'!X26,'第５表－２'!X27,'第５表－２'!X28)</f>
        <v>458</v>
      </c>
      <c r="Y20" s="141">
        <f>SUM('第５表－２'!Y21,'第５表－２'!Y22,'第５表－２'!Y23,'第５表－２'!Y24,'第５表－２'!Y25,'第５表－２'!Y26,'第５表－２'!Y27,'第５表－２'!Y28)</f>
        <v>534</v>
      </c>
      <c r="Z20" s="142">
        <f>SUM('第５表－２'!Z21,'第５表－２'!Z22,'第５表－２'!Z23,'第５表－２'!Z24,'第５表－２'!Z25,'第５表－２'!Z26,'第５表－２'!Z27,'第５表－２'!Z28)</f>
        <v>212</v>
      </c>
      <c r="AA20" s="142">
        <f>SUM('第５表－２'!AA21,'第５表－２'!AA22,'第５表－２'!AA23,'第５表－２'!AA24,'第５表－２'!AA25,'第５表－２'!AA26,'第５表－２'!AA27,'第５表－２'!AA28)</f>
        <v>322</v>
      </c>
      <c r="AB20" s="141">
        <f>SUM('第５表－２'!AB21,'第５表－２'!AB22,'第５表－２'!AB23,'第５表－２'!AB24,'第５表－２'!AB25,'第５表－２'!AB26,'第５表－２'!AB27,'第５表－２'!AB28)</f>
        <v>335</v>
      </c>
      <c r="AC20" s="142">
        <f>SUM('第５表－２'!AC21,'第５表－２'!AC22,'第５表－２'!AC23,'第５表－２'!AC24,'第５表－２'!AC25,'第５表－２'!AC26,'第５表－２'!AC27,'第５表－２'!AC28)</f>
        <v>139</v>
      </c>
      <c r="AD20" s="142">
        <f>SUM('第５表－２'!AD21,'第５表－２'!AD22,'第５表－２'!AD23,'第５表－２'!AD24,'第５表－２'!AD25,'第５表－２'!AD26,'第５表－２'!AD27,'第５表－２'!AD28)</f>
        <v>196</v>
      </c>
      <c r="AE20" s="141">
        <f>SUM('第５表－２'!AE21,'第５表－２'!AE22,'第５表－２'!AE23,'第５表－２'!AE24,'第５表－２'!AE25,'第５表－２'!AE26,'第５表－２'!AE27,'第５表－２'!AE28)</f>
        <v>246</v>
      </c>
      <c r="AF20" s="142">
        <f>SUM('第５表－２'!AF21,'第５表－２'!AF22,'第５表－２'!AF23,'第５表－２'!AF24,'第５表－２'!AF25,'第５表－２'!AF26,'第５表－２'!AF27,'第５表－２'!AF28)</f>
        <v>99</v>
      </c>
      <c r="AG20" s="142">
        <f>SUM('第５表－２'!AG21,'第５表－２'!AG22,'第５表－２'!AG23,'第５表－２'!AG24,'第５表－２'!AG25,'第５表－２'!AG26,'第５表－２'!AG27,'第５表－２'!AG28)</f>
        <v>147</v>
      </c>
      <c r="AH20" s="141">
        <f>SUM('第５表－２'!AH21,'第５表－２'!AH22,'第５表－２'!AH23,'第５表－２'!AH24,'第５表－２'!AH25,'第５表－２'!AH26,'第５表－２'!AH27,'第５表－２'!AH28)</f>
        <v>308</v>
      </c>
      <c r="AI20" s="142">
        <f>SUM('第５表－２'!AI21,'第５表－２'!AI22,'第５表－２'!AI23,'第５表－２'!AI24,'第５表－２'!AI25,'第５表－２'!AI26,'第５表－２'!AI27,'第５表－２'!AI28)</f>
        <v>133</v>
      </c>
      <c r="AJ20" s="143">
        <f>SUM('第５表－２'!AJ21,'第５表－２'!AJ22,'第５表－２'!AJ23,'第５表－２'!AJ24,'第５表－２'!AJ25,'第５表－２'!AJ26,'第５表－２'!AJ27,'第５表－２'!AJ28)</f>
        <v>175</v>
      </c>
      <c r="AK20" s="121"/>
      <c r="AL20" s="121"/>
      <c r="AM20" s="121"/>
      <c r="AN20" s="121"/>
    </row>
    <row r="21" spans="1:40" s="122" customFormat="1" ht="27" customHeight="1">
      <c r="A21" s="148" t="s">
        <v>283</v>
      </c>
      <c r="B21" s="146" t="s">
        <v>151</v>
      </c>
      <c r="C21" s="159" t="s">
        <v>237</v>
      </c>
      <c r="D21" s="140">
        <f t="shared" si="0"/>
        <v>88</v>
      </c>
      <c r="E21" s="140">
        <f t="shared" si="1"/>
        <v>31</v>
      </c>
      <c r="F21" s="140">
        <f t="shared" si="2"/>
        <v>57</v>
      </c>
      <c r="G21" s="141">
        <v>34</v>
      </c>
      <c r="H21" s="142">
        <v>15</v>
      </c>
      <c r="I21" s="142">
        <v>19</v>
      </c>
      <c r="J21" s="141">
        <v>12</v>
      </c>
      <c r="K21" s="142">
        <v>5</v>
      </c>
      <c r="L21" s="142">
        <v>7</v>
      </c>
      <c r="M21" s="141">
        <v>9</v>
      </c>
      <c r="N21" s="142">
        <v>3</v>
      </c>
      <c r="O21" s="142">
        <v>6</v>
      </c>
      <c r="P21" s="141">
        <v>10</v>
      </c>
      <c r="Q21" s="142">
        <v>2</v>
      </c>
      <c r="R21" s="142">
        <v>8</v>
      </c>
      <c r="S21" s="141">
        <v>5</v>
      </c>
      <c r="T21" s="142">
        <v>2</v>
      </c>
      <c r="U21" s="142">
        <v>3</v>
      </c>
      <c r="V21" s="141">
        <v>5</v>
      </c>
      <c r="W21" s="142">
        <v>2</v>
      </c>
      <c r="X21" s="142">
        <v>3</v>
      </c>
      <c r="Y21" s="141">
        <v>6</v>
      </c>
      <c r="Z21" s="142">
        <v>1</v>
      </c>
      <c r="AA21" s="142">
        <v>5</v>
      </c>
      <c r="AB21" s="141">
        <v>2</v>
      </c>
      <c r="AC21" s="142">
        <v>0</v>
      </c>
      <c r="AD21" s="142">
        <v>2</v>
      </c>
      <c r="AE21" s="141">
        <v>3</v>
      </c>
      <c r="AF21" s="142">
        <v>0</v>
      </c>
      <c r="AG21" s="142">
        <v>3</v>
      </c>
      <c r="AH21" s="141">
        <v>2</v>
      </c>
      <c r="AI21" s="142">
        <v>1</v>
      </c>
      <c r="AJ21" s="143">
        <v>1</v>
      </c>
      <c r="AK21" s="121"/>
      <c r="AL21" s="121"/>
      <c r="AM21" s="121"/>
      <c r="AN21" s="121"/>
    </row>
    <row r="22" spans="1:40" s="122" customFormat="1" ht="27" customHeight="1">
      <c r="A22" s="148" t="s">
        <v>284</v>
      </c>
      <c r="B22" s="146" t="s">
        <v>151</v>
      </c>
      <c r="C22" s="159" t="s">
        <v>238</v>
      </c>
      <c r="D22" s="140">
        <f t="shared" si="0"/>
        <v>2047</v>
      </c>
      <c r="E22" s="140">
        <f t="shared" si="1"/>
        <v>1076</v>
      </c>
      <c r="F22" s="140">
        <f t="shared" si="2"/>
        <v>971</v>
      </c>
      <c r="G22" s="141">
        <v>476</v>
      </c>
      <c r="H22" s="142">
        <v>251</v>
      </c>
      <c r="I22" s="142">
        <v>225</v>
      </c>
      <c r="J22" s="141">
        <v>293</v>
      </c>
      <c r="K22" s="142">
        <v>155</v>
      </c>
      <c r="L22" s="142">
        <v>138</v>
      </c>
      <c r="M22" s="141">
        <v>294</v>
      </c>
      <c r="N22" s="142">
        <v>157</v>
      </c>
      <c r="O22" s="142">
        <v>137</v>
      </c>
      <c r="P22" s="141">
        <v>227</v>
      </c>
      <c r="Q22" s="142">
        <v>120</v>
      </c>
      <c r="R22" s="142">
        <v>107</v>
      </c>
      <c r="S22" s="141">
        <v>109</v>
      </c>
      <c r="T22" s="142">
        <v>60</v>
      </c>
      <c r="U22" s="142">
        <v>49</v>
      </c>
      <c r="V22" s="141">
        <v>222</v>
      </c>
      <c r="W22" s="142">
        <v>124</v>
      </c>
      <c r="X22" s="142">
        <v>98</v>
      </c>
      <c r="Y22" s="141">
        <v>158</v>
      </c>
      <c r="Z22" s="142">
        <v>75</v>
      </c>
      <c r="AA22" s="142">
        <v>83</v>
      </c>
      <c r="AB22" s="141">
        <v>97</v>
      </c>
      <c r="AC22" s="142">
        <v>47</v>
      </c>
      <c r="AD22" s="142">
        <v>50</v>
      </c>
      <c r="AE22" s="141">
        <v>95</v>
      </c>
      <c r="AF22" s="142">
        <v>47</v>
      </c>
      <c r="AG22" s="142">
        <v>48</v>
      </c>
      <c r="AH22" s="141">
        <v>76</v>
      </c>
      <c r="AI22" s="142">
        <v>40</v>
      </c>
      <c r="AJ22" s="143">
        <v>36</v>
      </c>
      <c r="AK22" s="121"/>
      <c r="AL22" s="121"/>
      <c r="AM22" s="121"/>
      <c r="AN22" s="121"/>
    </row>
    <row r="23" spans="1:40" s="122" customFormat="1" ht="27" customHeight="1">
      <c r="A23" s="148" t="s">
        <v>285</v>
      </c>
      <c r="B23" s="146" t="s">
        <v>151</v>
      </c>
      <c r="C23" s="159" t="s">
        <v>239</v>
      </c>
      <c r="D23" s="140">
        <f t="shared" si="0"/>
        <v>1104</v>
      </c>
      <c r="E23" s="140">
        <f t="shared" si="1"/>
        <v>612</v>
      </c>
      <c r="F23" s="140">
        <f t="shared" si="2"/>
        <v>492</v>
      </c>
      <c r="G23" s="141">
        <v>435</v>
      </c>
      <c r="H23" s="142">
        <v>254</v>
      </c>
      <c r="I23" s="142">
        <v>181</v>
      </c>
      <c r="J23" s="141">
        <v>225</v>
      </c>
      <c r="K23" s="142">
        <v>124</v>
      </c>
      <c r="L23" s="142">
        <v>101</v>
      </c>
      <c r="M23" s="141">
        <v>109</v>
      </c>
      <c r="N23" s="142">
        <v>61</v>
      </c>
      <c r="O23" s="142">
        <v>48</v>
      </c>
      <c r="P23" s="141">
        <v>91</v>
      </c>
      <c r="Q23" s="142">
        <v>45</v>
      </c>
      <c r="R23" s="142">
        <v>46</v>
      </c>
      <c r="S23" s="141">
        <v>57</v>
      </c>
      <c r="T23" s="142">
        <v>36</v>
      </c>
      <c r="U23" s="142">
        <v>21</v>
      </c>
      <c r="V23" s="141">
        <v>84</v>
      </c>
      <c r="W23" s="142">
        <v>40</v>
      </c>
      <c r="X23" s="142">
        <v>44</v>
      </c>
      <c r="Y23" s="141">
        <v>35</v>
      </c>
      <c r="Z23" s="142">
        <v>19</v>
      </c>
      <c r="AA23" s="142">
        <v>16</v>
      </c>
      <c r="AB23" s="141">
        <v>22</v>
      </c>
      <c r="AC23" s="142">
        <v>10</v>
      </c>
      <c r="AD23" s="142">
        <v>12</v>
      </c>
      <c r="AE23" s="141">
        <v>35</v>
      </c>
      <c r="AF23" s="142">
        <v>16</v>
      </c>
      <c r="AG23" s="142">
        <v>19</v>
      </c>
      <c r="AH23" s="141">
        <v>11</v>
      </c>
      <c r="AI23" s="142">
        <v>7</v>
      </c>
      <c r="AJ23" s="143">
        <v>4</v>
      </c>
      <c r="AK23" s="121"/>
      <c r="AL23" s="121"/>
      <c r="AM23" s="121"/>
      <c r="AN23" s="121"/>
    </row>
    <row r="24" spans="1:40" s="122" customFormat="1" ht="27" customHeight="1">
      <c r="A24" s="148" t="s">
        <v>286</v>
      </c>
      <c r="B24" s="146" t="s">
        <v>151</v>
      </c>
      <c r="C24" s="159" t="s">
        <v>240</v>
      </c>
      <c r="D24" s="140">
        <f t="shared" si="0"/>
        <v>350</v>
      </c>
      <c r="E24" s="140">
        <f t="shared" si="1"/>
        <v>125</v>
      </c>
      <c r="F24" s="140">
        <f t="shared" si="2"/>
        <v>225</v>
      </c>
      <c r="G24" s="141">
        <v>97</v>
      </c>
      <c r="H24" s="142">
        <v>47</v>
      </c>
      <c r="I24" s="142">
        <v>50</v>
      </c>
      <c r="J24" s="141">
        <v>47</v>
      </c>
      <c r="K24" s="142">
        <v>14</v>
      </c>
      <c r="L24" s="142">
        <v>33</v>
      </c>
      <c r="M24" s="141">
        <v>40</v>
      </c>
      <c r="N24" s="142">
        <v>14</v>
      </c>
      <c r="O24" s="142">
        <v>26</v>
      </c>
      <c r="P24" s="141">
        <v>39</v>
      </c>
      <c r="Q24" s="142">
        <v>11</v>
      </c>
      <c r="R24" s="142">
        <v>28</v>
      </c>
      <c r="S24" s="141">
        <v>22</v>
      </c>
      <c r="T24" s="142">
        <v>8</v>
      </c>
      <c r="U24" s="142">
        <v>14</v>
      </c>
      <c r="V24" s="141">
        <v>27</v>
      </c>
      <c r="W24" s="142">
        <v>8</v>
      </c>
      <c r="X24" s="142">
        <v>19</v>
      </c>
      <c r="Y24" s="141">
        <v>20</v>
      </c>
      <c r="Z24" s="142">
        <v>6</v>
      </c>
      <c r="AA24" s="142">
        <v>14</v>
      </c>
      <c r="AB24" s="141">
        <v>27</v>
      </c>
      <c r="AC24" s="142">
        <v>7</v>
      </c>
      <c r="AD24" s="142">
        <v>20</v>
      </c>
      <c r="AE24" s="141">
        <v>9</v>
      </c>
      <c r="AF24" s="142">
        <v>3</v>
      </c>
      <c r="AG24" s="142">
        <v>6</v>
      </c>
      <c r="AH24" s="141">
        <v>22</v>
      </c>
      <c r="AI24" s="142">
        <v>7</v>
      </c>
      <c r="AJ24" s="143">
        <v>15</v>
      </c>
      <c r="AK24" s="121"/>
      <c r="AL24" s="121"/>
      <c r="AM24" s="121"/>
      <c r="AN24" s="121"/>
    </row>
    <row r="25" spans="1:40" s="122" customFormat="1" ht="27" customHeight="1">
      <c r="A25" s="148" t="s">
        <v>287</v>
      </c>
      <c r="B25" s="146" t="s">
        <v>151</v>
      </c>
      <c r="C25" s="159" t="s">
        <v>241</v>
      </c>
      <c r="D25" s="140">
        <f t="shared" si="0"/>
        <v>159</v>
      </c>
      <c r="E25" s="140">
        <f t="shared" si="1"/>
        <v>99</v>
      </c>
      <c r="F25" s="140">
        <f t="shared" si="2"/>
        <v>60</v>
      </c>
      <c r="G25" s="141">
        <v>58</v>
      </c>
      <c r="H25" s="142">
        <v>36</v>
      </c>
      <c r="I25" s="142">
        <v>22</v>
      </c>
      <c r="J25" s="141">
        <v>31</v>
      </c>
      <c r="K25" s="142">
        <v>19</v>
      </c>
      <c r="L25" s="142">
        <v>12</v>
      </c>
      <c r="M25" s="141">
        <v>10</v>
      </c>
      <c r="N25" s="142">
        <v>7</v>
      </c>
      <c r="O25" s="142">
        <v>3</v>
      </c>
      <c r="P25" s="141">
        <v>12</v>
      </c>
      <c r="Q25" s="142">
        <v>8</v>
      </c>
      <c r="R25" s="142">
        <v>4</v>
      </c>
      <c r="S25" s="141">
        <v>6</v>
      </c>
      <c r="T25" s="142">
        <v>6</v>
      </c>
      <c r="U25" s="142">
        <v>0</v>
      </c>
      <c r="V25" s="141">
        <v>17</v>
      </c>
      <c r="W25" s="142">
        <v>7</v>
      </c>
      <c r="X25" s="142">
        <v>10</v>
      </c>
      <c r="Y25" s="141">
        <v>8</v>
      </c>
      <c r="Z25" s="142">
        <v>3</v>
      </c>
      <c r="AA25" s="142">
        <v>5</v>
      </c>
      <c r="AB25" s="141">
        <v>7</v>
      </c>
      <c r="AC25" s="142">
        <v>6</v>
      </c>
      <c r="AD25" s="142">
        <v>1</v>
      </c>
      <c r="AE25" s="141">
        <v>5</v>
      </c>
      <c r="AF25" s="142">
        <v>4</v>
      </c>
      <c r="AG25" s="142">
        <v>1</v>
      </c>
      <c r="AH25" s="141">
        <v>5</v>
      </c>
      <c r="AI25" s="142">
        <v>3</v>
      </c>
      <c r="AJ25" s="143">
        <v>2</v>
      </c>
      <c r="AK25" s="121"/>
      <c r="AL25" s="121"/>
      <c r="AM25" s="121"/>
      <c r="AN25" s="121"/>
    </row>
    <row r="26" spans="1:40" s="122" customFormat="1" ht="27" customHeight="1">
      <c r="A26" s="148" t="s">
        <v>288</v>
      </c>
      <c r="B26" s="146" t="s">
        <v>151</v>
      </c>
      <c r="C26" s="159" t="s">
        <v>242</v>
      </c>
      <c r="D26" s="140">
        <f t="shared" si="0"/>
        <v>668</v>
      </c>
      <c r="E26" s="140">
        <f t="shared" si="1"/>
        <v>290</v>
      </c>
      <c r="F26" s="140">
        <f t="shared" si="2"/>
        <v>378</v>
      </c>
      <c r="G26" s="141">
        <v>174</v>
      </c>
      <c r="H26" s="142">
        <v>77</v>
      </c>
      <c r="I26" s="142">
        <v>97</v>
      </c>
      <c r="J26" s="141">
        <v>118</v>
      </c>
      <c r="K26" s="142">
        <v>56</v>
      </c>
      <c r="L26" s="142">
        <v>62</v>
      </c>
      <c r="M26" s="141">
        <v>77</v>
      </c>
      <c r="N26" s="142">
        <v>24</v>
      </c>
      <c r="O26" s="142">
        <v>53</v>
      </c>
      <c r="P26" s="141">
        <v>74</v>
      </c>
      <c r="Q26" s="142">
        <v>31</v>
      </c>
      <c r="R26" s="142">
        <v>43</v>
      </c>
      <c r="S26" s="141">
        <v>33</v>
      </c>
      <c r="T26" s="142">
        <v>15</v>
      </c>
      <c r="U26" s="142">
        <v>18</v>
      </c>
      <c r="V26" s="141">
        <v>68</v>
      </c>
      <c r="W26" s="142">
        <v>35</v>
      </c>
      <c r="X26" s="142">
        <v>33</v>
      </c>
      <c r="Y26" s="141">
        <v>40</v>
      </c>
      <c r="Z26" s="142">
        <v>15</v>
      </c>
      <c r="AA26" s="142">
        <v>25</v>
      </c>
      <c r="AB26" s="141">
        <v>37</v>
      </c>
      <c r="AC26" s="142">
        <v>17</v>
      </c>
      <c r="AD26" s="142">
        <v>20</v>
      </c>
      <c r="AE26" s="141">
        <v>20</v>
      </c>
      <c r="AF26" s="142">
        <v>9</v>
      </c>
      <c r="AG26" s="142">
        <v>11</v>
      </c>
      <c r="AH26" s="141">
        <v>27</v>
      </c>
      <c r="AI26" s="142">
        <v>11</v>
      </c>
      <c r="AJ26" s="143">
        <v>16</v>
      </c>
      <c r="AK26" s="121"/>
      <c r="AL26" s="121"/>
      <c r="AM26" s="121"/>
      <c r="AN26" s="121"/>
    </row>
    <row r="27" spans="1:40" s="122" customFormat="1" ht="27" customHeight="1">
      <c r="A27" s="148" t="s">
        <v>289</v>
      </c>
      <c r="B27" s="146" t="s">
        <v>151</v>
      </c>
      <c r="C27" s="159" t="s">
        <v>243</v>
      </c>
      <c r="D27" s="140">
        <f t="shared" si="0"/>
        <v>2925</v>
      </c>
      <c r="E27" s="140">
        <f t="shared" si="1"/>
        <v>1061</v>
      </c>
      <c r="F27" s="140">
        <f t="shared" si="2"/>
        <v>1864</v>
      </c>
      <c r="G27" s="141">
        <v>611</v>
      </c>
      <c r="H27" s="142">
        <v>221</v>
      </c>
      <c r="I27" s="142">
        <v>390</v>
      </c>
      <c r="J27" s="141">
        <v>477</v>
      </c>
      <c r="K27" s="142">
        <v>180</v>
      </c>
      <c r="L27" s="142">
        <v>297</v>
      </c>
      <c r="M27" s="141">
        <v>292</v>
      </c>
      <c r="N27" s="142">
        <v>107</v>
      </c>
      <c r="O27" s="142">
        <v>185</v>
      </c>
      <c r="P27" s="141">
        <v>355</v>
      </c>
      <c r="Q27" s="142">
        <v>132</v>
      </c>
      <c r="R27" s="142">
        <v>223</v>
      </c>
      <c r="S27" s="141">
        <v>222</v>
      </c>
      <c r="T27" s="142">
        <v>85</v>
      </c>
      <c r="U27" s="142">
        <v>137</v>
      </c>
      <c r="V27" s="141">
        <v>379</v>
      </c>
      <c r="W27" s="142">
        <v>134</v>
      </c>
      <c r="X27" s="142">
        <v>245</v>
      </c>
      <c r="Y27" s="141">
        <v>224</v>
      </c>
      <c r="Z27" s="142">
        <v>74</v>
      </c>
      <c r="AA27" s="142">
        <v>150</v>
      </c>
      <c r="AB27" s="141">
        <v>138</v>
      </c>
      <c r="AC27" s="142">
        <v>51</v>
      </c>
      <c r="AD27" s="142">
        <v>87</v>
      </c>
      <c r="AE27" s="141">
        <v>74</v>
      </c>
      <c r="AF27" s="142">
        <v>20</v>
      </c>
      <c r="AG27" s="142">
        <v>54</v>
      </c>
      <c r="AH27" s="141">
        <v>153</v>
      </c>
      <c r="AI27" s="142">
        <v>57</v>
      </c>
      <c r="AJ27" s="143">
        <v>96</v>
      </c>
      <c r="AK27" s="121"/>
      <c r="AL27" s="121"/>
      <c r="AM27" s="121"/>
      <c r="AN27" s="121"/>
    </row>
    <row r="28" spans="1:40" s="122" customFormat="1" ht="27" customHeight="1">
      <c r="A28" s="148" t="s">
        <v>290</v>
      </c>
      <c r="B28" s="146" t="s">
        <v>151</v>
      </c>
      <c r="C28" s="159" t="s">
        <v>244</v>
      </c>
      <c r="D28" s="140">
        <f t="shared" si="0"/>
        <v>179</v>
      </c>
      <c r="E28" s="140">
        <f t="shared" si="1"/>
        <v>93</v>
      </c>
      <c r="F28" s="140">
        <f t="shared" si="2"/>
        <v>86</v>
      </c>
      <c r="G28" s="141">
        <v>45</v>
      </c>
      <c r="H28" s="142">
        <v>29</v>
      </c>
      <c r="I28" s="142">
        <v>16</v>
      </c>
      <c r="J28" s="141">
        <v>17</v>
      </c>
      <c r="K28" s="142">
        <v>8</v>
      </c>
      <c r="L28" s="142">
        <v>9</v>
      </c>
      <c r="M28" s="141">
        <v>13</v>
      </c>
      <c r="N28" s="142">
        <v>7</v>
      </c>
      <c r="O28" s="142">
        <v>6</v>
      </c>
      <c r="P28" s="141">
        <v>21</v>
      </c>
      <c r="Q28" s="142">
        <v>13</v>
      </c>
      <c r="R28" s="142">
        <v>8</v>
      </c>
      <c r="S28" s="141">
        <v>6</v>
      </c>
      <c r="T28" s="142">
        <v>3</v>
      </c>
      <c r="U28" s="142">
        <v>3</v>
      </c>
      <c r="V28" s="141">
        <v>12</v>
      </c>
      <c r="W28" s="142">
        <v>6</v>
      </c>
      <c r="X28" s="142">
        <v>6</v>
      </c>
      <c r="Y28" s="141">
        <v>43</v>
      </c>
      <c r="Z28" s="142">
        <v>19</v>
      </c>
      <c r="AA28" s="142">
        <v>24</v>
      </c>
      <c r="AB28" s="141">
        <v>5</v>
      </c>
      <c r="AC28" s="142">
        <v>1</v>
      </c>
      <c r="AD28" s="142">
        <v>4</v>
      </c>
      <c r="AE28" s="141">
        <v>5</v>
      </c>
      <c r="AF28" s="142">
        <v>0</v>
      </c>
      <c r="AG28" s="142">
        <v>5</v>
      </c>
      <c r="AH28" s="141">
        <v>12</v>
      </c>
      <c r="AI28" s="142">
        <v>7</v>
      </c>
      <c r="AJ28" s="143">
        <v>5</v>
      </c>
      <c r="AK28" s="121"/>
      <c r="AL28" s="121"/>
      <c r="AM28" s="121"/>
      <c r="AN28" s="121"/>
    </row>
    <row r="29" spans="1:40" s="122" customFormat="1" ht="27" customHeight="1">
      <c r="A29" s="148" t="s">
        <v>291</v>
      </c>
      <c r="B29" s="149" t="s">
        <v>292</v>
      </c>
      <c r="C29" s="158"/>
      <c r="D29" s="140">
        <f t="shared" si="0"/>
        <v>4481</v>
      </c>
      <c r="E29" s="140">
        <f t="shared" si="1"/>
        <v>2193</v>
      </c>
      <c r="F29" s="140">
        <f t="shared" si="2"/>
        <v>2288</v>
      </c>
      <c r="G29" s="141">
        <f>SUM('第５表－２'!G30,'第５表－２'!G31,'第５表－２'!G32,'第５表－２'!G33)</f>
        <v>1126</v>
      </c>
      <c r="H29" s="142">
        <f>SUM('第５表－２'!H30,'第５表－２'!H31,'第５表－２'!H32,'第５表－２'!H33)</f>
        <v>579</v>
      </c>
      <c r="I29" s="142">
        <f>SUM('第５表－２'!I30,'第５表－２'!I31,'第５表－２'!I32,'第５表－２'!I33)</f>
        <v>547</v>
      </c>
      <c r="J29" s="141">
        <f>SUM('第５表－２'!J30,'第５表－２'!J31,'第５表－２'!J32,'第５表－２'!J33)</f>
        <v>705</v>
      </c>
      <c r="K29" s="142">
        <f>SUM('第５表－２'!K30,'第５表－２'!K31,'第５表－２'!K32,'第５表－２'!K33)</f>
        <v>326</v>
      </c>
      <c r="L29" s="142">
        <f>SUM('第５表－２'!L30,'第５表－２'!L31,'第５表－２'!L32,'第５表－２'!L33)</f>
        <v>379</v>
      </c>
      <c r="M29" s="141">
        <f>SUM('第５表－２'!M30,'第５表－２'!M31,'第５表－２'!M32,'第５表－２'!M33)</f>
        <v>406</v>
      </c>
      <c r="N29" s="142">
        <f>SUM('第５表－２'!N30,'第５表－２'!N31,'第５表－２'!N32,'第５表－２'!N33)</f>
        <v>198</v>
      </c>
      <c r="O29" s="142">
        <f>SUM('第５表－２'!O30,'第５表－２'!O31,'第５表－２'!O32,'第５表－２'!O33)</f>
        <v>208</v>
      </c>
      <c r="P29" s="141">
        <f>SUM('第５表－２'!P30,'第５表－２'!P31,'第５表－２'!P32,'第５表－２'!P33)</f>
        <v>531</v>
      </c>
      <c r="Q29" s="142">
        <f>SUM('第５表－２'!Q30,'第５表－２'!Q31,'第５表－２'!Q32,'第５表－２'!Q33)</f>
        <v>278</v>
      </c>
      <c r="R29" s="142">
        <f>SUM('第５表－２'!R30,'第５表－２'!R31,'第５表－２'!R32,'第５表－２'!R33)</f>
        <v>253</v>
      </c>
      <c r="S29" s="141">
        <f>SUM('第５表－２'!S30,'第５表－２'!S31,'第５表－２'!S32,'第５表－２'!S33)</f>
        <v>294</v>
      </c>
      <c r="T29" s="142">
        <f>SUM('第５表－２'!T30,'第５表－２'!T31,'第５表－２'!T32,'第５表－２'!T33)</f>
        <v>138</v>
      </c>
      <c r="U29" s="142">
        <f>SUM('第５表－２'!U30,'第５表－２'!U31,'第５表－２'!U32,'第５表－２'!U33)</f>
        <v>156</v>
      </c>
      <c r="V29" s="141">
        <f>SUM('第５表－２'!V30,'第５表－２'!V31,'第５表－２'!V32,'第５表－２'!V33)</f>
        <v>512</v>
      </c>
      <c r="W29" s="142">
        <f>SUM('第５表－２'!W30,'第５表－２'!W31,'第５表－２'!W32,'第５表－２'!W33)</f>
        <v>247</v>
      </c>
      <c r="X29" s="142">
        <f>SUM('第５表－２'!X30,'第５表－２'!X31,'第５表－２'!X32,'第５表－２'!X33)</f>
        <v>265</v>
      </c>
      <c r="Y29" s="141">
        <f>SUM('第５表－２'!Y30,'第５表－２'!Y31,'第５表－２'!Y32,'第５表－２'!Y33)</f>
        <v>301</v>
      </c>
      <c r="Z29" s="142">
        <f>SUM('第５表－２'!Z30,'第５表－２'!Z31,'第５表－２'!Z32,'第５表－２'!Z33)</f>
        <v>140</v>
      </c>
      <c r="AA29" s="142">
        <f>SUM('第５表－２'!AA30,'第５表－２'!AA31,'第５表－２'!AA32,'第５表－２'!AA33)</f>
        <v>161</v>
      </c>
      <c r="AB29" s="141">
        <f>SUM('第５表－２'!AB30,'第５表－２'!AB31,'第５表－２'!AB32,'第５表－２'!AB33)</f>
        <v>243</v>
      </c>
      <c r="AC29" s="142">
        <f>SUM('第５表－２'!AC30,'第５表－２'!AC31,'第５表－２'!AC32,'第５表－２'!AC33)</f>
        <v>111</v>
      </c>
      <c r="AD29" s="142">
        <f>SUM('第５表－２'!AD30,'第５表－２'!AD31,'第５表－２'!AD32,'第５表－２'!AD33)</f>
        <v>132</v>
      </c>
      <c r="AE29" s="141">
        <f>SUM('第５表－２'!AE30,'第５表－２'!AE31,'第５表－２'!AE32,'第５表－２'!AE33)</f>
        <v>175</v>
      </c>
      <c r="AF29" s="142">
        <f>SUM('第５表－２'!AF30,'第５表－２'!AF31,'第５表－２'!AF32,'第５表－２'!AF33)</f>
        <v>90</v>
      </c>
      <c r="AG29" s="142">
        <f>SUM('第５表－２'!AG30,'第５表－２'!AG31,'第５表－２'!AG32,'第５表－２'!AG33)</f>
        <v>85</v>
      </c>
      <c r="AH29" s="141">
        <f>SUM('第５表－２'!AH30,'第５表－２'!AH31,'第５表－２'!AH32,'第５表－２'!AH33)</f>
        <v>188</v>
      </c>
      <c r="AI29" s="142">
        <f>SUM('第５表－２'!AI30,'第５表－２'!AI31,'第５表－２'!AI32,'第５表－２'!AI33)</f>
        <v>86</v>
      </c>
      <c r="AJ29" s="143">
        <f>SUM('第５表－２'!AJ30,'第５表－２'!AJ31,'第５表－２'!AJ32,'第５表－２'!AJ33)</f>
        <v>102</v>
      </c>
      <c r="AK29" s="121"/>
      <c r="AL29" s="121"/>
      <c r="AM29" s="121"/>
      <c r="AN29" s="121"/>
    </row>
    <row r="30" spans="1:40" s="122" customFormat="1" ht="27" customHeight="1">
      <c r="A30" s="148" t="s">
        <v>293</v>
      </c>
      <c r="B30" s="146" t="s">
        <v>151</v>
      </c>
      <c r="C30" s="159" t="s">
        <v>245</v>
      </c>
      <c r="D30" s="140">
        <f t="shared" si="0"/>
        <v>456</v>
      </c>
      <c r="E30" s="140">
        <f t="shared" si="1"/>
        <v>179</v>
      </c>
      <c r="F30" s="140">
        <f t="shared" si="2"/>
        <v>277</v>
      </c>
      <c r="G30" s="141">
        <v>131</v>
      </c>
      <c r="H30" s="142">
        <v>50</v>
      </c>
      <c r="I30" s="142">
        <v>81</v>
      </c>
      <c r="J30" s="141">
        <v>83</v>
      </c>
      <c r="K30" s="142">
        <v>30</v>
      </c>
      <c r="L30" s="142">
        <v>53</v>
      </c>
      <c r="M30" s="141">
        <v>51</v>
      </c>
      <c r="N30" s="142">
        <v>22</v>
      </c>
      <c r="O30" s="142">
        <v>29</v>
      </c>
      <c r="P30" s="141">
        <v>48</v>
      </c>
      <c r="Q30" s="142">
        <v>23</v>
      </c>
      <c r="R30" s="142">
        <v>25</v>
      </c>
      <c r="S30" s="141">
        <v>19</v>
      </c>
      <c r="T30" s="142">
        <v>8</v>
      </c>
      <c r="U30" s="142">
        <v>11</v>
      </c>
      <c r="V30" s="141">
        <v>43</v>
      </c>
      <c r="W30" s="142">
        <v>16</v>
      </c>
      <c r="X30" s="142">
        <v>27</v>
      </c>
      <c r="Y30" s="141">
        <v>29</v>
      </c>
      <c r="Z30" s="142">
        <v>11</v>
      </c>
      <c r="AA30" s="142">
        <v>18</v>
      </c>
      <c r="AB30" s="141">
        <v>19</v>
      </c>
      <c r="AC30" s="142">
        <v>7</v>
      </c>
      <c r="AD30" s="142">
        <v>12</v>
      </c>
      <c r="AE30" s="141">
        <v>13</v>
      </c>
      <c r="AF30" s="142">
        <v>6</v>
      </c>
      <c r="AG30" s="142">
        <v>7</v>
      </c>
      <c r="AH30" s="141">
        <v>20</v>
      </c>
      <c r="AI30" s="142">
        <v>6</v>
      </c>
      <c r="AJ30" s="143">
        <v>14</v>
      </c>
      <c r="AK30" s="121"/>
      <c r="AL30" s="121"/>
      <c r="AM30" s="121"/>
      <c r="AN30" s="121"/>
    </row>
    <row r="31" spans="1:40" s="122" customFormat="1" ht="27" customHeight="1">
      <c r="A31" s="148" t="s">
        <v>294</v>
      </c>
      <c r="B31" s="146" t="s">
        <v>151</v>
      </c>
      <c r="C31" s="159" t="s">
        <v>246</v>
      </c>
      <c r="D31" s="140">
        <f t="shared" si="0"/>
        <v>1184</v>
      </c>
      <c r="E31" s="140">
        <f t="shared" si="1"/>
        <v>661</v>
      </c>
      <c r="F31" s="140">
        <f t="shared" si="2"/>
        <v>523</v>
      </c>
      <c r="G31" s="141">
        <v>301</v>
      </c>
      <c r="H31" s="142">
        <v>181</v>
      </c>
      <c r="I31" s="142">
        <v>120</v>
      </c>
      <c r="J31" s="141">
        <v>180</v>
      </c>
      <c r="K31" s="142">
        <v>96</v>
      </c>
      <c r="L31" s="142">
        <v>84</v>
      </c>
      <c r="M31" s="141">
        <v>94</v>
      </c>
      <c r="N31" s="142">
        <v>44</v>
      </c>
      <c r="O31" s="142">
        <v>50</v>
      </c>
      <c r="P31" s="141">
        <v>151</v>
      </c>
      <c r="Q31" s="142">
        <v>88</v>
      </c>
      <c r="R31" s="142">
        <v>63</v>
      </c>
      <c r="S31" s="141">
        <v>63</v>
      </c>
      <c r="T31" s="142">
        <v>37</v>
      </c>
      <c r="U31" s="142">
        <v>26</v>
      </c>
      <c r="V31" s="141">
        <v>153</v>
      </c>
      <c r="W31" s="142">
        <v>89</v>
      </c>
      <c r="X31" s="142">
        <v>64</v>
      </c>
      <c r="Y31" s="141">
        <v>98</v>
      </c>
      <c r="Z31" s="142">
        <v>52</v>
      </c>
      <c r="AA31" s="142">
        <v>46</v>
      </c>
      <c r="AB31" s="141">
        <v>61</v>
      </c>
      <c r="AC31" s="142">
        <v>31</v>
      </c>
      <c r="AD31" s="142">
        <v>30</v>
      </c>
      <c r="AE31" s="141">
        <v>33</v>
      </c>
      <c r="AF31" s="142">
        <v>19</v>
      </c>
      <c r="AG31" s="142">
        <v>14</v>
      </c>
      <c r="AH31" s="141">
        <v>50</v>
      </c>
      <c r="AI31" s="142">
        <v>24</v>
      </c>
      <c r="AJ31" s="143">
        <v>26</v>
      </c>
      <c r="AK31" s="121"/>
      <c r="AL31" s="121"/>
      <c r="AM31" s="121"/>
      <c r="AN31" s="121"/>
    </row>
    <row r="32" spans="1:40" s="122" customFormat="1" ht="27" customHeight="1">
      <c r="A32" s="148" t="s">
        <v>295</v>
      </c>
      <c r="B32" s="146" t="s">
        <v>151</v>
      </c>
      <c r="C32" s="159" t="s">
        <v>247</v>
      </c>
      <c r="D32" s="140">
        <f t="shared" si="0"/>
        <v>2677</v>
      </c>
      <c r="E32" s="140">
        <f t="shared" si="1"/>
        <v>1275</v>
      </c>
      <c r="F32" s="140">
        <f t="shared" si="2"/>
        <v>1402</v>
      </c>
      <c r="G32" s="141">
        <v>663</v>
      </c>
      <c r="H32" s="142">
        <v>338</v>
      </c>
      <c r="I32" s="142">
        <v>325</v>
      </c>
      <c r="J32" s="141">
        <v>415</v>
      </c>
      <c r="K32" s="142">
        <v>185</v>
      </c>
      <c r="L32" s="142">
        <v>230</v>
      </c>
      <c r="M32" s="141">
        <v>254</v>
      </c>
      <c r="N32" s="142">
        <v>129</v>
      </c>
      <c r="O32" s="142">
        <v>125</v>
      </c>
      <c r="P32" s="141">
        <v>314</v>
      </c>
      <c r="Q32" s="142">
        <v>160</v>
      </c>
      <c r="R32" s="142">
        <v>154</v>
      </c>
      <c r="S32" s="141">
        <v>203</v>
      </c>
      <c r="T32" s="142">
        <v>87</v>
      </c>
      <c r="U32" s="142">
        <v>116</v>
      </c>
      <c r="V32" s="141">
        <v>305</v>
      </c>
      <c r="W32" s="142">
        <v>135</v>
      </c>
      <c r="X32" s="142">
        <v>170</v>
      </c>
      <c r="Y32" s="141">
        <v>161</v>
      </c>
      <c r="Z32" s="142">
        <v>71</v>
      </c>
      <c r="AA32" s="142">
        <v>90</v>
      </c>
      <c r="AB32" s="141">
        <v>155</v>
      </c>
      <c r="AC32" s="142">
        <v>70</v>
      </c>
      <c r="AD32" s="142">
        <v>85</v>
      </c>
      <c r="AE32" s="141">
        <v>101</v>
      </c>
      <c r="AF32" s="142">
        <v>48</v>
      </c>
      <c r="AG32" s="142">
        <v>53</v>
      </c>
      <c r="AH32" s="141">
        <v>106</v>
      </c>
      <c r="AI32" s="142">
        <v>52</v>
      </c>
      <c r="AJ32" s="143">
        <v>54</v>
      </c>
      <c r="AK32" s="121"/>
      <c r="AL32" s="121"/>
      <c r="AM32" s="121"/>
      <c r="AN32" s="121"/>
    </row>
    <row r="33" spans="1:40" s="122" customFormat="1" ht="27" customHeight="1">
      <c r="A33" s="148" t="s">
        <v>296</v>
      </c>
      <c r="B33" s="146" t="s">
        <v>151</v>
      </c>
      <c r="C33" s="159" t="s">
        <v>248</v>
      </c>
      <c r="D33" s="140">
        <f t="shared" si="0"/>
        <v>164</v>
      </c>
      <c r="E33" s="140">
        <f t="shared" si="1"/>
        <v>78</v>
      </c>
      <c r="F33" s="140">
        <f t="shared" si="2"/>
        <v>86</v>
      </c>
      <c r="G33" s="141">
        <v>31</v>
      </c>
      <c r="H33" s="142">
        <v>10</v>
      </c>
      <c r="I33" s="142">
        <v>21</v>
      </c>
      <c r="J33" s="141">
        <v>27</v>
      </c>
      <c r="K33" s="142">
        <v>15</v>
      </c>
      <c r="L33" s="142">
        <v>12</v>
      </c>
      <c r="M33" s="141">
        <v>7</v>
      </c>
      <c r="N33" s="142">
        <v>3</v>
      </c>
      <c r="O33" s="142">
        <v>4</v>
      </c>
      <c r="P33" s="141">
        <v>18</v>
      </c>
      <c r="Q33" s="142">
        <v>7</v>
      </c>
      <c r="R33" s="142">
        <v>11</v>
      </c>
      <c r="S33" s="141">
        <v>9</v>
      </c>
      <c r="T33" s="142">
        <v>6</v>
      </c>
      <c r="U33" s="142">
        <v>3</v>
      </c>
      <c r="V33" s="141">
        <v>11</v>
      </c>
      <c r="W33" s="142">
        <v>7</v>
      </c>
      <c r="X33" s="142">
        <v>4</v>
      </c>
      <c r="Y33" s="141">
        <v>13</v>
      </c>
      <c r="Z33" s="142">
        <v>6</v>
      </c>
      <c r="AA33" s="142">
        <v>7</v>
      </c>
      <c r="AB33" s="141">
        <v>8</v>
      </c>
      <c r="AC33" s="142">
        <v>3</v>
      </c>
      <c r="AD33" s="142">
        <v>5</v>
      </c>
      <c r="AE33" s="141">
        <v>28</v>
      </c>
      <c r="AF33" s="142">
        <v>17</v>
      </c>
      <c r="AG33" s="142">
        <v>11</v>
      </c>
      <c r="AH33" s="141">
        <v>12</v>
      </c>
      <c r="AI33" s="142">
        <v>4</v>
      </c>
      <c r="AJ33" s="143">
        <v>8</v>
      </c>
      <c r="AK33" s="121"/>
      <c r="AL33" s="121"/>
      <c r="AM33" s="121"/>
      <c r="AN33" s="121"/>
    </row>
    <row r="34" spans="1:40" s="122" customFormat="1" ht="27" customHeight="1">
      <c r="A34" s="148" t="s">
        <v>297</v>
      </c>
      <c r="B34" s="149" t="s">
        <v>298</v>
      </c>
      <c r="C34" s="158"/>
      <c r="D34" s="140">
        <f t="shared" si="0"/>
        <v>548</v>
      </c>
      <c r="E34" s="140">
        <f t="shared" si="1"/>
        <v>314</v>
      </c>
      <c r="F34" s="140">
        <f t="shared" si="2"/>
        <v>234</v>
      </c>
      <c r="G34" s="141">
        <v>173</v>
      </c>
      <c r="H34" s="142">
        <v>104</v>
      </c>
      <c r="I34" s="142">
        <v>69</v>
      </c>
      <c r="J34" s="141">
        <v>99</v>
      </c>
      <c r="K34" s="142">
        <v>53</v>
      </c>
      <c r="L34" s="142">
        <v>46</v>
      </c>
      <c r="M34" s="141">
        <v>69</v>
      </c>
      <c r="N34" s="142">
        <v>43</v>
      </c>
      <c r="O34" s="142">
        <v>26</v>
      </c>
      <c r="P34" s="141">
        <v>54</v>
      </c>
      <c r="Q34" s="142">
        <v>27</v>
      </c>
      <c r="R34" s="142">
        <v>27</v>
      </c>
      <c r="S34" s="141">
        <v>25</v>
      </c>
      <c r="T34" s="142">
        <v>11</v>
      </c>
      <c r="U34" s="142">
        <v>14</v>
      </c>
      <c r="V34" s="141">
        <v>47</v>
      </c>
      <c r="W34" s="142">
        <v>33</v>
      </c>
      <c r="X34" s="142">
        <v>14</v>
      </c>
      <c r="Y34" s="141">
        <v>20</v>
      </c>
      <c r="Z34" s="142">
        <v>11</v>
      </c>
      <c r="AA34" s="142">
        <v>9</v>
      </c>
      <c r="AB34" s="141">
        <v>40</v>
      </c>
      <c r="AC34" s="142">
        <v>21</v>
      </c>
      <c r="AD34" s="142">
        <v>19</v>
      </c>
      <c r="AE34" s="141">
        <v>8</v>
      </c>
      <c r="AF34" s="142">
        <v>3</v>
      </c>
      <c r="AG34" s="142">
        <v>5</v>
      </c>
      <c r="AH34" s="141">
        <v>13</v>
      </c>
      <c r="AI34" s="142">
        <v>8</v>
      </c>
      <c r="AJ34" s="143">
        <v>5</v>
      </c>
      <c r="AK34" s="121"/>
      <c r="AL34" s="121"/>
      <c r="AM34" s="121"/>
      <c r="AN34" s="121"/>
    </row>
    <row r="35" spans="1:40" s="122" customFormat="1" ht="27" customHeight="1">
      <c r="A35" s="148" t="s">
        <v>299</v>
      </c>
      <c r="B35" s="149" t="s">
        <v>300</v>
      </c>
      <c r="C35" s="158"/>
      <c r="D35" s="140">
        <f t="shared" si="0"/>
        <v>289</v>
      </c>
      <c r="E35" s="140">
        <f t="shared" si="1"/>
        <v>130</v>
      </c>
      <c r="F35" s="140">
        <f t="shared" si="2"/>
        <v>159</v>
      </c>
      <c r="G35" s="141">
        <v>85</v>
      </c>
      <c r="H35" s="142">
        <v>33</v>
      </c>
      <c r="I35" s="142">
        <v>52</v>
      </c>
      <c r="J35" s="141">
        <v>43</v>
      </c>
      <c r="K35" s="142">
        <v>20</v>
      </c>
      <c r="L35" s="142">
        <v>23</v>
      </c>
      <c r="M35" s="141">
        <v>20</v>
      </c>
      <c r="N35" s="142">
        <v>10</v>
      </c>
      <c r="O35" s="142">
        <v>10</v>
      </c>
      <c r="P35" s="141">
        <v>45</v>
      </c>
      <c r="Q35" s="142">
        <v>25</v>
      </c>
      <c r="R35" s="142">
        <v>20</v>
      </c>
      <c r="S35" s="141">
        <v>10</v>
      </c>
      <c r="T35" s="142">
        <v>7</v>
      </c>
      <c r="U35" s="142">
        <v>3</v>
      </c>
      <c r="V35" s="141">
        <v>37</v>
      </c>
      <c r="W35" s="142">
        <v>15</v>
      </c>
      <c r="X35" s="142">
        <v>22</v>
      </c>
      <c r="Y35" s="141">
        <v>17</v>
      </c>
      <c r="Z35" s="142">
        <v>8</v>
      </c>
      <c r="AA35" s="142">
        <v>9</v>
      </c>
      <c r="AB35" s="141">
        <v>14</v>
      </c>
      <c r="AC35" s="142">
        <v>2</v>
      </c>
      <c r="AD35" s="142">
        <v>12</v>
      </c>
      <c r="AE35" s="141">
        <v>5</v>
      </c>
      <c r="AF35" s="142">
        <v>2</v>
      </c>
      <c r="AG35" s="142">
        <v>3</v>
      </c>
      <c r="AH35" s="141">
        <v>13</v>
      </c>
      <c r="AI35" s="142">
        <v>8</v>
      </c>
      <c r="AJ35" s="143">
        <v>5</v>
      </c>
      <c r="AK35" s="121"/>
      <c r="AL35" s="121"/>
      <c r="AM35" s="121"/>
      <c r="AN35" s="121"/>
    </row>
    <row r="36" spans="1:40" s="122" customFormat="1" ht="27" customHeight="1">
      <c r="A36" s="145" t="s">
        <v>301</v>
      </c>
      <c r="B36" s="146" t="s">
        <v>302</v>
      </c>
      <c r="C36" s="158"/>
      <c r="D36" s="140">
        <f t="shared" si="0"/>
        <v>7273</v>
      </c>
      <c r="E36" s="140">
        <f t="shared" si="1"/>
        <v>3990</v>
      </c>
      <c r="F36" s="140">
        <f t="shared" si="2"/>
        <v>3283</v>
      </c>
      <c r="G36" s="141">
        <f>SUM('第５表－２'!G37,'第５表－２'!G38,'第５表－２'!G39,'第５表－２'!G40,'第５表－２'!G41,'第５表－２'!G42)</f>
        <v>1937</v>
      </c>
      <c r="H36" s="142">
        <f>SUM('第５表－２'!H37,'第５表－２'!H38,'第５表－２'!H39,'第５表－２'!H40,'第５表－２'!H41,'第５表－２'!H42)</f>
        <v>1012</v>
      </c>
      <c r="I36" s="142">
        <f>SUM('第５表－２'!I37,'第５表－２'!I38,'第５表－２'!I39,'第５表－２'!I40,'第５表－２'!I41,'第５表－２'!I42)</f>
        <v>925</v>
      </c>
      <c r="J36" s="141">
        <f>SUM('第５表－２'!J37,'第５表－２'!J38,'第５表－２'!J39,'第５表－２'!J40,'第５表－２'!J41,'第５表－２'!J42)</f>
        <v>1181</v>
      </c>
      <c r="K36" s="142">
        <f>SUM('第５表－２'!K37,'第５表－２'!K38,'第５表－２'!K39,'第５表－２'!K40,'第５表－２'!K41,'第５表－２'!K42)</f>
        <v>631</v>
      </c>
      <c r="L36" s="142">
        <f>SUM('第５表－２'!L37,'第５表－２'!L38,'第５表－２'!L39,'第５表－２'!L40,'第５表－２'!L41,'第５表－２'!L42)</f>
        <v>550</v>
      </c>
      <c r="M36" s="141">
        <f>SUM('第５表－２'!M37,'第５表－２'!M38,'第５表－２'!M39,'第５表－２'!M40,'第５表－２'!M41,'第５表－２'!M42)</f>
        <v>737</v>
      </c>
      <c r="N36" s="142">
        <f>SUM('第５表－２'!N37,'第５表－２'!N38,'第５表－２'!N39,'第５表－２'!N40,'第５表－２'!N41,'第５表－２'!N42)</f>
        <v>431</v>
      </c>
      <c r="O36" s="142">
        <f>SUM('第５表－２'!O37,'第５表－２'!O38,'第５表－２'!O39,'第５表－２'!O40,'第５表－２'!O41,'第５表－２'!O42)</f>
        <v>306</v>
      </c>
      <c r="P36" s="141">
        <f>SUM('第５表－２'!P37,'第５表－２'!P38,'第５表－２'!P39,'第５表－２'!P40,'第５表－２'!P41,'第５表－２'!P42)</f>
        <v>859</v>
      </c>
      <c r="Q36" s="142">
        <f>SUM('第５表－２'!Q37,'第５表－２'!Q38,'第５表－２'!Q39,'第５表－２'!Q40,'第５表－２'!Q41,'第５表－２'!Q42)</f>
        <v>469</v>
      </c>
      <c r="R36" s="142">
        <f>SUM('第５表－２'!R37,'第５表－２'!R38,'第５表－２'!R39,'第５表－２'!R40,'第５表－２'!R41,'第５表－２'!R42)</f>
        <v>390</v>
      </c>
      <c r="S36" s="141">
        <f>SUM('第５表－２'!S37,'第５表－２'!S38,'第５表－２'!S39,'第５表－２'!S40,'第５表－２'!S41,'第５表－２'!S42)</f>
        <v>390</v>
      </c>
      <c r="T36" s="142">
        <f>SUM('第５表－２'!T37,'第５表－２'!T38,'第５表－２'!T39,'第５表－２'!T40,'第５表－２'!T41,'第５表－２'!T42)</f>
        <v>230</v>
      </c>
      <c r="U36" s="142">
        <f>SUM('第５表－２'!U37,'第５表－２'!U38,'第５表－２'!U39,'第５表－２'!U40,'第５表－２'!U41,'第５表－２'!U42)</f>
        <v>160</v>
      </c>
      <c r="V36" s="141">
        <f>SUM('第５表－２'!V37,'第５表－２'!V38,'第５表－２'!V39,'第５表－２'!V40,'第５表－２'!V41,'第５表－２'!V42)</f>
        <v>760</v>
      </c>
      <c r="W36" s="142">
        <f>SUM('第５表－２'!W37,'第５表－２'!W38,'第５表－２'!W39,'第５表－２'!W40,'第５表－２'!W41,'第５表－２'!W42)</f>
        <v>443</v>
      </c>
      <c r="X36" s="142">
        <f>SUM('第５表－２'!X37,'第５表－２'!X38,'第５表－２'!X39,'第５表－２'!X40,'第５表－２'!X41,'第５表－２'!X42)</f>
        <v>317</v>
      </c>
      <c r="Y36" s="141">
        <f>SUM('第５表－２'!Y37,'第５表－２'!Y38,'第５表－２'!Y39,'第５表－２'!Y40,'第５表－２'!Y41,'第５表－２'!Y42)</f>
        <v>502</v>
      </c>
      <c r="Z36" s="142">
        <f>SUM('第５表－２'!Z37,'第５表－２'!Z38,'第５表－２'!Z39,'第５表－２'!Z40,'第５表－２'!Z41,'第５表－２'!Z42)</f>
        <v>274</v>
      </c>
      <c r="AA36" s="142">
        <f>SUM('第５表－２'!AA37,'第５表－２'!AA38,'第５表－２'!AA39,'第５表－２'!AA40,'第５表－２'!AA41,'第５表－２'!AA42)</f>
        <v>228</v>
      </c>
      <c r="AB36" s="141">
        <f>SUM('第５表－２'!AB37,'第５表－２'!AB38,'第５表－２'!AB39,'第５表－２'!AB40,'第５表－２'!AB41,'第５表－２'!AB42)</f>
        <v>353</v>
      </c>
      <c r="AC36" s="142">
        <f>SUM('第５表－２'!AC37,'第５表－２'!AC38,'第５表－２'!AC39,'第５表－２'!AC40,'第５表－２'!AC41,'第５表－２'!AC42)</f>
        <v>202</v>
      </c>
      <c r="AD36" s="142">
        <f>SUM('第５表－２'!AD37,'第５表－２'!AD38,'第５表－２'!AD39,'第５表－２'!AD40,'第５表－２'!AD41,'第５表－２'!AD42)</f>
        <v>151</v>
      </c>
      <c r="AE36" s="141">
        <f>SUM('第５表－２'!AE37,'第５表－２'!AE38,'第５表－２'!AE39,'第５表－２'!AE40,'第５表－２'!AE41,'第５表－２'!AE42)</f>
        <v>235</v>
      </c>
      <c r="AF36" s="142">
        <f>SUM('第５表－２'!AF37,'第５表－２'!AF38,'第５表－２'!AF39,'第５表－２'!AF40,'第５表－２'!AF41,'第５表－２'!AF42)</f>
        <v>129</v>
      </c>
      <c r="AG36" s="142">
        <f>SUM('第５表－２'!AG37,'第５表－２'!AG38,'第５表－２'!AG39,'第５表－２'!AG40,'第５表－２'!AG41,'第５表－２'!AG42)</f>
        <v>106</v>
      </c>
      <c r="AH36" s="141">
        <f>SUM('第５表－２'!AH37,'第５表－２'!AH38,'第５表－２'!AH39,'第５表－２'!AH40,'第５表－２'!AH41,'第５表－２'!AH42)</f>
        <v>319</v>
      </c>
      <c r="AI36" s="142">
        <f>SUM('第５表－２'!AI37,'第５表－２'!AI38,'第５表－２'!AI39,'第５表－２'!AI40,'第５表－２'!AI41,'第５表－２'!AI42)</f>
        <v>169</v>
      </c>
      <c r="AJ36" s="143">
        <f>SUM('第５表－２'!AJ37,'第５表－２'!AJ38,'第５表－２'!AJ39,'第５表－２'!AJ40,'第５表－２'!AJ41,'第５表－２'!AJ42)</f>
        <v>150</v>
      </c>
      <c r="AK36" s="121"/>
      <c r="AL36" s="121"/>
      <c r="AM36" s="121"/>
      <c r="AN36" s="121"/>
    </row>
    <row r="37" spans="1:40" s="122" customFormat="1" ht="27" customHeight="1">
      <c r="A37" s="148" t="s">
        <v>303</v>
      </c>
      <c r="B37" s="149" t="s">
        <v>304</v>
      </c>
      <c r="C37" s="158"/>
      <c r="D37" s="140">
        <f t="shared" si="0"/>
        <v>41</v>
      </c>
      <c r="E37" s="140">
        <f t="shared" si="1"/>
        <v>18</v>
      </c>
      <c r="F37" s="140">
        <f t="shared" si="2"/>
        <v>23</v>
      </c>
      <c r="G37" s="141">
        <v>13</v>
      </c>
      <c r="H37" s="142">
        <v>6</v>
      </c>
      <c r="I37" s="142">
        <v>7</v>
      </c>
      <c r="J37" s="141">
        <v>7</v>
      </c>
      <c r="K37" s="142">
        <v>4</v>
      </c>
      <c r="L37" s="142">
        <v>3</v>
      </c>
      <c r="M37" s="141">
        <v>9</v>
      </c>
      <c r="N37" s="142">
        <v>3</v>
      </c>
      <c r="O37" s="142">
        <v>6</v>
      </c>
      <c r="P37" s="141">
        <v>3</v>
      </c>
      <c r="Q37" s="142">
        <v>1</v>
      </c>
      <c r="R37" s="142">
        <v>2</v>
      </c>
      <c r="S37" s="141">
        <v>0</v>
      </c>
      <c r="T37" s="142">
        <v>0</v>
      </c>
      <c r="U37" s="142">
        <v>0</v>
      </c>
      <c r="V37" s="141">
        <v>5</v>
      </c>
      <c r="W37" s="142">
        <v>4</v>
      </c>
      <c r="X37" s="142">
        <v>1</v>
      </c>
      <c r="Y37" s="141">
        <v>2</v>
      </c>
      <c r="Z37" s="142">
        <v>0</v>
      </c>
      <c r="AA37" s="142">
        <v>2</v>
      </c>
      <c r="AB37" s="141">
        <v>0</v>
      </c>
      <c r="AC37" s="142">
        <v>0</v>
      </c>
      <c r="AD37" s="142">
        <v>0</v>
      </c>
      <c r="AE37" s="141">
        <v>1</v>
      </c>
      <c r="AF37" s="142">
        <v>0</v>
      </c>
      <c r="AG37" s="142">
        <v>1</v>
      </c>
      <c r="AH37" s="141">
        <v>1</v>
      </c>
      <c r="AI37" s="142">
        <v>0</v>
      </c>
      <c r="AJ37" s="143">
        <v>1</v>
      </c>
      <c r="AK37" s="121"/>
      <c r="AL37" s="121"/>
      <c r="AM37" s="121"/>
      <c r="AN37" s="121"/>
    </row>
    <row r="38" spans="1:40" s="122" customFormat="1" ht="27" customHeight="1">
      <c r="A38" s="148" t="s">
        <v>305</v>
      </c>
      <c r="B38" s="149" t="s">
        <v>306</v>
      </c>
      <c r="C38" s="158"/>
      <c r="D38" s="140">
        <f t="shared" si="0"/>
        <v>4546</v>
      </c>
      <c r="E38" s="140">
        <f t="shared" si="1"/>
        <v>2367</v>
      </c>
      <c r="F38" s="140">
        <f t="shared" si="2"/>
        <v>2179</v>
      </c>
      <c r="G38" s="141">
        <v>1172</v>
      </c>
      <c r="H38" s="142">
        <v>574</v>
      </c>
      <c r="I38" s="142">
        <v>598</v>
      </c>
      <c r="J38" s="141">
        <v>728</v>
      </c>
      <c r="K38" s="142">
        <v>365</v>
      </c>
      <c r="L38" s="142">
        <v>363</v>
      </c>
      <c r="M38" s="141">
        <v>474</v>
      </c>
      <c r="N38" s="142">
        <v>273</v>
      </c>
      <c r="O38" s="142">
        <v>201</v>
      </c>
      <c r="P38" s="141">
        <v>537</v>
      </c>
      <c r="Q38" s="142">
        <v>272</v>
      </c>
      <c r="R38" s="142">
        <v>265</v>
      </c>
      <c r="S38" s="141">
        <v>239</v>
      </c>
      <c r="T38" s="142">
        <v>139</v>
      </c>
      <c r="U38" s="142">
        <v>100</v>
      </c>
      <c r="V38" s="141">
        <v>467</v>
      </c>
      <c r="W38" s="142">
        <v>259</v>
      </c>
      <c r="X38" s="142">
        <v>208</v>
      </c>
      <c r="Y38" s="141">
        <v>340</v>
      </c>
      <c r="Z38" s="142">
        <v>184</v>
      </c>
      <c r="AA38" s="142">
        <v>156</v>
      </c>
      <c r="AB38" s="141">
        <v>222</v>
      </c>
      <c r="AC38" s="142">
        <v>126</v>
      </c>
      <c r="AD38" s="142">
        <v>96</v>
      </c>
      <c r="AE38" s="141">
        <v>157</v>
      </c>
      <c r="AF38" s="142">
        <v>78</v>
      </c>
      <c r="AG38" s="142">
        <v>79</v>
      </c>
      <c r="AH38" s="141">
        <v>210</v>
      </c>
      <c r="AI38" s="142">
        <v>97</v>
      </c>
      <c r="AJ38" s="143">
        <v>113</v>
      </c>
      <c r="AK38" s="121"/>
      <c r="AL38" s="121"/>
      <c r="AM38" s="121"/>
      <c r="AN38" s="121"/>
    </row>
    <row r="39" spans="1:40" s="122" customFormat="1" ht="27" customHeight="1">
      <c r="A39" s="148" t="s">
        <v>307</v>
      </c>
      <c r="B39" s="149" t="s">
        <v>308</v>
      </c>
      <c r="C39" s="158"/>
      <c r="D39" s="140">
        <f t="shared" si="0"/>
        <v>25</v>
      </c>
      <c r="E39" s="140">
        <f t="shared" si="1"/>
        <v>5</v>
      </c>
      <c r="F39" s="140">
        <f t="shared" si="2"/>
        <v>20</v>
      </c>
      <c r="G39" s="141">
        <v>3</v>
      </c>
      <c r="H39" s="142">
        <v>3</v>
      </c>
      <c r="I39" s="142">
        <v>0</v>
      </c>
      <c r="J39" s="141">
        <v>6</v>
      </c>
      <c r="K39" s="142">
        <v>1</v>
      </c>
      <c r="L39" s="142">
        <v>5</v>
      </c>
      <c r="M39" s="141">
        <v>4</v>
      </c>
      <c r="N39" s="142">
        <v>0</v>
      </c>
      <c r="O39" s="142">
        <v>4</v>
      </c>
      <c r="P39" s="141">
        <v>1</v>
      </c>
      <c r="Q39" s="142">
        <v>0</v>
      </c>
      <c r="R39" s="142">
        <v>1</v>
      </c>
      <c r="S39" s="141">
        <v>0</v>
      </c>
      <c r="T39" s="142">
        <v>0</v>
      </c>
      <c r="U39" s="142">
        <v>0</v>
      </c>
      <c r="V39" s="141">
        <v>3</v>
      </c>
      <c r="W39" s="142">
        <v>0</v>
      </c>
      <c r="X39" s="142">
        <v>3</v>
      </c>
      <c r="Y39" s="141">
        <v>0</v>
      </c>
      <c r="Z39" s="142">
        <v>0</v>
      </c>
      <c r="AA39" s="142">
        <v>0</v>
      </c>
      <c r="AB39" s="141">
        <v>5</v>
      </c>
      <c r="AC39" s="142">
        <v>0</v>
      </c>
      <c r="AD39" s="142">
        <v>5</v>
      </c>
      <c r="AE39" s="141">
        <v>0</v>
      </c>
      <c r="AF39" s="142">
        <v>0</v>
      </c>
      <c r="AG39" s="142">
        <v>0</v>
      </c>
      <c r="AH39" s="141">
        <v>3</v>
      </c>
      <c r="AI39" s="142">
        <v>1</v>
      </c>
      <c r="AJ39" s="143">
        <v>2</v>
      </c>
      <c r="AK39" s="121"/>
      <c r="AL39" s="121"/>
      <c r="AM39" s="121"/>
      <c r="AN39" s="121"/>
    </row>
    <row r="40" spans="1:40" s="122" customFormat="1" ht="27" customHeight="1">
      <c r="A40" s="148" t="s">
        <v>309</v>
      </c>
      <c r="B40" s="149" t="s">
        <v>310</v>
      </c>
      <c r="C40" s="158"/>
      <c r="D40" s="140">
        <f t="shared" si="0"/>
        <v>664</v>
      </c>
      <c r="E40" s="140">
        <f t="shared" si="1"/>
        <v>534</v>
      </c>
      <c r="F40" s="140">
        <f t="shared" si="2"/>
        <v>130</v>
      </c>
      <c r="G40" s="141">
        <v>174</v>
      </c>
      <c r="H40" s="142">
        <v>127</v>
      </c>
      <c r="I40" s="142">
        <v>47</v>
      </c>
      <c r="J40" s="141">
        <v>99</v>
      </c>
      <c r="K40" s="142">
        <v>75</v>
      </c>
      <c r="L40" s="142">
        <v>24</v>
      </c>
      <c r="M40" s="141">
        <v>77</v>
      </c>
      <c r="N40" s="142">
        <v>65</v>
      </c>
      <c r="O40" s="142">
        <v>12</v>
      </c>
      <c r="P40" s="141">
        <v>87</v>
      </c>
      <c r="Q40" s="142">
        <v>72</v>
      </c>
      <c r="R40" s="142">
        <v>15</v>
      </c>
      <c r="S40" s="141">
        <v>44</v>
      </c>
      <c r="T40" s="142">
        <v>37</v>
      </c>
      <c r="U40" s="142">
        <v>7</v>
      </c>
      <c r="V40" s="141">
        <v>54</v>
      </c>
      <c r="W40" s="142">
        <v>49</v>
      </c>
      <c r="X40" s="142">
        <v>5</v>
      </c>
      <c r="Y40" s="141">
        <v>40</v>
      </c>
      <c r="Z40" s="142">
        <v>31</v>
      </c>
      <c r="AA40" s="142">
        <v>9</v>
      </c>
      <c r="AB40" s="141">
        <v>32</v>
      </c>
      <c r="AC40" s="142">
        <v>26</v>
      </c>
      <c r="AD40" s="142">
        <v>6</v>
      </c>
      <c r="AE40" s="141">
        <v>25</v>
      </c>
      <c r="AF40" s="142">
        <v>22</v>
      </c>
      <c r="AG40" s="142">
        <v>3</v>
      </c>
      <c r="AH40" s="141">
        <v>32</v>
      </c>
      <c r="AI40" s="142">
        <v>30</v>
      </c>
      <c r="AJ40" s="143">
        <v>2</v>
      </c>
      <c r="AK40" s="121"/>
      <c r="AL40" s="121"/>
      <c r="AM40" s="121"/>
      <c r="AN40" s="121"/>
    </row>
    <row r="41" spans="1:40" s="122" customFormat="1" ht="27" customHeight="1">
      <c r="A41" s="148" t="s">
        <v>311</v>
      </c>
      <c r="B41" s="149" t="s">
        <v>312</v>
      </c>
      <c r="C41" s="158"/>
      <c r="D41" s="140">
        <f t="shared" si="0"/>
        <v>116</v>
      </c>
      <c r="E41" s="140">
        <f t="shared" si="1"/>
        <v>51</v>
      </c>
      <c r="F41" s="140">
        <f t="shared" si="2"/>
        <v>65</v>
      </c>
      <c r="G41" s="141">
        <v>29</v>
      </c>
      <c r="H41" s="142">
        <v>8</v>
      </c>
      <c r="I41" s="142">
        <v>21</v>
      </c>
      <c r="J41" s="141">
        <v>23</v>
      </c>
      <c r="K41" s="142">
        <v>12</v>
      </c>
      <c r="L41" s="142">
        <v>11</v>
      </c>
      <c r="M41" s="141">
        <v>7</v>
      </c>
      <c r="N41" s="142">
        <v>3</v>
      </c>
      <c r="O41" s="142">
        <v>4</v>
      </c>
      <c r="P41" s="141">
        <v>14</v>
      </c>
      <c r="Q41" s="142">
        <v>5</v>
      </c>
      <c r="R41" s="142">
        <v>9</v>
      </c>
      <c r="S41" s="141">
        <v>6</v>
      </c>
      <c r="T41" s="142">
        <v>3</v>
      </c>
      <c r="U41" s="142">
        <v>3</v>
      </c>
      <c r="V41" s="141">
        <v>14</v>
      </c>
      <c r="W41" s="142">
        <v>7</v>
      </c>
      <c r="X41" s="142">
        <v>7</v>
      </c>
      <c r="Y41" s="141">
        <v>11</v>
      </c>
      <c r="Z41" s="142">
        <v>4</v>
      </c>
      <c r="AA41" s="142">
        <v>7</v>
      </c>
      <c r="AB41" s="141">
        <v>6</v>
      </c>
      <c r="AC41" s="142">
        <v>3</v>
      </c>
      <c r="AD41" s="142">
        <v>3</v>
      </c>
      <c r="AE41" s="141">
        <v>2</v>
      </c>
      <c r="AF41" s="142">
        <v>2</v>
      </c>
      <c r="AG41" s="142">
        <v>0</v>
      </c>
      <c r="AH41" s="141">
        <v>4</v>
      </c>
      <c r="AI41" s="142">
        <v>4</v>
      </c>
      <c r="AJ41" s="143">
        <v>0</v>
      </c>
      <c r="AK41" s="121"/>
      <c r="AL41" s="121"/>
      <c r="AM41" s="121"/>
      <c r="AN41" s="121"/>
    </row>
    <row r="42" spans="1:40" s="122" customFormat="1" ht="27" customHeight="1">
      <c r="A42" s="148" t="s">
        <v>313</v>
      </c>
      <c r="B42" s="149" t="s">
        <v>314</v>
      </c>
      <c r="C42" s="158"/>
      <c r="D42" s="140">
        <f t="shared" si="0"/>
        <v>1881</v>
      </c>
      <c r="E42" s="140">
        <f t="shared" si="1"/>
        <v>1015</v>
      </c>
      <c r="F42" s="140">
        <f t="shared" si="2"/>
        <v>866</v>
      </c>
      <c r="G42" s="141">
        <v>546</v>
      </c>
      <c r="H42" s="142">
        <v>294</v>
      </c>
      <c r="I42" s="142">
        <v>252</v>
      </c>
      <c r="J42" s="141">
        <v>318</v>
      </c>
      <c r="K42" s="142">
        <v>174</v>
      </c>
      <c r="L42" s="142">
        <v>144</v>
      </c>
      <c r="M42" s="141">
        <v>166</v>
      </c>
      <c r="N42" s="142">
        <v>87</v>
      </c>
      <c r="O42" s="142">
        <v>79</v>
      </c>
      <c r="P42" s="141">
        <v>217</v>
      </c>
      <c r="Q42" s="142">
        <v>119</v>
      </c>
      <c r="R42" s="142">
        <v>98</v>
      </c>
      <c r="S42" s="141">
        <v>101</v>
      </c>
      <c r="T42" s="142">
        <v>51</v>
      </c>
      <c r="U42" s="142">
        <v>50</v>
      </c>
      <c r="V42" s="141">
        <v>217</v>
      </c>
      <c r="W42" s="142">
        <v>124</v>
      </c>
      <c r="X42" s="142">
        <v>93</v>
      </c>
      <c r="Y42" s="141">
        <v>109</v>
      </c>
      <c r="Z42" s="142">
        <v>55</v>
      </c>
      <c r="AA42" s="142">
        <v>54</v>
      </c>
      <c r="AB42" s="141">
        <v>88</v>
      </c>
      <c r="AC42" s="142">
        <v>47</v>
      </c>
      <c r="AD42" s="142">
        <v>41</v>
      </c>
      <c r="AE42" s="141">
        <v>50</v>
      </c>
      <c r="AF42" s="142">
        <v>27</v>
      </c>
      <c r="AG42" s="142">
        <v>23</v>
      </c>
      <c r="AH42" s="141">
        <v>69</v>
      </c>
      <c r="AI42" s="142">
        <v>37</v>
      </c>
      <c r="AJ42" s="143">
        <v>32</v>
      </c>
      <c r="AK42" s="121"/>
      <c r="AL42" s="121"/>
      <c r="AM42" s="121"/>
      <c r="AN42" s="121"/>
    </row>
    <row r="43" spans="1:40" s="122" customFormat="1" ht="27" customHeight="1">
      <c r="A43" s="145" t="s">
        <v>315</v>
      </c>
      <c r="B43" s="146" t="s">
        <v>316</v>
      </c>
      <c r="C43" s="158"/>
      <c r="D43" s="140">
        <f t="shared" si="0"/>
        <v>2075</v>
      </c>
      <c r="E43" s="140">
        <f t="shared" si="1"/>
        <v>1120</v>
      </c>
      <c r="F43" s="140">
        <f t="shared" si="2"/>
        <v>955</v>
      </c>
      <c r="G43" s="141">
        <f>SUM('第５表－２'!G44,'第５表－２'!G45,'第５表－２'!G46,'第５表－２'!G49)</f>
        <v>569</v>
      </c>
      <c r="H43" s="142">
        <f>SUM('第５表－２'!H44,'第５表－２'!H45,'第５表－２'!H46,'第５表－２'!H49)</f>
        <v>308</v>
      </c>
      <c r="I43" s="142">
        <f>SUM('第５表－２'!I44,'第５表－２'!I45,'第５表－２'!I46,'第５表－２'!I49)</f>
        <v>261</v>
      </c>
      <c r="J43" s="141">
        <f>SUM('第５表－２'!J44,'第５表－２'!J45,'第５表－２'!J46,'第５表－２'!J49)</f>
        <v>358</v>
      </c>
      <c r="K43" s="142">
        <f>SUM('第５表－２'!K44,'第５表－２'!K45,'第５表－２'!K46,'第５表－２'!K49)</f>
        <v>195</v>
      </c>
      <c r="L43" s="142">
        <f>SUM('第５表－２'!L44,'第５表－２'!L45,'第５表－２'!L46,'第５表－２'!L49)</f>
        <v>163</v>
      </c>
      <c r="M43" s="141">
        <f>SUM('第５表－２'!M44,'第５表－２'!M45,'第５表－２'!M46,'第５表－２'!M49)</f>
        <v>235</v>
      </c>
      <c r="N43" s="142">
        <f>SUM('第５表－２'!N44,'第５表－２'!N45,'第５表－２'!N46,'第５表－２'!N49)</f>
        <v>129</v>
      </c>
      <c r="O43" s="142">
        <f>SUM('第５表－２'!O44,'第５表－２'!O45,'第５表－２'!O46,'第５表－２'!O49)</f>
        <v>106</v>
      </c>
      <c r="P43" s="141">
        <f>SUM('第５表－２'!P44,'第５表－２'!P45,'第５表－２'!P46,'第５表－２'!P49)</f>
        <v>267</v>
      </c>
      <c r="Q43" s="142">
        <f>SUM('第５表－２'!Q44,'第５表－２'!Q45,'第５表－２'!Q46,'第５表－２'!Q49)</f>
        <v>134</v>
      </c>
      <c r="R43" s="142">
        <f>SUM('第５表－２'!R44,'第５表－２'!R45,'第５表－２'!R46,'第５表－２'!R49)</f>
        <v>133</v>
      </c>
      <c r="S43" s="141">
        <f>SUM('第５表－２'!S44,'第５表－２'!S45,'第５表－２'!S46,'第５表－２'!S49)</f>
        <v>116</v>
      </c>
      <c r="T43" s="142">
        <f>SUM('第５表－２'!T44,'第５表－２'!T45,'第５表－２'!T46,'第５表－２'!T49)</f>
        <v>62</v>
      </c>
      <c r="U43" s="142">
        <f>SUM('第５表－２'!U44,'第５表－２'!U45,'第５表－２'!U46,'第５表－２'!U49)</f>
        <v>54</v>
      </c>
      <c r="V43" s="141">
        <f>SUM('第５表－２'!V44,'第５表－２'!V45,'第５表－２'!V46,'第５表－２'!V49)</f>
        <v>194</v>
      </c>
      <c r="W43" s="142">
        <f>SUM('第５表－２'!W44,'第５表－２'!W45,'第５表－２'!W46,'第５表－２'!W49)</f>
        <v>110</v>
      </c>
      <c r="X43" s="142">
        <f>SUM('第５表－２'!X44,'第５表－２'!X45,'第５表－２'!X46,'第５表－２'!X49)</f>
        <v>84</v>
      </c>
      <c r="Y43" s="141">
        <f>SUM('第５表－２'!Y44,'第５表－２'!Y45,'第５表－２'!Y46,'第５表－２'!Y49)</f>
        <v>112</v>
      </c>
      <c r="Z43" s="142">
        <f>SUM('第５表－２'!Z44,'第５表－２'!Z45,'第５表－２'!Z46,'第５表－２'!Z49)</f>
        <v>65</v>
      </c>
      <c r="AA43" s="142">
        <f>SUM('第５表－２'!AA44,'第５表－２'!AA45,'第５表－２'!AA46,'第５表－２'!AA49)</f>
        <v>47</v>
      </c>
      <c r="AB43" s="141">
        <f>SUM('第５表－２'!AB44,'第５表－２'!AB45,'第５表－２'!AB46,'第５表－２'!AB49)</f>
        <v>97</v>
      </c>
      <c r="AC43" s="142">
        <f>SUM('第５表－２'!AC44,'第５表－２'!AC45,'第５表－２'!AC46,'第５表－２'!AC49)</f>
        <v>50</v>
      </c>
      <c r="AD43" s="142">
        <f>SUM('第５表－２'!AD44,'第５表－２'!AD45,'第５表－２'!AD46,'第５表－２'!AD49)</f>
        <v>47</v>
      </c>
      <c r="AE43" s="141">
        <f>SUM('第５表－２'!AE44,'第５表－２'!AE45,'第５表－２'!AE46,'第５表－２'!AE49)</f>
        <v>61</v>
      </c>
      <c r="AF43" s="142">
        <f>SUM('第５表－２'!AF44,'第５表－２'!AF45,'第５表－２'!AF46,'第５表－２'!AF49)</f>
        <v>33</v>
      </c>
      <c r="AG43" s="142">
        <f>SUM('第５表－２'!AG44,'第５表－２'!AG45,'第５表－２'!AG46,'第５表－２'!AG49)</f>
        <v>28</v>
      </c>
      <c r="AH43" s="141">
        <f>SUM('第５表－２'!AH44,'第５表－２'!AH45,'第５表－２'!AH46,'第５表－２'!AH49)</f>
        <v>66</v>
      </c>
      <c r="AI43" s="142">
        <f>SUM('第５表－２'!AI44,'第５表－２'!AI45,'第５表－２'!AI46,'第５表－２'!AI49)</f>
        <v>34</v>
      </c>
      <c r="AJ43" s="143">
        <f>SUM('第５表－２'!AJ44,'第５表－２'!AJ45,'第５表－２'!AJ46,'第５表－２'!AJ49)</f>
        <v>32</v>
      </c>
      <c r="AK43" s="121"/>
      <c r="AL43" s="121"/>
      <c r="AM43" s="121"/>
      <c r="AN43" s="121"/>
    </row>
    <row r="44" spans="1:40" s="122" customFormat="1" ht="27" customHeight="1">
      <c r="A44" s="148" t="s">
        <v>317</v>
      </c>
      <c r="B44" s="149" t="s">
        <v>318</v>
      </c>
      <c r="C44" s="158"/>
      <c r="D44" s="140">
        <f t="shared" si="0"/>
        <v>174</v>
      </c>
      <c r="E44" s="140">
        <f t="shared" si="1"/>
        <v>91</v>
      </c>
      <c r="F44" s="140">
        <f t="shared" si="2"/>
        <v>83</v>
      </c>
      <c r="G44" s="141">
        <v>59</v>
      </c>
      <c r="H44" s="142">
        <v>33</v>
      </c>
      <c r="I44" s="142">
        <v>26</v>
      </c>
      <c r="J44" s="141">
        <v>27</v>
      </c>
      <c r="K44" s="142">
        <v>14</v>
      </c>
      <c r="L44" s="142">
        <v>13</v>
      </c>
      <c r="M44" s="141">
        <v>16</v>
      </c>
      <c r="N44" s="142">
        <v>10</v>
      </c>
      <c r="O44" s="142">
        <v>6</v>
      </c>
      <c r="P44" s="141">
        <v>21</v>
      </c>
      <c r="Q44" s="142">
        <v>8</v>
      </c>
      <c r="R44" s="142">
        <v>13</v>
      </c>
      <c r="S44" s="141">
        <v>11</v>
      </c>
      <c r="T44" s="142">
        <v>5</v>
      </c>
      <c r="U44" s="142">
        <v>6</v>
      </c>
      <c r="V44" s="141">
        <v>13</v>
      </c>
      <c r="W44" s="142">
        <v>7</v>
      </c>
      <c r="X44" s="142">
        <v>6</v>
      </c>
      <c r="Y44" s="141">
        <v>10</v>
      </c>
      <c r="Z44" s="142">
        <v>7</v>
      </c>
      <c r="AA44" s="142">
        <v>3</v>
      </c>
      <c r="AB44" s="141">
        <v>6</v>
      </c>
      <c r="AC44" s="142">
        <v>3</v>
      </c>
      <c r="AD44" s="142">
        <v>3</v>
      </c>
      <c r="AE44" s="141">
        <v>8</v>
      </c>
      <c r="AF44" s="142">
        <v>4</v>
      </c>
      <c r="AG44" s="142">
        <v>4</v>
      </c>
      <c r="AH44" s="141">
        <v>3</v>
      </c>
      <c r="AI44" s="142">
        <v>0</v>
      </c>
      <c r="AJ44" s="143">
        <v>3</v>
      </c>
      <c r="AK44" s="121"/>
      <c r="AL44" s="121"/>
      <c r="AM44" s="121"/>
      <c r="AN44" s="121"/>
    </row>
    <row r="45" spans="1:40" s="122" customFormat="1" ht="27" customHeight="1">
      <c r="A45" s="148" t="s">
        <v>319</v>
      </c>
      <c r="B45" s="149" t="s">
        <v>320</v>
      </c>
      <c r="C45" s="158"/>
      <c r="D45" s="140">
        <f t="shared" si="0"/>
        <v>240</v>
      </c>
      <c r="E45" s="140">
        <f t="shared" si="1"/>
        <v>99</v>
      </c>
      <c r="F45" s="140">
        <f t="shared" si="2"/>
        <v>141</v>
      </c>
      <c r="G45" s="141">
        <v>66</v>
      </c>
      <c r="H45" s="142">
        <v>30</v>
      </c>
      <c r="I45" s="142">
        <v>36</v>
      </c>
      <c r="J45" s="141">
        <v>34</v>
      </c>
      <c r="K45" s="142">
        <v>7</v>
      </c>
      <c r="L45" s="142">
        <v>27</v>
      </c>
      <c r="M45" s="141">
        <v>25</v>
      </c>
      <c r="N45" s="142">
        <v>11</v>
      </c>
      <c r="O45" s="142">
        <v>14</v>
      </c>
      <c r="P45" s="141">
        <v>33</v>
      </c>
      <c r="Q45" s="142">
        <v>12</v>
      </c>
      <c r="R45" s="142">
        <v>21</v>
      </c>
      <c r="S45" s="141">
        <v>14</v>
      </c>
      <c r="T45" s="142">
        <v>6</v>
      </c>
      <c r="U45" s="142">
        <v>8</v>
      </c>
      <c r="V45" s="141">
        <v>17</v>
      </c>
      <c r="W45" s="142">
        <v>6</v>
      </c>
      <c r="X45" s="142">
        <v>11</v>
      </c>
      <c r="Y45" s="141">
        <v>16</v>
      </c>
      <c r="Z45" s="142">
        <v>8</v>
      </c>
      <c r="AA45" s="142">
        <v>8</v>
      </c>
      <c r="AB45" s="141">
        <v>18</v>
      </c>
      <c r="AC45" s="142">
        <v>10</v>
      </c>
      <c r="AD45" s="142">
        <v>8</v>
      </c>
      <c r="AE45" s="141">
        <v>9</v>
      </c>
      <c r="AF45" s="142">
        <v>4</v>
      </c>
      <c r="AG45" s="142">
        <v>5</v>
      </c>
      <c r="AH45" s="141">
        <v>8</v>
      </c>
      <c r="AI45" s="142">
        <v>5</v>
      </c>
      <c r="AJ45" s="143">
        <v>3</v>
      </c>
      <c r="AK45" s="121"/>
      <c r="AL45" s="121"/>
      <c r="AM45" s="121"/>
      <c r="AN45" s="121"/>
    </row>
    <row r="46" spans="1:40" s="122" customFormat="1" ht="27" customHeight="1">
      <c r="A46" s="148" t="s">
        <v>321</v>
      </c>
      <c r="B46" s="149" t="s">
        <v>322</v>
      </c>
      <c r="C46" s="158"/>
      <c r="D46" s="140">
        <f t="shared" si="0"/>
        <v>785</v>
      </c>
      <c r="E46" s="140">
        <f t="shared" si="1"/>
        <v>508</v>
      </c>
      <c r="F46" s="140">
        <f t="shared" si="2"/>
        <v>277</v>
      </c>
      <c r="G46" s="141">
        <f>SUM('第５表－２'!G47,'第５表－２'!G48)</f>
        <v>214</v>
      </c>
      <c r="H46" s="142">
        <f>SUM('第５表－２'!H47,'第５表－２'!H48)</f>
        <v>130</v>
      </c>
      <c r="I46" s="142">
        <f>SUM('第５表－２'!I47,'第５表－２'!I48)</f>
        <v>84</v>
      </c>
      <c r="J46" s="141">
        <f>SUM('第５表－２'!J47,'第５表－２'!J48)</f>
        <v>156</v>
      </c>
      <c r="K46" s="142">
        <f>SUM('第５表－２'!K47,'第５表－２'!K48)</f>
        <v>104</v>
      </c>
      <c r="L46" s="142">
        <f>SUM('第５表－２'!L47,'第５表－２'!L48)</f>
        <v>52</v>
      </c>
      <c r="M46" s="141">
        <f>SUM('第５表－２'!M47,'第５表－２'!M48)</f>
        <v>82</v>
      </c>
      <c r="N46" s="142">
        <f>SUM('第５表－２'!N47,'第５表－２'!N48)</f>
        <v>53</v>
      </c>
      <c r="O46" s="142">
        <f>SUM('第５表－２'!O47,'第５表－２'!O48)</f>
        <v>29</v>
      </c>
      <c r="P46" s="141">
        <f>SUM('第５表－２'!P47,'第５表－２'!P48)</f>
        <v>97</v>
      </c>
      <c r="Q46" s="142">
        <f>SUM('第５表－２'!Q47,'第５表－２'!Q48)</f>
        <v>60</v>
      </c>
      <c r="R46" s="142">
        <f>SUM('第５表－２'!R47,'第５表－２'!R48)</f>
        <v>37</v>
      </c>
      <c r="S46" s="141">
        <f>SUM('第５表－２'!S47,'第５表－２'!S48)</f>
        <v>41</v>
      </c>
      <c r="T46" s="142">
        <f>SUM('第５表－２'!T47,'第５表－２'!T48)</f>
        <v>29</v>
      </c>
      <c r="U46" s="142">
        <f>SUM('第５表－２'!U47,'第５表－２'!U48)</f>
        <v>12</v>
      </c>
      <c r="V46" s="141">
        <f>SUM('第５表－２'!V47,'第５表－２'!V48)</f>
        <v>88</v>
      </c>
      <c r="W46" s="142">
        <f>SUM('第５表－２'!W47,'第５表－２'!W48)</f>
        <v>55</v>
      </c>
      <c r="X46" s="142">
        <f>SUM('第５表－２'!X47,'第５表－２'!X48)</f>
        <v>33</v>
      </c>
      <c r="Y46" s="141">
        <f>SUM('第５表－２'!Y47,'第５表－２'!Y48)</f>
        <v>37</v>
      </c>
      <c r="Z46" s="142">
        <f>SUM('第５表－２'!Z47,'第５表－２'!Z48)</f>
        <v>24</v>
      </c>
      <c r="AA46" s="142">
        <f>SUM('第５表－２'!AA47,'第５表－２'!AA48)</f>
        <v>13</v>
      </c>
      <c r="AB46" s="141">
        <f>SUM('第５表－２'!AB47,'第５表－２'!AB48)</f>
        <v>32</v>
      </c>
      <c r="AC46" s="142">
        <f>SUM('第５表－２'!AC47,'第５表－２'!AC48)</f>
        <v>23</v>
      </c>
      <c r="AD46" s="142">
        <f>SUM('第５表－２'!AD47,'第５表－２'!AD48)</f>
        <v>9</v>
      </c>
      <c r="AE46" s="141">
        <f>SUM('第５表－２'!AE47,'第５表－２'!AE48)</f>
        <v>19</v>
      </c>
      <c r="AF46" s="142">
        <f>SUM('第５表－２'!AF47,'第５表－２'!AF48)</f>
        <v>16</v>
      </c>
      <c r="AG46" s="142">
        <f>SUM('第５表－２'!AG47,'第５表－２'!AG48)</f>
        <v>3</v>
      </c>
      <c r="AH46" s="141">
        <f>SUM('第５表－２'!AH47,'第５表－２'!AH48)</f>
        <v>19</v>
      </c>
      <c r="AI46" s="142">
        <f>SUM('第５表－２'!AI47,'第５表－２'!AI48)</f>
        <v>14</v>
      </c>
      <c r="AJ46" s="143">
        <f>SUM('第５表－２'!AJ47,'第５表－２'!AJ48)</f>
        <v>5</v>
      </c>
      <c r="AK46" s="121"/>
      <c r="AL46" s="121"/>
      <c r="AM46" s="121"/>
      <c r="AN46" s="121"/>
    </row>
    <row r="47" spans="1:40" s="122" customFormat="1" ht="27" customHeight="1">
      <c r="A47" s="148" t="s">
        <v>323</v>
      </c>
      <c r="B47" s="146" t="s">
        <v>151</v>
      </c>
      <c r="C47" s="159" t="s">
        <v>249</v>
      </c>
      <c r="D47" s="140">
        <f t="shared" si="0"/>
        <v>461</v>
      </c>
      <c r="E47" s="140">
        <f t="shared" si="1"/>
        <v>269</v>
      </c>
      <c r="F47" s="140">
        <f t="shared" si="2"/>
        <v>192</v>
      </c>
      <c r="G47" s="141">
        <v>134</v>
      </c>
      <c r="H47" s="142">
        <v>70</v>
      </c>
      <c r="I47" s="142">
        <v>64</v>
      </c>
      <c r="J47" s="141">
        <v>79</v>
      </c>
      <c r="K47" s="142">
        <v>51</v>
      </c>
      <c r="L47" s="142">
        <v>28</v>
      </c>
      <c r="M47" s="141">
        <v>43</v>
      </c>
      <c r="N47" s="142">
        <v>25</v>
      </c>
      <c r="O47" s="142">
        <v>18</v>
      </c>
      <c r="P47" s="141">
        <v>56</v>
      </c>
      <c r="Q47" s="142">
        <v>31</v>
      </c>
      <c r="R47" s="142">
        <v>25</v>
      </c>
      <c r="S47" s="141">
        <v>30</v>
      </c>
      <c r="T47" s="142">
        <v>21</v>
      </c>
      <c r="U47" s="142">
        <v>9</v>
      </c>
      <c r="V47" s="141">
        <v>59</v>
      </c>
      <c r="W47" s="142">
        <v>32</v>
      </c>
      <c r="X47" s="142">
        <v>27</v>
      </c>
      <c r="Y47" s="141">
        <v>24</v>
      </c>
      <c r="Z47" s="142">
        <v>13</v>
      </c>
      <c r="AA47" s="142">
        <v>11</v>
      </c>
      <c r="AB47" s="141">
        <v>15</v>
      </c>
      <c r="AC47" s="142">
        <v>10</v>
      </c>
      <c r="AD47" s="142">
        <v>5</v>
      </c>
      <c r="AE47" s="141">
        <v>12</v>
      </c>
      <c r="AF47" s="142">
        <v>9</v>
      </c>
      <c r="AG47" s="142">
        <v>3</v>
      </c>
      <c r="AH47" s="141">
        <v>9</v>
      </c>
      <c r="AI47" s="142">
        <v>7</v>
      </c>
      <c r="AJ47" s="143">
        <v>2</v>
      </c>
      <c r="AK47" s="121"/>
      <c r="AL47" s="121"/>
      <c r="AM47" s="121"/>
      <c r="AN47" s="121"/>
    </row>
    <row r="48" spans="1:40" s="122" customFormat="1" ht="27" customHeight="1">
      <c r="A48" s="148" t="s">
        <v>324</v>
      </c>
      <c r="B48" s="146" t="s">
        <v>151</v>
      </c>
      <c r="C48" s="159" t="s">
        <v>250</v>
      </c>
      <c r="D48" s="140">
        <f t="shared" si="0"/>
        <v>324</v>
      </c>
      <c r="E48" s="140">
        <f t="shared" si="1"/>
        <v>239</v>
      </c>
      <c r="F48" s="140">
        <f t="shared" si="2"/>
        <v>85</v>
      </c>
      <c r="G48" s="141">
        <v>80</v>
      </c>
      <c r="H48" s="142">
        <v>60</v>
      </c>
      <c r="I48" s="142">
        <v>20</v>
      </c>
      <c r="J48" s="141">
        <v>77</v>
      </c>
      <c r="K48" s="142">
        <v>53</v>
      </c>
      <c r="L48" s="142">
        <v>24</v>
      </c>
      <c r="M48" s="141">
        <v>39</v>
      </c>
      <c r="N48" s="142">
        <v>28</v>
      </c>
      <c r="O48" s="142">
        <v>11</v>
      </c>
      <c r="P48" s="141">
        <v>41</v>
      </c>
      <c r="Q48" s="142">
        <v>29</v>
      </c>
      <c r="R48" s="142">
        <v>12</v>
      </c>
      <c r="S48" s="141">
        <v>11</v>
      </c>
      <c r="T48" s="142">
        <v>8</v>
      </c>
      <c r="U48" s="142">
        <v>3</v>
      </c>
      <c r="V48" s="141">
        <v>29</v>
      </c>
      <c r="W48" s="142">
        <v>23</v>
      </c>
      <c r="X48" s="142">
        <v>6</v>
      </c>
      <c r="Y48" s="141">
        <v>13</v>
      </c>
      <c r="Z48" s="142">
        <v>11</v>
      </c>
      <c r="AA48" s="142">
        <v>2</v>
      </c>
      <c r="AB48" s="141">
        <v>17</v>
      </c>
      <c r="AC48" s="142">
        <v>13</v>
      </c>
      <c r="AD48" s="142">
        <v>4</v>
      </c>
      <c r="AE48" s="141">
        <v>7</v>
      </c>
      <c r="AF48" s="142">
        <v>7</v>
      </c>
      <c r="AG48" s="142">
        <v>0</v>
      </c>
      <c r="AH48" s="141">
        <v>10</v>
      </c>
      <c r="AI48" s="142">
        <v>7</v>
      </c>
      <c r="AJ48" s="143">
        <v>3</v>
      </c>
      <c r="AK48" s="121"/>
      <c r="AL48" s="121"/>
      <c r="AM48" s="121"/>
      <c r="AN48" s="121"/>
    </row>
    <row r="49" spans="1:40" s="122" customFormat="1" ht="27" customHeight="1" thickBot="1">
      <c r="A49" s="151" t="s">
        <v>325</v>
      </c>
      <c r="B49" s="152" t="s">
        <v>326</v>
      </c>
      <c r="C49" s="160"/>
      <c r="D49" s="144">
        <f t="shared" si="0"/>
        <v>876</v>
      </c>
      <c r="E49" s="144">
        <f t="shared" si="1"/>
        <v>422</v>
      </c>
      <c r="F49" s="144">
        <f t="shared" si="2"/>
        <v>454</v>
      </c>
      <c r="G49" s="154">
        <v>230</v>
      </c>
      <c r="H49" s="155">
        <v>115</v>
      </c>
      <c r="I49" s="155">
        <v>115</v>
      </c>
      <c r="J49" s="154">
        <v>141</v>
      </c>
      <c r="K49" s="155">
        <v>70</v>
      </c>
      <c r="L49" s="155">
        <v>71</v>
      </c>
      <c r="M49" s="154">
        <v>112</v>
      </c>
      <c r="N49" s="155">
        <v>55</v>
      </c>
      <c r="O49" s="155">
        <v>57</v>
      </c>
      <c r="P49" s="154">
        <v>116</v>
      </c>
      <c r="Q49" s="155">
        <v>54</v>
      </c>
      <c r="R49" s="155">
        <v>62</v>
      </c>
      <c r="S49" s="154">
        <v>50</v>
      </c>
      <c r="T49" s="155">
        <v>22</v>
      </c>
      <c r="U49" s="155">
        <v>28</v>
      </c>
      <c r="V49" s="154">
        <v>76</v>
      </c>
      <c r="W49" s="155">
        <v>42</v>
      </c>
      <c r="X49" s="155">
        <v>34</v>
      </c>
      <c r="Y49" s="154">
        <v>49</v>
      </c>
      <c r="Z49" s="155">
        <v>26</v>
      </c>
      <c r="AA49" s="155">
        <v>23</v>
      </c>
      <c r="AB49" s="154">
        <v>41</v>
      </c>
      <c r="AC49" s="155">
        <v>14</v>
      </c>
      <c r="AD49" s="155">
        <v>27</v>
      </c>
      <c r="AE49" s="154">
        <v>25</v>
      </c>
      <c r="AF49" s="155">
        <v>9</v>
      </c>
      <c r="AG49" s="155">
        <v>16</v>
      </c>
      <c r="AH49" s="154">
        <v>36</v>
      </c>
      <c r="AI49" s="155">
        <v>15</v>
      </c>
      <c r="AJ49" s="156">
        <v>21</v>
      </c>
      <c r="AK49" s="121"/>
      <c r="AL49" s="121"/>
      <c r="AM49" s="121"/>
      <c r="AN49" s="121"/>
    </row>
  </sheetData>
  <sheetProtection/>
  <mergeCells count="11">
    <mergeCell ref="AH2:AJ2"/>
    <mergeCell ref="P2:R2"/>
    <mergeCell ref="S2:U2"/>
    <mergeCell ref="V2:X2"/>
    <mergeCell ref="Y2:AA2"/>
    <mergeCell ref="D2:F2"/>
    <mergeCell ref="G2:I2"/>
    <mergeCell ref="AB2:AD2"/>
    <mergeCell ref="AE2:AG2"/>
    <mergeCell ref="J2:L2"/>
    <mergeCell ref="M2:O2"/>
  </mergeCells>
  <printOptions/>
  <pageMargins left="0.67" right="0" top="0.8267716535433072" bottom="0.3937007874015748" header="0.4330708661417323" footer="0.5118110236220472"/>
  <pageSetup blackAndWhite="1" horizontalDpi="600" verticalDpi="600" orientation="portrait" paperSize="9" scale="60" r:id="rId2"/>
  <headerFooter alignWithMargins="0">
    <oddFooter>&amp;R&amp;A &amp;P/&amp;N</oddFooter>
  </headerFooter>
  <colBreaks count="2" manualBreakCount="2">
    <brk id="18" max="65535" man="1"/>
    <brk id="3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AS43"/>
  <sheetViews>
    <sheetView view="pageBreakPreview" zoomScale="70" zoomScaleNormal="70" zoomScaleSheetLayoutView="7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4" sqref="E14"/>
    </sheetView>
  </sheetViews>
  <sheetFormatPr defaultColWidth="9.00390625" defaultRowHeight="13.5"/>
  <cols>
    <col min="1" max="1" width="6.625" style="5" customWidth="1"/>
    <col min="2" max="2" width="2.125" style="5" customWidth="1"/>
    <col min="3" max="3" width="33.625" style="5" customWidth="1"/>
    <col min="4" max="6" width="8.25390625" style="5" customWidth="1"/>
    <col min="7" max="18" width="6.875" style="5" customWidth="1"/>
    <col min="19" max="36" width="8.125" style="5" customWidth="1"/>
    <col min="37" max="16384" width="9.00390625" style="5" customWidth="1"/>
  </cols>
  <sheetData>
    <row r="1" spans="1:40" ht="39.75" customHeight="1" thickBot="1">
      <c r="A1" s="116" t="s">
        <v>327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5" ht="24.75" customHeight="1">
      <c r="A2" s="118"/>
      <c r="B2" s="119"/>
      <c r="C2" s="120" t="s">
        <v>137</v>
      </c>
      <c r="D2" s="199" t="s">
        <v>138</v>
      </c>
      <c r="E2" s="200"/>
      <c r="F2" s="201"/>
      <c r="G2" s="190" t="s">
        <v>139</v>
      </c>
      <c r="H2" s="191"/>
      <c r="I2" s="192"/>
      <c r="J2" s="190" t="s">
        <v>140</v>
      </c>
      <c r="K2" s="191"/>
      <c r="L2" s="192"/>
      <c r="M2" s="190" t="s">
        <v>141</v>
      </c>
      <c r="N2" s="191"/>
      <c r="O2" s="192"/>
      <c r="P2" s="190" t="s">
        <v>142</v>
      </c>
      <c r="Q2" s="191"/>
      <c r="R2" s="192"/>
      <c r="S2" s="190" t="s">
        <v>143</v>
      </c>
      <c r="T2" s="191"/>
      <c r="U2" s="192"/>
      <c r="V2" s="190" t="s">
        <v>144</v>
      </c>
      <c r="W2" s="191"/>
      <c r="X2" s="192"/>
      <c r="Y2" s="190" t="s">
        <v>145</v>
      </c>
      <c r="Z2" s="191"/>
      <c r="AA2" s="192"/>
      <c r="AB2" s="187" t="s">
        <v>146</v>
      </c>
      <c r="AC2" s="188"/>
      <c r="AD2" s="193"/>
      <c r="AE2" s="187" t="s">
        <v>147</v>
      </c>
      <c r="AF2" s="188"/>
      <c r="AG2" s="193"/>
      <c r="AH2" s="187" t="s">
        <v>148</v>
      </c>
      <c r="AI2" s="188"/>
      <c r="AJ2" s="189"/>
      <c r="AK2" s="121"/>
      <c r="AL2" s="121"/>
      <c r="AM2" s="121"/>
      <c r="AN2" s="121"/>
      <c r="AO2" s="122"/>
      <c r="AP2" s="122"/>
      <c r="AQ2" s="122"/>
      <c r="AR2" s="122"/>
      <c r="AS2" s="122"/>
    </row>
    <row r="3" spans="1:43" ht="24.75" customHeight="1" thickBot="1">
      <c r="A3" s="123" t="s">
        <v>149</v>
      </c>
      <c r="B3" s="124"/>
      <c r="C3" s="124"/>
      <c r="D3" s="125" t="s">
        <v>150</v>
      </c>
      <c r="E3" s="125" t="s">
        <v>56</v>
      </c>
      <c r="F3" s="125" t="s">
        <v>57</v>
      </c>
      <c r="G3" s="126" t="s">
        <v>150</v>
      </c>
      <c r="H3" s="126" t="s">
        <v>56</v>
      </c>
      <c r="I3" s="126" t="s">
        <v>57</v>
      </c>
      <c r="J3" s="126" t="s">
        <v>150</v>
      </c>
      <c r="K3" s="126" t="s">
        <v>56</v>
      </c>
      <c r="L3" s="126" t="s">
        <v>57</v>
      </c>
      <c r="M3" s="126" t="s">
        <v>150</v>
      </c>
      <c r="N3" s="126" t="s">
        <v>56</v>
      </c>
      <c r="O3" s="126" t="s">
        <v>57</v>
      </c>
      <c r="P3" s="126" t="s">
        <v>150</v>
      </c>
      <c r="Q3" s="126" t="s">
        <v>56</v>
      </c>
      <c r="R3" s="126" t="s">
        <v>57</v>
      </c>
      <c r="S3" s="126" t="s">
        <v>150</v>
      </c>
      <c r="T3" s="126" t="s">
        <v>56</v>
      </c>
      <c r="U3" s="126" t="s">
        <v>57</v>
      </c>
      <c r="V3" s="126" t="s">
        <v>150</v>
      </c>
      <c r="W3" s="126" t="s">
        <v>56</v>
      </c>
      <c r="X3" s="126" t="s">
        <v>57</v>
      </c>
      <c r="Y3" s="126" t="s">
        <v>150</v>
      </c>
      <c r="Z3" s="126" t="s">
        <v>56</v>
      </c>
      <c r="AA3" s="126" t="s">
        <v>57</v>
      </c>
      <c r="AB3" s="126" t="s">
        <v>150</v>
      </c>
      <c r="AC3" s="126" t="s">
        <v>56</v>
      </c>
      <c r="AD3" s="126" t="s">
        <v>57</v>
      </c>
      <c r="AE3" s="126" t="s">
        <v>150</v>
      </c>
      <c r="AF3" s="126" t="s">
        <v>56</v>
      </c>
      <c r="AG3" s="126" t="s">
        <v>57</v>
      </c>
      <c r="AH3" s="126" t="s">
        <v>150</v>
      </c>
      <c r="AI3" s="126" t="s">
        <v>56</v>
      </c>
      <c r="AJ3" s="127" t="s">
        <v>57</v>
      </c>
      <c r="AK3" s="121"/>
      <c r="AL3" s="121"/>
      <c r="AM3" s="121"/>
      <c r="AN3" s="121"/>
      <c r="AO3" s="122"/>
      <c r="AP3" s="122"/>
      <c r="AQ3" s="122"/>
    </row>
    <row r="4" spans="1:40" s="122" customFormat="1" ht="30.75" customHeight="1">
      <c r="A4" s="145" t="s">
        <v>340</v>
      </c>
      <c r="B4" s="146" t="s">
        <v>341</v>
      </c>
      <c r="C4" s="157"/>
      <c r="D4" s="140">
        <f aca="true" t="shared" si="0" ref="D4:D43">G4+J4+M4+P4+S4+V4+Y4+AB4+AE4+AH4</f>
        <v>64</v>
      </c>
      <c r="E4" s="140">
        <f aca="true" t="shared" si="1" ref="E4:E43">H4+K4+N4+Q4+T4+W4+Z4+AC4+AF4+AI4</f>
        <v>19</v>
      </c>
      <c r="F4" s="140">
        <f aca="true" t="shared" si="2" ref="F4:F43">I4+L4+O4+R4+U4+X4+AA4+AD4+AG4+AJ4</f>
        <v>45</v>
      </c>
      <c r="G4" s="141">
        <v>19</v>
      </c>
      <c r="H4" s="142">
        <v>9</v>
      </c>
      <c r="I4" s="142">
        <v>10</v>
      </c>
      <c r="J4" s="141">
        <v>13</v>
      </c>
      <c r="K4" s="142">
        <v>1</v>
      </c>
      <c r="L4" s="142">
        <v>12</v>
      </c>
      <c r="M4" s="141">
        <v>5</v>
      </c>
      <c r="N4" s="142">
        <v>1</v>
      </c>
      <c r="O4" s="142">
        <v>4</v>
      </c>
      <c r="P4" s="141">
        <v>5</v>
      </c>
      <c r="Q4" s="142">
        <v>2</v>
      </c>
      <c r="R4" s="142">
        <v>3</v>
      </c>
      <c r="S4" s="141">
        <v>2</v>
      </c>
      <c r="T4" s="142">
        <v>1</v>
      </c>
      <c r="U4" s="142">
        <v>1</v>
      </c>
      <c r="V4" s="141">
        <v>7</v>
      </c>
      <c r="W4" s="142">
        <v>2</v>
      </c>
      <c r="X4" s="142">
        <v>5</v>
      </c>
      <c r="Y4" s="141">
        <v>5</v>
      </c>
      <c r="Z4" s="142">
        <v>1</v>
      </c>
      <c r="AA4" s="142">
        <v>4</v>
      </c>
      <c r="AB4" s="141">
        <v>7</v>
      </c>
      <c r="AC4" s="142">
        <v>2</v>
      </c>
      <c r="AD4" s="142">
        <v>5</v>
      </c>
      <c r="AE4" s="141">
        <v>0</v>
      </c>
      <c r="AF4" s="142">
        <v>0</v>
      </c>
      <c r="AG4" s="142">
        <v>0</v>
      </c>
      <c r="AH4" s="141">
        <v>1</v>
      </c>
      <c r="AI4" s="142">
        <v>0</v>
      </c>
      <c r="AJ4" s="143">
        <v>1</v>
      </c>
      <c r="AK4" s="121"/>
      <c r="AL4" s="121"/>
      <c r="AM4" s="121"/>
      <c r="AN4" s="121"/>
    </row>
    <row r="5" spans="1:40" s="122" customFormat="1" ht="30.75" customHeight="1">
      <c r="A5" s="145" t="s">
        <v>342</v>
      </c>
      <c r="B5" s="146" t="s">
        <v>343</v>
      </c>
      <c r="C5" s="158"/>
      <c r="D5" s="140">
        <f t="shared" si="0"/>
        <v>268</v>
      </c>
      <c r="E5" s="140">
        <f t="shared" si="1"/>
        <v>95</v>
      </c>
      <c r="F5" s="140">
        <f t="shared" si="2"/>
        <v>173</v>
      </c>
      <c r="G5" s="141">
        <v>80</v>
      </c>
      <c r="H5" s="142">
        <v>25</v>
      </c>
      <c r="I5" s="142">
        <v>55</v>
      </c>
      <c r="J5" s="141">
        <v>38</v>
      </c>
      <c r="K5" s="142">
        <v>15</v>
      </c>
      <c r="L5" s="142">
        <v>23</v>
      </c>
      <c r="M5" s="141">
        <v>30</v>
      </c>
      <c r="N5" s="142">
        <v>7</v>
      </c>
      <c r="O5" s="142">
        <v>23</v>
      </c>
      <c r="P5" s="141">
        <v>39</v>
      </c>
      <c r="Q5" s="142">
        <v>17</v>
      </c>
      <c r="R5" s="142">
        <v>22</v>
      </c>
      <c r="S5" s="141">
        <v>10</v>
      </c>
      <c r="T5" s="142">
        <v>9</v>
      </c>
      <c r="U5" s="142">
        <v>1</v>
      </c>
      <c r="V5" s="141">
        <v>22</v>
      </c>
      <c r="W5" s="142">
        <v>10</v>
      </c>
      <c r="X5" s="142">
        <v>12</v>
      </c>
      <c r="Y5" s="141">
        <v>20</v>
      </c>
      <c r="Z5" s="142">
        <v>4</v>
      </c>
      <c r="AA5" s="142">
        <v>16</v>
      </c>
      <c r="AB5" s="141">
        <v>12</v>
      </c>
      <c r="AC5" s="142">
        <v>2</v>
      </c>
      <c r="AD5" s="142">
        <v>10</v>
      </c>
      <c r="AE5" s="141">
        <v>6</v>
      </c>
      <c r="AF5" s="142">
        <v>2</v>
      </c>
      <c r="AG5" s="142">
        <v>4</v>
      </c>
      <c r="AH5" s="141">
        <v>11</v>
      </c>
      <c r="AI5" s="142">
        <v>4</v>
      </c>
      <c r="AJ5" s="143">
        <v>7</v>
      </c>
      <c r="AK5" s="121"/>
      <c r="AL5" s="121"/>
      <c r="AM5" s="121"/>
      <c r="AN5" s="121"/>
    </row>
    <row r="6" spans="1:40" s="122" customFormat="1" ht="30.75" customHeight="1">
      <c r="A6" s="145" t="s">
        <v>344</v>
      </c>
      <c r="B6" s="146" t="s">
        <v>345</v>
      </c>
      <c r="C6" s="158"/>
      <c r="D6" s="140">
        <f t="shared" si="0"/>
        <v>1384</v>
      </c>
      <c r="E6" s="140">
        <f t="shared" si="1"/>
        <v>612</v>
      </c>
      <c r="F6" s="140">
        <f t="shared" si="2"/>
        <v>772</v>
      </c>
      <c r="G6" s="141">
        <f>SUM('第５表－３'!G7,'第５表－３'!G8,'第５表－３'!G12)</f>
        <v>365</v>
      </c>
      <c r="H6" s="142">
        <f>SUM('第５表－３'!H7,'第５表－３'!H8,'第５表－３'!H12)</f>
        <v>157</v>
      </c>
      <c r="I6" s="142">
        <f>SUM('第５表－３'!I7,'第５表－３'!I8,'第５表－３'!I12)</f>
        <v>208</v>
      </c>
      <c r="J6" s="141">
        <f>SUM('第５表－３'!J7,'第５表－３'!J8,'第５表－３'!J12)</f>
        <v>228</v>
      </c>
      <c r="K6" s="142">
        <f>SUM('第５表－３'!K7,'第５表－３'!K8,'第５表－３'!K12)</f>
        <v>108</v>
      </c>
      <c r="L6" s="142">
        <f>SUM('第５表－３'!L7,'第５表－３'!L8,'第５表－３'!L12)</f>
        <v>120</v>
      </c>
      <c r="M6" s="141">
        <f>SUM('第５表－３'!M7,'第５表－３'!M8,'第５表－３'!M12)</f>
        <v>155</v>
      </c>
      <c r="N6" s="142">
        <f>SUM('第５表－３'!N7,'第５表－３'!N8,'第５表－３'!N12)</f>
        <v>62</v>
      </c>
      <c r="O6" s="142">
        <f>SUM('第５表－３'!O7,'第５表－３'!O8,'第５表－３'!O12)</f>
        <v>93</v>
      </c>
      <c r="P6" s="141">
        <f>SUM('第５表－３'!P7,'第５表－３'!P8,'第５表－３'!P12)</f>
        <v>161</v>
      </c>
      <c r="Q6" s="142">
        <f>SUM('第５表－３'!Q7,'第５表－３'!Q8,'第５表－３'!Q12)</f>
        <v>74</v>
      </c>
      <c r="R6" s="142">
        <f>SUM('第５表－３'!R7,'第５表－３'!R8,'第５表－３'!R12)</f>
        <v>87</v>
      </c>
      <c r="S6" s="141">
        <f>SUM('第５表－３'!S7,'第５表－３'!S8,'第５表－３'!S12)</f>
        <v>80</v>
      </c>
      <c r="T6" s="142">
        <f>SUM('第５表－３'!T7,'第５表－３'!T8,'第５表－３'!T12)</f>
        <v>31</v>
      </c>
      <c r="U6" s="142">
        <f>SUM('第５表－３'!U7,'第５表－３'!U8,'第５表－３'!U12)</f>
        <v>49</v>
      </c>
      <c r="V6" s="141">
        <f>SUM('第５表－３'!V7,'第５表－３'!V8,'第５表－３'!V12)</f>
        <v>163</v>
      </c>
      <c r="W6" s="142">
        <f>SUM('第５表－３'!W7,'第５表－３'!W8,'第５表－３'!W12)</f>
        <v>80</v>
      </c>
      <c r="X6" s="142">
        <f>SUM('第５表－３'!X7,'第５表－３'!X8,'第５表－３'!X12)</f>
        <v>83</v>
      </c>
      <c r="Y6" s="141">
        <f>SUM('第５表－３'!Y7,'第５表－３'!Y8,'第５表－３'!Y12)</f>
        <v>82</v>
      </c>
      <c r="Z6" s="142">
        <f>SUM('第５表－３'!Z7,'第５表－３'!Z8,'第５表－３'!Z12)</f>
        <v>31</v>
      </c>
      <c r="AA6" s="142">
        <f>SUM('第５表－３'!AA7,'第５表－３'!AA8,'第５表－３'!AA12)</f>
        <v>51</v>
      </c>
      <c r="AB6" s="141">
        <f>SUM('第５表－３'!AB7,'第５表－３'!AB8,'第５表－３'!AB12)</f>
        <v>68</v>
      </c>
      <c r="AC6" s="142">
        <f>SUM('第５表－３'!AC7,'第５表－３'!AC8,'第５表－３'!AC12)</f>
        <v>30</v>
      </c>
      <c r="AD6" s="142">
        <f>SUM('第５表－３'!AD7,'第５表－３'!AD8,'第５表－３'!AD12)</f>
        <v>38</v>
      </c>
      <c r="AE6" s="141">
        <f>SUM('第５表－３'!AE7,'第５表－３'!AE8,'第５表－３'!AE12)</f>
        <v>39</v>
      </c>
      <c r="AF6" s="142">
        <f>SUM('第５表－３'!AF7,'第５表－３'!AF8,'第５表－３'!AF12)</f>
        <v>21</v>
      </c>
      <c r="AG6" s="142">
        <f>SUM('第５表－３'!AG7,'第５表－３'!AG8,'第５表－３'!AG12)</f>
        <v>18</v>
      </c>
      <c r="AH6" s="141">
        <f>SUM('第５表－３'!AH7,'第５表－３'!AH8,'第５表－３'!AH12)</f>
        <v>43</v>
      </c>
      <c r="AI6" s="142">
        <f>SUM('第５表－３'!AI7,'第５表－３'!AI8,'第５表－３'!AI12)</f>
        <v>18</v>
      </c>
      <c r="AJ6" s="143">
        <f>SUM('第５表－３'!AJ7,'第５表－３'!AJ8,'第５表－３'!AJ12)</f>
        <v>25</v>
      </c>
      <c r="AK6" s="121"/>
      <c r="AL6" s="121"/>
      <c r="AM6" s="121"/>
      <c r="AN6" s="121"/>
    </row>
    <row r="7" spans="1:40" s="122" customFormat="1" ht="30.75" customHeight="1">
      <c r="A7" s="148" t="s">
        <v>346</v>
      </c>
      <c r="B7" s="149" t="s">
        <v>347</v>
      </c>
      <c r="C7" s="158"/>
      <c r="D7" s="140">
        <f t="shared" si="0"/>
        <v>149</v>
      </c>
      <c r="E7" s="140">
        <f t="shared" si="1"/>
        <v>54</v>
      </c>
      <c r="F7" s="140">
        <f t="shared" si="2"/>
        <v>95</v>
      </c>
      <c r="G7" s="141">
        <v>41</v>
      </c>
      <c r="H7" s="142">
        <v>17</v>
      </c>
      <c r="I7" s="142">
        <v>24</v>
      </c>
      <c r="J7" s="141">
        <v>20</v>
      </c>
      <c r="K7" s="142">
        <v>9</v>
      </c>
      <c r="L7" s="142">
        <v>11</v>
      </c>
      <c r="M7" s="141">
        <v>23</v>
      </c>
      <c r="N7" s="142">
        <v>6</v>
      </c>
      <c r="O7" s="142">
        <v>17</v>
      </c>
      <c r="P7" s="141">
        <v>20</v>
      </c>
      <c r="Q7" s="142">
        <v>7</v>
      </c>
      <c r="R7" s="142">
        <v>13</v>
      </c>
      <c r="S7" s="141">
        <v>8</v>
      </c>
      <c r="T7" s="142">
        <v>1</v>
      </c>
      <c r="U7" s="142">
        <v>7</v>
      </c>
      <c r="V7" s="141">
        <v>16</v>
      </c>
      <c r="W7" s="142">
        <v>5</v>
      </c>
      <c r="X7" s="142">
        <v>11</v>
      </c>
      <c r="Y7" s="141">
        <v>6</v>
      </c>
      <c r="Z7" s="142">
        <v>3</v>
      </c>
      <c r="AA7" s="142">
        <v>3</v>
      </c>
      <c r="AB7" s="141">
        <v>9</v>
      </c>
      <c r="AC7" s="142">
        <v>3</v>
      </c>
      <c r="AD7" s="142">
        <v>6</v>
      </c>
      <c r="AE7" s="141">
        <v>2</v>
      </c>
      <c r="AF7" s="142">
        <v>1</v>
      </c>
      <c r="AG7" s="142">
        <v>1</v>
      </c>
      <c r="AH7" s="141">
        <v>4</v>
      </c>
      <c r="AI7" s="142">
        <v>2</v>
      </c>
      <c r="AJ7" s="143">
        <v>2</v>
      </c>
      <c r="AK7" s="121"/>
      <c r="AL7" s="121"/>
      <c r="AM7" s="121"/>
      <c r="AN7" s="121"/>
    </row>
    <row r="8" spans="1:40" s="122" customFormat="1" ht="30.75" customHeight="1">
      <c r="A8" s="148" t="s">
        <v>348</v>
      </c>
      <c r="B8" s="149" t="s">
        <v>349</v>
      </c>
      <c r="C8" s="158"/>
      <c r="D8" s="140">
        <f t="shared" si="0"/>
        <v>1061</v>
      </c>
      <c r="E8" s="140">
        <f t="shared" si="1"/>
        <v>497</v>
      </c>
      <c r="F8" s="140">
        <f t="shared" si="2"/>
        <v>564</v>
      </c>
      <c r="G8" s="141">
        <f>SUM('第５表－３'!G9,'第５表－３'!G10,'第５表－３'!G11)</f>
        <v>260</v>
      </c>
      <c r="H8" s="142">
        <f>SUM('第５表－３'!H9,'第５表－３'!H10,'第５表－３'!H11)</f>
        <v>118</v>
      </c>
      <c r="I8" s="142">
        <f>SUM('第５表－３'!I9,'第５表－３'!I10,'第５表－３'!I11)</f>
        <v>142</v>
      </c>
      <c r="J8" s="141">
        <f>SUM('第５表－３'!J9,'第５表－３'!J10,'第５表－３'!J11)</f>
        <v>178</v>
      </c>
      <c r="K8" s="142">
        <f>SUM('第５表－３'!K9,'第５表－３'!K10,'第５表－３'!K11)</f>
        <v>91</v>
      </c>
      <c r="L8" s="142">
        <f>SUM('第５表－３'!L9,'第５表－３'!L10,'第５表－３'!L11)</f>
        <v>87</v>
      </c>
      <c r="M8" s="141">
        <f>SUM('第５表－３'!M9,'第５表－３'!M10,'第５表－３'!M11)</f>
        <v>111</v>
      </c>
      <c r="N8" s="142">
        <f>SUM('第５表－３'!N9,'第５表－３'!N10,'第５表－３'!N11)</f>
        <v>48</v>
      </c>
      <c r="O8" s="142">
        <f>SUM('第５表－３'!O9,'第５表－３'!O10,'第５表－３'!O11)</f>
        <v>63</v>
      </c>
      <c r="P8" s="141">
        <f>SUM('第５表－３'!P9,'第５表－３'!P10,'第５表－３'!P11)</f>
        <v>125</v>
      </c>
      <c r="Q8" s="142">
        <f>SUM('第５表－３'!Q9,'第５表－３'!Q10,'第５表－３'!Q11)</f>
        <v>62</v>
      </c>
      <c r="R8" s="142">
        <f>SUM('第５表－３'!R9,'第５表－３'!R10,'第５表－３'!R11)</f>
        <v>63</v>
      </c>
      <c r="S8" s="141">
        <f>SUM('第５表－３'!S9,'第５表－３'!S10,'第５表－３'!S11)</f>
        <v>62</v>
      </c>
      <c r="T8" s="142">
        <f>SUM('第５表－３'!T9,'第５表－３'!T10,'第５表－３'!T11)</f>
        <v>26</v>
      </c>
      <c r="U8" s="142">
        <f>SUM('第５表－３'!U9,'第５表－３'!U10,'第５表－３'!U11)</f>
        <v>36</v>
      </c>
      <c r="V8" s="141">
        <f>SUM('第５表－３'!V9,'第５表－３'!V10,'第５表－３'!V11)</f>
        <v>138</v>
      </c>
      <c r="W8" s="142">
        <f>SUM('第５表－３'!W9,'第５表－３'!W10,'第５表－３'!W11)</f>
        <v>71</v>
      </c>
      <c r="X8" s="142">
        <f>SUM('第５表－３'!X9,'第５表－３'!X10,'第５表－３'!X11)</f>
        <v>67</v>
      </c>
      <c r="Y8" s="141">
        <f>SUM('第５表－３'!Y9,'第５表－３'!Y10,'第５表－３'!Y11)</f>
        <v>70</v>
      </c>
      <c r="Z8" s="142">
        <f>SUM('第５表－３'!Z9,'第５表－３'!Z10,'第５表－３'!Z11)</f>
        <v>26</v>
      </c>
      <c r="AA8" s="142">
        <f>SUM('第５表－３'!AA9,'第５表－３'!AA10,'第５表－３'!AA11)</f>
        <v>44</v>
      </c>
      <c r="AB8" s="141">
        <f>SUM('第５表－３'!AB9,'第５表－３'!AB10,'第５表－３'!AB11)</f>
        <v>48</v>
      </c>
      <c r="AC8" s="142">
        <f>SUM('第５表－３'!AC9,'第５表－３'!AC10,'第５表－３'!AC11)</f>
        <v>24</v>
      </c>
      <c r="AD8" s="142">
        <f>SUM('第５表－３'!AD9,'第５表－３'!AD10,'第５表－３'!AD11)</f>
        <v>24</v>
      </c>
      <c r="AE8" s="141">
        <f>SUM('第５表－３'!AE9,'第５表－３'!AE10,'第５表－３'!AE11)</f>
        <v>33</v>
      </c>
      <c r="AF8" s="142">
        <f>SUM('第５表－３'!AF9,'第５表－３'!AF10,'第５表－３'!AF11)</f>
        <v>17</v>
      </c>
      <c r="AG8" s="142">
        <f>SUM('第５表－３'!AG9,'第５表－３'!AG10,'第５表－３'!AG11)</f>
        <v>16</v>
      </c>
      <c r="AH8" s="141">
        <f>SUM('第５表－３'!AH9,'第５表－３'!AH10,'第５表－３'!AH11)</f>
        <v>36</v>
      </c>
      <c r="AI8" s="142">
        <f>SUM('第５表－３'!AI9,'第５表－３'!AI10,'第５表－３'!AI11)</f>
        <v>14</v>
      </c>
      <c r="AJ8" s="143">
        <f>SUM('第５表－３'!AJ9,'第５表－３'!AJ10,'第５表－３'!AJ11)</f>
        <v>22</v>
      </c>
      <c r="AK8" s="121"/>
      <c r="AL8" s="121"/>
      <c r="AM8" s="121"/>
      <c r="AN8" s="121"/>
    </row>
    <row r="9" spans="1:40" s="122" customFormat="1" ht="30.75" customHeight="1">
      <c r="A9" s="148" t="s">
        <v>350</v>
      </c>
      <c r="B9" s="146" t="s">
        <v>151</v>
      </c>
      <c r="C9" s="159" t="s">
        <v>328</v>
      </c>
      <c r="D9" s="140">
        <f t="shared" si="0"/>
        <v>211</v>
      </c>
      <c r="E9" s="140">
        <f t="shared" si="1"/>
        <v>83</v>
      </c>
      <c r="F9" s="140">
        <f t="shared" si="2"/>
        <v>128</v>
      </c>
      <c r="G9" s="141">
        <v>47</v>
      </c>
      <c r="H9" s="142">
        <v>14</v>
      </c>
      <c r="I9" s="142">
        <v>33</v>
      </c>
      <c r="J9" s="141">
        <v>28</v>
      </c>
      <c r="K9" s="142">
        <v>13</v>
      </c>
      <c r="L9" s="142">
        <v>15</v>
      </c>
      <c r="M9" s="141">
        <v>28</v>
      </c>
      <c r="N9" s="142">
        <v>9</v>
      </c>
      <c r="O9" s="142">
        <v>19</v>
      </c>
      <c r="P9" s="141">
        <v>28</v>
      </c>
      <c r="Q9" s="142">
        <v>12</v>
      </c>
      <c r="R9" s="142">
        <v>16</v>
      </c>
      <c r="S9" s="141">
        <v>15</v>
      </c>
      <c r="T9" s="142">
        <v>3</v>
      </c>
      <c r="U9" s="142">
        <v>12</v>
      </c>
      <c r="V9" s="141">
        <v>31</v>
      </c>
      <c r="W9" s="142">
        <v>16</v>
      </c>
      <c r="X9" s="142">
        <v>15</v>
      </c>
      <c r="Y9" s="141">
        <v>16</v>
      </c>
      <c r="Z9" s="142">
        <v>7</v>
      </c>
      <c r="AA9" s="142">
        <v>9</v>
      </c>
      <c r="AB9" s="141">
        <v>10</v>
      </c>
      <c r="AC9" s="142">
        <v>5</v>
      </c>
      <c r="AD9" s="142">
        <v>5</v>
      </c>
      <c r="AE9" s="141">
        <v>6</v>
      </c>
      <c r="AF9" s="142">
        <v>3</v>
      </c>
      <c r="AG9" s="142">
        <v>3</v>
      </c>
      <c r="AH9" s="141">
        <v>2</v>
      </c>
      <c r="AI9" s="142">
        <v>1</v>
      </c>
      <c r="AJ9" s="143">
        <v>1</v>
      </c>
      <c r="AK9" s="121"/>
      <c r="AL9" s="121"/>
      <c r="AM9" s="121"/>
      <c r="AN9" s="121"/>
    </row>
    <row r="10" spans="1:40" s="122" customFormat="1" ht="30.75" customHeight="1">
      <c r="A10" s="148" t="s">
        <v>351</v>
      </c>
      <c r="B10" s="146" t="s">
        <v>151</v>
      </c>
      <c r="C10" s="159" t="s">
        <v>329</v>
      </c>
      <c r="D10" s="140">
        <f t="shared" si="0"/>
        <v>572</v>
      </c>
      <c r="E10" s="140">
        <f t="shared" si="1"/>
        <v>293</v>
      </c>
      <c r="F10" s="140">
        <f t="shared" si="2"/>
        <v>279</v>
      </c>
      <c r="G10" s="141">
        <v>144</v>
      </c>
      <c r="H10" s="142">
        <v>73</v>
      </c>
      <c r="I10" s="142">
        <v>71</v>
      </c>
      <c r="J10" s="141">
        <v>92</v>
      </c>
      <c r="K10" s="142">
        <v>50</v>
      </c>
      <c r="L10" s="142">
        <v>42</v>
      </c>
      <c r="M10" s="141">
        <v>63</v>
      </c>
      <c r="N10" s="142">
        <v>33</v>
      </c>
      <c r="O10" s="142">
        <v>30</v>
      </c>
      <c r="P10" s="141">
        <v>65</v>
      </c>
      <c r="Q10" s="142">
        <v>38</v>
      </c>
      <c r="R10" s="142">
        <v>27</v>
      </c>
      <c r="S10" s="141">
        <v>36</v>
      </c>
      <c r="T10" s="142">
        <v>19</v>
      </c>
      <c r="U10" s="142">
        <v>17</v>
      </c>
      <c r="V10" s="141">
        <v>77</v>
      </c>
      <c r="W10" s="142">
        <v>37</v>
      </c>
      <c r="X10" s="142">
        <v>40</v>
      </c>
      <c r="Y10" s="141">
        <v>32</v>
      </c>
      <c r="Z10" s="142">
        <v>11</v>
      </c>
      <c r="AA10" s="142">
        <v>21</v>
      </c>
      <c r="AB10" s="141">
        <v>30</v>
      </c>
      <c r="AC10" s="142">
        <v>14</v>
      </c>
      <c r="AD10" s="142">
        <v>16</v>
      </c>
      <c r="AE10" s="141">
        <v>12</v>
      </c>
      <c r="AF10" s="142">
        <v>8</v>
      </c>
      <c r="AG10" s="142">
        <v>4</v>
      </c>
      <c r="AH10" s="141">
        <v>21</v>
      </c>
      <c r="AI10" s="142">
        <v>10</v>
      </c>
      <c r="AJ10" s="143">
        <v>11</v>
      </c>
      <c r="AK10" s="121"/>
      <c r="AL10" s="121"/>
      <c r="AM10" s="121"/>
      <c r="AN10" s="121"/>
    </row>
    <row r="11" spans="1:40" s="122" customFormat="1" ht="30.75" customHeight="1">
      <c r="A11" s="148" t="s">
        <v>352</v>
      </c>
      <c r="B11" s="146" t="s">
        <v>151</v>
      </c>
      <c r="C11" s="159" t="s">
        <v>330</v>
      </c>
      <c r="D11" s="140">
        <f t="shared" si="0"/>
        <v>278</v>
      </c>
      <c r="E11" s="140">
        <f t="shared" si="1"/>
        <v>121</v>
      </c>
      <c r="F11" s="140">
        <f t="shared" si="2"/>
        <v>157</v>
      </c>
      <c r="G11" s="141">
        <v>69</v>
      </c>
      <c r="H11" s="142">
        <v>31</v>
      </c>
      <c r="I11" s="142">
        <v>38</v>
      </c>
      <c r="J11" s="141">
        <v>58</v>
      </c>
      <c r="K11" s="142">
        <v>28</v>
      </c>
      <c r="L11" s="142">
        <v>30</v>
      </c>
      <c r="M11" s="141">
        <v>20</v>
      </c>
      <c r="N11" s="142">
        <v>6</v>
      </c>
      <c r="O11" s="142">
        <v>14</v>
      </c>
      <c r="P11" s="141">
        <v>32</v>
      </c>
      <c r="Q11" s="142">
        <v>12</v>
      </c>
      <c r="R11" s="142">
        <v>20</v>
      </c>
      <c r="S11" s="141">
        <v>11</v>
      </c>
      <c r="T11" s="142">
        <v>4</v>
      </c>
      <c r="U11" s="142">
        <v>7</v>
      </c>
      <c r="V11" s="141">
        <v>30</v>
      </c>
      <c r="W11" s="142">
        <v>18</v>
      </c>
      <c r="X11" s="142">
        <v>12</v>
      </c>
      <c r="Y11" s="141">
        <v>22</v>
      </c>
      <c r="Z11" s="142">
        <v>8</v>
      </c>
      <c r="AA11" s="142">
        <v>14</v>
      </c>
      <c r="AB11" s="141">
        <v>8</v>
      </c>
      <c r="AC11" s="142">
        <v>5</v>
      </c>
      <c r="AD11" s="142">
        <v>3</v>
      </c>
      <c r="AE11" s="141">
        <v>15</v>
      </c>
      <c r="AF11" s="142">
        <v>6</v>
      </c>
      <c r="AG11" s="142">
        <v>9</v>
      </c>
      <c r="AH11" s="141">
        <v>13</v>
      </c>
      <c r="AI11" s="142">
        <v>3</v>
      </c>
      <c r="AJ11" s="143">
        <v>10</v>
      </c>
      <c r="AK11" s="121"/>
      <c r="AL11" s="121"/>
      <c r="AM11" s="121"/>
      <c r="AN11" s="121"/>
    </row>
    <row r="12" spans="1:40" s="122" customFormat="1" ht="30.75" customHeight="1">
      <c r="A12" s="148" t="s">
        <v>353</v>
      </c>
      <c r="B12" s="149" t="s">
        <v>354</v>
      </c>
      <c r="C12" s="158"/>
      <c r="D12" s="140">
        <f t="shared" si="0"/>
        <v>174</v>
      </c>
      <c r="E12" s="140">
        <f t="shared" si="1"/>
        <v>61</v>
      </c>
      <c r="F12" s="140">
        <f t="shared" si="2"/>
        <v>113</v>
      </c>
      <c r="G12" s="141">
        <v>64</v>
      </c>
      <c r="H12" s="142">
        <v>22</v>
      </c>
      <c r="I12" s="142">
        <v>42</v>
      </c>
      <c r="J12" s="141">
        <v>30</v>
      </c>
      <c r="K12" s="142">
        <v>8</v>
      </c>
      <c r="L12" s="142">
        <v>22</v>
      </c>
      <c r="M12" s="141">
        <v>21</v>
      </c>
      <c r="N12" s="142">
        <v>8</v>
      </c>
      <c r="O12" s="142">
        <v>13</v>
      </c>
      <c r="P12" s="141">
        <v>16</v>
      </c>
      <c r="Q12" s="142">
        <v>5</v>
      </c>
      <c r="R12" s="142">
        <v>11</v>
      </c>
      <c r="S12" s="141">
        <v>10</v>
      </c>
      <c r="T12" s="142">
        <v>4</v>
      </c>
      <c r="U12" s="142">
        <v>6</v>
      </c>
      <c r="V12" s="141">
        <v>9</v>
      </c>
      <c r="W12" s="142">
        <v>4</v>
      </c>
      <c r="X12" s="142">
        <v>5</v>
      </c>
      <c r="Y12" s="141">
        <v>6</v>
      </c>
      <c r="Z12" s="142">
        <v>2</v>
      </c>
      <c r="AA12" s="142">
        <v>4</v>
      </c>
      <c r="AB12" s="141">
        <v>11</v>
      </c>
      <c r="AC12" s="142">
        <v>3</v>
      </c>
      <c r="AD12" s="142">
        <v>8</v>
      </c>
      <c r="AE12" s="141">
        <v>4</v>
      </c>
      <c r="AF12" s="142">
        <v>3</v>
      </c>
      <c r="AG12" s="142">
        <v>1</v>
      </c>
      <c r="AH12" s="141">
        <v>3</v>
      </c>
      <c r="AI12" s="142">
        <v>2</v>
      </c>
      <c r="AJ12" s="143">
        <v>1</v>
      </c>
      <c r="AK12" s="121"/>
      <c r="AL12" s="121"/>
      <c r="AM12" s="121"/>
      <c r="AN12" s="121"/>
    </row>
    <row r="13" spans="1:40" s="122" customFormat="1" ht="30.75" customHeight="1">
      <c r="A13" s="145" t="s">
        <v>355</v>
      </c>
      <c r="B13" s="146" t="s">
        <v>356</v>
      </c>
      <c r="C13" s="158"/>
      <c r="D13" s="140">
        <f t="shared" si="0"/>
        <v>5</v>
      </c>
      <c r="E13" s="140">
        <f t="shared" si="1"/>
        <v>0</v>
      </c>
      <c r="F13" s="140">
        <f t="shared" si="2"/>
        <v>5</v>
      </c>
      <c r="G13" s="141">
        <v>2</v>
      </c>
      <c r="H13" s="142">
        <v>0</v>
      </c>
      <c r="I13" s="142">
        <v>2</v>
      </c>
      <c r="J13" s="141">
        <v>1</v>
      </c>
      <c r="K13" s="142">
        <v>0</v>
      </c>
      <c r="L13" s="142">
        <v>1</v>
      </c>
      <c r="M13" s="141">
        <v>0</v>
      </c>
      <c r="N13" s="142">
        <v>0</v>
      </c>
      <c r="O13" s="142">
        <v>0</v>
      </c>
      <c r="P13" s="141">
        <v>0</v>
      </c>
      <c r="Q13" s="142">
        <v>0</v>
      </c>
      <c r="R13" s="142">
        <v>0</v>
      </c>
      <c r="S13" s="141">
        <v>0</v>
      </c>
      <c r="T13" s="142">
        <v>0</v>
      </c>
      <c r="U13" s="142">
        <v>0</v>
      </c>
      <c r="V13" s="141">
        <v>2</v>
      </c>
      <c r="W13" s="142">
        <v>0</v>
      </c>
      <c r="X13" s="142">
        <v>2</v>
      </c>
      <c r="Y13" s="141">
        <v>0</v>
      </c>
      <c r="Z13" s="142">
        <v>0</v>
      </c>
      <c r="AA13" s="142">
        <v>0</v>
      </c>
      <c r="AB13" s="141">
        <v>0</v>
      </c>
      <c r="AC13" s="142">
        <v>0</v>
      </c>
      <c r="AD13" s="142">
        <v>0</v>
      </c>
      <c r="AE13" s="141">
        <v>0</v>
      </c>
      <c r="AF13" s="142">
        <v>0</v>
      </c>
      <c r="AG13" s="142">
        <v>0</v>
      </c>
      <c r="AH13" s="141">
        <v>0</v>
      </c>
      <c r="AI13" s="142">
        <v>0</v>
      </c>
      <c r="AJ13" s="143">
        <v>0</v>
      </c>
      <c r="AK13" s="121"/>
      <c r="AL13" s="121"/>
      <c r="AM13" s="121"/>
      <c r="AN13" s="121"/>
    </row>
    <row r="14" spans="1:40" s="122" customFormat="1" ht="30.75" customHeight="1">
      <c r="A14" s="145" t="s">
        <v>357</v>
      </c>
      <c r="B14" s="146" t="s">
        <v>358</v>
      </c>
      <c r="C14" s="158"/>
      <c r="D14" s="140">
        <f t="shared" si="0"/>
        <v>24</v>
      </c>
      <c r="E14" s="140">
        <f t="shared" si="1"/>
        <v>14</v>
      </c>
      <c r="F14" s="140">
        <f t="shared" si="2"/>
        <v>10</v>
      </c>
      <c r="G14" s="141">
        <f>SUM('第５表－３'!G15,'第５表－３'!G16,'第５表－３'!G17,'第５表－３'!G18,'第５表－３'!G19)</f>
        <v>4</v>
      </c>
      <c r="H14" s="142">
        <f>SUM('第５表－３'!H15,'第５表－３'!H16,'第５表－３'!H17,'第５表－３'!H18,'第５表－３'!H19)</f>
        <v>3</v>
      </c>
      <c r="I14" s="142">
        <f>SUM('第５表－３'!I15,'第５表－３'!I16,'第５表－３'!I17,'第５表－３'!I18,'第５表－３'!I19)</f>
        <v>1</v>
      </c>
      <c r="J14" s="141">
        <f>SUM('第５表－３'!J15,'第５表－３'!J16,'第５表－３'!J17,'第５表－３'!J18,'第５表－３'!J19)</f>
        <v>5</v>
      </c>
      <c r="K14" s="142">
        <f>SUM('第５表－３'!K15,'第５表－３'!K16,'第５表－３'!K17,'第５表－３'!K18,'第５表－３'!K19)</f>
        <v>1</v>
      </c>
      <c r="L14" s="142">
        <f>SUM('第５表－３'!L15,'第５表－３'!L16,'第５表－３'!L17,'第５表－３'!L18,'第５表－３'!L19)</f>
        <v>4</v>
      </c>
      <c r="M14" s="141">
        <f>SUM('第５表－３'!M15,'第５表－３'!M16,'第５表－３'!M17,'第５表－３'!M18,'第５表－３'!M19)</f>
        <v>3</v>
      </c>
      <c r="N14" s="142">
        <f>SUM('第５表－３'!N15,'第５表－３'!N16,'第５表－３'!N17,'第５表－３'!N18,'第５表－３'!N19)</f>
        <v>1</v>
      </c>
      <c r="O14" s="142">
        <f>SUM('第５表－３'!O15,'第５表－３'!O16,'第５表－３'!O17,'第５表－３'!O18,'第５表－３'!O19)</f>
        <v>2</v>
      </c>
      <c r="P14" s="141">
        <f>SUM('第５表－３'!P15,'第５表－３'!P16,'第５表－３'!P17,'第５表－３'!P18,'第５表－３'!P19)</f>
        <v>5</v>
      </c>
      <c r="Q14" s="142">
        <f>SUM('第５表－３'!Q15,'第５表－３'!Q16,'第５表－３'!Q17,'第５表－３'!Q18,'第５表－３'!Q19)</f>
        <v>4</v>
      </c>
      <c r="R14" s="142">
        <f>SUM('第５表－３'!R15,'第５表－３'!R16,'第５表－３'!R17,'第５表－３'!R18,'第５表－３'!R19)</f>
        <v>1</v>
      </c>
      <c r="S14" s="141">
        <f>SUM('第５表－３'!S15,'第５表－３'!S16,'第５表－３'!S17,'第５表－３'!S18,'第５表－３'!S19)</f>
        <v>0</v>
      </c>
      <c r="T14" s="142">
        <f>SUM('第５表－３'!T15,'第５表－３'!T16,'第５表－３'!T17,'第５表－３'!T18,'第５表－３'!T19)</f>
        <v>0</v>
      </c>
      <c r="U14" s="142">
        <f>SUM('第５表－３'!U15,'第５表－３'!U16,'第５表－３'!U17,'第５表－３'!U18,'第５表－３'!U19)</f>
        <v>0</v>
      </c>
      <c r="V14" s="141">
        <f>SUM('第５表－３'!V15,'第５表－３'!V16,'第５表－３'!V17,'第５表－３'!V18,'第５表－３'!V19)</f>
        <v>4</v>
      </c>
      <c r="W14" s="142">
        <f>SUM('第５表－３'!W15,'第５表－３'!W16,'第５表－３'!W17,'第５表－３'!W18,'第５表－３'!W19)</f>
        <v>3</v>
      </c>
      <c r="X14" s="142">
        <f>SUM('第５表－３'!X15,'第５表－３'!X16,'第５表－３'!X17,'第５表－３'!X18,'第５表－３'!X19)</f>
        <v>1</v>
      </c>
      <c r="Y14" s="141">
        <f>SUM('第５表－３'!Y15,'第５表－３'!Y16,'第５表－３'!Y17,'第５表－３'!Y18,'第５表－３'!Y19)</f>
        <v>1</v>
      </c>
      <c r="Z14" s="142">
        <f>SUM('第５表－３'!Z15,'第５表－３'!Z16,'第５表－３'!Z17,'第５表－３'!Z18,'第５表－３'!Z19)</f>
        <v>0</v>
      </c>
      <c r="AA14" s="142">
        <f>SUM('第５表－３'!AA15,'第５表－３'!AA16,'第５表－３'!AA17,'第５表－３'!AA18,'第５表－３'!AA19)</f>
        <v>1</v>
      </c>
      <c r="AB14" s="141">
        <f>SUM('第５表－３'!AB15,'第５表－３'!AB16,'第５表－３'!AB17,'第５表－３'!AB18,'第５表－３'!AB19)</f>
        <v>1</v>
      </c>
      <c r="AC14" s="142">
        <f>SUM('第５表－３'!AC15,'第５表－３'!AC16,'第５表－３'!AC17,'第５表－３'!AC18,'第５表－３'!AC19)</f>
        <v>1</v>
      </c>
      <c r="AD14" s="142">
        <f>SUM('第５表－３'!AD15,'第５表－３'!AD16,'第５表－３'!AD17,'第５表－３'!AD18,'第５表－３'!AD19)</f>
        <v>0</v>
      </c>
      <c r="AE14" s="141">
        <f>SUM('第５表－３'!AE15,'第５表－３'!AE16,'第５表－３'!AE17,'第５表－３'!AE18,'第５表－３'!AE19)</f>
        <v>1</v>
      </c>
      <c r="AF14" s="142">
        <f>SUM('第５表－３'!AF15,'第５表－３'!AF16,'第５表－３'!AF17,'第５表－３'!AF18,'第５表－３'!AF19)</f>
        <v>1</v>
      </c>
      <c r="AG14" s="142">
        <f>SUM('第５表－３'!AG15,'第５表－３'!AG16,'第５表－３'!AG17,'第５表－３'!AG18,'第５表－３'!AG19)</f>
        <v>0</v>
      </c>
      <c r="AH14" s="141">
        <f>SUM('第５表－３'!AH15,'第５表－３'!AH16,'第５表－３'!AH17,'第５表－３'!AH18,'第５表－３'!AH19)</f>
        <v>0</v>
      </c>
      <c r="AI14" s="142">
        <f>SUM('第５表－３'!AI15,'第５表－３'!AI16,'第５表－３'!AI17,'第５表－３'!AI18,'第５表－３'!AI19)</f>
        <v>0</v>
      </c>
      <c r="AJ14" s="143">
        <f>SUM('第５表－３'!AJ15,'第５表－３'!AJ16,'第５表－３'!AJ17,'第５表－３'!AJ18,'第５表－３'!AJ19)</f>
        <v>0</v>
      </c>
      <c r="AK14" s="121"/>
      <c r="AL14" s="121"/>
      <c r="AM14" s="121"/>
      <c r="AN14" s="121"/>
    </row>
    <row r="15" spans="1:40" s="122" customFormat="1" ht="30.75" customHeight="1">
      <c r="A15" s="148" t="s">
        <v>359</v>
      </c>
      <c r="B15" s="149" t="s">
        <v>360</v>
      </c>
      <c r="C15" s="158"/>
      <c r="D15" s="140">
        <f t="shared" si="0"/>
        <v>1</v>
      </c>
      <c r="E15" s="140">
        <f t="shared" si="1"/>
        <v>0</v>
      </c>
      <c r="F15" s="140">
        <f t="shared" si="2"/>
        <v>1</v>
      </c>
      <c r="G15" s="141">
        <v>0</v>
      </c>
      <c r="H15" s="142">
        <v>0</v>
      </c>
      <c r="I15" s="142">
        <v>0</v>
      </c>
      <c r="J15" s="141">
        <v>0</v>
      </c>
      <c r="K15" s="142">
        <v>0</v>
      </c>
      <c r="L15" s="142">
        <v>0</v>
      </c>
      <c r="M15" s="141">
        <v>0</v>
      </c>
      <c r="N15" s="142">
        <v>0</v>
      </c>
      <c r="O15" s="142">
        <v>0</v>
      </c>
      <c r="P15" s="141">
        <v>0</v>
      </c>
      <c r="Q15" s="142">
        <v>0</v>
      </c>
      <c r="R15" s="142">
        <v>0</v>
      </c>
      <c r="S15" s="141">
        <v>0</v>
      </c>
      <c r="T15" s="142">
        <v>0</v>
      </c>
      <c r="U15" s="142">
        <v>0</v>
      </c>
      <c r="V15" s="141">
        <v>0</v>
      </c>
      <c r="W15" s="142">
        <v>0</v>
      </c>
      <c r="X15" s="142">
        <v>0</v>
      </c>
      <c r="Y15" s="141">
        <v>1</v>
      </c>
      <c r="Z15" s="142">
        <v>0</v>
      </c>
      <c r="AA15" s="142">
        <v>1</v>
      </c>
      <c r="AB15" s="141">
        <v>0</v>
      </c>
      <c r="AC15" s="142">
        <v>0</v>
      </c>
      <c r="AD15" s="142">
        <v>0</v>
      </c>
      <c r="AE15" s="141">
        <v>0</v>
      </c>
      <c r="AF15" s="142">
        <v>0</v>
      </c>
      <c r="AG15" s="142">
        <v>0</v>
      </c>
      <c r="AH15" s="141">
        <v>0</v>
      </c>
      <c r="AI15" s="142">
        <v>0</v>
      </c>
      <c r="AJ15" s="143">
        <v>0</v>
      </c>
      <c r="AK15" s="121"/>
      <c r="AL15" s="121"/>
      <c r="AM15" s="121"/>
      <c r="AN15" s="121"/>
    </row>
    <row r="16" spans="1:40" s="122" customFormat="1" ht="30.75" customHeight="1">
      <c r="A16" s="148" t="s">
        <v>361</v>
      </c>
      <c r="B16" s="149" t="s">
        <v>362</v>
      </c>
      <c r="C16" s="158"/>
      <c r="D16" s="140">
        <f t="shared" si="0"/>
        <v>13</v>
      </c>
      <c r="E16" s="140">
        <f t="shared" si="1"/>
        <v>11</v>
      </c>
      <c r="F16" s="140">
        <f t="shared" si="2"/>
        <v>2</v>
      </c>
      <c r="G16" s="141">
        <v>2</v>
      </c>
      <c r="H16" s="142">
        <v>2</v>
      </c>
      <c r="I16" s="142">
        <v>0</v>
      </c>
      <c r="J16" s="141">
        <v>2</v>
      </c>
      <c r="K16" s="142">
        <v>1</v>
      </c>
      <c r="L16" s="142">
        <v>1</v>
      </c>
      <c r="M16" s="141">
        <v>2</v>
      </c>
      <c r="N16" s="142">
        <v>1</v>
      </c>
      <c r="O16" s="142">
        <v>1</v>
      </c>
      <c r="P16" s="141">
        <v>3</v>
      </c>
      <c r="Q16" s="142">
        <v>3</v>
      </c>
      <c r="R16" s="142">
        <v>0</v>
      </c>
      <c r="S16" s="141">
        <v>0</v>
      </c>
      <c r="T16" s="142">
        <v>0</v>
      </c>
      <c r="U16" s="142">
        <v>0</v>
      </c>
      <c r="V16" s="141">
        <v>2</v>
      </c>
      <c r="W16" s="142">
        <v>2</v>
      </c>
      <c r="X16" s="142">
        <v>0</v>
      </c>
      <c r="Y16" s="141">
        <v>0</v>
      </c>
      <c r="Z16" s="142">
        <v>0</v>
      </c>
      <c r="AA16" s="142">
        <v>0</v>
      </c>
      <c r="AB16" s="141">
        <v>1</v>
      </c>
      <c r="AC16" s="142">
        <v>1</v>
      </c>
      <c r="AD16" s="142">
        <v>0</v>
      </c>
      <c r="AE16" s="141">
        <v>1</v>
      </c>
      <c r="AF16" s="142">
        <v>1</v>
      </c>
      <c r="AG16" s="142">
        <v>0</v>
      </c>
      <c r="AH16" s="141">
        <v>0</v>
      </c>
      <c r="AI16" s="142">
        <v>0</v>
      </c>
      <c r="AJ16" s="143">
        <v>0</v>
      </c>
      <c r="AK16" s="121"/>
      <c r="AL16" s="121"/>
      <c r="AM16" s="121"/>
      <c r="AN16" s="121"/>
    </row>
    <row r="17" spans="1:40" s="122" customFormat="1" ht="30.75" customHeight="1">
      <c r="A17" s="148" t="s">
        <v>363</v>
      </c>
      <c r="B17" s="149" t="s">
        <v>364</v>
      </c>
      <c r="C17" s="158"/>
      <c r="D17" s="140">
        <f t="shared" si="0"/>
        <v>2</v>
      </c>
      <c r="E17" s="140">
        <f t="shared" si="1"/>
        <v>1</v>
      </c>
      <c r="F17" s="140">
        <f t="shared" si="2"/>
        <v>1</v>
      </c>
      <c r="G17" s="141">
        <v>0</v>
      </c>
      <c r="H17" s="142">
        <v>0</v>
      </c>
      <c r="I17" s="142">
        <v>0</v>
      </c>
      <c r="J17" s="141">
        <v>1</v>
      </c>
      <c r="K17" s="142">
        <v>0</v>
      </c>
      <c r="L17" s="142">
        <v>1</v>
      </c>
      <c r="M17" s="141">
        <v>0</v>
      </c>
      <c r="N17" s="142">
        <v>0</v>
      </c>
      <c r="O17" s="142">
        <v>0</v>
      </c>
      <c r="P17" s="141">
        <v>0</v>
      </c>
      <c r="Q17" s="142">
        <v>0</v>
      </c>
      <c r="R17" s="142">
        <v>0</v>
      </c>
      <c r="S17" s="141">
        <v>0</v>
      </c>
      <c r="T17" s="142">
        <v>0</v>
      </c>
      <c r="U17" s="142">
        <v>0</v>
      </c>
      <c r="V17" s="141">
        <v>1</v>
      </c>
      <c r="W17" s="142">
        <v>1</v>
      </c>
      <c r="X17" s="142">
        <v>0</v>
      </c>
      <c r="Y17" s="141">
        <v>0</v>
      </c>
      <c r="Z17" s="142">
        <v>0</v>
      </c>
      <c r="AA17" s="142">
        <v>0</v>
      </c>
      <c r="AB17" s="141">
        <v>0</v>
      </c>
      <c r="AC17" s="142">
        <v>0</v>
      </c>
      <c r="AD17" s="142">
        <v>0</v>
      </c>
      <c r="AE17" s="141">
        <v>0</v>
      </c>
      <c r="AF17" s="142">
        <v>0</v>
      </c>
      <c r="AG17" s="142">
        <v>0</v>
      </c>
      <c r="AH17" s="141">
        <v>0</v>
      </c>
      <c r="AI17" s="142">
        <v>0</v>
      </c>
      <c r="AJ17" s="143">
        <v>0</v>
      </c>
      <c r="AK17" s="121"/>
      <c r="AL17" s="121"/>
      <c r="AM17" s="121"/>
      <c r="AN17" s="121"/>
    </row>
    <row r="18" spans="1:40" s="122" customFormat="1" ht="30.75" customHeight="1">
      <c r="A18" s="148" t="s">
        <v>365</v>
      </c>
      <c r="B18" s="149" t="s">
        <v>366</v>
      </c>
      <c r="C18" s="158"/>
      <c r="D18" s="140">
        <f t="shared" si="0"/>
        <v>3</v>
      </c>
      <c r="E18" s="140">
        <f t="shared" si="1"/>
        <v>0</v>
      </c>
      <c r="F18" s="140">
        <f t="shared" si="2"/>
        <v>3</v>
      </c>
      <c r="G18" s="141">
        <v>1</v>
      </c>
      <c r="H18" s="142">
        <v>0</v>
      </c>
      <c r="I18" s="142">
        <v>1</v>
      </c>
      <c r="J18" s="141">
        <v>1</v>
      </c>
      <c r="K18" s="142">
        <v>0</v>
      </c>
      <c r="L18" s="142">
        <v>1</v>
      </c>
      <c r="M18" s="141">
        <v>1</v>
      </c>
      <c r="N18" s="142">
        <v>0</v>
      </c>
      <c r="O18" s="142">
        <v>1</v>
      </c>
      <c r="P18" s="141">
        <v>0</v>
      </c>
      <c r="Q18" s="142">
        <v>0</v>
      </c>
      <c r="R18" s="142">
        <v>0</v>
      </c>
      <c r="S18" s="141">
        <v>0</v>
      </c>
      <c r="T18" s="142">
        <v>0</v>
      </c>
      <c r="U18" s="142">
        <v>0</v>
      </c>
      <c r="V18" s="141">
        <v>0</v>
      </c>
      <c r="W18" s="142">
        <v>0</v>
      </c>
      <c r="X18" s="142">
        <v>0</v>
      </c>
      <c r="Y18" s="141">
        <v>0</v>
      </c>
      <c r="Z18" s="142">
        <v>0</v>
      </c>
      <c r="AA18" s="142">
        <v>0</v>
      </c>
      <c r="AB18" s="141">
        <v>0</v>
      </c>
      <c r="AC18" s="142">
        <v>0</v>
      </c>
      <c r="AD18" s="142">
        <v>0</v>
      </c>
      <c r="AE18" s="141">
        <v>0</v>
      </c>
      <c r="AF18" s="142">
        <v>0</v>
      </c>
      <c r="AG18" s="142">
        <v>0</v>
      </c>
      <c r="AH18" s="141">
        <v>0</v>
      </c>
      <c r="AI18" s="142">
        <v>0</v>
      </c>
      <c r="AJ18" s="143">
        <v>0</v>
      </c>
      <c r="AK18" s="121"/>
      <c r="AL18" s="121"/>
      <c r="AM18" s="121"/>
      <c r="AN18" s="121"/>
    </row>
    <row r="19" spans="1:40" s="122" customFormat="1" ht="30.75" customHeight="1">
      <c r="A19" s="148" t="s">
        <v>367</v>
      </c>
      <c r="B19" s="149" t="s">
        <v>368</v>
      </c>
      <c r="C19" s="158"/>
      <c r="D19" s="140">
        <f t="shared" si="0"/>
        <v>5</v>
      </c>
      <c r="E19" s="140">
        <f t="shared" si="1"/>
        <v>2</v>
      </c>
      <c r="F19" s="140">
        <f t="shared" si="2"/>
        <v>3</v>
      </c>
      <c r="G19" s="141">
        <v>1</v>
      </c>
      <c r="H19" s="142">
        <v>1</v>
      </c>
      <c r="I19" s="142">
        <v>0</v>
      </c>
      <c r="J19" s="141">
        <v>1</v>
      </c>
      <c r="K19" s="142">
        <v>0</v>
      </c>
      <c r="L19" s="142">
        <v>1</v>
      </c>
      <c r="M19" s="141">
        <v>0</v>
      </c>
      <c r="N19" s="142">
        <v>0</v>
      </c>
      <c r="O19" s="142">
        <v>0</v>
      </c>
      <c r="P19" s="141">
        <v>2</v>
      </c>
      <c r="Q19" s="142">
        <v>1</v>
      </c>
      <c r="R19" s="142">
        <v>1</v>
      </c>
      <c r="S19" s="141">
        <v>0</v>
      </c>
      <c r="T19" s="142">
        <v>0</v>
      </c>
      <c r="U19" s="142">
        <v>0</v>
      </c>
      <c r="V19" s="141">
        <v>1</v>
      </c>
      <c r="W19" s="142">
        <v>0</v>
      </c>
      <c r="X19" s="142">
        <v>1</v>
      </c>
      <c r="Y19" s="141">
        <v>0</v>
      </c>
      <c r="Z19" s="142">
        <v>0</v>
      </c>
      <c r="AA19" s="142">
        <v>0</v>
      </c>
      <c r="AB19" s="141">
        <v>0</v>
      </c>
      <c r="AC19" s="142">
        <v>0</v>
      </c>
      <c r="AD19" s="142">
        <v>0</v>
      </c>
      <c r="AE19" s="141">
        <v>0</v>
      </c>
      <c r="AF19" s="142">
        <v>0</v>
      </c>
      <c r="AG19" s="142">
        <v>0</v>
      </c>
      <c r="AH19" s="141">
        <v>0</v>
      </c>
      <c r="AI19" s="142">
        <v>0</v>
      </c>
      <c r="AJ19" s="143">
        <v>0</v>
      </c>
      <c r="AK19" s="121"/>
      <c r="AL19" s="121"/>
      <c r="AM19" s="121"/>
      <c r="AN19" s="121"/>
    </row>
    <row r="20" spans="1:40" s="122" customFormat="1" ht="30.75" customHeight="1">
      <c r="A20" s="145" t="s">
        <v>369</v>
      </c>
      <c r="B20" s="146" t="s">
        <v>370</v>
      </c>
      <c r="C20" s="158"/>
      <c r="D20" s="140">
        <f t="shared" si="0"/>
        <v>79</v>
      </c>
      <c r="E20" s="140">
        <f t="shared" si="1"/>
        <v>33</v>
      </c>
      <c r="F20" s="140">
        <f t="shared" si="2"/>
        <v>46</v>
      </c>
      <c r="G20" s="141">
        <f>SUM('第５表－３'!G21,'第５表－３'!G22,'第５表－３'!G25,'第５表－３'!G26,'第５表－３'!G27)</f>
        <v>21</v>
      </c>
      <c r="H20" s="142">
        <f>SUM('第５表－３'!H21,'第５表－３'!H22,'第５表－３'!H25,'第５表－３'!H26,'第５表－３'!H27)</f>
        <v>8</v>
      </c>
      <c r="I20" s="142">
        <f>SUM('第５表－３'!I21,'第５表－３'!I22,'第５表－３'!I25,'第５表－３'!I26,'第５表－３'!I27)</f>
        <v>13</v>
      </c>
      <c r="J20" s="141">
        <f>SUM('第５表－３'!J21,'第５表－３'!J22,'第５表－３'!J25,'第５表－３'!J26,'第５表－３'!J27)</f>
        <v>18</v>
      </c>
      <c r="K20" s="142">
        <f>SUM('第５表－３'!K21,'第５表－３'!K22,'第５表－３'!K25,'第５表－３'!K26,'第５表－３'!K27)</f>
        <v>9</v>
      </c>
      <c r="L20" s="142">
        <f>SUM('第５表－３'!L21,'第５表－３'!L22,'第５表－３'!L25,'第５表－３'!L26,'第５表－３'!L27)</f>
        <v>9</v>
      </c>
      <c r="M20" s="141">
        <f>SUM('第５表－３'!M21,'第５表－３'!M22,'第５表－３'!M25,'第５表－３'!M26,'第５表－３'!M27)</f>
        <v>6</v>
      </c>
      <c r="N20" s="142">
        <f>SUM('第５表－３'!N21,'第５表－３'!N22,'第５表－３'!N25,'第５表－３'!N26,'第５表－３'!N27)</f>
        <v>1</v>
      </c>
      <c r="O20" s="142">
        <f>SUM('第５表－３'!O21,'第５表－３'!O22,'第５表－３'!O25,'第５表－３'!O26,'第５表－３'!O27)</f>
        <v>5</v>
      </c>
      <c r="P20" s="141">
        <f>SUM('第５表－３'!P21,'第５表－３'!P22,'第５表－３'!P25,'第５表－３'!P26,'第５表－３'!P27)</f>
        <v>6</v>
      </c>
      <c r="Q20" s="142">
        <f>SUM('第５表－３'!Q21,'第５表－３'!Q22,'第５表－３'!Q25,'第５表－３'!Q26,'第５表－３'!Q27)</f>
        <v>1</v>
      </c>
      <c r="R20" s="142">
        <f>SUM('第５表－３'!R21,'第５表－３'!R22,'第５表－３'!R25,'第５表－３'!R26,'第５表－３'!R27)</f>
        <v>5</v>
      </c>
      <c r="S20" s="141">
        <f>SUM('第５表－３'!S21,'第５表－３'!S22,'第５表－３'!S25,'第５表－３'!S26,'第５表－３'!S27)</f>
        <v>4</v>
      </c>
      <c r="T20" s="142">
        <f>SUM('第５表－３'!T21,'第５表－３'!T22,'第５表－３'!T25,'第５表－３'!T26,'第５表－３'!T27)</f>
        <v>1</v>
      </c>
      <c r="U20" s="142">
        <f>SUM('第５表－３'!U21,'第５表－３'!U22,'第５表－３'!U25,'第５表－３'!U26,'第５表－３'!U27)</f>
        <v>3</v>
      </c>
      <c r="V20" s="141">
        <f>SUM('第５表－３'!V21,'第５表－３'!V22,'第５表－３'!V25,'第５表－３'!V26,'第５表－３'!V27)</f>
        <v>17</v>
      </c>
      <c r="W20" s="142">
        <f>SUM('第５表－３'!W21,'第５表－３'!W22,'第５表－３'!W25,'第５表－３'!W26,'第５表－３'!W27)</f>
        <v>11</v>
      </c>
      <c r="X20" s="142">
        <f>SUM('第５表－３'!X21,'第５表－３'!X22,'第５表－３'!X25,'第５表－３'!X26,'第５表－３'!X27)</f>
        <v>6</v>
      </c>
      <c r="Y20" s="141">
        <f>SUM('第５表－３'!Y21,'第５表－３'!Y22,'第５表－３'!Y25,'第５表－３'!Y26,'第５表－３'!Y27)</f>
        <v>3</v>
      </c>
      <c r="Z20" s="142">
        <f>SUM('第５表－３'!Z21,'第５表－３'!Z22,'第５表－３'!Z25,'第５表－３'!Z26,'第５表－３'!Z27)</f>
        <v>1</v>
      </c>
      <c r="AA20" s="142">
        <f>SUM('第５表－３'!AA21,'第５表－３'!AA22,'第５表－３'!AA25,'第５表－３'!AA26,'第５表－３'!AA27)</f>
        <v>2</v>
      </c>
      <c r="AB20" s="141">
        <f>SUM('第５表－３'!AB21,'第５表－３'!AB22,'第５表－３'!AB25,'第５表－３'!AB26,'第５表－３'!AB27)</f>
        <v>0</v>
      </c>
      <c r="AC20" s="142">
        <f>SUM('第５表－３'!AC21,'第５表－３'!AC22,'第５表－３'!AC25,'第５表－３'!AC26,'第５表－３'!AC27)</f>
        <v>0</v>
      </c>
      <c r="AD20" s="142">
        <f>SUM('第５表－３'!AD21,'第５表－３'!AD22,'第５表－３'!AD25,'第５表－３'!AD26,'第５表－３'!AD27)</f>
        <v>0</v>
      </c>
      <c r="AE20" s="141">
        <f>SUM('第５表－３'!AE21,'第５表－３'!AE22,'第５表－３'!AE25,'第５表－３'!AE26,'第５表－３'!AE27)</f>
        <v>2</v>
      </c>
      <c r="AF20" s="142">
        <f>SUM('第５表－３'!AF21,'第５表－３'!AF22,'第５表－３'!AF25,'第５表－３'!AF26,'第５表－３'!AF27)</f>
        <v>0</v>
      </c>
      <c r="AG20" s="142">
        <f>SUM('第５表－３'!AG21,'第５表－３'!AG22,'第５表－３'!AG25,'第５表－３'!AG26,'第５表－３'!AG27)</f>
        <v>2</v>
      </c>
      <c r="AH20" s="141">
        <f>SUM('第５表－３'!AH21,'第５表－３'!AH22,'第５表－３'!AH25,'第５表－３'!AH26,'第５表－３'!AH27)</f>
        <v>2</v>
      </c>
      <c r="AI20" s="142">
        <f>SUM('第５表－３'!AI21,'第５表－３'!AI22,'第５表－３'!AI25,'第５表－３'!AI26,'第５表－３'!AI27)</f>
        <v>1</v>
      </c>
      <c r="AJ20" s="143">
        <f>SUM('第５表－３'!AJ21,'第５表－３'!AJ22,'第５表－３'!AJ25,'第５表－３'!AJ26,'第５表－３'!AJ27)</f>
        <v>1</v>
      </c>
      <c r="AK20" s="121"/>
      <c r="AL20" s="121"/>
      <c r="AM20" s="121"/>
      <c r="AN20" s="121"/>
    </row>
    <row r="21" spans="1:40" s="122" customFormat="1" ht="30.75" customHeight="1">
      <c r="A21" s="148" t="s">
        <v>371</v>
      </c>
      <c r="B21" s="149" t="s">
        <v>372</v>
      </c>
      <c r="C21" s="158"/>
      <c r="D21" s="140">
        <f t="shared" si="0"/>
        <v>2</v>
      </c>
      <c r="E21" s="140">
        <f t="shared" si="1"/>
        <v>1</v>
      </c>
      <c r="F21" s="140">
        <f t="shared" si="2"/>
        <v>1</v>
      </c>
      <c r="G21" s="141">
        <v>0</v>
      </c>
      <c r="H21" s="142">
        <v>0</v>
      </c>
      <c r="I21" s="142">
        <v>0</v>
      </c>
      <c r="J21" s="141">
        <v>1</v>
      </c>
      <c r="K21" s="142">
        <v>0</v>
      </c>
      <c r="L21" s="142">
        <v>1</v>
      </c>
      <c r="M21" s="141">
        <v>0</v>
      </c>
      <c r="N21" s="142">
        <v>0</v>
      </c>
      <c r="O21" s="142">
        <v>0</v>
      </c>
      <c r="P21" s="141">
        <v>0</v>
      </c>
      <c r="Q21" s="142">
        <v>0</v>
      </c>
      <c r="R21" s="142">
        <v>0</v>
      </c>
      <c r="S21" s="141">
        <v>1</v>
      </c>
      <c r="T21" s="142">
        <v>1</v>
      </c>
      <c r="U21" s="142">
        <v>0</v>
      </c>
      <c r="V21" s="141">
        <v>0</v>
      </c>
      <c r="W21" s="142">
        <v>0</v>
      </c>
      <c r="X21" s="142">
        <v>0</v>
      </c>
      <c r="Y21" s="141">
        <v>0</v>
      </c>
      <c r="Z21" s="142">
        <v>0</v>
      </c>
      <c r="AA21" s="142">
        <v>0</v>
      </c>
      <c r="AB21" s="141">
        <v>0</v>
      </c>
      <c r="AC21" s="142">
        <v>0</v>
      </c>
      <c r="AD21" s="142">
        <v>0</v>
      </c>
      <c r="AE21" s="141">
        <v>0</v>
      </c>
      <c r="AF21" s="142">
        <v>0</v>
      </c>
      <c r="AG21" s="142">
        <v>0</v>
      </c>
      <c r="AH21" s="141">
        <v>0</v>
      </c>
      <c r="AI21" s="142">
        <v>0</v>
      </c>
      <c r="AJ21" s="143">
        <v>0</v>
      </c>
      <c r="AK21" s="121"/>
      <c r="AL21" s="121"/>
      <c r="AM21" s="121"/>
      <c r="AN21" s="121"/>
    </row>
    <row r="22" spans="1:40" s="122" customFormat="1" ht="30.75" customHeight="1">
      <c r="A22" s="148" t="s">
        <v>373</v>
      </c>
      <c r="B22" s="149" t="s">
        <v>374</v>
      </c>
      <c r="C22" s="158"/>
      <c r="D22" s="140">
        <f t="shared" si="0"/>
        <v>50</v>
      </c>
      <c r="E22" s="140">
        <f t="shared" si="1"/>
        <v>23</v>
      </c>
      <c r="F22" s="140">
        <f t="shared" si="2"/>
        <v>27</v>
      </c>
      <c r="G22" s="141">
        <f>SUM('第５表－３'!G23,'第５表－３'!G24)</f>
        <v>16</v>
      </c>
      <c r="H22" s="142">
        <f>SUM('第５表－３'!H23,'第５表－３'!H24)</f>
        <v>7</v>
      </c>
      <c r="I22" s="142">
        <f>SUM('第５表－３'!I23,'第５表－３'!I24)</f>
        <v>9</v>
      </c>
      <c r="J22" s="141">
        <f>SUM('第５表－３'!J23,'第５表－３'!J24)</f>
        <v>9</v>
      </c>
      <c r="K22" s="142">
        <f>SUM('第５表－３'!K23,'第５表－３'!K24)</f>
        <v>5</v>
      </c>
      <c r="L22" s="142">
        <f>SUM('第５表－３'!L23,'第５表－３'!L24)</f>
        <v>4</v>
      </c>
      <c r="M22" s="141">
        <f>SUM('第５表－３'!M23,'第５表－３'!M24)</f>
        <v>3</v>
      </c>
      <c r="N22" s="142">
        <f>SUM('第５表－３'!N23,'第５表－３'!N24)</f>
        <v>0</v>
      </c>
      <c r="O22" s="142">
        <f>SUM('第５表－３'!O23,'第５表－３'!O24)</f>
        <v>3</v>
      </c>
      <c r="P22" s="141">
        <f>SUM('第５表－３'!P23,'第５表－３'!P24)</f>
        <v>4</v>
      </c>
      <c r="Q22" s="142">
        <f>SUM('第５表－３'!Q23,'第５表－３'!Q24)</f>
        <v>1</v>
      </c>
      <c r="R22" s="142">
        <f>SUM('第５表－３'!R23,'第５表－３'!R24)</f>
        <v>3</v>
      </c>
      <c r="S22" s="141">
        <f>SUM('第５表－３'!S23,'第５表－３'!S24)</f>
        <v>3</v>
      </c>
      <c r="T22" s="142">
        <f>SUM('第５表－３'!T23,'第５表－３'!T24)</f>
        <v>0</v>
      </c>
      <c r="U22" s="142">
        <f>SUM('第５表－３'!U23,'第５表－３'!U24)</f>
        <v>3</v>
      </c>
      <c r="V22" s="141">
        <f>SUM('第５表－３'!V23,'第５表－３'!V24)</f>
        <v>9</v>
      </c>
      <c r="W22" s="142">
        <f>SUM('第５表－３'!W23,'第５表－３'!W24)</f>
        <v>8</v>
      </c>
      <c r="X22" s="142">
        <f>SUM('第５表－３'!X23,'第５表－３'!X24)</f>
        <v>1</v>
      </c>
      <c r="Y22" s="141">
        <f>SUM('第５表－３'!Y23,'第５表－３'!Y24)</f>
        <v>2</v>
      </c>
      <c r="Z22" s="142">
        <f>SUM('第５表－３'!Z23,'第５表－３'!Z24)</f>
        <v>1</v>
      </c>
      <c r="AA22" s="142">
        <f>SUM('第５表－３'!AA23,'第５表－３'!AA24)</f>
        <v>1</v>
      </c>
      <c r="AB22" s="141">
        <f>SUM('第５表－３'!AB23,'第５表－３'!AB24)</f>
        <v>0</v>
      </c>
      <c r="AC22" s="142">
        <f>SUM('第５表－３'!AC23,'第５表－３'!AC24)</f>
        <v>0</v>
      </c>
      <c r="AD22" s="142">
        <f>SUM('第５表－３'!AD23,'第５表－３'!AD24)</f>
        <v>0</v>
      </c>
      <c r="AE22" s="141">
        <f>SUM('第５表－３'!AE23,'第５表－３'!AE24)</f>
        <v>2</v>
      </c>
      <c r="AF22" s="142">
        <f>SUM('第５表－３'!AF23,'第５表－３'!AF24)</f>
        <v>0</v>
      </c>
      <c r="AG22" s="142">
        <f>SUM('第５表－３'!AG23,'第５表－３'!AG24)</f>
        <v>2</v>
      </c>
      <c r="AH22" s="141">
        <f>SUM('第５表－３'!AH23,'第５表－３'!AH24)</f>
        <v>2</v>
      </c>
      <c r="AI22" s="142">
        <f>SUM('第５表－３'!AI23,'第５表－３'!AI24)</f>
        <v>1</v>
      </c>
      <c r="AJ22" s="143">
        <f>SUM('第５表－３'!AJ23,'第５表－３'!AJ24)</f>
        <v>1</v>
      </c>
      <c r="AK22" s="121"/>
      <c r="AL22" s="121"/>
      <c r="AM22" s="121"/>
      <c r="AN22" s="121"/>
    </row>
    <row r="23" spans="1:40" s="122" customFormat="1" ht="30.75" customHeight="1">
      <c r="A23" s="148" t="s">
        <v>375</v>
      </c>
      <c r="B23" s="146" t="s">
        <v>151</v>
      </c>
      <c r="C23" s="159" t="s">
        <v>331</v>
      </c>
      <c r="D23" s="140">
        <f t="shared" si="0"/>
        <v>31</v>
      </c>
      <c r="E23" s="140">
        <f t="shared" si="1"/>
        <v>12</v>
      </c>
      <c r="F23" s="140">
        <f t="shared" si="2"/>
        <v>19</v>
      </c>
      <c r="G23" s="141">
        <v>9</v>
      </c>
      <c r="H23" s="142">
        <v>3</v>
      </c>
      <c r="I23" s="142">
        <v>6</v>
      </c>
      <c r="J23" s="141">
        <v>6</v>
      </c>
      <c r="K23" s="142">
        <v>2</v>
      </c>
      <c r="L23" s="142">
        <v>4</v>
      </c>
      <c r="M23" s="141">
        <v>1</v>
      </c>
      <c r="N23" s="142">
        <v>0</v>
      </c>
      <c r="O23" s="142">
        <v>1</v>
      </c>
      <c r="P23" s="141">
        <v>2</v>
      </c>
      <c r="Q23" s="142">
        <v>1</v>
      </c>
      <c r="R23" s="142">
        <v>1</v>
      </c>
      <c r="S23" s="141">
        <v>2</v>
      </c>
      <c r="T23" s="142">
        <v>0</v>
      </c>
      <c r="U23" s="142">
        <v>2</v>
      </c>
      <c r="V23" s="141">
        <v>6</v>
      </c>
      <c r="W23" s="142">
        <v>5</v>
      </c>
      <c r="X23" s="142">
        <v>1</v>
      </c>
      <c r="Y23" s="141">
        <v>2</v>
      </c>
      <c r="Z23" s="142">
        <v>1</v>
      </c>
      <c r="AA23" s="142">
        <v>1</v>
      </c>
      <c r="AB23" s="141">
        <v>0</v>
      </c>
      <c r="AC23" s="142">
        <v>0</v>
      </c>
      <c r="AD23" s="142">
        <v>0</v>
      </c>
      <c r="AE23" s="141">
        <v>2</v>
      </c>
      <c r="AF23" s="142">
        <v>0</v>
      </c>
      <c r="AG23" s="142">
        <v>2</v>
      </c>
      <c r="AH23" s="141">
        <v>1</v>
      </c>
      <c r="AI23" s="142">
        <v>0</v>
      </c>
      <c r="AJ23" s="143">
        <v>1</v>
      </c>
      <c r="AK23" s="121"/>
      <c r="AL23" s="121"/>
      <c r="AM23" s="121"/>
      <c r="AN23" s="121"/>
    </row>
    <row r="24" spans="1:40" s="122" customFormat="1" ht="30.75" customHeight="1">
      <c r="A24" s="148" t="s">
        <v>376</v>
      </c>
      <c r="B24" s="146" t="s">
        <v>151</v>
      </c>
      <c r="C24" s="159" t="s">
        <v>332</v>
      </c>
      <c r="D24" s="140">
        <f t="shared" si="0"/>
        <v>19</v>
      </c>
      <c r="E24" s="140">
        <f t="shared" si="1"/>
        <v>11</v>
      </c>
      <c r="F24" s="140">
        <f t="shared" si="2"/>
        <v>8</v>
      </c>
      <c r="G24" s="141">
        <v>7</v>
      </c>
      <c r="H24" s="142">
        <v>4</v>
      </c>
      <c r="I24" s="142">
        <v>3</v>
      </c>
      <c r="J24" s="141">
        <v>3</v>
      </c>
      <c r="K24" s="142">
        <v>3</v>
      </c>
      <c r="L24" s="142">
        <v>0</v>
      </c>
      <c r="M24" s="141">
        <v>2</v>
      </c>
      <c r="N24" s="142">
        <v>0</v>
      </c>
      <c r="O24" s="142">
        <v>2</v>
      </c>
      <c r="P24" s="141">
        <v>2</v>
      </c>
      <c r="Q24" s="142">
        <v>0</v>
      </c>
      <c r="R24" s="142">
        <v>2</v>
      </c>
      <c r="S24" s="141">
        <v>1</v>
      </c>
      <c r="T24" s="142">
        <v>0</v>
      </c>
      <c r="U24" s="142">
        <v>1</v>
      </c>
      <c r="V24" s="141">
        <v>3</v>
      </c>
      <c r="W24" s="142">
        <v>3</v>
      </c>
      <c r="X24" s="142">
        <v>0</v>
      </c>
      <c r="Y24" s="141">
        <v>0</v>
      </c>
      <c r="Z24" s="142">
        <v>0</v>
      </c>
      <c r="AA24" s="142">
        <v>0</v>
      </c>
      <c r="AB24" s="141">
        <v>0</v>
      </c>
      <c r="AC24" s="142">
        <v>0</v>
      </c>
      <c r="AD24" s="142">
        <v>0</v>
      </c>
      <c r="AE24" s="141">
        <v>0</v>
      </c>
      <c r="AF24" s="142">
        <v>0</v>
      </c>
      <c r="AG24" s="142">
        <v>0</v>
      </c>
      <c r="AH24" s="141">
        <v>1</v>
      </c>
      <c r="AI24" s="142">
        <v>1</v>
      </c>
      <c r="AJ24" s="143">
        <v>0</v>
      </c>
      <c r="AK24" s="121"/>
      <c r="AL24" s="121"/>
      <c r="AM24" s="121"/>
      <c r="AN24" s="121"/>
    </row>
    <row r="25" spans="1:40" s="122" customFormat="1" ht="30.75" customHeight="1">
      <c r="A25" s="148" t="s">
        <v>377</v>
      </c>
      <c r="B25" s="149" t="s">
        <v>378</v>
      </c>
      <c r="C25" s="158"/>
      <c r="D25" s="140">
        <f t="shared" si="0"/>
        <v>3</v>
      </c>
      <c r="E25" s="140">
        <f t="shared" si="1"/>
        <v>0</v>
      </c>
      <c r="F25" s="140">
        <f t="shared" si="2"/>
        <v>3</v>
      </c>
      <c r="G25" s="141">
        <v>1</v>
      </c>
      <c r="H25" s="142">
        <v>0</v>
      </c>
      <c r="I25" s="142">
        <v>1</v>
      </c>
      <c r="J25" s="141">
        <v>0</v>
      </c>
      <c r="K25" s="142">
        <v>0</v>
      </c>
      <c r="L25" s="142">
        <v>0</v>
      </c>
      <c r="M25" s="141">
        <v>1</v>
      </c>
      <c r="N25" s="142">
        <v>0</v>
      </c>
      <c r="O25" s="142">
        <v>1</v>
      </c>
      <c r="P25" s="141">
        <v>0</v>
      </c>
      <c r="Q25" s="142">
        <v>0</v>
      </c>
      <c r="R25" s="142">
        <v>0</v>
      </c>
      <c r="S25" s="141">
        <v>0</v>
      </c>
      <c r="T25" s="142">
        <v>0</v>
      </c>
      <c r="U25" s="142">
        <v>0</v>
      </c>
      <c r="V25" s="141">
        <v>0</v>
      </c>
      <c r="W25" s="142">
        <v>0</v>
      </c>
      <c r="X25" s="142">
        <v>0</v>
      </c>
      <c r="Y25" s="141">
        <v>1</v>
      </c>
      <c r="Z25" s="142">
        <v>0</v>
      </c>
      <c r="AA25" s="142">
        <v>1</v>
      </c>
      <c r="AB25" s="141">
        <v>0</v>
      </c>
      <c r="AC25" s="142">
        <v>0</v>
      </c>
      <c r="AD25" s="142">
        <v>0</v>
      </c>
      <c r="AE25" s="141">
        <v>0</v>
      </c>
      <c r="AF25" s="142">
        <v>0</v>
      </c>
      <c r="AG25" s="142">
        <v>0</v>
      </c>
      <c r="AH25" s="141">
        <v>0</v>
      </c>
      <c r="AI25" s="142">
        <v>0</v>
      </c>
      <c r="AJ25" s="143">
        <v>0</v>
      </c>
      <c r="AK25" s="121"/>
      <c r="AL25" s="121"/>
      <c r="AM25" s="121"/>
      <c r="AN25" s="121"/>
    </row>
    <row r="26" spans="1:40" s="122" customFormat="1" ht="30.75" customHeight="1">
      <c r="A26" s="148" t="s">
        <v>379</v>
      </c>
      <c r="B26" s="149" t="s">
        <v>380</v>
      </c>
      <c r="C26" s="158"/>
      <c r="D26" s="140">
        <f t="shared" si="0"/>
        <v>14</v>
      </c>
      <c r="E26" s="140">
        <f t="shared" si="1"/>
        <v>7</v>
      </c>
      <c r="F26" s="140">
        <f t="shared" si="2"/>
        <v>7</v>
      </c>
      <c r="G26" s="141">
        <v>3</v>
      </c>
      <c r="H26" s="142">
        <v>1</v>
      </c>
      <c r="I26" s="142">
        <v>2</v>
      </c>
      <c r="J26" s="141">
        <v>5</v>
      </c>
      <c r="K26" s="142">
        <v>3</v>
      </c>
      <c r="L26" s="142">
        <v>2</v>
      </c>
      <c r="M26" s="141">
        <v>1</v>
      </c>
      <c r="N26" s="142">
        <v>1</v>
      </c>
      <c r="O26" s="142">
        <v>0</v>
      </c>
      <c r="P26" s="141">
        <v>1</v>
      </c>
      <c r="Q26" s="142">
        <v>0</v>
      </c>
      <c r="R26" s="142">
        <v>1</v>
      </c>
      <c r="S26" s="141">
        <v>0</v>
      </c>
      <c r="T26" s="142">
        <v>0</v>
      </c>
      <c r="U26" s="142">
        <v>0</v>
      </c>
      <c r="V26" s="141">
        <v>4</v>
      </c>
      <c r="W26" s="142">
        <v>2</v>
      </c>
      <c r="X26" s="142">
        <v>2</v>
      </c>
      <c r="Y26" s="141">
        <v>0</v>
      </c>
      <c r="Z26" s="142">
        <v>0</v>
      </c>
      <c r="AA26" s="142">
        <v>0</v>
      </c>
      <c r="AB26" s="141">
        <v>0</v>
      </c>
      <c r="AC26" s="142">
        <v>0</v>
      </c>
      <c r="AD26" s="142">
        <v>0</v>
      </c>
      <c r="AE26" s="141">
        <v>0</v>
      </c>
      <c r="AF26" s="142">
        <v>0</v>
      </c>
      <c r="AG26" s="142">
        <v>0</v>
      </c>
      <c r="AH26" s="141">
        <v>0</v>
      </c>
      <c r="AI26" s="142">
        <v>0</v>
      </c>
      <c r="AJ26" s="143">
        <v>0</v>
      </c>
      <c r="AK26" s="121"/>
      <c r="AL26" s="121"/>
      <c r="AM26" s="121"/>
      <c r="AN26" s="121"/>
    </row>
    <row r="27" spans="1:40" s="122" customFormat="1" ht="30.75" customHeight="1">
      <c r="A27" s="148" t="s">
        <v>381</v>
      </c>
      <c r="B27" s="149" t="s">
        <v>382</v>
      </c>
      <c r="C27" s="158"/>
      <c r="D27" s="140">
        <f t="shared" si="0"/>
        <v>10</v>
      </c>
      <c r="E27" s="140">
        <f t="shared" si="1"/>
        <v>2</v>
      </c>
      <c r="F27" s="140">
        <f t="shared" si="2"/>
        <v>8</v>
      </c>
      <c r="G27" s="141">
        <v>1</v>
      </c>
      <c r="H27" s="142">
        <v>0</v>
      </c>
      <c r="I27" s="142">
        <v>1</v>
      </c>
      <c r="J27" s="141">
        <v>3</v>
      </c>
      <c r="K27" s="142">
        <v>1</v>
      </c>
      <c r="L27" s="142">
        <v>2</v>
      </c>
      <c r="M27" s="141">
        <v>1</v>
      </c>
      <c r="N27" s="142">
        <v>0</v>
      </c>
      <c r="O27" s="142">
        <v>1</v>
      </c>
      <c r="P27" s="141">
        <v>1</v>
      </c>
      <c r="Q27" s="142">
        <v>0</v>
      </c>
      <c r="R27" s="142">
        <v>1</v>
      </c>
      <c r="S27" s="141">
        <v>0</v>
      </c>
      <c r="T27" s="142">
        <v>0</v>
      </c>
      <c r="U27" s="142">
        <v>0</v>
      </c>
      <c r="V27" s="141">
        <v>4</v>
      </c>
      <c r="W27" s="142">
        <v>1</v>
      </c>
      <c r="X27" s="142">
        <v>3</v>
      </c>
      <c r="Y27" s="141">
        <v>0</v>
      </c>
      <c r="Z27" s="142">
        <v>0</v>
      </c>
      <c r="AA27" s="142">
        <v>0</v>
      </c>
      <c r="AB27" s="141">
        <v>0</v>
      </c>
      <c r="AC27" s="142">
        <v>0</v>
      </c>
      <c r="AD27" s="142">
        <v>0</v>
      </c>
      <c r="AE27" s="141">
        <v>0</v>
      </c>
      <c r="AF27" s="142">
        <v>0</v>
      </c>
      <c r="AG27" s="142">
        <v>0</v>
      </c>
      <c r="AH27" s="141">
        <v>0</v>
      </c>
      <c r="AI27" s="142">
        <v>0</v>
      </c>
      <c r="AJ27" s="143">
        <v>0</v>
      </c>
      <c r="AK27" s="121"/>
      <c r="AL27" s="121"/>
      <c r="AM27" s="121"/>
      <c r="AN27" s="121"/>
    </row>
    <row r="28" spans="1:40" s="122" customFormat="1" ht="30.75" customHeight="1">
      <c r="A28" s="145" t="s">
        <v>383</v>
      </c>
      <c r="B28" s="146" t="s">
        <v>384</v>
      </c>
      <c r="C28" s="158"/>
      <c r="D28" s="140">
        <f t="shared" si="0"/>
        <v>2048</v>
      </c>
      <c r="E28" s="140">
        <f t="shared" si="1"/>
        <v>576</v>
      </c>
      <c r="F28" s="140">
        <f t="shared" si="2"/>
        <v>1472</v>
      </c>
      <c r="G28" s="141">
        <f>SUM('第５表－３'!G29,'第５表－３'!G30,'第５表－３'!G31)</f>
        <v>505</v>
      </c>
      <c r="H28" s="142">
        <f>SUM('第５表－３'!H29,'第５表－３'!H30,'第５表－３'!H31)</f>
        <v>148</v>
      </c>
      <c r="I28" s="142">
        <f>SUM('第５表－３'!I29,'第５表－３'!I30,'第５表－３'!I31)</f>
        <v>357</v>
      </c>
      <c r="J28" s="141">
        <f>SUM('第５表－３'!J29,'第５表－３'!J30,'第５表－３'!J31)</f>
        <v>337</v>
      </c>
      <c r="K28" s="142">
        <f>SUM('第５表－３'!K29,'第５表－３'!K30,'第５表－３'!K31)</f>
        <v>102</v>
      </c>
      <c r="L28" s="142">
        <f>SUM('第５表－３'!L29,'第５表－３'!L30,'第５表－３'!L31)</f>
        <v>235</v>
      </c>
      <c r="M28" s="141">
        <f>SUM('第５表－３'!M29,'第５表－３'!M30,'第５表－３'!M31)</f>
        <v>207</v>
      </c>
      <c r="N28" s="142">
        <f>SUM('第５表－３'!N29,'第５表－３'!N30,'第５表－３'!N31)</f>
        <v>64</v>
      </c>
      <c r="O28" s="142">
        <f>SUM('第５表－３'!O29,'第５表－３'!O30,'第５表－３'!O31)</f>
        <v>143</v>
      </c>
      <c r="P28" s="141">
        <f>SUM('第５表－３'!P29,'第５表－３'!P30,'第５表－３'!P31)</f>
        <v>236</v>
      </c>
      <c r="Q28" s="142">
        <f>SUM('第５表－３'!Q29,'第５表－３'!Q30,'第５表－３'!Q31)</f>
        <v>68</v>
      </c>
      <c r="R28" s="142">
        <f>SUM('第５表－３'!R29,'第５表－３'!R30,'第５表－３'!R31)</f>
        <v>168</v>
      </c>
      <c r="S28" s="141">
        <f>SUM('第５表－３'!S29,'第５表－３'!S30,'第５表－３'!S31)</f>
        <v>124</v>
      </c>
      <c r="T28" s="142">
        <f>SUM('第５表－３'!T29,'第５表－３'!T30,'第５表－３'!T31)</f>
        <v>37</v>
      </c>
      <c r="U28" s="142">
        <f>SUM('第５表－３'!U29,'第５表－３'!U30,'第５表－３'!U31)</f>
        <v>87</v>
      </c>
      <c r="V28" s="141">
        <f>SUM('第５表－３'!V29,'第５表－３'!V30,'第５表－３'!V31)</f>
        <v>217</v>
      </c>
      <c r="W28" s="142">
        <f>SUM('第５表－３'!W29,'第５表－３'!W30,'第５表－３'!W31)</f>
        <v>55</v>
      </c>
      <c r="X28" s="142">
        <f>SUM('第５表－３'!X29,'第５表－３'!X30,'第５表－３'!X31)</f>
        <v>162</v>
      </c>
      <c r="Y28" s="141">
        <f>SUM('第５表－３'!Y29,'第５表－３'!Y30,'第５表－３'!Y31)</f>
        <v>115</v>
      </c>
      <c r="Z28" s="142">
        <f>SUM('第５表－３'!Z29,'第５表－３'!Z30,'第５表－３'!Z31)</f>
        <v>33</v>
      </c>
      <c r="AA28" s="142">
        <f>SUM('第５表－３'!AA29,'第５表－３'!AA30,'第５表－３'!AA31)</f>
        <v>82</v>
      </c>
      <c r="AB28" s="141">
        <f>SUM('第５表－３'!AB29,'第５表－３'!AB30,'第５表－３'!AB31)</f>
        <v>138</v>
      </c>
      <c r="AC28" s="142">
        <f>SUM('第５表－３'!AC29,'第５表－３'!AC30,'第５表－３'!AC31)</f>
        <v>33</v>
      </c>
      <c r="AD28" s="142">
        <f>SUM('第５表－３'!AD29,'第５表－３'!AD30,'第５表－３'!AD31)</f>
        <v>105</v>
      </c>
      <c r="AE28" s="141">
        <f>SUM('第５表－３'!AE29,'第５表－３'!AE30,'第５表－３'!AE31)</f>
        <v>99</v>
      </c>
      <c r="AF28" s="142">
        <f>SUM('第５表－３'!AF29,'第５表－３'!AF30,'第５表－３'!AF31)</f>
        <v>15</v>
      </c>
      <c r="AG28" s="142">
        <f>SUM('第５表－３'!AG29,'第５表－３'!AG30,'第５表－３'!AG31)</f>
        <v>84</v>
      </c>
      <c r="AH28" s="141">
        <f>SUM('第５表－３'!AH29,'第５表－３'!AH30,'第５表－３'!AH31)</f>
        <v>70</v>
      </c>
      <c r="AI28" s="142">
        <f>SUM('第５表－３'!AI29,'第５表－３'!AI30,'第５表－３'!AI31)</f>
        <v>21</v>
      </c>
      <c r="AJ28" s="143">
        <f>SUM('第５表－３'!AJ29,'第５表－３'!AJ30,'第５表－３'!AJ31)</f>
        <v>49</v>
      </c>
      <c r="AK28" s="121"/>
      <c r="AL28" s="121"/>
      <c r="AM28" s="121"/>
      <c r="AN28" s="121"/>
    </row>
    <row r="29" spans="1:40" s="122" customFormat="1" ht="30.75" customHeight="1">
      <c r="A29" s="148" t="s">
        <v>385</v>
      </c>
      <c r="B29" s="149" t="s">
        <v>386</v>
      </c>
      <c r="C29" s="158"/>
      <c r="D29" s="140">
        <f t="shared" si="0"/>
        <v>1661</v>
      </c>
      <c r="E29" s="140">
        <f t="shared" si="1"/>
        <v>377</v>
      </c>
      <c r="F29" s="140">
        <f t="shared" si="2"/>
        <v>1284</v>
      </c>
      <c r="G29" s="141">
        <v>396</v>
      </c>
      <c r="H29" s="142">
        <v>88</v>
      </c>
      <c r="I29" s="142">
        <v>308</v>
      </c>
      <c r="J29" s="141">
        <v>265</v>
      </c>
      <c r="K29" s="142">
        <v>56</v>
      </c>
      <c r="L29" s="142">
        <v>209</v>
      </c>
      <c r="M29" s="141">
        <v>167</v>
      </c>
      <c r="N29" s="142">
        <v>45</v>
      </c>
      <c r="O29" s="142">
        <v>122</v>
      </c>
      <c r="P29" s="141">
        <v>191</v>
      </c>
      <c r="Q29" s="142">
        <v>47</v>
      </c>
      <c r="R29" s="142">
        <v>144</v>
      </c>
      <c r="S29" s="141">
        <v>96</v>
      </c>
      <c r="T29" s="142">
        <v>26</v>
      </c>
      <c r="U29" s="142">
        <v>70</v>
      </c>
      <c r="V29" s="141">
        <v>177</v>
      </c>
      <c r="W29" s="142">
        <v>42</v>
      </c>
      <c r="X29" s="142">
        <v>135</v>
      </c>
      <c r="Y29" s="141">
        <v>97</v>
      </c>
      <c r="Z29" s="142">
        <v>22</v>
      </c>
      <c r="AA29" s="142">
        <v>75</v>
      </c>
      <c r="AB29" s="141">
        <v>122</v>
      </c>
      <c r="AC29" s="142">
        <v>26</v>
      </c>
      <c r="AD29" s="142">
        <v>96</v>
      </c>
      <c r="AE29" s="141">
        <v>93</v>
      </c>
      <c r="AF29" s="142">
        <v>11</v>
      </c>
      <c r="AG29" s="142">
        <v>82</v>
      </c>
      <c r="AH29" s="141">
        <v>57</v>
      </c>
      <c r="AI29" s="142">
        <v>14</v>
      </c>
      <c r="AJ29" s="143">
        <v>43</v>
      </c>
      <c r="AK29" s="121"/>
      <c r="AL29" s="121"/>
      <c r="AM29" s="121"/>
      <c r="AN29" s="121"/>
    </row>
    <row r="30" spans="1:40" s="122" customFormat="1" ht="30.75" customHeight="1">
      <c r="A30" s="148" t="s">
        <v>387</v>
      </c>
      <c r="B30" s="149" t="s">
        <v>388</v>
      </c>
      <c r="C30" s="158"/>
      <c r="D30" s="140">
        <f t="shared" si="0"/>
        <v>6</v>
      </c>
      <c r="E30" s="140">
        <f t="shared" si="1"/>
        <v>2</v>
      </c>
      <c r="F30" s="140">
        <f t="shared" si="2"/>
        <v>4</v>
      </c>
      <c r="G30" s="141">
        <v>3</v>
      </c>
      <c r="H30" s="142">
        <v>1</v>
      </c>
      <c r="I30" s="142">
        <v>2</v>
      </c>
      <c r="J30" s="141">
        <v>0</v>
      </c>
      <c r="K30" s="142">
        <v>0</v>
      </c>
      <c r="L30" s="142">
        <v>0</v>
      </c>
      <c r="M30" s="141">
        <v>0</v>
      </c>
      <c r="N30" s="142">
        <v>0</v>
      </c>
      <c r="O30" s="142">
        <v>0</v>
      </c>
      <c r="P30" s="141">
        <v>2</v>
      </c>
      <c r="Q30" s="142">
        <v>1</v>
      </c>
      <c r="R30" s="142">
        <v>1</v>
      </c>
      <c r="S30" s="141">
        <v>0</v>
      </c>
      <c r="T30" s="142">
        <v>0</v>
      </c>
      <c r="U30" s="142">
        <v>0</v>
      </c>
      <c r="V30" s="141">
        <v>0</v>
      </c>
      <c r="W30" s="142">
        <v>0</v>
      </c>
      <c r="X30" s="142">
        <v>0</v>
      </c>
      <c r="Y30" s="141">
        <v>0</v>
      </c>
      <c r="Z30" s="142">
        <v>0</v>
      </c>
      <c r="AA30" s="142">
        <v>0</v>
      </c>
      <c r="AB30" s="141">
        <v>1</v>
      </c>
      <c r="AC30" s="142">
        <v>0</v>
      </c>
      <c r="AD30" s="142">
        <v>1</v>
      </c>
      <c r="AE30" s="141">
        <v>0</v>
      </c>
      <c r="AF30" s="142">
        <v>0</v>
      </c>
      <c r="AG30" s="142">
        <v>0</v>
      </c>
      <c r="AH30" s="141">
        <v>0</v>
      </c>
      <c r="AI30" s="142">
        <v>0</v>
      </c>
      <c r="AJ30" s="143">
        <v>0</v>
      </c>
      <c r="AK30" s="121"/>
      <c r="AL30" s="121"/>
      <c r="AM30" s="121"/>
      <c r="AN30" s="121"/>
    </row>
    <row r="31" spans="1:40" s="122" customFormat="1" ht="30.75" customHeight="1">
      <c r="A31" s="148" t="s">
        <v>389</v>
      </c>
      <c r="B31" s="149" t="s">
        <v>390</v>
      </c>
      <c r="C31" s="158"/>
      <c r="D31" s="140">
        <f t="shared" si="0"/>
        <v>381</v>
      </c>
      <c r="E31" s="140">
        <f t="shared" si="1"/>
        <v>197</v>
      </c>
      <c r="F31" s="140">
        <f t="shared" si="2"/>
        <v>184</v>
      </c>
      <c r="G31" s="141">
        <v>106</v>
      </c>
      <c r="H31" s="142">
        <v>59</v>
      </c>
      <c r="I31" s="142">
        <v>47</v>
      </c>
      <c r="J31" s="141">
        <v>72</v>
      </c>
      <c r="K31" s="142">
        <v>46</v>
      </c>
      <c r="L31" s="142">
        <v>26</v>
      </c>
      <c r="M31" s="141">
        <v>40</v>
      </c>
      <c r="N31" s="142">
        <v>19</v>
      </c>
      <c r="O31" s="142">
        <v>21</v>
      </c>
      <c r="P31" s="141">
        <v>43</v>
      </c>
      <c r="Q31" s="142">
        <v>20</v>
      </c>
      <c r="R31" s="142">
        <v>23</v>
      </c>
      <c r="S31" s="141">
        <v>28</v>
      </c>
      <c r="T31" s="142">
        <v>11</v>
      </c>
      <c r="U31" s="142">
        <v>17</v>
      </c>
      <c r="V31" s="141">
        <v>40</v>
      </c>
      <c r="W31" s="142">
        <v>13</v>
      </c>
      <c r="X31" s="142">
        <v>27</v>
      </c>
      <c r="Y31" s="141">
        <v>18</v>
      </c>
      <c r="Z31" s="142">
        <v>11</v>
      </c>
      <c r="AA31" s="142">
        <v>7</v>
      </c>
      <c r="AB31" s="141">
        <v>15</v>
      </c>
      <c r="AC31" s="142">
        <v>7</v>
      </c>
      <c r="AD31" s="142">
        <v>8</v>
      </c>
      <c r="AE31" s="141">
        <v>6</v>
      </c>
      <c r="AF31" s="142">
        <v>4</v>
      </c>
      <c r="AG31" s="142">
        <v>2</v>
      </c>
      <c r="AH31" s="141">
        <v>13</v>
      </c>
      <c r="AI31" s="142">
        <v>7</v>
      </c>
      <c r="AJ31" s="143">
        <v>6</v>
      </c>
      <c r="AK31" s="121"/>
      <c r="AL31" s="121"/>
      <c r="AM31" s="121"/>
      <c r="AN31" s="121"/>
    </row>
    <row r="32" spans="1:40" s="122" customFormat="1" ht="30.75" customHeight="1">
      <c r="A32" s="145" t="s">
        <v>391</v>
      </c>
      <c r="B32" s="146" t="s">
        <v>392</v>
      </c>
      <c r="C32" s="158"/>
      <c r="D32" s="140">
        <f t="shared" si="0"/>
        <v>3215</v>
      </c>
      <c r="E32" s="140">
        <f t="shared" si="1"/>
        <v>2035</v>
      </c>
      <c r="F32" s="140">
        <f t="shared" si="2"/>
        <v>1180</v>
      </c>
      <c r="G32" s="141">
        <f>SUM('第５表－３'!G33,'第５表－３'!G41,'第５表－３'!G42,'第５表－３'!G43)</f>
        <v>892</v>
      </c>
      <c r="H32" s="142">
        <f>SUM('第５表－３'!H33,'第５表－３'!H41,'第５表－３'!H42,'第５表－３'!H43)</f>
        <v>571</v>
      </c>
      <c r="I32" s="142">
        <f>SUM('第５表－３'!I33,'第５表－３'!I41,'第５表－３'!I42,'第５表－３'!I43)</f>
        <v>321</v>
      </c>
      <c r="J32" s="141">
        <f>SUM('第５表－３'!J33,'第５表－３'!J41,'第５表－３'!J42,'第５表－３'!J43)</f>
        <v>492</v>
      </c>
      <c r="K32" s="142">
        <f>SUM('第５表－３'!K33,'第５表－３'!K41,'第５表－３'!K42,'第５表－３'!K43)</f>
        <v>327</v>
      </c>
      <c r="L32" s="142">
        <f>SUM('第５表－３'!L33,'第５表－３'!L41,'第５表－３'!L42,'第５表－３'!L43)</f>
        <v>165</v>
      </c>
      <c r="M32" s="141">
        <f>SUM('第５表－３'!M33,'第５表－３'!M41,'第５表－３'!M42,'第５表－３'!M43)</f>
        <v>324</v>
      </c>
      <c r="N32" s="142">
        <f>SUM('第５表－３'!N33,'第５表－３'!N41,'第５表－３'!N42,'第５表－３'!N43)</f>
        <v>192</v>
      </c>
      <c r="O32" s="142">
        <f>SUM('第５表－３'!O33,'第５表－３'!O41,'第５表－３'!O42,'第５表－３'!O43)</f>
        <v>132</v>
      </c>
      <c r="P32" s="141">
        <f>SUM('第５表－３'!P33,'第５表－３'!P41,'第５表－３'!P42,'第５表－３'!P43)</f>
        <v>351</v>
      </c>
      <c r="Q32" s="142">
        <f>SUM('第５表－３'!Q33,'第５表－３'!Q41,'第５表－３'!Q42,'第５表－３'!Q43)</f>
        <v>205</v>
      </c>
      <c r="R32" s="142">
        <f>SUM('第５表－３'!R33,'第５表－３'!R41,'第５表－３'!R42,'第５表－３'!R43)</f>
        <v>146</v>
      </c>
      <c r="S32" s="141">
        <f>SUM('第５表－３'!S33,'第５表－３'!S41,'第５表－３'!S42,'第５表－３'!S43)</f>
        <v>201</v>
      </c>
      <c r="T32" s="142">
        <f>SUM('第５表－３'!T33,'第５表－３'!T41,'第５表－３'!T42,'第５表－３'!T43)</f>
        <v>129</v>
      </c>
      <c r="U32" s="142">
        <f>SUM('第５表－３'!U33,'第５表－３'!U41,'第５表－３'!U42,'第５表－３'!U43)</f>
        <v>72</v>
      </c>
      <c r="V32" s="141">
        <f>SUM('第５表－３'!V33,'第５表－３'!V41,'第５表－３'!V42,'第５表－３'!V43)</f>
        <v>341</v>
      </c>
      <c r="W32" s="142">
        <f>SUM('第５表－３'!W33,'第５表－３'!W41,'第５表－３'!W42,'第５表－３'!W43)</f>
        <v>225</v>
      </c>
      <c r="X32" s="142">
        <f>SUM('第５表－３'!X33,'第５表－３'!X41,'第５表－３'!X42,'第５表－３'!X43)</f>
        <v>116</v>
      </c>
      <c r="Y32" s="141">
        <f>SUM('第５表－３'!Y33,'第５表－３'!Y41,'第５表－３'!Y42,'第５表－３'!Y43)</f>
        <v>194</v>
      </c>
      <c r="Z32" s="142">
        <f>SUM('第５表－３'!Z33,'第５表－３'!Z41,'第５表－３'!Z42,'第５表－３'!Z43)</f>
        <v>118</v>
      </c>
      <c r="AA32" s="142">
        <f>SUM('第５表－３'!AA33,'第５表－３'!AA41,'第５表－３'!AA42,'第５表－３'!AA43)</f>
        <v>76</v>
      </c>
      <c r="AB32" s="141">
        <f>SUM('第５表－３'!AB33,'第５表－３'!AB41,'第５表－３'!AB42,'第５表－３'!AB43)</f>
        <v>178</v>
      </c>
      <c r="AC32" s="142">
        <f>SUM('第５表－３'!AC33,'第５表－３'!AC41,'第５表－３'!AC42,'第５表－３'!AC43)</f>
        <v>123</v>
      </c>
      <c r="AD32" s="142">
        <f>SUM('第５表－３'!AD33,'第５表－３'!AD41,'第５表－３'!AD42,'第５表－３'!AD43)</f>
        <v>55</v>
      </c>
      <c r="AE32" s="141">
        <f>SUM('第５表－３'!AE33,'第５表－３'!AE41,'第５表－３'!AE42,'第５表－３'!AE43)</f>
        <v>94</v>
      </c>
      <c r="AF32" s="142">
        <f>SUM('第５表－３'!AF33,'第５表－３'!AF41,'第５表－３'!AF42,'第５表－３'!AF43)</f>
        <v>57</v>
      </c>
      <c r="AG32" s="142">
        <f>SUM('第５表－３'!AG33,'第５表－３'!AG41,'第５表－３'!AG42,'第５表－３'!AG43)</f>
        <v>37</v>
      </c>
      <c r="AH32" s="141">
        <f>SUM('第５表－３'!AH33,'第５表－３'!AH41,'第５表－３'!AH42,'第５表－３'!AH43)</f>
        <v>148</v>
      </c>
      <c r="AI32" s="142">
        <f>SUM('第５表－３'!AI33,'第５表－３'!AI41,'第５表－３'!AI42,'第５表－３'!AI43)</f>
        <v>88</v>
      </c>
      <c r="AJ32" s="143">
        <f>SUM('第５表－３'!AJ33,'第５表－３'!AJ41,'第５表－３'!AJ42,'第５表－３'!AJ43)</f>
        <v>60</v>
      </c>
      <c r="AK32" s="121"/>
      <c r="AL32" s="121"/>
      <c r="AM32" s="121"/>
      <c r="AN32" s="121"/>
    </row>
    <row r="33" spans="1:40" s="122" customFormat="1" ht="30.75" customHeight="1">
      <c r="A33" s="148" t="s">
        <v>393</v>
      </c>
      <c r="B33" s="149" t="s">
        <v>394</v>
      </c>
      <c r="C33" s="158"/>
      <c r="D33" s="140">
        <f t="shared" si="0"/>
        <v>1715</v>
      </c>
      <c r="E33" s="140">
        <f t="shared" si="1"/>
        <v>1021</v>
      </c>
      <c r="F33" s="140">
        <f t="shared" si="2"/>
        <v>694</v>
      </c>
      <c r="G33" s="141">
        <f>SUM('第５表－３'!G34,'第５表－３'!G35,'第５表－３'!G36,'第５表－３'!G37,'第５表－３'!G38,'第５表－３'!G39,'第５表－３'!G40)</f>
        <v>446</v>
      </c>
      <c r="H33" s="142">
        <f>SUM('第５表－３'!H34,'第５表－３'!H35,'第５表－３'!H36,'第５表－３'!H37,'第５表－３'!H38,'第５表－３'!H39,'第５表－３'!H40)</f>
        <v>277</v>
      </c>
      <c r="I33" s="142">
        <f>SUM('第５表－３'!I34,'第５表－３'!I35,'第５表－３'!I36,'第５表－３'!I37,'第５表－３'!I38,'第５表－３'!I39,'第５表－３'!I40)</f>
        <v>169</v>
      </c>
      <c r="J33" s="141">
        <f>SUM('第５表－３'!J34,'第５表－３'!J35,'第５表－３'!J36,'第５表－３'!J37,'第５表－３'!J38,'第５表－３'!J39,'第５表－３'!J40)</f>
        <v>238</v>
      </c>
      <c r="K33" s="142">
        <f>SUM('第５表－３'!K34,'第５表－３'!K35,'第５表－３'!K36,'第５表－３'!K37,'第５表－３'!K38,'第５表－３'!K39,'第５表－３'!K40)</f>
        <v>144</v>
      </c>
      <c r="L33" s="142">
        <f>SUM('第５表－３'!L34,'第５表－３'!L35,'第５表－３'!L36,'第５表－３'!L37,'第５表－３'!L38,'第５表－３'!L39,'第５表－３'!L40)</f>
        <v>94</v>
      </c>
      <c r="M33" s="141">
        <f>SUM('第５表－３'!M34,'第５表－３'!M35,'第５表－３'!M36,'第５表－３'!M37,'第５表－３'!M38,'第５表－３'!M39,'第５表－３'!M40)</f>
        <v>172</v>
      </c>
      <c r="N33" s="142">
        <f>SUM('第５表－３'!N34,'第５表－３'!N35,'第５表－３'!N36,'第５表－３'!N37,'第５表－３'!N38,'第５表－３'!N39,'第５表－３'!N40)</f>
        <v>89</v>
      </c>
      <c r="O33" s="142">
        <f>SUM('第５表－３'!O34,'第５表－３'!O35,'第５表－３'!O36,'第５表－３'!O37,'第５表－３'!O38,'第５表－３'!O39,'第５表－３'!O40)</f>
        <v>83</v>
      </c>
      <c r="P33" s="141">
        <f>SUM('第５表－３'!P34,'第５表－３'!P35,'第５表－３'!P36,'第５表－３'!P37,'第５表－３'!P38,'第５表－３'!P39,'第５表－３'!P40)</f>
        <v>177</v>
      </c>
      <c r="Q33" s="142">
        <f>SUM('第５表－３'!Q34,'第５表－３'!Q35,'第５表－３'!Q36,'第５表－３'!Q37,'第５表－３'!Q38,'第５表－３'!Q39,'第５表－３'!Q40)</f>
        <v>98</v>
      </c>
      <c r="R33" s="142">
        <f>SUM('第５表－３'!R34,'第５表－３'!R35,'第５表－３'!R36,'第５表－３'!R37,'第５表－３'!R38,'第５表－３'!R39,'第５表－３'!R40)</f>
        <v>79</v>
      </c>
      <c r="S33" s="141">
        <f>SUM('第５表－３'!S34,'第５表－３'!S35,'第５表－３'!S36,'第５表－３'!S37,'第５表－３'!S38,'第５表－３'!S39,'第５表－３'!S40)</f>
        <v>116</v>
      </c>
      <c r="T33" s="142">
        <f>SUM('第５表－３'!T34,'第５表－３'!T35,'第５表－３'!T36,'第５表－３'!T37,'第５表－３'!T38,'第５表－３'!T39,'第５表－３'!T40)</f>
        <v>70</v>
      </c>
      <c r="U33" s="142">
        <f>SUM('第５表－３'!U34,'第５表－３'!U35,'第５表－３'!U36,'第５表－３'!U37,'第５表－３'!U38,'第５表－３'!U39,'第５表－３'!U40)</f>
        <v>46</v>
      </c>
      <c r="V33" s="141">
        <f>SUM('第５表－３'!V34,'第５表－３'!V35,'第５表－３'!V36,'第５表－３'!V37,'第５表－３'!V38,'第５表－３'!V39,'第５表－３'!V40)</f>
        <v>176</v>
      </c>
      <c r="W33" s="142">
        <f>SUM('第５表－３'!W34,'第５表－３'!W35,'第５表－３'!W36,'第５表－３'!W37,'第５表－３'!W38,'第５表－３'!W39,'第５表－３'!W40)</f>
        <v>105</v>
      </c>
      <c r="X33" s="142">
        <f>SUM('第５表－３'!X34,'第５表－３'!X35,'第５表－３'!X36,'第５表－３'!X37,'第５表－３'!X38,'第５表－３'!X39,'第５表－３'!X40)</f>
        <v>71</v>
      </c>
      <c r="Y33" s="141">
        <f>SUM('第５表－３'!Y34,'第５表－３'!Y35,'第５表－３'!Y36,'第５表－３'!Y37,'第５表－３'!Y38,'第５表－３'!Y39,'第５表－３'!Y40)</f>
        <v>124</v>
      </c>
      <c r="Z33" s="142">
        <f>SUM('第５表－３'!Z34,'第５表－３'!Z35,'第５表－３'!Z36,'第５表－３'!Z37,'第５表－３'!Z38,'第５表－３'!Z39,'第５表－３'!Z40)</f>
        <v>76</v>
      </c>
      <c r="AA33" s="142">
        <f>SUM('第５表－３'!AA34,'第５表－３'!AA35,'第５表－３'!AA36,'第５表－３'!AA37,'第５表－３'!AA38,'第５表－３'!AA39,'第５表－３'!AA40)</f>
        <v>48</v>
      </c>
      <c r="AB33" s="141">
        <f>SUM('第５表－３'!AB34,'第５表－３'!AB35,'第５表－３'!AB36,'第５表－３'!AB37,'第５表－３'!AB38,'第５表－３'!AB39,'第５表－３'!AB40)</f>
        <v>117</v>
      </c>
      <c r="AC33" s="142">
        <f>SUM('第５表－３'!AC34,'第５表－３'!AC35,'第５表－３'!AC36,'第５表－３'!AC37,'第５表－３'!AC38,'第５表－３'!AC39,'第５表－３'!AC40)</f>
        <v>76</v>
      </c>
      <c r="AD33" s="142">
        <f>SUM('第５表－３'!AD34,'第５表－３'!AD35,'第５表－３'!AD36,'第５表－３'!AD37,'第５表－３'!AD38,'第５表－３'!AD39,'第５表－３'!AD40)</f>
        <v>41</v>
      </c>
      <c r="AE33" s="141">
        <f>SUM('第５表－３'!AE34,'第５表－３'!AE35,'第５表－３'!AE36,'第５表－３'!AE37,'第５表－３'!AE38,'第５表－３'!AE39,'第５表－３'!AE40)</f>
        <v>56</v>
      </c>
      <c r="AF33" s="142">
        <f>SUM('第５表－３'!AF34,'第５表－３'!AF35,'第５表－３'!AF36,'第５表－３'!AF37,'第５表－３'!AF38,'第５表－３'!AF39,'第５表－３'!AF40)</f>
        <v>35</v>
      </c>
      <c r="AG33" s="142">
        <f>SUM('第５表－３'!AG34,'第５表－３'!AG35,'第５表－３'!AG36,'第５表－３'!AG37,'第５表－３'!AG38,'第５表－３'!AG39,'第５表－３'!AG40)</f>
        <v>21</v>
      </c>
      <c r="AH33" s="141">
        <f>SUM('第５表－３'!AH34,'第５表－３'!AH35,'第５表－３'!AH36,'第５表－３'!AH37,'第５表－３'!AH38,'第５表－３'!AH39,'第５表－３'!AH40)</f>
        <v>93</v>
      </c>
      <c r="AI33" s="142">
        <f>SUM('第５表－３'!AI34,'第５表－３'!AI35,'第５表－３'!AI36,'第５表－３'!AI37,'第５表－３'!AI38,'第５表－３'!AI39,'第５表－３'!AI40)</f>
        <v>51</v>
      </c>
      <c r="AJ33" s="143">
        <f>SUM('第５表－３'!AJ34,'第５表－３'!AJ35,'第５表－３'!AJ36,'第５表－３'!AJ37,'第５表－３'!AJ38,'第５表－３'!AJ39,'第５表－３'!AJ40)</f>
        <v>42</v>
      </c>
      <c r="AK33" s="121"/>
      <c r="AL33" s="121"/>
      <c r="AM33" s="121"/>
      <c r="AN33" s="121"/>
    </row>
    <row r="34" spans="1:40" s="122" customFormat="1" ht="30.75" customHeight="1">
      <c r="A34" s="148" t="s">
        <v>395</v>
      </c>
      <c r="B34" s="146" t="s">
        <v>151</v>
      </c>
      <c r="C34" s="159" t="s">
        <v>333</v>
      </c>
      <c r="D34" s="140">
        <f t="shared" si="0"/>
        <v>290</v>
      </c>
      <c r="E34" s="140">
        <f t="shared" si="1"/>
        <v>203</v>
      </c>
      <c r="F34" s="140">
        <f t="shared" si="2"/>
        <v>87</v>
      </c>
      <c r="G34" s="141">
        <v>59</v>
      </c>
      <c r="H34" s="142">
        <v>44</v>
      </c>
      <c r="I34" s="142">
        <v>15</v>
      </c>
      <c r="J34" s="141">
        <v>31</v>
      </c>
      <c r="K34" s="142">
        <v>21</v>
      </c>
      <c r="L34" s="142">
        <v>10</v>
      </c>
      <c r="M34" s="141">
        <v>21</v>
      </c>
      <c r="N34" s="142">
        <v>13</v>
      </c>
      <c r="O34" s="142">
        <v>8</v>
      </c>
      <c r="P34" s="141">
        <v>31</v>
      </c>
      <c r="Q34" s="142">
        <v>21</v>
      </c>
      <c r="R34" s="142">
        <v>10</v>
      </c>
      <c r="S34" s="141">
        <v>30</v>
      </c>
      <c r="T34" s="142">
        <v>16</v>
      </c>
      <c r="U34" s="142">
        <v>14</v>
      </c>
      <c r="V34" s="141">
        <v>43</v>
      </c>
      <c r="W34" s="142">
        <v>28</v>
      </c>
      <c r="X34" s="142">
        <v>15</v>
      </c>
      <c r="Y34" s="141">
        <v>20</v>
      </c>
      <c r="Z34" s="142">
        <v>16</v>
      </c>
      <c r="AA34" s="142">
        <v>4</v>
      </c>
      <c r="AB34" s="141">
        <v>22</v>
      </c>
      <c r="AC34" s="142">
        <v>18</v>
      </c>
      <c r="AD34" s="142">
        <v>4</v>
      </c>
      <c r="AE34" s="141">
        <v>11</v>
      </c>
      <c r="AF34" s="142">
        <v>9</v>
      </c>
      <c r="AG34" s="142">
        <v>2</v>
      </c>
      <c r="AH34" s="141">
        <v>22</v>
      </c>
      <c r="AI34" s="142">
        <v>17</v>
      </c>
      <c r="AJ34" s="143">
        <v>5</v>
      </c>
      <c r="AK34" s="121"/>
      <c r="AL34" s="121"/>
      <c r="AM34" s="121"/>
      <c r="AN34" s="121"/>
    </row>
    <row r="35" spans="1:40" s="122" customFormat="1" ht="30.75" customHeight="1">
      <c r="A35" s="148" t="s">
        <v>396</v>
      </c>
      <c r="B35" s="146" t="s">
        <v>151</v>
      </c>
      <c r="C35" s="159" t="s">
        <v>334</v>
      </c>
      <c r="D35" s="140">
        <f t="shared" si="0"/>
        <v>329</v>
      </c>
      <c r="E35" s="140">
        <f t="shared" si="1"/>
        <v>179</v>
      </c>
      <c r="F35" s="140">
        <f t="shared" si="2"/>
        <v>150</v>
      </c>
      <c r="G35" s="141">
        <v>86</v>
      </c>
      <c r="H35" s="142">
        <v>40</v>
      </c>
      <c r="I35" s="142">
        <v>46</v>
      </c>
      <c r="J35" s="141">
        <v>52</v>
      </c>
      <c r="K35" s="142">
        <v>29</v>
      </c>
      <c r="L35" s="142">
        <v>23</v>
      </c>
      <c r="M35" s="141">
        <v>29</v>
      </c>
      <c r="N35" s="142">
        <v>19</v>
      </c>
      <c r="O35" s="142">
        <v>10</v>
      </c>
      <c r="P35" s="141">
        <v>38</v>
      </c>
      <c r="Q35" s="142">
        <v>20</v>
      </c>
      <c r="R35" s="142">
        <v>18</v>
      </c>
      <c r="S35" s="141">
        <v>20</v>
      </c>
      <c r="T35" s="142">
        <v>14</v>
      </c>
      <c r="U35" s="142">
        <v>6</v>
      </c>
      <c r="V35" s="141">
        <v>35</v>
      </c>
      <c r="W35" s="142">
        <v>20</v>
      </c>
      <c r="X35" s="142">
        <v>15</v>
      </c>
      <c r="Y35" s="141">
        <v>23</v>
      </c>
      <c r="Z35" s="142">
        <v>15</v>
      </c>
      <c r="AA35" s="142">
        <v>8</v>
      </c>
      <c r="AB35" s="141">
        <v>18</v>
      </c>
      <c r="AC35" s="142">
        <v>7</v>
      </c>
      <c r="AD35" s="142">
        <v>11</v>
      </c>
      <c r="AE35" s="141">
        <v>12</v>
      </c>
      <c r="AF35" s="142">
        <v>7</v>
      </c>
      <c r="AG35" s="142">
        <v>5</v>
      </c>
      <c r="AH35" s="141">
        <v>16</v>
      </c>
      <c r="AI35" s="142">
        <v>8</v>
      </c>
      <c r="AJ35" s="143">
        <v>8</v>
      </c>
      <c r="AK35" s="121"/>
      <c r="AL35" s="121"/>
      <c r="AM35" s="121"/>
      <c r="AN35" s="121"/>
    </row>
    <row r="36" spans="1:40" s="122" customFormat="1" ht="30.75" customHeight="1">
      <c r="A36" s="148" t="s">
        <v>397</v>
      </c>
      <c r="B36" s="146" t="s">
        <v>151</v>
      </c>
      <c r="C36" s="159" t="s">
        <v>335</v>
      </c>
      <c r="D36" s="140">
        <f t="shared" si="0"/>
        <v>346</v>
      </c>
      <c r="E36" s="140">
        <f t="shared" si="1"/>
        <v>185</v>
      </c>
      <c r="F36" s="140">
        <f t="shared" si="2"/>
        <v>161</v>
      </c>
      <c r="G36" s="141">
        <v>102</v>
      </c>
      <c r="H36" s="142">
        <v>62</v>
      </c>
      <c r="I36" s="142">
        <v>40</v>
      </c>
      <c r="J36" s="141">
        <v>41</v>
      </c>
      <c r="K36" s="142">
        <v>24</v>
      </c>
      <c r="L36" s="142">
        <v>17</v>
      </c>
      <c r="M36" s="141">
        <v>40</v>
      </c>
      <c r="N36" s="142">
        <v>17</v>
      </c>
      <c r="O36" s="142">
        <v>23</v>
      </c>
      <c r="P36" s="141">
        <v>31</v>
      </c>
      <c r="Q36" s="142">
        <v>17</v>
      </c>
      <c r="R36" s="142">
        <v>14</v>
      </c>
      <c r="S36" s="141">
        <v>23</v>
      </c>
      <c r="T36" s="142">
        <v>9</v>
      </c>
      <c r="U36" s="142">
        <v>14</v>
      </c>
      <c r="V36" s="141">
        <v>25</v>
      </c>
      <c r="W36" s="142">
        <v>12</v>
      </c>
      <c r="X36" s="142">
        <v>13</v>
      </c>
      <c r="Y36" s="141">
        <v>29</v>
      </c>
      <c r="Z36" s="142">
        <v>14</v>
      </c>
      <c r="AA36" s="142">
        <v>15</v>
      </c>
      <c r="AB36" s="141">
        <v>18</v>
      </c>
      <c r="AC36" s="142">
        <v>12</v>
      </c>
      <c r="AD36" s="142">
        <v>6</v>
      </c>
      <c r="AE36" s="141">
        <v>13</v>
      </c>
      <c r="AF36" s="142">
        <v>8</v>
      </c>
      <c r="AG36" s="142">
        <v>5</v>
      </c>
      <c r="AH36" s="141">
        <v>24</v>
      </c>
      <c r="AI36" s="142">
        <v>10</v>
      </c>
      <c r="AJ36" s="143">
        <v>14</v>
      </c>
      <c r="AK36" s="121"/>
      <c r="AL36" s="121"/>
      <c r="AM36" s="121"/>
      <c r="AN36" s="121"/>
    </row>
    <row r="37" spans="1:40" s="122" customFormat="1" ht="30.75" customHeight="1">
      <c r="A37" s="148" t="s">
        <v>398</v>
      </c>
      <c r="B37" s="146" t="s">
        <v>151</v>
      </c>
      <c r="C37" s="159" t="s">
        <v>336</v>
      </c>
      <c r="D37" s="140">
        <f t="shared" si="0"/>
        <v>415</v>
      </c>
      <c r="E37" s="140">
        <f t="shared" si="1"/>
        <v>219</v>
      </c>
      <c r="F37" s="140">
        <f t="shared" si="2"/>
        <v>196</v>
      </c>
      <c r="G37" s="141">
        <v>109</v>
      </c>
      <c r="H37" s="142">
        <v>65</v>
      </c>
      <c r="I37" s="142">
        <v>44</v>
      </c>
      <c r="J37" s="141">
        <v>72</v>
      </c>
      <c r="K37" s="142">
        <v>37</v>
      </c>
      <c r="L37" s="142">
        <v>35</v>
      </c>
      <c r="M37" s="141">
        <v>52</v>
      </c>
      <c r="N37" s="142">
        <v>21</v>
      </c>
      <c r="O37" s="142">
        <v>31</v>
      </c>
      <c r="P37" s="141">
        <v>38</v>
      </c>
      <c r="Q37" s="142">
        <v>15</v>
      </c>
      <c r="R37" s="142">
        <v>23</v>
      </c>
      <c r="S37" s="141">
        <v>28</v>
      </c>
      <c r="T37" s="142">
        <v>20</v>
      </c>
      <c r="U37" s="142">
        <v>8</v>
      </c>
      <c r="V37" s="141">
        <v>40</v>
      </c>
      <c r="W37" s="142">
        <v>20</v>
      </c>
      <c r="X37" s="142">
        <v>20</v>
      </c>
      <c r="Y37" s="141">
        <v>22</v>
      </c>
      <c r="Z37" s="142">
        <v>15</v>
      </c>
      <c r="AA37" s="142">
        <v>7</v>
      </c>
      <c r="AB37" s="141">
        <v>23</v>
      </c>
      <c r="AC37" s="142">
        <v>13</v>
      </c>
      <c r="AD37" s="142">
        <v>10</v>
      </c>
      <c r="AE37" s="141">
        <v>12</v>
      </c>
      <c r="AF37" s="142">
        <v>5</v>
      </c>
      <c r="AG37" s="142">
        <v>7</v>
      </c>
      <c r="AH37" s="141">
        <v>19</v>
      </c>
      <c r="AI37" s="142">
        <v>8</v>
      </c>
      <c r="AJ37" s="143">
        <v>11</v>
      </c>
      <c r="AK37" s="121"/>
      <c r="AL37" s="121"/>
      <c r="AM37" s="121"/>
      <c r="AN37" s="121"/>
    </row>
    <row r="38" spans="1:40" s="122" customFormat="1" ht="30.75" customHeight="1">
      <c r="A38" s="148" t="s">
        <v>399</v>
      </c>
      <c r="B38" s="146" t="s">
        <v>151</v>
      </c>
      <c r="C38" s="159" t="s">
        <v>337</v>
      </c>
      <c r="D38" s="140">
        <f t="shared" si="0"/>
        <v>41</v>
      </c>
      <c r="E38" s="140">
        <f t="shared" si="1"/>
        <v>25</v>
      </c>
      <c r="F38" s="140">
        <f t="shared" si="2"/>
        <v>16</v>
      </c>
      <c r="G38" s="141">
        <v>9</v>
      </c>
      <c r="H38" s="142">
        <v>8</v>
      </c>
      <c r="I38" s="142">
        <v>1</v>
      </c>
      <c r="J38" s="141">
        <v>5</v>
      </c>
      <c r="K38" s="142">
        <v>4</v>
      </c>
      <c r="L38" s="142">
        <v>1</v>
      </c>
      <c r="M38" s="141">
        <v>5</v>
      </c>
      <c r="N38" s="142">
        <v>2</v>
      </c>
      <c r="O38" s="142">
        <v>3</v>
      </c>
      <c r="P38" s="141">
        <v>6</v>
      </c>
      <c r="Q38" s="142">
        <v>0</v>
      </c>
      <c r="R38" s="142">
        <v>6</v>
      </c>
      <c r="S38" s="141">
        <v>1</v>
      </c>
      <c r="T38" s="142">
        <v>1</v>
      </c>
      <c r="U38" s="142">
        <v>0</v>
      </c>
      <c r="V38" s="141">
        <v>4</v>
      </c>
      <c r="W38" s="142">
        <v>3</v>
      </c>
      <c r="X38" s="142">
        <v>1</v>
      </c>
      <c r="Y38" s="141">
        <v>0</v>
      </c>
      <c r="Z38" s="142">
        <v>0</v>
      </c>
      <c r="AA38" s="142">
        <v>0</v>
      </c>
      <c r="AB38" s="141">
        <v>9</v>
      </c>
      <c r="AC38" s="142">
        <v>6</v>
      </c>
      <c r="AD38" s="142">
        <v>3</v>
      </c>
      <c r="AE38" s="141">
        <v>0</v>
      </c>
      <c r="AF38" s="142">
        <v>0</v>
      </c>
      <c r="AG38" s="142">
        <v>0</v>
      </c>
      <c r="AH38" s="141">
        <v>2</v>
      </c>
      <c r="AI38" s="142">
        <v>1</v>
      </c>
      <c r="AJ38" s="143">
        <v>1</v>
      </c>
      <c r="AK38" s="121"/>
      <c r="AL38" s="121"/>
      <c r="AM38" s="121"/>
      <c r="AN38" s="121"/>
    </row>
    <row r="39" spans="1:40" s="122" customFormat="1" ht="30.75" customHeight="1">
      <c r="A39" s="148" t="s">
        <v>400</v>
      </c>
      <c r="B39" s="146" t="s">
        <v>151</v>
      </c>
      <c r="C39" s="159" t="s">
        <v>338</v>
      </c>
      <c r="D39" s="140">
        <f t="shared" si="0"/>
        <v>41</v>
      </c>
      <c r="E39" s="140">
        <f t="shared" si="1"/>
        <v>26</v>
      </c>
      <c r="F39" s="140">
        <f t="shared" si="2"/>
        <v>15</v>
      </c>
      <c r="G39" s="141">
        <v>15</v>
      </c>
      <c r="H39" s="142">
        <v>9</v>
      </c>
      <c r="I39" s="142">
        <v>6</v>
      </c>
      <c r="J39" s="141">
        <v>10</v>
      </c>
      <c r="K39" s="142">
        <v>6</v>
      </c>
      <c r="L39" s="142">
        <v>4</v>
      </c>
      <c r="M39" s="141">
        <v>1</v>
      </c>
      <c r="N39" s="142">
        <v>1</v>
      </c>
      <c r="O39" s="142">
        <v>0</v>
      </c>
      <c r="P39" s="141">
        <v>5</v>
      </c>
      <c r="Q39" s="142">
        <v>2</v>
      </c>
      <c r="R39" s="142">
        <v>3</v>
      </c>
      <c r="S39" s="141">
        <v>1</v>
      </c>
      <c r="T39" s="142">
        <v>0</v>
      </c>
      <c r="U39" s="142">
        <v>1</v>
      </c>
      <c r="V39" s="141">
        <v>3</v>
      </c>
      <c r="W39" s="142">
        <v>3</v>
      </c>
      <c r="X39" s="142">
        <v>0</v>
      </c>
      <c r="Y39" s="141">
        <v>4</v>
      </c>
      <c r="Z39" s="142">
        <v>3</v>
      </c>
      <c r="AA39" s="142">
        <v>1</v>
      </c>
      <c r="AB39" s="141">
        <v>2</v>
      </c>
      <c r="AC39" s="142">
        <v>2</v>
      </c>
      <c r="AD39" s="142">
        <v>0</v>
      </c>
      <c r="AE39" s="141">
        <v>0</v>
      </c>
      <c r="AF39" s="142">
        <v>0</v>
      </c>
      <c r="AG39" s="142">
        <v>0</v>
      </c>
      <c r="AH39" s="141">
        <v>0</v>
      </c>
      <c r="AI39" s="142">
        <v>0</v>
      </c>
      <c r="AJ39" s="143">
        <v>0</v>
      </c>
      <c r="AK39" s="121"/>
      <c r="AL39" s="121"/>
      <c r="AM39" s="121"/>
      <c r="AN39" s="121"/>
    </row>
    <row r="40" spans="1:40" s="122" customFormat="1" ht="30.75" customHeight="1">
      <c r="A40" s="148" t="s">
        <v>401</v>
      </c>
      <c r="B40" s="146" t="s">
        <v>151</v>
      </c>
      <c r="C40" s="159" t="s">
        <v>339</v>
      </c>
      <c r="D40" s="140">
        <f t="shared" si="0"/>
        <v>253</v>
      </c>
      <c r="E40" s="140">
        <f t="shared" si="1"/>
        <v>184</v>
      </c>
      <c r="F40" s="140">
        <f t="shared" si="2"/>
        <v>69</v>
      </c>
      <c r="G40" s="141">
        <v>66</v>
      </c>
      <c r="H40" s="142">
        <v>49</v>
      </c>
      <c r="I40" s="142">
        <v>17</v>
      </c>
      <c r="J40" s="141">
        <v>27</v>
      </c>
      <c r="K40" s="142">
        <v>23</v>
      </c>
      <c r="L40" s="142">
        <v>4</v>
      </c>
      <c r="M40" s="141">
        <v>24</v>
      </c>
      <c r="N40" s="142">
        <v>16</v>
      </c>
      <c r="O40" s="142">
        <v>8</v>
      </c>
      <c r="P40" s="141">
        <v>28</v>
      </c>
      <c r="Q40" s="142">
        <v>23</v>
      </c>
      <c r="R40" s="142">
        <v>5</v>
      </c>
      <c r="S40" s="141">
        <v>13</v>
      </c>
      <c r="T40" s="142">
        <v>10</v>
      </c>
      <c r="U40" s="142">
        <v>3</v>
      </c>
      <c r="V40" s="141">
        <v>26</v>
      </c>
      <c r="W40" s="142">
        <v>19</v>
      </c>
      <c r="X40" s="142">
        <v>7</v>
      </c>
      <c r="Y40" s="141">
        <v>26</v>
      </c>
      <c r="Z40" s="142">
        <v>13</v>
      </c>
      <c r="AA40" s="142">
        <v>13</v>
      </c>
      <c r="AB40" s="141">
        <v>25</v>
      </c>
      <c r="AC40" s="142">
        <v>18</v>
      </c>
      <c r="AD40" s="142">
        <v>7</v>
      </c>
      <c r="AE40" s="141">
        <v>8</v>
      </c>
      <c r="AF40" s="142">
        <v>6</v>
      </c>
      <c r="AG40" s="142">
        <v>2</v>
      </c>
      <c r="AH40" s="141">
        <v>10</v>
      </c>
      <c r="AI40" s="142">
        <v>7</v>
      </c>
      <c r="AJ40" s="143">
        <v>3</v>
      </c>
      <c r="AK40" s="121"/>
      <c r="AL40" s="121"/>
      <c r="AM40" s="121"/>
      <c r="AN40" s="121"/>
    </row>
    <row r="41" spans="1:40" s="122" customFormat="1" ht="30.75" customHeight="1">
      <c r="A41" s="148" t="s">
        <v>402</v>
      </c>
      <c r="B41" s="149" t="s">
        <v>403</v>
      </c>
      <c r="C41" s="158"/>
      <c r="D41" s="140">
        <f t="shared" si="0"/>
        <v>1239</v>
      </c>
      <c r="E41" s="140">
        <f t="shared" si="1"/>
        <v>868</v>
      </c>
      <c r="F41" s="140">
        <f t="shared" si="2"/>
        <v>371</v>
      </c>
      <c r="G41" s="141">
        <v>349</v>
      </c>
      <c r="H41" s="142">
        <v>237</v>
      </c>
      <c r="I41" s="142">
        <v>112</v>
      </c>
      <c r="J41" s="141">
        <v>212</v>
      </c>
      <c r="K41" s="142">
        <v>155</v>
      </c>
      <c r="L41" s="142">
        <v>57</v>
      </c>
      <c r="M41" s="141">
        <v>127</v>
      </c>
      <c r="N41" s="142">
        <v>85</v>
      </c>
      <c r="O41" s="142">
        <v>42</v>
      </c>
      <c r="P41" s="141">
        <v>140</v>
      </c>
      <c r="Q41" s="142">
        <v>96</v>
      </c>
      <c r="R41" s="142">
        <v>44</v>
      </c>
      <c r="S41" s="141">
        <v>77</v>
      </c>
      <c r="T41" s="142">
        <v>55</v>
      </c>
      <c r="U41" s="142">
        <v>22</v>
      </c>
      <c r="V41" s="141">
        <v>141</v>
      </c>
      <c r="W41" s="142">
        <v>106</v>
      </c>
      <c r="X41" s="142">
        <v>35</v>
      </c>
      <c r="Y41" s="141">
        <v>54</v>
      </c>
      <c r="Z41" s="142">
        <v>36</v>
      </c>
      <c r="AA41" s="142">
        <v>18</v>
      </c>
      <c r="AB41" s="141">
        <v>57</v>
      </c>
      <c r="AC41" s="142">
        <v>45</v>
      </c>
      <c r="AD41" s="142">
        <v>12</v>
      </c>
      <c r="AE41" s="141">
        <v>32</v>
      </c>
      <c r="AF41" s="142">
        <v>18</v>
      </c>
      <c r="AG41" s="142">
        <v>14</v>
      </c>
      <c r="AH41" s="141">
        <v>50</v>
      </c>
      <c r="AI41" s="142">
        <v>35</v>
      </c>
      <c r="AJ41" s="143">
        <v>15</v>
      </c>
      <c r="AK41" s="121"/>
      <c r="AL41" s="121"/>
      <c r="AM41" s="121"/>
      <c r="AN41" s="121"/>
    </row>
    <row r="42" spans="1:40" s="122" customFormat="1" ht="30.75" customHeight="1">
      <c r="A42" s="148" t="s">
        <v>404</v>
      </c>
      <c r="B42" s="149" t="s">
        <v>405</v>
      </c>
      <c r="C42" s="158"/>
      <c r="D42" s="140">
        <f t="shared" si="0"/>
        <v>23</v>
      </c>
      <c r="E42" s="140">
        <f t="shared" si="1"/>
        <v>10</v>
      </c>
      <c r="F42" s="140">
        <f t="shared" si="2"/>
        <v>13</v>
      </c>
      <c r="G42" s="141">
        <v>8</v>
      </c>
      <c r="H42" s="142">
        <v>6</v>
      </c>
      <c r="I42" s="142">
        <v>2</v>
      </c>
      <c r="J42" s="141">
        <v>5</v>
      </c>
      <c r="K42" s="142">
        <v>1</v>
      </c>
      <c r="L42" s="142">
        <v>4</v>
      </c>
      <c r="M42" s="141">
        <v>1</v>
      </c>
      <c r="N42" s="142">
        <v>1</v>
      </c>
      <c r="O42" s="142">
        <v>0</v>
      </c>
      <c r="P42" s="141">
        <v>4</v>
      </c>
      <c r="Q42" s="142">
        <v>0</v>
      </c>
      <c r="R42" s="142">
        <v>4</v>
      </c>
      <c r="S42" s="141">
        <v>0</v>
      </c>
      <c r="T42" s="142">
        <v>0</v>
      </c>
      <c r="U42" s="142">
        <v>0</v>
      </c>
      <c r="V42" s="141">
        <v>3</v>
      </c>
      <c r="W42" s="142">
        <v>2</v>
      </c>
      <c r="X42" s="142">
        <v>1</v>
      </c>
      <c r="Y42" s="141">
        <v>1</v>
      </c>
      <c r="Z42" s="142">
        <v>0</v>
      </c>
      <c r="AA42" s="142">
        <v>1</v>
      </c>
      <c r="AB42" s="141">
        <v>0</v>
      </c>
      <c r="AC42" s="142">
        <v>0</v>
      </c>
      <c r="AD42" s="142">
        <v>0</v>
      </c>
      <c r="AE42" s="141">
        <v>1</v>
      </c>
      <c r="AF42" s="142">
        <v>0</v>
      </c>
      <c r="AG42" s="142">
        <v>1</v>
      </c>
      <c r="AH42" s="141">
        <v>0</v>
      </c>
      <c r="AI42" s="142">
        <v>0</v>
      </c>
      <c r="AJ42" s="143">
        <v>0</v>
      </c>
      <c r="AK42" s="121"/>
      <c r="AL42" s="121"/>
      <c r="AM42" s="121"/>
      <c r="AN42" s="121"/>
    </row>
    <row r="43" spans="1:40" s="122" customFormat="1" ht="30.75" customHeight="1" thickBot="1">
      <c r="A43" s="151" t="s">
        <v>406</v>
      </c>
      <c r="B43" s="152" t="s">
        <v>407</v>
      </c>
      <c r="C43" s="160"/>
      <c r="D43" s="144">
        <f t="shared" si="0"/>
        <v>238</v>
      </c>
      <c r="E43" s="144">
        <f t="shared" si="1"/>
        <v>136</v>
      </c>
      <c r="F43" s="144">
        <f t="shared" si="2"/>
        <v>102</v>
      </c>
      <c r="G43" s="154">
        <v>89</v>
      </c>
      <c r="H43" s="155">
        <v>51</v>
      </c>
      <c r="I43" s="155">
        <v>38</v>
      </c>
      <c r="J43" s="154">
        <v>37</v>
      </c>
      <c r="K43" s="155">
        <v>27</v>
      </c>
      <c r="L43" s="155">
        <v>10</v>
      </c>
      <c r="M43" s="154">
        <v>24</v>
      </c>
      <c r="N43" s="155">
        <v>17</v>
      </c>
      <c r="O43" s="155">
        <v>7</v>
      </c>
      <c r="P43" s="154">
        <v>30</v>
      </c>
      <c r="Q43" s="155">
        <v>11</v>
      </c>
      <c r="R43" s="155">
        <v>19</v>
      </c>
      <c r="S43" s="154">
        <v>8</v>
      </c>
      <c r="T43" s="155">
        <v>4</v>
      </c>
      <c r="U43" s="155">
        <v>4</v>
      </c>
      <c r="V43" s="154">
        <v>21</v>
      </c>
      <c r="W43" s="155">
        <v>12</v>
      </c>
      <c r="X43" s="155">
        <v>9</v>
      </c>
      <c r="Y43" s="154">
        <v>15</v>
      </c>
      <c r="Z43" s="155">
        <v>6</v>
      </c>
      <c r="AA43" s="155">
        <v>9</v>
      </c>
      <c r="AB43" s="154">
        <v>4</v>
      </c>
      <c r="AC43" s="155">
        <v>2</v>
      </c>
      <c r="AD43" s="155">
        <v>2</v>
      </c>
      <c r="AE43" s="154">
        <v>5</v>
      </c>
      <c r="AF43" s="155">
        <v>4</v>
      </c>
      <c r="AG43" s="155">
        <v>1</v>
      </c>
      <c r="AH43" s="154">
        <v>5</v>
      </c>
      <c r="AI43" s="155">
        <v>2</v>
      </c>
      <c r="AJ43" s="156">
        <v>3</v>
      </c>
      <c r="AK43" s="121"/>
      <c r="AL43" s="121"/>
      <c r="AM43" s="121"/>
      <c r="AN43" s="121"/>
    </row>
  </sheetData>
  <sheetProtection/>
  <mergeCells count="11">
    <mergeCell ref="D2:F2"/>
    <mergeCell ref="G2:I2"/>
    <mergeCell ref="J2:L2"/>
    <mergeCell ref="M2:O2"/>
    <mergeCell ref="P2:R2"/>
    <mergeCell ref="S2:U2"/>
    <mergeCell ref="V2:X2"/>
    <mergeCell ref="AH2:AJ2"/>
    <mergeCell ref="Y2:AA2"/>
    <mergeCell ref="AB2:AD2"/>
    <mergeCell ref="AE2:AG2"/>
  </mergeCells>
  <printOptions/>
  <pageMargins left="0.67" right="0" top="0.8267716535433072" bottom="0.3937007874015748" header="0.4330708661417323" footer="0.5118110236220472"/>
  <pageSetup blackAndWhite="1" horizontalDpi="600" verticalDpi="600" orientation="portrait" paperSize="9" scale="60" r:id="rId2"/>
  <headerFooter alignWithMargins="0">
    <oddFooter>&amp;R&amp;A &amp;P/&amp;N</oddFooter>
  </headerFooter>
  <colBreaks count="2" manualBreakCount="2">
    <brk id="18" max="65535" man="1"/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2010-11-29T08:18:27Z</cp:lastPrinted>
  <dcterms:created xsi:type="dcterms:W3CDTF">2010-11-29T07:52:23Z</dcterms:created>
  <dcterms:modified xsi:type="dcterms:W3CDTF">2010-11-30T06:31:50Z</dcterms:modified>
  <cp:category/>
  <cp:version/>
  <cp:contentType/>
  <cp:contentStatus/>
</cp:coreProperties>
</file>