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6★補助事業関係\01★補助事業\12_介護事業所・施設等のサービス継続支援事業\13HP案\04実績報告\"/>
    </mc:Choice>
  </mc:AlternateContent>
  <xr:revisionPtr revIDLastSave="0" documentId="13_ncr:1_{A29CCCC4-F578-4763-8B6C-3647D5D7DF17}" xr6:coauthVersionLast="47" xr6:coauthVersionMax="47" xr10:uidLastSave="{00000000-0000-0000-0000-000000000000}"/>
  <bookViews>
    <workbookView xWindow="28635" yWindow="-165" windowWidth="29130" windowHeight="15810" firstSheet="1" activeTab="2" xr2:uid="{00000000-000D-0000-FFFF-FFFF00000000}"/>
  </bookViews>
  <sheets>
    <sheet name="(はじめにお読み下さい)申請書の使い方" sheetId="30" state="hidden" r:id="rId1"/>
    <sheet name="(はじめにお読み下さい)報告書の使い方" sheetId="34" r:id="rId2"/>
    <sheet name="清算額一覧" sheetId="29" r:id="rId3"/>
    <sheet name="個票1" sheetId="19" r:id="rId4"/>
    <sheet name="単価表" sheetId="28" state="hidden" r:id="rId5"/>
    <sheet name="リスト" sheetId="31" state="hidden" r:id="rId6"/>
  </sheets>
  <externalReferences>
    <externalReference r:id="rId7"/>
  </externalReferences>
  <definedNames>
    <definedName name="_xlnm.Print_Area" localSheetId="3">個票1!$A$1:$AM$57</definedName>
    <definedName name="_xlnm.Print_Area" localSheetId="2">清算額一覧!$A$1:$Q$22</definedName>
    <definedName name="_xlnm.Print_Area" localSheetId="4">単価表!$A$1:$K$103</definedName>
    <definedName name="Print_Area_MI" localSheetId="1">#REF!</definedName>
    <definedName name="Print_Area_MI">#REF!</definedName>
    <definedName name="ｗ" localSheetId="1">#REF!</definedName>
    <definedName name="ｗ">#REF!</definedName>
    <definedName name="ういｇｐ" localSheetId="1">#REF!</definedName>
    <definedName name="ういｇｐ">#REF!</definedName>
    <definedName name="図１">[1]様式5!$B$50</definedName>
    <definedName name="図３">[1]様式5!$B$50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4" l="1"/>
  <c r="A6" i="34" s="1"/>
  <c r="A7" i="34" s="1"/>
  <c r="A8" i="34" s="1"/>
  <c r="A9" i="34" s="1"/>
  <c r="A10" i="34" s="1"/>
  <c r="H55" i="19" l="1"/>
  <c r="AD47" i="19" s="1"/>
  <c r="L19" i="29"/>
  <c r="L10" i="29"/>
  <c r="H7" i="29"/>
  <c r="H13" i="29"/>
  <c r="L13" i="29"/>
  <c r="L9" i="29"/>
  <c r="I19" i="29"/>
  <c r="L18" i="29"/>
  <c r="N15" i="29"/>
  <c r="K15" i="29"/>
  <c r="H19" i="29"/>
  <c r="L15" i="29"/>
  <c r="O11" i="29"/>
  <c r="I13" i="29"/>
  <c r="K10" i="29"/>
  <c r="O18" i="29"/>
  <c r="N19" i="29"/>
  <c r="I6" i="29"/>
  <c r="K7" i="29"/>
  <c r="I17" i="29"/>
  <c r="O9" i="29"/>
  <c r="H5" i="29"/>
  <c r="H8" i="29"/>
  <c r="I7" i="29"/>
  <c r="N17" i="29"/>
  <c r="L6" i="29"/>
  <c r="O17" i="29"/>
  <c r="K6" i="29"/>
  <c r="N14" i="29"/>
  <c r="O8" i="29"/>
  <c r="L7" i="29"/>
  <c r="K19" i="29"/>
  <c r="K11" i="29"/>
  <c r="O13" i="29"/>
  <c r="O10" i="29"/>
  <c r="K18" i="29"/>
  <c r="I9" i="29"/>
  <c r="O19" i="29"/>
  <c r="N11" i="29"/>
  <c r="H10" i="29"/>
  <c r="K16" i="29"/>
  <c r="L8" i="29"/>
  <c r="N12" i="29"/>
  <c r="H14" i="29"/>
  <c r="K17" i="29"/>
  <c r="H9" i="29"/>
  <c r="H12" i="29"/>
  <c r="O12" i="29"/>
  <c r="L14" i="29"/>
  <c r="I15" i="29"/>
  <c r="N16" i="29"/>
  <c r="O7" i="29"/>
  <c r="N7" i="29"/>
  <c r="K14" i="29"/>
  <c r="H16" i="29"/>
  <c r="L17" i="29"/>
  <c r="K13" i="29"/>
  <c r="N13" i="29"/>
  <c r="I12" i="29"/>
  <c r="L12" i="29"/>
  <c r="L16" i="29"/>
  <c r="L11" i="29"/>
  <c r="N18" i="29"/>
  <c r="K8" i="29"/>
  <c r="L5" i="29"/>
  <c r="N8" i="29"/>
  <c r="I16" i="29"/>
  <c r="I14" i="29"/>
  <c r="I11" i="29"/>
  <c r="H18" i="29"/>
  <c r="I18" i="29"/>
  <c r="N6" i="29"/>
  <c r="H6" i="29"/>
  <c r="K9" i="29"/>
  <c r="O16" i="29"/>
  <c r="O14" i="29"/>
  <c r="I8" i="29"/>
  <c r="I10" i="29"/>
  <c r="I5" i="29"/>
  <c r="H15" i="29"/>
  <c r="N10" i="29"/>
  <c r="K12" i="29"/>
  <c r="O6" i="29"/>
  <c r="O15" i="29"/>
  <c r="H11" i="29"/>
  <c r="N9" i="29"/>
  <c r="H17" i="29"/>
  <c r="AI47" i="19" l="1"/>
  <c r="H44" i="19"/>
  <c r="A19" i="29"/>
  <c r="A18" i="29"/>
  <c r="A17" i="29"/>
  <c r="A16" i="29"/>
  <c r="A15" i="29"/>
  <c r="A14" i="29"/>
  <c r="A13" i="29"/>
  <c r="A12" i="29"/>
  <c r="A11" i="29"/>
  <c r="A10" i="29"/>
  <c r="A9" i="29"/>
  <c r="A8" i="29"/>
  <c r="A7" i="29"/>
  <c r="A6" i="29"/>
  <c r="A5" i="29"/>
  <c r="F10" i="29"/>
  <c r="D16" i="29"/>
  <c r="D7" i="29"/>
  <c r="F19" i="29"/>
  <c r="F7" i="29"/>
  <c r="D15" i="29"/>
  <c r="D12" i="29"/>
  <c r="D8" i="29"/>
  <c r="F6" i="29"/>
  <c r="F13" i="29"/>
  <c r="F17" i="29"/>
  <c r="D13" i="29"/>
  <c r="D19" i="29"/>
  <c r="D17" i="29"/>
  <c r="F12" i="29"/>
  <c r="F9" i="29"/>
  <c r="F11" i="29"/>
  <c r="F18" i="29"/>
  <c r="D18" i="29"/>
  <c r="F16" i="29"/>
  <c r="F8" i="29"/>
  <c r="D11" i="29"/>
  <c r="F14" i="29"/>
  <c r="F15" i="29"/>
  <c r="D9" i="29"/>
  <c r="D6" i="29"/>
  <c r="F5" i="29"/>
  <c r="D10" i="29"/>
  <c r="D14" i="29"/>
  <c r="J6" i="29" l="1"/>
  <c r="J19" i="29"/>
  <c r="J11" i="29"/>
  <c r="J12" i="29"/>
  <c r="J13" i="29"/>
  <c r="J9" i="29"/>
  <c r="J7" i="29"/>
  <c r="J8" i="29"/>
  <c r="J16" i="29"/>
  <c r="J18" i="29"/>
  <c r="J14" i="29"/>
  <c r="J17" i="29"/>
  <c r="J10" i="29"/>
  <c r="J15" i="29"/>
  <c r="A6" i="30"/>
  <c r="A7" i="30" s="1"/>
  <c r="A8" i="30" s="1"/>
  <c r="A9" i="30" s="1"/>
  <c r="A10" i="30" s="1"/>
  <c r="A11" i="30" s="1"/>
  <c r="A12" i="30" s="1"/>
  <c r="A13" i="30" s="1"/>
  <c r="O5" i="29"/>
  <c r="P12" i="29" l="1"/>
  <c r="P15" i="29"/>
  <c r="P19" i="29"/>
  <c r="P18" i="29"/>
  <c r="P11" i="29"/>
  <c r="P16" i="29"/>
  <c r="P6" i="29"/>
  <c r="P14" i="29"/>
  <c r="P17" i="29"/>
  <c r="P7" i="29"/>
  <c r="P10" i="29"/>
  <c r="P8" i="29"/>
  <c r="P13" i="29"/>
  <c r="P9" i="29"/>
  <c r="M8" i="29"/>
  <c r="M17" i="29"/>
  <c r="M6" i="29"/>
  <c r="M12" i="29"/>
  <c r="M7" i="29"/>
  <c r="M15" i="29"/>
  <c r="M16" i="29"/>
  <c r="M14" i="29"/>
  <c r="M11" i="29"/>
  <c r="M10" i="29"/>
  <c r="M18" i="29"/>
  <c r="M13" i="29"/>
  <c r="M9" i="29"/>
  <c r="M19" i="29"/>
  <c r="H35" i="19"/>
  <c r="AD27" i="19" s="1"/>
  <c r="AI27" i="19" s="1"/>
  <c r="E12" i="29"/>
  <c r="E7" i="29"/>
  <c r="C18" i="29"/>
  <c r="C8" i="29"/>
  <c r="E11" i="29"/>
  <c r="E8" i="29"/>
  <c r="C13" i="29"/>
  <c r="C6" i="29"/>
  <c r="C15" i="29"/>
  <c r="B11" i="29"/>
  <c r="B15" i="29"/>
  <c r="E18" i="29"/>
  <c r="B10" i="29"/>
  <c r="B13" i="29"/>
  <c r="C5" i="29"/>
  <c r="B6" i="29"/>
  <c r="D5" i="29"/>
  <c r="C10" i="29"/>
  <c r="C16" i="29"/>
  <c r="B18" i="29"/>
  <c r="E19" i="29"/>
  <c r="B16" i="29"/>
  <c r="C14" i="29"/>
  <c r="E6" i="29"/>
  <c r="E17" i="29"/>
  <c r="B19" i="29"/>
  <c r="B7" i="29"/>
  <c r="E10" i="29"/>
  <c r="B9" i="29"/>
  <c r="E14" i="29"/>
  <c r="E13" i="29"/>
  <c r="E9" i="29"/>
  <c r="B8" i="29"/>
  <c r="B17" i="29"/>
  <c r="B12" i="29"/>
  <c r="E16" i="29"/>
  <c r="C19" i="29"/>
  <c r="C11" i="29"/>
  <c r="C17" i="29"/>
  <c r="B14" i="29"/>
  <c r="E5" i="29"/>
  <c r="B5" i="29"/>
  <c r="C12" i="29"/>
  <c r="C9" i="29"/>
  <c r="C7" i="29"/>
  <c r="K5" i="29"/>
  <c r="E15" i="29"/>
  <c r="M5" i="29" l="1"/>
  <c r="J5" i="29"/>
  <c r="N5" i="29"/>
  <c r="P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6" authorId="0" shapeId="0" xr:uid="{F5FF6E13-A61D-4202-8807-E4EC627E39A8}">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V33" authorId="0" shapeId="0" xr:uid="{24BBB1AF-577F-442D-B94C-40C568475B24}">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V43" authorId="0" shapeId="0" xr:uid="{0A7B2CFB-7930-4208-9603-434E0D6B200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883F586C-F4BA-402B-881E-DCCB3B9C962F}">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V51" authorId="0" shapeId="0" xr:uid="{185266D9-929B-4C3F-8728-D55AA4A9142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<sst xmlns="http://schemas.openxmlformats.org/spreadsheetml/2006/main" count="458" uniqueCount="247">
  <si>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</si>
  <si>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</si>
  <si>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</si>
  <si>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</si>
  <si>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</si>
  <si>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</si>
  <si>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</si>
  <si>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</si>
  <si>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</si>
  <si>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千円</t>
    <rPh sb="0" eb="2">
      <t>センエン</t>
    </rPh>
    <phoneticPr fontId="4"/>
  </si>
  <si>
    <t>電話番号</t>
    <rPh sb="0" eb="2">
      <t>デンワ</t>
    </rPh>
    <rPh sb="2" eb="4">
      <t>バンゴウ</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</si>
  <si>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</si>
  <si>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</si>
  <si>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</si>
  <si>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</si>
  <si>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</si>
  <si>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</si>
  <si>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</si>
  <si>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</si>
  <si>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</si>
  <si>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</si>
  <si>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</si>
  <si>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</si>
  <si>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</si>
  <si>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</si>
  <si>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</si>
  <si>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</si>
  <si>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</si>
  <si>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</si>
  <si>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</si>
  <si>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</si>
  <si>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t>
  </si>
  <si>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</si>
  <si>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</si>
  <si>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</si>
  <si>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</si>
  <si>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</si>
  <si>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</si>
  <si>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</si>
  <si>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</si>
  <si>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</si>
  <si>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</si>
  <si>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</si>
  <si>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</si>
  <si>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</si>
  <si>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</si>
  <si>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</si>
  <si>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</si>
  <si>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</si>
  <si>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</si>
  <si>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</si>
  <si>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</si>
  <si>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</si>
  <si>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</si>
  <si>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</si>
  <si>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</si>
  <si>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</si>
  <si>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</si>
  <si>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</si>
  <si>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</si>
  <si>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</si>
  <si>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</si>
  <si>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</si>
  <si>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</si>
  <si>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</si>
  <si>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</si>
  <si>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</si>
  <si>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</si>
  <si>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</si>
  <si>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</si>
  <si>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</si>
  <si>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</si>
  <si>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</si>
  <si>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</si>
  <si>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</si>
  <si>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</si>
  <si>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</si>
  <si>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</si>
  <si>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</si>
  <si>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</si>
  <si>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</si>
  <si>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</si>
  <si>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</si>
  <si>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</si>
  <si>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</si>
  <si>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</si>
  <si>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</si>
  <si>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</si>
  <si>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</si>
  <si>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</si>
  <si>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</si>
  <si>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</si>
  <si>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</si>
  <si>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</si>
  <si>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</si>
  <si>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</si>
  <si>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</si>
  <si>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</si>
  <si>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</si>
  <si>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</si>
  <si>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</si>
  <si>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</si>
  <si>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</si>
  <si>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</si>
  <si>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</si>
  <si>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</si>
  <si>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</si>
  <si>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</si>
  <si>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</si>
  <si>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</si>
  <si>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</si>
  <si>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</si>
  <si>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</si>
  <si>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</si>
  <si>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</si>
  <si>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</si>
  <si>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</si>
  <si>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</si>
  <si>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</si>
  <si>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</si>
  <si>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</si>
  <si>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</si>
  <si>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</si>
  <si>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</si>
  <si>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</si>
  <si>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</si>
  <si>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</si>
  <si>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</si>
  <si>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</si>
  <si>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</si>
  <si>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</si>
  <si>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</si>
  <si>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</si>
  <si>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</si>
  <si>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</si>
  <si>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</si>
  <si>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</si>
  <si>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</si>
  <si>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</si>
  <si>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</si>
  <si>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</si>
  <si>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</si>
  <si>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</si>
  <si>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</si>
  <si>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</si>
  <si>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</si>
  <si>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</si>
  <si>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</si>
  <si>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</si>
  <si>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</si>
  <si>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</si>
  <si>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</si>
  <si>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</si>
  <si>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</si>
  <si>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</si>
  <si>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</si>
  <si>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</si>
  <si>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</si>
  <si>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</si>
  <si>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</si>
  <si>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</si>
  <si>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</si>
  <si>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</si>
  <si>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</si>
  <si>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</si>
  <si>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</si>
  <si>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</si>
  <si>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</si>
  <si>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</si>
  <si>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</si>
  <si>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</si>
  <si>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</si>
  <si>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</si>
  <si>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</si>
  <si>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</si>
  <si>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</si>
  <si>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</si>
  <si>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</si>
  <si>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</si>
  <si>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</si>
  <si>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</si>
  <si>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</si>
  <si>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</si>
  <si>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</si>
  <si>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</si>
  <si>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</si>
  <si>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</si>
  <si>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</si>
  <si>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</si>
  <si>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</si>
  <si>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</si>
  <si>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</si>
  <si>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</si>
  <si>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</si>
  <si>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</si>
  <si>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</si>
  <si>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</si>
  <si>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</si>
  <si>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</si>
  <si>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</si>
  <si>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</si>
  <si>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</si>
  <si>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</si>
  <si>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</si>
  <si>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</si>
  <si>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</si>
  <si>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</si>
  <si>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</si>
  <si>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</si>
  <si>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</si>
  <si>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</si>
  <si>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</si>
  <si>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</si>
  <si>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</si>
  <si>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</si>
  <si>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</si>
  <si>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</si>
  <si>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</si>
  <si>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</si>
  <si>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</si>
  <si>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</si>
  <si>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</si>
  <si>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</si>
  <si>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</si>
  <si>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</si>
  <si>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</si>
  <si>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</si>
  <si>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</si>
  <si>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</si>
  <si>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介護事業所等及び介護施設等に対するサービス継続支援事業に関する事業実績報告書（事業所単位）</t>
    <rPh sb="33" eb="35">
      <t>ジッセキ</t>
    </rPh>
    <rPh sb="35" eb="37">
      <t>ホウコク</t>
    </rPh>
    <rPh sb="39" eb="42">
      <t>ジギョウショ</t>
    </rPh>
    <rPh sb="42" eb="44">
      <t>タンイ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</si>
  <si>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</si>
  <si>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</si>
  <si>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</si>
  <si>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</si>
  <si>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交付決定額（千円）</t>
    <rPh sb="0" eb="2">
      <t>コウフ</t>
    </rPh>
    <rPh sb="2" eb="4">
      <t>ケッテイ</t>
    </rPh>
    <rPh sb="4" eb="5">
      <t>ガク</t>
    </rPh>
    <rPh sb="6" eb="8">
      <t>センエン</t>
    </rPh>
    <phoneticPr fontId="4"/>
  </si>
  <si>
    <t>差引額（千円）</t>
    <rPh sb="0" eb="2">
      <t>サシヒキ</t>
    </rPh>
    <rPh sb="2" eb="3">
      <t>ガク</t>
    </rPh>
    <rPh sb="4" eb="6">
      <t>センエン</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</si>
  <si>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</si>
  <si>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</si>
  <si>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</si>
  <si>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本報告書の使い方、申請の手順</t>
    <rPh sb="0" eb="1">
      <t>ホン</t>
    </rPh>
    <rPh sb="1" eb="4">
      <t>ホウコクショ</t>
    </rPh>
    <rPh sb="5" eb="6">
      <t>ツカ</t>
    </rPh>
    <rPh sb="7" eb="8">
      <t>カタ</t>
    </rPh>
    <rPh sb="9" eb="11">
      <t>シンセイ</t>
    </rPh>
    <rPh sb="12" eb="14">
      <t>テジュン</t>
    </rPh>
    <phoneticPr fontId="4"/>
  </si>
  <si>
    <t>本Excelを各事業所に配布し、以下の様式への記入を依頼
・様式４（個票）</t>
    <rPh sb="16" eb="18">
      <t>イカ</t>
    </rPh>
    <rPh sb="19" eb="21">
      <t>ヨウシキ</t>
    </rPh>
    <rPh sb="23" eb="25">
      <t>キニュウ</t>
    </rPh>
    <rPh sb="26" eb="28">
      <t>イライ</t>
    </rPh>
    <phoneticPr fontId="4"/>
  </si>
  <si>
    <t>以下の作業を行った上で、事業者（法人本部）へ返送
【様式４（個票）】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</si>
  <si>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r>
      <t xml:space="preserve">様式４（個票）の内容が、様式３（実績額一覧）に正しく反映されていることを確認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9" eb="21">
      <t>イチラン</t>
    </rPh>
    <rPh sb="23" eb="24">
      <t>タダ</t>
    </rPh>
    <rPh sb="24" eb="25">
      <t>テキセイ</t>
    </rPh>
    <rPh sb="26" eb="28">
      <t>ハンエイ</t>
    </rPh>
    <rPh sb="36" eb="38">
      <t>カクニン</t>
    </rPh>
    <rPh sb="62" eb="63">
      <t>ギョウ</t>
    </rPh>
    <rPh sb="75" eb="76">
      <t>ミギ</t>
    </rPh>
    <phoneticPr fontId="4"/>
  </si>
  <si>
    <t>（様式３）事業所・施設別清算額一覧</t>
    <rPh sb="1" eb="3">
      <t>ヨウシキ</t>
    </rPh>
    <rPh sb="5" eb="8">
      <t>ジギョウショ</t>
    </rPh>
    <rPh sb="9" eb="11">
      <t>シセツ</t>
    </rPh>
    <rPh sb="11" eb="12">
      <t>ベツ</t>
    </rPh>
    <rPh sb="12" eb="14">
      <t>セイサン</t>
    </rPh>
    <rPh sb="14" eb="15">
      <t>ガク</t>
    </rPh>
    <rPh sb="15" eb="17">
      <t>イチラン</t>
    </rPh>
    <phoneticPr fontId="4"/>
  </si>
  <si>
    <t>（様式４）</t>
    <rPh sb="1" eb="3">
      <t>ヨウシキ</t>
    </rPh>
    <phoneticPr fontId="4"/>
  </si>
  <si>
    <t>兵庫県介護事業所等及び介護施設等に対するサービス継続支援事業の実績報告フォームにて必要事項を入力</t>
    <rPh sb="0" eb="3">
      <t>ヒョウゴケン</t>
    </rPh>
    <rPh sb="3" eb="8">
      <t>カイゴジギョウショ</t>
    </rPh>
    <rPh sb="8" eb="9">
      <t>ナド</t>
    </rPh>
    <rPh sb="9" eb="10">
      <t>オヨ</t>
    </rPh>
    <rPh sb="11" eb="13">
      <t>カイゴ</t>
    </rPh>
    <rPh sb="13" eb="15">
      <t>シセツ</t>
    </rPh>
    <rPh sb="15" eb="16">
      <t>ナド</t>
    </rPh>
    <rPh sb="17" eb="18">
      <t>タイ</t>
    </rPh>
    <rPh sb="24" eb="26">
      <t>ケイゾク</t>
    </rPh>
    <rPh sb="26" eb="28">
      <t>シエン</t>
    </rPh>
    <rPh sb="28" eb="30">
      <t>ジギョウ</t>
    </rPh>
    <rPh sb="31" eb="35">
      <t>ジッセキホウコク</t>
    </rPh>
    <rPh sb="41" eb="43">
      <t>ヒツヨウ</t>
    </rPh>
    <rPh sb="43" eb="45">
      <t>ジコウ</t>
    </rPh>
    <rPh sb="46" eb="48">
      <t>ニュウリョク</t>
    </rPh>
    <phoneticPr fontId="4"/>
  </si>
  <si>
    <t>完成したExcelファイルを兵庫県介護事業所等及び介護施設等に対するサービス継続支援事業実績報告フォームに添付</t>
    <rPh sb="14" eb="17">
      <t>ヒョウゴケン</t>
    </rPh>
    <rPh sb="44" eb="48">
      <t>ジッセキホウコク</t>
    </rPh>
    <rPh sb="53" eb="55">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</si>
</sst>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0;&quot;&quot;"/>
    <numFmt numFmtId="178" formatCode="#,##0_);[Red]\(#,##0\)"/>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12"/>
      <color indexed="81"/>
      <name val="MS P ゴシック"/>
      <family val="3"/>
      <charset val="128"/>
    </font>
    <font>
      <b/>
      <sz val="12"/>
      <color indexed="81"/>
      <name val="MS P 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11">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 fillId="0" borderId="0">
      <alignment vertical="center"/>
    </xf>
    <xf numFmtId="0" fontId="5" fillId="0" borderId="0"/>
    <xf numFmtId="38" fontId="8" fillId="0" borderId="0" applyFont="0" applyFill="0" applyBorder="0" applyAlignment="0" applyProtection="0"/>
    <xf numFmtId="0" fontId="5" fillId="0" borderId="0">
      <alignment vertical="center"/>
    </xf>
  </cellStyleXfs>
  <cellXfs count="289">
    <xf numFmtId="0" fontId="0" fillId="0" borderId="0" xfId="0">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8" xfId="0" applyFont="1" applyFill="1" applyBorder="1" applyAlignment="1">
      <alignment horizontal="center" vertical="center" wrapText="1"/>
    </xf>
    <xf numFmtId="0" fontId="7" fillId="0" borderId="0" xfId="0" applyFont="1" applyAlignment="1">
      <alignment horizontal="left" vertical="center"/>
    </xf>
    <xf numFmtId="177"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7"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1" fillId="2" borderId="28" xfId="0" applyFont="1" applyFill="1" applyBorder="1" applyAlignment="1">
      <alignment horizontal="center" vertical="center"/>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177" fontId="11" fillId="2" borderId="3" xfId="4" applyNumberFormat="1" applyFont="1" applyFill="1" applyBorder="1" applyAlignment="1">
      <alignment horizontal="center" vertical="center" shrinkToFit="1"/>
    </xf>
    <xf numFmtId="0" fontId="30" fillId="0" borderId="0" xfId="0" applyFont="1">
      <alignment vertical="center"/>
    </xf>
    <xf numFmtId="49" fontId="8" fillId="0" borderId="28" xfId="0" applyNumberFormat="1" applyFont="1" applyBorder="1" applyAlignment="1">
      <alignment vertical="center" shrinkToFit="1"/>
    </xf>
    <xf numFmtId="0" fontId="11" fillId="0" borderId="0" xfId="0" applyFont="1">
      <alignment vertical="center"/>
    </xf>
    <xf numFmtId="0" fontId="11" fillId="0" borderId="0" xfId="0" applyFont="1" applyAlignment="1">
      <alignment vertical="center" wrapText="1"/>
    </xf>
    <xf numFmtId="0" fontId="11"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1"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0" fontId="11" fillId="0" borderId="0" xfId="0" applyFont="1" applyAlignment="1">
      <alignment horizontal="center" vertical="center"/>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6" fontId="8" fillId="0" borderId="0" xfId="4" applyNumberFormat="1" applyFont="1" applyFill="1" applyBorder="1" applyAlignment="1">
      <alignment vertical="center" shrinkToFit="1"/>
    </xf>
    <xf numFmtId="0" fontId="10" fillId="0" borderId="0" xfId="0" applyFont="1" applyAlignment="1">
      <alignment vertical="center" shrinkToFit="1"/>
    </xf>
    <xf numFmtId="176"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2" fillId="0" borderId="0" xfId="0" applyFont="1" applyAlignment="1">
      <alignment vertical="center" wrapText="1"/>
    </xf>
    <xf numFmtId="0" fontId="7" fillId="4" borderId="0" xfId="0" applyFont="1" applyFill="1" applyAlignment="1">
      <alignment horizontal="left" vertical="center"/>
    </xf>
    <xf numFmtId="0" fontId="11" fillId="0" borderId="0" xfId="0" applyFont="1" applyAlignment="1">
      <alignment vertical="center" shrinkToFit="1"/>
    </xf>
    <xf numFmtId="177" fontId="8" fillId="0" borderId="28" xfId="4" applyNumberFormat="1" applyFont="1" applyBorder="1" applyAlignment="1">
      <alignment vertical="center" shrinkToFit="1"/>
    </xf>
    <xf numFmtId="0" fontId="31" fillId="0" borderId="28" xfId="0" applyFont="1" applyBorder="1" applyAlignment="1">
      <alignment horizontal="center" vertical="center"/>
    </xf>
    <xf numFmtId="0" fontId="32" fillId="0" borderId="28" xfId="0" applyFont="1" applyBorder="1" applyAlignment="1">
      <alignment horizontal="left" vertical="center" wrapText="1"/>
    </xf>
    <xf numFmtId="0" fontId="32" fillId="0" borderId="13" xfId="0" applyFont="1" applyBorder="1" applyAlignment="1">
      <alignment horizontal="left" vertical="center" wrapText="1"/>
    </xf>
    <xf numFmtId="0" fontId="25" fillId="0" borderId="0" xfId="0" applyFont="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1" fillId="2" borderId="28"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178" fontId="11" fillId="3" borderId="8" xfId="0" applyNumberFormat="1" applyFont="1" applyFill="1" applyBorder="1" applyAlignment="1">
      <alignment vertical="center" wrapText="1"/>
    </xf>
    <xf numFmtId="178" fontId="11" fillId="3" borderId="0" xfId="0" applyNumberFormat="1" applyFont="1" applyFill="1" applyAlignment="1">
      <alignment vertical="center" wrapText="1"/>
    </xf>
    <xf numFmtId="178" fontId="11" fillId="3" borderId="10" xfId="0" applyNumberFormat="1" applyFont="1" applyFill="1" applyBorder="1" applyAlignment="1">
      <alignment vertical="center" wrapText="1"/>
    </xf>
    <xf numFmtId="178" fontId="11" fillId="3" borderId="7" xfId="0" applyNumberFormat="1" applyFont="1" applyFill="1" applyBorder="1" applyAlignment="1">
      <alignment vertical="center" wrapText="1"/>
    </xf>
    <xf numFmtId="0" fontId="11" fillId="4" borderId="0" xfId="0" applyFont="1" applyFill="1">
      <alignment vertical="center"/>
    </xf>
    <xf numFmtId="0" fontId="11" fillId="4" borderId="9" xfId="0" applyFont="1" applyFill="1" applyBorder="1">
      <alignment vertical="center"/>
    </xf>
    <xf numFmtId="0" fontId="11" fillId="4" borderId="7" xfId="0" applyFont="1" applyFill="1" applyBorder="1">
      <alignment vertical="center"/>
    </xf>
    <xf numFmtId="0" fontId="11" fillId="4" borderId="11" xfId="0" applyFont="1" applyFill="1" applyBorder="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8" fontId="11" fillId="0" borderId="4" xfId="0" applyNumberFormat="1" applyFont="1" applyBorder="1" applyAlignment="1">
      <alignment vertical="center" shrinkToFit="1"/>
    </xf>
    <xf numFmtId="178" fontId="11" fillId="0" borderId="5" xfId="0" applyNumberFormat="1" applyFont="1" applyBorder="1" applyAlignment="1">
      <alignment vertical="center" shrinkToFit="1"/>
    </xf>
    <xf numFmtId="178" fontId="11" fillId="0" borderId="10" xfId="0" applyNumberFormat="1" applyFont="1" applyBorder="1" applyAlignment="1">
      <alignment vertical="center" shrinkToFit="1"/>
    </xf>
    <xf numFmtId="178" fontId="11" fillId="0" borderId="7" xfId="0" applyNumberFormat="1" applyFont="1" applyBorder="1" applyAlignment="1">
      <alignment vertical="center" shrinkToFi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0" xfId="0" applyFont="1" applyAlignment="1">
      <alignment horizontal="center" vertical="center"/>
    </xf>
    <xf numFmtId="176" fontId="11" fillId="3" borderId="12" xfId="4" applyNumberFormat="1" applyFont="1" applyFill="1" applyBorder="1" applyAlignment="1">
      <alignment vertical="center" shrinkToFit="1"/>
    </xf>
    <xf numFmtId="176" fontId="11" fillId="3" borderId="17" xfId="4" applyNumberFormat="1" applyFont="1" applyFill="1" applyBorder="1" applyAlignment="1">
      <alignment vertical="center" shrinkToFit="1"/>
    </xf>
    <xf numFmtId="176" fontId="11" fillId="0" borderId="2" xfId="4" applyNumberFormat="1" applyFont="1" applyFill="1" applyBorder="1" applyAlignment="1">
      <alignment vertical="center" shrinkToFit="1"/>
    </xf>
    <xf numFmtId="176"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2" borderId="7"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10" fillId="0" borderId="0" xfId="0" applyFont="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178" fontId="11" fillId="3" borderId="4" xfId="0" applyNumberFormat="1" applyFont="1" applyFill="1" applyBorder="1" applyAlignment="1">
      <alignment vertical="center" wrapText="1"/>
    </xf>
    <xf numFmtId="178" fontId="11" fillId="3" borderId="5" xfId="0" applyNumberFormat="1" applyFont="1" applyFill="1" applyBorder="1" applyAlignment="1">
      <alignment vertical="center" wrapText="1"/>
    </xf>
    <xf numFmtId="0" fontId="11" fillId="0" borderId="0" xfId="0" applyFont="1">
      <alignment vertical="center"/>
    </xf>
    <xf numFmtId="0" fontId="11" fillId="0" borderId="9" xfId="0" applyFont="1" applyBorder="1">
      <alignment vertical="center"/>
    </xf>
    <xf numFmtId="0" fontId="11" fillId="0" borderId="7" xfId="0" applyFont="1" applyBorder="1">
      <alignment vertical="center"/>
    </xf>
    <xf numFmtId="0" fontId="11" fillId="0" borderId="11" xfId="0" applyFont="1" applyBorder="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12" fillId="0" borderId="8" xfId="0" applyFont="1" applyBorder="1" applyAlignment="1">
      <alignment vertical="center" wrapText="1"/>
    </xf>
    <xf numFmtId="0" fontId="12" fillId="0" borderId="0" xfId="0" applyFont="1" applyAlignment="1">
      <alignment vertical="center" wrapText="1"/>
    </xf>
    <xf numFmtId="0" fontId="11" fillId="2" borderId="3" xfId="0" applyFont="1" applyFill="1" applyBorder="1" applyAlignment="1">
      <alignment vertical="center" shrinkToFit="1"/>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10" xfId="0" applyFont="1" applyFill="1" applyBorder="1">
      <alignment vertical="center"/>
    </xf>
    <xf numFmtId="0" fontId="11" fillId="3" borderId="7" xfId="0" applyFont="1" applyFill="1" applyBorder="1">
      <alignment vertical="center"/>
    </xf>
    <xf numFmtId="0" fontId="11" fillId="3" borderId="11" xfId="0" applyFont="1" applyFill="1" applyBorder="1">
      <alignment vertical="center"/>
    </xf>
    <xf numFmtId="0" fontId="11" fillId="3" borderId="10" xfId="0" applyFont="1" applyFill="1" applyBorder="1" applyAlignment="1">
      <alignment vertical="center" shrinkToFit="1"/>
    </xf>
    <xf numFmtId="0" fontId="11" fillId="3" borderId="7" xfId="0" applyFont="1" applyFill="1" applyBorder="1" applyAlignment="1">
      <alignment vertical="center" shrinkToFit="1"/>
    </xf>
    <xf numFmtId="0" fontId="11"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177" fontId="11" fillId="0" borderId="0" xfId="0" applyNumberFormat="1" applyFont="1" applyAlignment="1">
      <alignment vertical="center" shrinkToFit="1"/>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10" xfId="0" applyNumberFormat="1" applyFont="1" applyBorder="1">
      <alignment vertical="center"/>
    </xf>
    <xf numFmtId="178" fontId="11" fillId="0" borderId="7" xfId="0" applyNumberFormat="1" applyFont="1" applyBorder="1">
      <alignment vertical="center"/>
    </xf>
    <xf numFmtId="0" fontId="11" fillId="4" borderId="5" xfId="0" applyFont="1" applyFill="1" applyBorder="1">
      <alignment vertical="center"/>
    </xf>
    <xf numFmtId="0" fontId="11" fillId="4" borderId="6" xfId="0" applyFont="1" applyFill="1" applyBorder="1">
      <alignment vertical="center"/>
    </xf>
    <xf numFmtId="178" fontId="11" fillId="0" borderId="1" xfId="0" applyNumberFormat="1" applyFont="1" applyBorder="1" applyAlignment="1">
      <alignment vertical="center" shrinkToFit="1"/>
    </xf>
    <xf numFmtId="178" fontId="11" fillId="0" borderId="2" xfId="0" applyNumberFormat="1" applyFont="1" applyBorder="1" applyAlignment="1">
      <alignment vertical="center" shrinkToFit="1"/>
    </xf>
    <xf numFmtId="0" fontId="11" fillId="9" borderId="1" xfId="0" applyFont="1" applyFill="1" applyBorder="1" applyAlignment="1">
      <alignment vertical="center" shrinkToFit="1"/>
    </xf>
    <xf numFmtId="0" fontId="11" fillId="9" borderId="2" xfId="0" applyFont="1" applyFill="1" applyBorder="1" applyAlignment="1">
      <alignment vertical="center" shrinkToFit="1"/>
    </xf>
    <xf numFmtId="0" fontId="11" fillId="9" borderId="3" xfId="0" applyFont="1" applyFill="1" applyBorder="1" applyAlignment="1">
      <alignment vertical="center" shrinkToFit="1"/>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29" xfId="6" applyFont="1" applyFill="1" applyBorder="1" applyAlignment="1">
      <alignment horizontal="left" vertical="top" wrapText="1"/>
    </xf>
    <xf numFmtId="38" fontId="21" fillId="0" borderId="30"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0" fontId="18" fillId="0" borderId="28" xfId="5" applyFont="1" applyBorder="1" applyAlignment="1">
      <alignment horizontal="center" vertical="center" wrapText="1"/>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0" fontId="18" fillId="0" borderId="28" xfId="5" applyFont="1" applyBorder="1">
      <alignment vertical="center"/>
    </xf>
    <xf numFmtId="0" fontId="18" fillId="0" borderId="28" xfId="5" applyFont="1" applyBorder="1" applyAlignment="1">
      <alignment horizontal="center" vertical="center"/>
    </xf>
    <xf numFmtId="0" fontId="18" fillId="0" borderId="13" xfId="5" applyFont="1" applyBorder="1" applyAlignment="1">
      <alignment horizontal="center" vertical="center"/>
    </xf>
    <xf numFmtId="0" fontId="18" fillId="0" borderId="15" xfId="5" applyFont="1" applyBorder="1" applyAlignment="1">
      <alignment horizontal="center" vertical="center"/>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20" fillId="0" borderId="0" xfId="5" applyFont="1" applyAlignment="1">
      <alignment horizontal="center" vertical="center"/>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22" fillId="0" borderId="1" xfId="5" applyFont="1" applyBorder="1" applyAlignment="1">
      <alignment horizontal="left" vertical="top" wrapText="1"/>
    </xf>
    <xf numFmtId="0" fontId="22" fillId="0" borderId="3" xfId="5" applyFont="1" applyBorder="1" applyAlignment="1">
      <alignment horizontal="left" vertical="top" wrapText="1"/>
    </xf>
  </cellXfs>
  <cellStyles count="11">
    <cellStyle name="パーセント 2" xfId="2" xr:uid="{00000000-0005-0000-0000-000000000000}"/>
    <cellStyle name="桁区切り" xfId="4" builtinId="6"/>
    <cellStyle name="桁区切り 2" xfId="1" xr:uid="{00000000-0005-0000-0000-000002000000}"/>
    <cellStyle name="桁区切り 2 2 2" xfId="9" xr:uid="{A07C3500-6E19-49BF-8CB9-D7DA85FE6AC0}"/>
    <cellStyle name="桁区切り 3" xfId="6" xr:uid="{00000000-0005-0000-0000-000003000000}"/>
    <cellStyle name="標準" xfId="0" builtinId="0"/>
    <cellStyle name="標準 2" xfId="3" xr:uid="{00000000-0005-0000-0000-000005000000}"/>
    <cellStyle name="標準 2 2" xfId="8" xr:uid="{EB880ED5-E2F3-4D72-BD06-78B4EE253619}"/>
    <cellStyle name="標準 3" xfId="5" xr:uid="{00000000-0005-0000-0000-000006000000}"/>
    <cellStyle name="標準 3 2" xfId="7" xr:uid="{B6B84A28-2058-45ED-8FAC-B9490E8BF447}"/>
    <cellStyle name="標準 3 2 2" xfId="10" xr:uid="{DE2EFBB7-D73D-4723-A2F6-5F1B4BE2981F}"/>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
  <cols>
    <col min="1" max="1" width="5.36328125" style="86" bestFit="1" customWidth="1"/>
    <col min="2" max="4" width="32.90625" style="84" customWidth="1"/>
    <col min="5" max="5" width="4.26953125" style="86" customWidth="1"/>
    <col min="6" max="16384" width="9" style="86"/>
  </cols>
  <sheetData>
    <row r="2" spans="1:4" ht="16.5">
      <c r="A2" s="134" t="s">
        <v>0</v>
      </c>
      <c r="B2" s="134"/>
      <c r="C2" s="134"/>
      <c r="D2" s="134"/>
    </row>
    <row r="3" spans="1:4" ht="14">
      <c r="B3" s="85"/>
      <c r="C3" s="85"/>
    </row>
    <row r="4" spans="1:4" ht="14">
      <c r="A4" s="98" t="s">
        <v>1</v>
      </c>
      <c r="B4" s="99" t="s">
        <v>2</v>
      </c>
      <c r="C4" s="100" t="s">
        <v>3</v>
      </c>
      <c r="D4" s="100" t="s">
        <v>4</v>
      </c>
    </row>
    <row r="5" spans="1:4" ht="63.75" customHeight="1">
      <c r="A5" s="87">
        <v>1</v>
      </c>
      <c r="B5" s="88" t="s">
        <v>5</v>
      </c>
      <c r="C5" s="89"/>
      <c r="D5" s="89"/>
    </row>
    <row r="6" spans="1:4" ht="63.75" customHeight="1">
      <c r="A6" s="87">
        <f>A5+1</f>
        <v>2</v>
      </c>
      <c r="B6" s="88"/>
      <c r="C6" s="89" t="s">
        <v>219</v>
      </c>
      <c r="D6" s="89"/>
    </row>
    <row r="7" spans="1:4" ht="90" customHeight="1">
      <c r="A7" s="87">
        <f t="shared" ref="A7:A13" si="0">A6+1</f>
        <v>3</v>
      </c>
      <c r="B7" s="88"/>
      <c r="C7" s="89"/>
      <c r="D7" s="89" t="s">
        <v>220</v>
      </c>
    </row>
    <row r="8" spans="1:4" ht="63.75" customHeight="1">
      <c r="A8" s="87">
        <f t="shared" si="0"/>
        <v>4</v>
      </c>
      <c r="B8" s="88"/>
      <c r="C8" s="89" t="s">
        <v>6</v>
      </c>
      <c r="D8" s="89"/>
    </row>
    <row r="9" spans="1:4" ht="120" customHeight="1">
      <c r="A9" s="87">
        <f t="shared" si="0"/>
        <v>5</v>
      </c>
      <c r="B9" s="88"/>
      <c r="C9" s="91" t="s">
        <v>7</v>
      </c>
      <c r="D9" s="101"/>
    </row>
    <row r="10" spans="1:4" ht="63.75" customHeight="1">
      <c r="A10" s="87">
        <f t="shared" si="0"/>
        <v>6</v>
      </c>
      <c r="B10" s="90"/>
      <c r="C10" s="89" t="s">
        <v>8</v>
      </c>
      <c r="D10" s="92"/>
    </row>
    <row r="11" spans="1:4" ht="75" customHeight="1">
      <c r="A11" s="87">
        <f t="shared" si="0"/>
        <v>7</v>
      </c>
      <c r="B11" s="88"/>
      <c r="C11" s="89" t="s">
        <v>221</v>
      </c>
      <c r="D11" s="89"/>
    </row>
    <row r="12" spans="1:4" ht="75" customHeight="1">
      <c r="A12" s="87">
        <f t="shared" si="0"/>
        <v>8</v>
      </c>
      <c r="B12" s="88" t="s">
        <v>222</v>
      </c>
      <c r="C12" s="89"/>
      <c r="D12" s="89"/>
    </row>
    <row r="13" spans="1:4" ht="63.75" customHeight="1">
      <c r="A13" s="87">
        <f t="shared" si="0"/>
        <v>9</v>
      </c>
      <c r="B13" s="88" t="s">
        <v>223</v>
      </c>
      <c r="C13" s="89"/>
      <c r="D13" s="89"/>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ED57-7A20-4348-AC2E-42F2DBD88D77}">
  <dimension ref="A2:C11"/>
  <sheetViews>
    <sheetView showGridLines="0" topLeftCell="A6" zoomScaleNormal="100" zoomScaleSheetLayoutView="100" workbookViewId="0">
      <selection activeCell="C8" sqref="C8"/>
    </sheetView>
  </sheetViews>
  <sheetFormatPr defaultColWidth="9" defaultRowHeight="13"/>
  <cols>
    <col min="1" max="1" width="5.36328125" style="86" bestFit="1" customWidth="1"/>
    <col min="2" max="3" width="32.90625" style="84" customWidth="1"/>
    <col min="4" max="4" width="4.26953125" style="86" customWidth="1"/>
    <col min="5" max="16384" width="9" style="86"/>
  </cols>
  <sheetData>
    <row r="2" spans="1:3" ht="16.5">
      <c r="A2" s="134" t="s">
        <v>239</v>
      </c>
      <c r="B2" s="134"/>
      <c r="C2" s="134"/>
    </row>
    <row r="3" spans="1:3" ht="14">
      <c r="B3" s="85"/>
    </row>
    <row r="4" spans="1:3" ht="14">
      <c r="A4" s="98" t="s">
        <v>1</v>
      </c>
      <c r="B4" s="100" t="s">
        <v>3</v>
      </c>
      <c r="C4" s="100" t="s">
        <v>4</v>
      </c>
    </row>
    <row r="5" spans="1:3" ht="63.75" customHeight="1">
      <c r="A5" s="87">
        <f>1</f>
        <v>1</v>
      </c>
      <c r="B5" s="89" t="s">
        <v>240</v>
      </c>
      <c r="C5" s="89"/>
    </row>
    <row r="6" spans="1:3" ht="90" customHeight="1">
      <c r="A6" s="87">
        <f t="shared" ref="A6:A10" si="0">A5+1</f>
        <v>2</v>
      </c>
      <c r="B6" s="89"/>
      <c r="C6" s="89" t="s">
        <v>241</v>
      </c>
    </row>
    <row r="7" spans="1:3" ht="63.75" customHeight="1">
      <c r="A7" s="131">
        <f t="shared" si="0"/>
        <v>3</v>
      </c>
      <c r="B7" s="132" t="s">
        <v>6</v>
      </c>
      <c r="C7" s="132"/>
    </row>
    <row r="8" spans="1:3" ht="120" customHeight="1">
      <c r="A8" s="87">
        <f t="shared" si="0"/>
        <v>4</v>
      </c>
      <c r="B8" s="133" t="s">
        <v>242</v>
      </c>
      <c r="C8" s="101"/>
    </row>
    <row r="9" spans="1:3" ht="63.75" customHeight="1">
      <c r="A9" s="87">
        <f t="shared" si="0"/>
        <v>5</v>
      </c>
      <c r="B9" s="89" t="s">
        <v>245</v>
      </c>
      <c r="C9" s="92"/>
    </row>
    <row r="10" spans="1:3" ht="75" customHeight="1">
      <c r="A10" s="87">
        <f t="shared" si="0"/>
        <v>6</v>
      </c>
      <c r="B10" s="89" t="s">
        <v>246</v>
      </c>
      <c r="C10" s="89"/>
    </row>
    <row r="11" spans="1:3" ht="54" customHeight="1"/>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6"/>
  <sheetViews>
    <sheetView showGridLines="0" showZeros="0" tabSelected="1" zoomScale="85" zoomScaleNormal="85" zoomScaleSheetLayoutView="100" workbookViewId="0">
      <selection activeCell="AH7" sqref="AH7"/>
    </sheetView>
  </sheetViews>
  <sheetFormatPr defaultColWidth="2.26953125" defaultRowHeight="13"/>
  <cols>
    <col min="1" max="1" width="3.08984375" style="1" customWidth="1"/>
    <col min="2" max="2" width="30.26953125" style="1" customWidth="1"/>
    <col min="3" max="3" width="12.90625" style="1" customWidth="1"/>
    <col min="4" max="4" width="20.90625" style="1" customWidth="1"/>
    <col min="5" max="5" width="13.90625" style="1" bestFit="1" customWidth="1"/>
    <col min="6" max="6" width="20.90625" style="1" customWidth="1"/>
    <col min="7" max="7" width="13.90625" style="1" customWidth="1"/>
    <col min="8" max="8" width="7.6328125" style="1" customWidth="1"/>
    <col min="9" max="9" width="7.36328125" style="1" bestFit="1" customWidth="1"/>
    <col min="10" max="11" width="7.6328125" style="1" customWidth="1"/>
    <col min="12" max="12" width="7.36328125" style="1" bestFit="1" customWidth="1"/>
    <col min="13" max="14" width="7.6328125" style="1" customWidth="1"/>
    <col min="15" max="15" width="7.36328125" style="1" bestFit="1" customWidth="1"/>
    <col min="16" max="16" width="7.6328125" style="1" customWidth="1"/>
    <col min="17" max="17" width="4.36328125" style="1" bestFit="1" customWidth="1"/>
    <col min="18" max="19" width="2.26953125" style="1"/>
    <col min="20" max="20" width="4.36328125" style="1" bestFit="1" customWidth="1"/>
    <col min="21" max="16384" width="2.26953125" style="1"/>
  </cols>
  <sheetData>
    <row r="1" spans="1:20">
      <c r="A1" s="1" t="s">
        <v>243</v>
      </c>
    </row>
    <row r="2" spans="1:20">
      <c r="A2" s="79"/>
    </row>
    <row r="3" spans="1:20" ht="18" customHeight="1">
      <c r="A3" s="140" t="s">
        <v>11</v>
      </c>
      <c r="B3" s="137" t="s">
        <v>12</v>
      </c>
      <c r="C3" s="141" t="s">
        <v>13</v>
      </c>
      <c r="D3" s="137" t="s">
        <v>14</v>
      </c>
      <c r="E3" s="137" t="s">
        <v>10</v>
      </c>
      <c r="F3" s="144" t="s">
        <v>15</v>
      </c>
      <c r="G3" s="142" t="s">
        <v>16</v>
      </c>
      <c r="H3" s="138" t="s">
        <v>234</v>
      </c>
      <c r="I3" s="138"/>
      <c r="J3" s="139"/>
      <c r="K3" s="138" t="s">
        <v>236</v>
      </c>
      <c r="L3" s="138"/>
      <c r="M3" s="139"/>
      <c r="N3" s="138" t="s">
        <v>235</v>
      </c>
      <c r="O3" s="138"/>
      <c r="P3" s="139"/>
      <c r="Q3" s="135" t="s">
        <v>17</v>
      </c>
    </row>
    <row r="4" spans="1:20" ht="55">
      <c r="A4" s="140"/>
      <c r="B4" s="137"/>
      <c r="C4" s="141"/>
      <c r="D4" s="137"/>
      <c r="E4" s="137"/>
      <c r="F4" s="145"/>
      <c r="G4" s="143"/>
      <c r="H4" s="78" t="s">
        <v>215</v>
      </c>
      <c r="I4" s="78" t="s">
        <v>216</v>
      </c>
      <c r="J4" s="97" t="s">
        <v>18</v>
      </c>
      <c r="K4" s="78" t="s">
        <v>215</v>
      </c>
      <c r="L4" s="78" t="s">
        <v>216</v>
      </c>
      <c r="M4" s="97" t="s">
        <v>18</v>
      </c>
      <c r="N4" s="78" t="s">
        <v>215</v>
      </c>
      <c r="O4" s="78" t="s">
        <v>216</v>
      </c>
      <c r="P4" s="97" t="s">
        <v>18</v>
      </c>
      <c r="Q4" s="136"/>
    </row>
    <row r="5" spans="1:20" ht="22.5" customHeight="1">
      <c r="A5" s="80">
        <f>ROW()-4</f>
        <v>1</v>
      </c>
      <c r="B5" s="104">
        <f ca="1">IFERROR(INDIRECT("個票"&amp;$A5&amp;"！$t$7"),"")</f>
        <v>0</v>
      </c>
      <c r="C5" s="104">
        <f ca="1">IFERROR(INDIRECT("個票"&amp;$A5&amp;"！$h$7"),"")</f>
        <v>0</v>
      </c>
      <c r="D5" s="104">
        <f ca="1">IFERROR(INDIRECT("個票"&amp;$A5&amp;"！$l$10"),"")</f>
        <v>0</v>
      </c>
      <c r="E5" s="104">
        <f ca="1">IFERROR(INDIRECT("個票"&amp;$A5&amp;"！$w$9"),"")</f>
        <v>0</v>
      </c>
      <c r="F5" s="104" t="str">
        <f ca="1">IFERROR(INDIRECT("個票"&amp;$A5&amp;"！$ｄ$9")&amp;INDIRECT("個票"&amp;$A5&amp;"！$ｈ$9"),"")</f>
        <v/>
      </c>
      <c r="G5" s="104"/>
      <c r="H5" s="83">
        <f ca="1">IFERROR(INDIRECT("個票"&amp;$A5&amp;"！$Y$27"),"")</f>
        <v>0</v>
      </c>
      <c r="I5" s="130">
        <f ca="1">IFERROR(INDIRECT("個票"&amp;$A5&amp;"！$Y$47"),"")</f>
        <v>0</v>
      </c>
      <c r="J5" s="83">
        <f ca="1">SUM(H5,I5)</f>
        <v>0</v>
      </c>
      <c r="K5" s="83">
        <f ca="1">IFERROR(INDIRECT("個票"&amp;$A5&amp;"！$ad$27"),"")</f>
        <v>0</v>
      </c>
      <c r="L5" s="130">
        <f ca="1">IFERROR(INDIRECT("個票"&amp;$A5&amp;"！$ad$47"),"")</f>
        <v>0</v>
      </c>
      <c r="M5" s="83">
        <f ca="1">SUM(K5,L5)</f>
        <v>0</v>
      </c>
      <c r="N5" s="83">
        <f ca="1">IFERROR(INDIRECT("個票"&amp;$A5&amp;"！$ai$27"),"")</f>
        <v>0</v>
      </c>
      <c r="O5" s="130">
        <f ca="1">IFERROR(INDIRECT("個票"&amp;$A5&amp;"！$ai$47"),"")</f>
        <v>0</v>
      </c>
      <c r="P5" s="83">
        <f ca="1">SUM(N5,O5)</f>
        <v>0</v>
      </c>
      <c r="Q5" s="102"/>
    </row>
    <row r="6" spans="1:20" ht="22.5" customHeight="1">
      <c r="A6" s="80">
        <f t="shared" ref="A6:A19" si="0">ROW()-4</f>
        <v>2</v>
      </c>
      <c r="B6" s="104" t="str">
        <f t="shared" ref="B6:B19" ca="1" si="1">IFERROR(INDIRECT("個票"&amp;$A6&amp;"！$t$7"),"")</f>
        <v/>
      </c>
      <c r="C6" s="104" t="str">
        <f t="shared" ref="C6:C19" ca="1" si="2">IFERROR(INDIRECT("個票"&amp;$A6&amp;"！$h$7"),"")</f>
        <v/>
      </c>
      <c r="D6" s="104" t="str">
        <f t="shared" ref="D6:D19" ca="1" si="3">IFERROR(INDIRECT("個票"&amp;$A6&amp;"！$l$10"),"")</f>
        <v/>
      </c>
      <c r="E6" s="104" t="str">
        <f t="shared" ref="E6:E19" ca="1" si="4">IFERROR(INDIRECT("個票"&amp;$A6&amp;"！$w$9"),"")</f>
        <v/>
      </c>
      <c r="F6" s="104" t="str">
        <f t="shared" ref="F6:F19" ca="1" si="5">IFERROR(INDIRECT("個票"&amp;$A6&amp;"！$ｄ$9")&amp;INDIRECT("個票"&amp;$A6&amp;"！$ｈ$9"),"")</f>
        <v/>
      </c>
      <c r="G6" s="104"/>
      <c r="H6" s="83" t="str">
        <f t="shared" ref="H6:H19" ca="1" si="6">IFERROR(INDIRECT("個票"&amp;$A6&amp;"！$Y$27"),"")</f>
        <v/>
      </c>
      <c r="I6" s="130" t="str">
        <f t="shared" ref="I6:I19" ca="1" si="7">IFERROR(INDIRECT("個票"&amp;$A6&amp;"！$Y$47"),"")</f>
        <v/>
      </c>
      <c r="J6" s="83">
        <f ca="1">SUM(H6,I6)</f>
        <v>0</v>
      </c>
      <c r="K6" s="83" t="str">
        <f t="shared" ref="K6:K19" ca="1" si="8">IFERROR(INDIRECT("個票"&amp;$A6&amp;"！$ad$27"),"")</f>
        <v/>
      </c>
      <c r="L6" s="130" t="str">
        <f t="shared" ref="L6:L19" ca="1" si="9">IFERROR(INDIRECT("個票"&amp;$A6&amp;"！$ad$47"),"")</f>
        <v/>
      </c>
      <c r="M6" s="83">
        <f ca="1">SUM(K6,L6)</f>
        <v>0</v>
      </c>
      <c r="N6" s="83" t="str">
        <f t="shared" ref="N6:N19" ca="1" si="10">IFERROR(INDIRECT("個票"&amp;$A6&amp;"！$ai$27"),"")</f>
        <v/>
      </c>
      <c r="O6" s="130" t="str">
        <f t="shared" ref="O6:O19" ca="1" si="11">IFERROR(INDIRECT("個票"&amp;$A6&amp;"！$ai$47"),"")</f>
        <v/>
      </c>
      <c r="P6" s="83">
        <f ca="1">SUM(N6,O6)</f>
        <v>0</v>
      </c>
      <c r="Q6" s="102"/>
      <c r="T6" s="103"/>
    </row>
    <row r="7" spans="1:20" ht="22.5" customHeight="1">
      <c r="A7" s="80">
        <f t="shared" si="0"/>
        <v>3</v>
      </c>
      <c r="B7" s="104" t="str">
        <f t="shared" ca="1" si="1"/>
        <v/>
      </c>
      <c r="C7" s="104" t="str">
        <f t="shared" ca="1" si="2"/>
        <v/>
      </c>
      <c r="D7" s="104" t="str">
        <f t="shared" ca="1" si="3"/>
        <v/>
      </c>
      <c r="E7" s="104" t="str">
        <f t="shared" ca="1" si="4"/>
        <v/>
      </c>
      <c r="F7" s="104" t="str">
        <f t="shared" ca="1" si="5"/>
        <v/>
      </c>
      <c r="G7" s="104"/>
      <c r="H7" s="83" t="str">
        <f t="shared" ca="1" si="6"/>
        <v/>
      </c>
      <c r="I7" s="130" t="str">
        <f t="shared" ca="1" si="7"/>
        <v/>
      </c>
      <c r="J7" s="83">
        <f t="shared" ref="J7:J19" ca="1" si="12">SUM(H7,I7)</f>
        <v>0</v>
      </c>
      <c r="K7" s="83" t="str">
        <f t="shared" ca="1" si="8"/>
        <v/>
      </c>
      <c r="L7" s="130" t="str">
        <f t="shared" ca="1" si="9"/>
        <v/>
      </c>
      <c r="M7" s="83">
        <f t="shared" ref="M7:M19" ca="1" si="13">SUM(K7,L7)</f>
        <v>0</v>
      </c>
      <c r="N7" s="83" t="str">
        <f t="shared" ca="1" si="10"/>
        <v/>
      </c>
      <c r="O7" s="130" t="str">
        <f t="shared" ca="1" si="11"/>
        <v/>
      </c>
      <c r="P7" s="83">
        <f t="shared" ref="P7:P19" ca="1" si="14">SUM(N7,O7)</f>
        <v>0</v>
      </c>
      <c r="Q7" s="102"/>
      <c r="T7" s="103"/>
    </row>
    <row r="8" spans="1:20" ht="22.5" customHeight="1">
      <c r="A8" s="80">
        <f t="shared" si="0"/>
        <v>4</v>
      </c>
      <c r="B8" s="104" t="str">
        <f t="shared" ca="1" si="1"/>
        <v/>
      </c>
      <c r="C8" s="104" t="str">
        <f t="shared" ca="1" si="2"/>
        <v/>
      </c>
      <c r="D8" s="104" t="str">
        <f t="shared" ca="1" si="3"/>
        <v/>
      </c>
      <c r="E8" s="104" t="str">
        <f t="shared" ca="1" si="4"/>
        <v/>
      </c>
      <c r="F8" s="104" t="str">
        <f t="shared" ca="1" si="5"/>
        <v/>
      </c>
      <c r="G8" s="104"/>
      <c r="H8" s="83" t="str">
        <f t="shared" ca="1" si="6"/>
        <v/>
      </c>
      <c r="I8" s="130" t="str">
        <f t="shared" ca="1" si="7"/>
        <v/>
      </c>
      <c r="J8" s="83">
        <f t="shared" ca="1" si="12"/>
        <v>0</v>
      </c>
      <c r="K8" s="83" t="str">
        <f t="shared" ca="1" si="8"/>
        <v/>
      </c>
      <c r="L8" s="130" t="str">
        <f t="shared" ca="1" si="9"/>
        <v/>
      </c>
      <c r="M8" s="83">
        <f t="shared" ca="1" si="13"/>
        <v>0</v>
      </c>
      <c r="N8" s="83" t="str">
        <f t="shared" ca="1" si="10"/>
        <v/>
      </c>
      <c r="O8" s="130" t="str">
        <f t="shared" ca="1" si="11"/>
        <v/>
      </c>
      <c r="P8" s="83">
        <f t="shared" ca="1" si="14"/>
        <v>0</v>
      </c>
      <c r="Q8" s="102"/>
    </row>
    <row r="9" spans="1:20" ht="22.5" customHeight="1">
      <c r="A9" s="80">
        <f t="shared" si="0"/>
        <v>5</v>
      </c>
      <c r="B9" s="104" t="str">
        <f t="shared" ca="1" si="1"/>
        <v/>
      </c>
      <c r="C9" s="104" t="str">
        <f t="shared" ca="1" si="2"/>
        <v/>
      </c>
      <c r="D9" s="104" t="str">
        <f t="shared" ca="1" si="3"/>
        <v/>
      </c>
      <c r="E9" s="104" t="str">
        <f t="shared" ca="1" si="4"/>
        <v/>
      </c>
      <c r="F9" s="104" t="str">
        <f t="shared" ca="1" si="5"/>
        <v/>
      </c>
      <c r="G9" s="104"/>
      <c r="H9" s="83" t="str">
        <f t="shared" ca="1" si="6"/>
        <v/>
      </c>
      <c r="I9" s="130" t="str">
        <f t="shared" ca="1" si="7"/>
        <v/>
      </c>
      <c r="J9" s="83">
        <f t="shared" ca="1" si="12"/>
        <v>0</v>
      </c>
      <c r="K9" s="83" t="str">
        <f t="shared" ca="1" si="8"/>
        <v/>
      </c>
      <c r="L9" s="130" t="str">
        <f t="shared" ca="1" si="9"/>
        <v/>
      </c>
      <c r="M9" s="83">
        <f t="shared" ca="1" si="13"/>
        <v>0</v>
      </c>
      <c r="N9" s="83" t="str">
        <f t="shared" ca="1" si="10"/>
        <v/>
      </c>
      <c r="O9" s="130" t="str">
        <f t="shared" ca="1" si="11"/>
        <v/>
      </c>
      <c r="P9" s="83">
        <f t="shared" ca="1" si="14"/>
        <v>0</v>
      </c>
      <c r="Q9" s="102"/>
    </row>
    <row r="10" spans="1:20" ht="22.5" customHeight="1">
      <c r="A10" s="80">
        <f t="shared" si="0"/>
        <v>6</v>
      </c>
      <c r="B10" s="104" t="str">
        <f t="shared" ca="1" si="1"/>
        <v/>
      </c>
      <c r="C10" s="104" t="str">
        <f t="shared" ca="1" si="2"/>
        <v/>
      </c>
      <c r="D10" s="104" t="str">
        <f t="shared" ca="1" si="3"/>
        <v/>
      </c>
      <c r="E10" s="104" t="str">
        <f t="shared" ca="1" si="4"/>
        <v/>
      </c>
      <c r="F10" s="104" t="str">
        <f t="shared" ca="1" si="5"/>
        <v/>
      </c>
      <c r="G10" s="104"/>
      <c r="H10" s="83" t="str">
        <f t="shared" ca="1" si="6"/>
        <v/>
      </c>
      <c r="I10" s="130" t="str">
        <f t="shared" ca="1" si="7"/>
        <v/>
      </c>
      <c r="J10" s="83">
        <f t="shared" ca="1" si="12"/>
        <v>0</v>
      </c>
      <c r="K10" s="83" t="str">
        <f t="shared" ca="1" si="8"/>
        <v/>
      </c>
      <c r="L10" s="130" t="str">
        <f t="shared" ca="1" si="9"/>
        <v/>
      </c>
      <c r="M10" s="83">
        <f t="shared" ca="1" si="13"/>
        <v>0</v>
      </c>
      <c r="N10" s="83" t="str">
        <f t="shared" ca="1" si="10"/>
        <v/>
      </c>
      <c r="O10" s="130" t="str">
        <f t="shared" ca="1" si="11"/>
        <v/>
      </c>
      <c r="P10" s="83">
        <f t="shared" ca="1" si="14"/>
        <v>0</v>
      </c>
      <c r="Q10" s="102"/>
    </row>
    <row r="11" spans="1:20" ht="22.5" customHeight="1">
      <c r="A11" s="80">
        <f t="shared" si="0"/>
        <v>7</v>
      </c>
      <c r="B11" s="104" t="str">
        <f t="shared" ca="1" si="1"/>
        <v/>
      </c>
      <c r="C11" s="104" t="str">
        <f t="shared" ca="1" si="2"/>
        <v/>
      </c>
      <c r="D11" s="104" t="str">
        <f t="shared" ca="1" si="3"/>
        <v/>
      </c>
      <c r="E11" s="104" t="str">
        <f t="shared" ca="1" si="4"/>
        <v/>
      </c>
      <c r="F11" s="104" t="str">
        <f t="shared" ca="1" si="5"/>
        <v/>
      </c>
      <c r="G11" s="104"/>
      <c r="H11" s="83" t="str">
        <f t="shared" ca="1" si="6"/>
        <v/>
      </c>
      <c r="I11" s="130" t="str">
        <f t="shared" ca="1" si="7"/>
        <v/>
      </c>
      <c r="J11" s="83">
        <f t="shared" ca="1" si="12"/>
        <v>0</v>
      </c>
      <c r="K11" s="83" t="str">
        <f t="shared" ca="1" si="8"/>
        <v/>
      </c>
      <c r="L11" s="130" t="str">
        <f t="shared" ca="1" si="9"/>
        <v/>
      </c>
      <c r="M11" s="83">
        <f t="shared" ca="1" si="13"/>
        <v>0</v>
      </c>
      <c r="N11" s="83" t="str">
        <f t="shared" ca="1" si="10"/>
        <v/>
      </c>
      <c r="O11" s="130" t="str">
        <f t="shared" ca="1" si="11"/>
        <v/>
      </c>
      <c r="P11" s="83">
        <f t="shared" ca="1" si="14"/>
        <v>0</v>
      </c>
      <c r="Q11" s="102"/>
    </row>
    <row r="12" spans="1:20" ht="22.5" customHeight="1">
      <c r="A12" s="80">
        <f t="shared" si="0"/>
        <v>8</v>
      </c>
      <c r="B12" s="104" t="str">
        <f t="shared" ca="1" si="1"/>
        <v/>
      </c>
      <c r="C12" s="104" t="str">
        <f t="shared" ca="1" si="2"/>
        <v/>
      </c>
      <c r="D12" s="104" t="str">
        <f t="shared" ca="1" si="3"/>
        <v/>
      </c>
      <c r="E12" s="104" t="str">
        <f t="shared" ca="1" si="4"/>
        <v/>
      </c>
      <c r="F12" s="104" t="str">
        <f t="shared" ca="1" si="5"/>
        <v/>
      </c>
      <c r="G12" s="104"/>
      <c r="H12" s="83" t="str">
        <f t="shared" ca="1" si="6"/>
        <v/>
      </c>
      <c r="I12" s="130" t="str">
        <f t="shared" ca="1" si="7"/>
        <v/>
      </c>
      <c r="J12" s="83">
        <f t="shared" ca="1" si="12"/>
        <v>0</v>
      </c>
      <c r="K12" s="83" t="str">
        <f t="shared" ca="1" si="8"/>
        <v/>
      </c>
      <c r="L12" s="130" t="str">
        <f t="shared" ca="1" si="9"/>
        <v/>
      </c>
      <c r="M12" s="83">
        <f t="shared" ca="1" si="13"/>
        <v>0</v>
      </c>
      <c r="N12" s="83" t="str">
        <f t="shared" ca="1" si="10"/>
        <v/>
      </c>
      <c r="O12" s="130" t="str">
        <f t="shared" ca="1" si="11"/>
        <v/>
      </c>
      <c r="P12" s="83">
        <f t="shared" ca="1" si="14"/>
        <v>0</v>
      </c>
      <c r="Q12" s="102"/>
    </row>
    <row r="13" spans="1:20" ht="22.5" customHeight="1">
      <c r="A13" s="80">
        <f t="shared" si="0"/>
        <v>9</v>
      </c>
      <c r="B13" s="104" t="str">
        <f t="shared" ca="1" si="1"/>
        <v/>
      </c>
      <c r="C13" s="104" t="str">
        <f t="shared" ca="1" si="2"/>
        <v/>
      </c>
      <c r="D13" s="104" t="str">
        <f t="shared" ca="1" si="3"/>
        <v/>
      </c>
      <c r="E13" s="104" t="str">
        <f t="shared" ca="1" si="4"/>
        <v/>
      </c>
      <c r="F13" s="104" t="str">
        <f t="shared" ca="1" si="5"/>
        <v/>
      </c>
      <c r="G13" s="104"/>
      <c r="H13" s="83" t="str">
        <f t="shared" ca="1" si="6"/>
        <v/>
      </c>
      <c r="I13" s="130" t="str">
        <f t="shared" ca="1" si="7"/>
        <v/>
      </c>
      <c r="J13" s="83">
        <f t="shared" ca="1" si="12"/>
        <v>0</v>
      </c>
      <c r="K13" s="83" t="str">
        <f t="shared" ca="1" si="8"/>
        <v/>
      </c>
      <c r="L13" s="130" t="str">
        <f t="shared" ca="1" si="9"/>
        <v/>
      </c>
      <c r="M13" s="83">
        <f t="shared" ca="1" si="13"/>
        <v>0</v>
      </c>
      <c r="N13" s="83" t="str">
        <f t="shared" ca="1" si="10"/>
        <v/>
      </c>
      <c r="O13" s="130" t="str">
        <f t="shared" ca="1" si="11"/>
        <v/>
      </c>
      <c r="P13" s="83">
        <f t="shared" ca="1" si="14"/>
        <v>0</v>
      </c>
      <c r="Q13" s="102"/>
    </row>
    <row r="14" spans="1:20" ht="22.5" customHeight="1">
      <c r="A14" s="80">
        <f t="shared" si="0"/>
        <v>10</v>
      </c>
      <c r="B14" s="104" t="str">
        <f t="shared" ca="1" si="1"/>
        <v/>
      </c>
      <c r="C14" s="104" t="str">
        <f t="shared" ca="1" si="2"/>
        <v/>
      </c>
      <c r="D14" s="104" t="str">
        <f t="shared" ca="1" si="3"/>
        <v/>
      </c>
      <c r="E14" s="104" t="str">
        <f t="shared" ca="1" si="4"/>
        <v/>
      </c>
      <c r="F14" s="104" t="str">
        <f t="shared" ca="1" si="5"/>
        <v/>
      </c>
      <c r="G14" s="104"/>
      <c r="H14" s="83" t="str">
        <f t="shared" ca="1" si="6"/>
        <v/>
      </c>
      <c r="I14" s="130" t="str">
        <f t="shared" ca="1" si="7"/>
        <v/>
      </c>
      <c r="J14" s="83">
        <f t="shared" ca="1" si="12"/>
        <v>0</v>
      </c>
      <c r="K14" s="83" t="str">
        <f t="shared" ca="1" si="8"/>
        <v/>
      </c>
      <c r="L14" s="130" t="str">
        <f t="shared" ca="1" si="9"/>
        <v/>
      </c>
      <c r="M14" s="83">
        <f t="shared" ca="1" si="13"/>
        <v>0</v>
      </c>
      <c r="N14" s="83" t="str">
        <f t="shared" ca="1" si="10"/>
        <v/>
      </c>
      <c r="O14" s="130" t="str">
        <f t="shared" ca="1" si="11"/>
        <v/>
      </c>
      <c r="P14" s="83">
        <f t="shared" ca="1" si="14"/>
        <v>0</v>
      </c>
      <c r="Q14" s="102"/>
    </row>
    <row r="15" spans="1:20" ht="22.5" customHeight="1">
      <c r="A15" s="80">
        <f t="shared" si="0"/>
        <v>11</v>
      </c>
      <c r="B15" s="104" t="str">
        <f t="shared" ca="1" si="1"/>
        <v/>
      </c>
      <c r="C15" s="104" t="str">
        <f t="shared" ca="1" si="2"/>
        <v/>
      </c>
      <c r="D15" s="104" t="str">
        <f t="shared" ca="1" si="3"/>
        <v/>
      </c>
      <c r="E15" s="104" t="str">
        <f t="shared" ca="1" si="4"/>
        <v/>
      </c>
      <c r="F15" s="104" t="str">
        <f t="shared" ca="1" si="5"/>
        <v/>
      </c>
      <c r="G15" s="104"/>
      <c r="H15" s="83" t="str">
        <f t="shared" ca="1" si="6"/>
        <v/>
      </c>
      <c r="I15" s="130" t="str">
        <f t="shared" ca="1" si="7"/>
        <v/>
      </c>
      <c r="J15" s="83">
        <f t="shared" ca="1" si="12"/>
        <v>0</v>
      </c>
      <c r="K15" s="83" t="str">
        <f t="shared" ca="1" si="8"/>
        <v/>
      </c>
      <c r="L15" s="130" t="str">
        <f t="shared" ca="1" si="9"/>
        <v/>
      </c>
      <c r="M15" s="83">
        <f t="shared" ca="1" si="13"/>
        <v>0</v>
      </c>
      <c r="N15" s="83" t="str">
        <f t="shared" ca="1" si="10"/>
        <v/>
      </c>
      <c r="O15" s="130" t="str">
        <f t="shared" ca="1" si="11"/>
        <v/>
      </c>
      <c r="P15" s="83">
        <f t="shared" ca="1" si="14"/>
        <v>0</v>
      </c>
      <c r="Q15" s="102"/>
    </row>
    <row r="16" spans="1:20" ht="22.5" customHeight="1">
      <c r="A16" s="80">
        <f t="shared" si="0"/>
        <v>12</v>
      </c>
      <c r="B16" s="104" t="str">
        <f t="shared" ca="1" si="1"/>
        <v/>
      </c>
      <c r="C16" s="104" t="str">
        <f t="shared" ca="1" si="2"/>
        <v/>
      </c>
      <c r="D16" s="104" t="str">
        <f t="shared" ca="1" si="3"/>
        <v/>
      </c>
      <c r="E16" s="104" t="str">
        <f t="shared" ca="1" si="4"/>
        <v/>
      </c>
      <c r="F16" s="104" t="str">
        <f t="shared" ca="1" si="5"/>
        <v/>
      </c>
      <c r="G16" s="104"/>
      <c r="H16" s="83" t="str">
        <f t="shared" ca="1" si="6"/>
        <v/>
      </c>
      <c r="I16" s="130" t="str">
        <f t="shared" ca="1" si="7"/>
        <v/>
      </c>
      <c r="J16" s="83">
        <f t="shared" ca="1" si="12"/>
        <v>0</v>
      </c>
      <c r="K16" s="83" t="str">
        <f t="shared" ca="1" si="8"/>
        <v/>
      </c>
      <c r="L16" s="130" t="str">
        <f t="shared" ca="1" si="9"/>
        <v/>
      </c>
      <c r="M16" s="83">
        <f t="shared" ca="1" si="13"/>
        <v>0</v>
      </c>
      <c r="N16" s="83" t="str">
        <f t="shared" ca="1" si="10"/>
        <v/>
      </c>
      <c r="O16" s="130" t="str">
        <f t="shared" ca="1" si="11"/>
        <v/>
      </c>
      <c r="P16" s="83">
        <f t="shared" ca="1" si="14"/>
        <v>0</v>
      </c>
      <c r="Q16" s="102"/>
    </row>
    <row r="17" spans="1:17" ht="22.5" customHeight="1">
      <c r="A17" s="80">
        <f t="shared" si="0"/>
        <v>13</v>
      </c>
      <c r="B17" s="104" t="str">
        <f t="shared" ca="1" si="1"/>
        <v/>
      </c>
      <c r="C17" s="104" t="str">
        <f t="shared" ca="1" si="2"/>
        <v/>
      </c>
      <c r="D17" s="104" t="str">
        <f t="shared" ca="1" si="3"/>
        <v/>
      </c>
      <c r="E17" s="104" t="str">
        <f t="shared" ca="1" si="4"/>
        <v/>
      </c>
      <c r="F17" s="104" t="str">
        <f t="shared" ca="1" si="5"/>
        <v/>
      </c>
      <c r="G17" s="104"/>
      <c r="H17" s="83" t="str">
        <f t="shared" ca="1" si="6"/>
        <v/>
      </c>
      <c r="I17" s="130" t="str">
        <f t="shared" ca="1" si="7"/>
        <v/>
      </c>
      <c r="J17" s="83">
        <f t="shared" ca="1" si="12"/>
        <v>0</v>
      </c>
      <c r="K17" s="83" t="str">
        <f t="shared" ca="1" si="8"/>
        <v/>
      </c>
      <c r="L17" s="130" t="str">
        <f t="shared" ca="1" si="9"/>
        <v/>
      </c>
      <c r="M17" s="83">
        <f t="shared" ca="1" si="13"/>
        <v>0</v>
      </c>
      <c r="N17" s="83" t="str">
        <f t="shared" ca="1" si="10"/>
        <v/>
      </c>
      <c r="O17" s="130" t="str">
        <f t="shared" ca="1" si="11"/>
        <v/>
      </c>
      <c r="P17" s="83">
        <f t="shared" ca="1" si="14"/>
        <v>0</v>
      </c>
      <c r="Q17" s="102"/>
    </row>
    <row r="18" spans="1:17" ht="22.5" customHeight="1">
      <c r="A18" s="80">
        <f t="shared" si="0"/>
        <v>14</v>
      </c>
      <c r="B18" s="104" t="str">
        <f t="shared" ca="1" si="1"/>
        <v/>
      </c>
      <c r="C18" s="104" t="str">
        <f t="shared" ca="1" si="2"/>
        <v/>
      </c>
      <c r="D18" s="104" t="str">
        <f t="shared" ca="1" si="3"/>
        <v/>
      </c>
      <c r="E18" s="104" t="str">
        <f t="shared" ca="1" si="4"/>
        <v/>
      </c>
      <c r="F18" s="104" t="str">
        <f t="shared" ca="1" si="5"/>
        <v/>
      </c>
      <c r="G18" s="104"/>
      <c r="H18" s="83" t="str">
        <f t="shared" ca="1" si="6"/>
        <v/>
      </c>
      <c r="I18" s="130" t="str">
        <f t="shared" ca="1" si="7"/>
        <v/>
      </c>
      <c r="J18" s="83">
        <f t="shared" ca="1" si="12"/>
        <v>0</v>
      </c>
      <c r="K18" s="83" t="str">
        <f t="shared" ca="1" si="8"/>
        <v/>
      </c>
      <c r="L18" s="130" t="str">
        <f t="shared" ca="1" si="9"/>
        <v/>
      </c>
      <c r="M18" s="83">
        <f t="shared" ca="1" si="13"/>
        <v>0</v>
      </c>
      <c r="N18" s="83" t="str">
        <f t="shared" ca="1" si="10"/>
        <v/>
      </c>
      <c r="O18" s="130" t="str">
        <f t="shared" ca="1" si="11"/>
        <v/>
      </c>
      <c r="P18" s="83">
        <f t="shared" ca="1" si="14"/>
        <v>0</v>
      </c>
      <c r="Q18" s="102"/>
    </row>
    <row r="19" spans="1:17" ht="22.5" customHeight="1">
      <c r="A19" s="80">
        <f t="shared" si="0"/>
        <v>15</v>
      </c>
      <c r="B19" s="104" t="str">
        <f t="shared" ca="1" si="1"/>
        <v/>
      </c>
      <c r="C19" s="104" t="str">
        <f t="shared" ca="1" si="2"/>
        <v/>
      </c>
      <c r="D19" s="104" t="str">
        <f t="shared" ca="1" si="3"/>
        <v/>
      </c>
      <c r="E19" s="104" t="str">
        <f t="shared" ca="1" si="4"/>
        <v/>
      </c>
      <c r="F19" s="104" t="str">
        <f t="shared" ca="1" si="5"/>
        <v/>
      </c>
      <c r="G19" s="104"/>
      <c r="H19" s="83" t="str">
        <f t="shared" ca="1" si="6"/>
        <v/>
      </c>
      <c r="I19" s="130" t="str">
        <f t="shared" ca="1" si="7"/>
        <v/>
      </c>
      <c r="J19" s="83">
        <f t="shared" ca="1" si="12"/>
        <v>0</v>
      </c>
      <c r="K19" s="83" t="str">
        <f t="shared" ca="1" si="8"/>
        <v/>
      </c>
      <c r="L19" s="130" t="str">
        <f t="shared" ca="1" si="9"/>
        <v/>
      </c>
      <c r="M19" s="83">
        <f t="shared" ca="1" si="13"/>
        <v>0</v>
      </c>
      <c r="N19" s="83" t="str">
        <f t="shared" ca="1" si="10"/>
        <v/>
      </c>
      <c r="O19" s="130" t="str">
        <f t="shared" ca="1" si="11"/>
        <v/>
      </c>
      <c r="P19" s="83">
        <f t="shared" ca="1" si="14"/>
        <v>0</v>
      </c>
      <c r="Q19" s="102"/>
    </row>
    <row r="20" spans="1:17" ht="11.25" customHeight="1"/>
    <row r="21" spans="1:17" customFormat="1">
      <c r="A21" s="2" t="s">
        <v>224</v>
      </c>
      <c r="B21" s="1"/>
      <c r="C21" s="1"/>
    </row>
    <row r="22" spans="1:17" customFormat="1" ht="16.5" customHeight="1">
      <c r="A22" s="81"/>
      <c r="B22" s="2" t="s">
        <v>19</v>
      </c>
      <c r="C22" s="1"/>
    </row>
    <row r="23" spans="1:17" customFormat="1" ht="16.5" customHeight="1">
      <c r="A23" s="81"/>
      <c r="B23" s="2"/>
      <c r="C23" s="1"/>
    </row>
    <row r="24" spans="1:17" customFormat="1" ht="16.5" customHeight="1">
      <c r="A24" s="4"/>
      <c r="B24" s="82"/>
      <c r="C24" s="1"/>
    </row>
    <row r="25" spans="1:17" customFormat="1" ht="16.5" customHeight="1">
      <c r="A25" s="4"/>
      <c r="B25" s="82"/>
      <c r="C25" s="1"/>
    </row>
    <row r="26" spans="1:17" customFormat="1" ht="22.5" customHeight="1"/>
    <row r="27" spans="1:17" customFormat="1" ht="22.5" customHeight="1"/>
    <row r="28" spans="1:17" customFormat="1" ht="22.5" customHeight="1"/>
    <row r="29" spans="1:17" customFormat="1" ht="22.5" customHeight="1"/>
    <row r="30" spans="1:17" customFormat="1" ht="22.5" customHeight="1"/>
    <row r="31" spans="1:17" customFormat="1" ht="22.5" customHeight="1"/>
    <row r="32" spans="1:17" customFormat="1" ht="22.5" customHeight="1"/>
    <row r="33" customFormat="1" ht="22.5" customHeight="1"/>
    <row r="34" customFormat="1" ht="22.5" customHeight="1"/>
    <row r="35" customFormat="1" ht="22.5" customHeight="1"/>
    <row r="36" customFormat="1" ht="22.5" customHeight="1"/>
  </sheetData>
  <mergeCells count="11">
    <mergeCell ref="Q3:Q4"/>
    <mergeCell ref="E3:E4"/>
    <mergeCell ref="H3:J3"/>
    <mergeCell ref="A3:A4"/>
    <mergeCell ref="C3:C4"/>
    <mergeCell ref="B3:B4"/>
    <mergeCell ref="D3:D4"/>
    <mergeCell ref="G3:G4"/>
    <mergeCell ref="F3:F4"/>
    <mergeCell ref="K3:M3"/>
    <mergeCell ref="N3:P3"/>
  </mergeCells>
  <phoneticPr fontId="4"/>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topLeftCell="A18" zoomScaleNormal="100" zoomScaleSheetLayoutView="100" workbookViewId="0">
      <selection activeCell="CT37" sqref="CT37"/>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244</v>
      </c>
    </row>
    <row r="2" spans="1:48" ht="7.5" customHeight="1"/>
    <row r="3" spans="1:48">
      <c r="A3" s="203" t="s">
        <v>229</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5"/>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189" t="s">
        <v>20</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1"/>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161" t="s">
        <v>21</v>
      </c>
      <c r="B7" s="162"/>
      <c r="C7" s="162"/>
      <c r="D7" s="162"/>
      <c r="E7" s="162"/>
      <c r="F7" s="162"/>
      <c r="G7" s="163"/>
      <c r="H7" s="225"/>
      <c r="I7" s="226"/>
      <c r="J7" s="226"/>
      <c r="K7" s="226"/>
      <c r="L7" s="226"/>
      <c r="M7" s="226"/>
      <c r="N7" s="227"/>
      <c r="O7" s="161" t="s">
        <v>22</v>
      </c>
      <c r="P7" s="162"/>
      <c r="Q7" s="162"/>
      <c r="R7" s="162"/>
      <c r="S7" s="163"/>
      <c r="T7" s="228"/>
      <c r="U7" s="229"/>
      <c r="V7" s="229"/>
      <c r="W7" s="229"/>
      <c r="X7" s="229"/>
      <c r="Y7" s="229"/>
      <c r="Z7" s="229"/>
      <c r="AA7" s="229"/>
      <c r="AB7" s="229"/>
      <c r="AC7" s="229"/>
      <c r="AD7" s="229"/>
      <c r="AE7" s="229"/>
      <c r="AF7" s="229"/>
      <c r="AG7" s="229"/>
      <c r="AH7" s="229"/>
      <c r="AI7" s="229"/>
      <c r="AJ7" s="229"/>
      <c r="AK7" s="229"/>
      <c r="AL7" s="229"/>
      <c r="AM7" s="230"/>
    </row>
    <row r="8" spans="1:48">
      <c r="A8" s="206" t="s">
        <v>23</v>
      </c>
      <c r="B8" s="207"/>
      <c r="C8" s="208"/>
      <c r="D8" s="161" t="s">
        <v>24</v>
      </c>
      <c r="E8" s="162"/>
      <c r="F8" s="162"/>
      <c r="G8" s="163"/>
      <c r="H8" s="161" t="s">
        <v>15</v>
      </c>
      <c r="I8" s="162"/>
      <c r="J8" s="162"/>
      <c r="K8" s="162"/>
      <c r="L8" s="162"/>
      <c r="M8" s="162"/>
      <c r="N8" s="162"/>
      <c r="O8" s="162"/>
      <c r="P8" s="162"/>
      <c r="Q8" s="162"/>
      <c r="R8" s="162"/>
      <c r="S8" s="163"/>
      <c r="T8" s="206" t="s">
        <v>25</v>
      </c>
      <c r="U8" s="207"/>
      <c r="V8" s="208"/>
      <c r="W8" s="161" t="s">
        <v>10</v>
      </c>
      <c r="X8" s="162"/>
      <c r="Y8" s="162"/>
      <c r="Z8" s="162"/>
      <c r="AA8" s="162"/>
      <c r="AB8" s="162"/>
      <c r="AC8" s="162"/>
      <c r="AD8" s="162"/>
      <c r="AE8" s="162"/>
      <c r="AF8" s="163"/>
      <c r="AG8" s="213" t="s">
        <v>26</v>
      </c>
      <c r="AH8" s="214"/>
      <c r="AI8" s="214"/>
      <c r="AJ8" s="214"/>
      <c r="AK8" s="214"/>
      <c r="AL8" s="214"/>
      <c r="AM8" s="215"/>
    </row>
    <row r="9" spans="1:48" ht="17.25" customHeight="1">
      <c r="A9" s="209"/>
      <c r="B9" s="172"/>
      <c r="C9" s="136"/>
      <c r="D9" s="210"/>
      <c r="E9" s="211"/>
      <c r="F9" s="211"/>
      <c r="G9" s="212"/>
      <c r="H9" s="216"/>
      <c r="I9" s="217"/>
      <c r="J9" s="217"/>
      <c r="K9" s="217"/>
      <c r="L9" s="217"/>
      <c r="M9" s="217"/>
      <c r="N9" s="217"/>
      <c r="O9" s="217"/>
      <c r="P9" s="217"/>
      <c r="Q9" s="217"/>
      <c r="R9" s="217"/>
      <c r="S9" s="218"/>
      <c r="T9" s="209"/>
      <c r="U9" s="172"/>
      <c r="V9" s="136"/>
      <c r="W9" s="219"/>
      <c r="X9" s="220"/>
      <c r="Y9" s="220"/>
      <c r="Z9" s="220"/>
      <c r="AA9" s="220"/>
      <c r="AB9" s="220"/>
      <c r="AC9" s="220"/>
      <c r="AD9" s="220"/>
      <c r="AE9" s="220"/>
      <c r="AF9" s="221"/>
      <c r="AG9" s="222"/>
      <c r="AH9" s="223"/>
      <c r="AI9" s="223"/>
      <c r="AJ9" s="223"/>
      <c r="AK9" s="223"/>
      <c r="AL9" s="223"/>
      <c r="AM9" s="224"/>
      <c r="AV9" s="2"/>
    </row>
    <row r="10" spans="1:48" s="2" customFormat="1" ht="20.25" customHeight="1">
      <c r="A10" s="161" t="s">
        <v>28</v>
      </c>
      <c r="B10" s="162"/>
      <c r="C10" s="162"/>
      <c r="D10" s="162"/>
      <c r="E10" s="162"/>
      <c r="F10" s="162"/>
      <c r="G10" s="162"/>
      <c r="H10" s="162"/>
      <c r="I10" s="162"/>
      <c r="J10" s="162"/>
      <c r="K10" s="163"/>
      <c r="L10" s="240"/>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2"/>
      <c r="AP10" s="179"/>
      <c r="AQ10" s="179"/>
      <c r="AR10" s="179"/>
      <c r="AS10" s="179"/>
      <c r="AT10" s="179"/>
      <c r="AU10" s="179"/>
    </row>
    <row r="11" spans="1:48" s="2" customFormat="1" ht="18" customHeight="1">
      <c r="A11" s="180" t="s">
        <v>29</v>
      </c>
      <c r="B11" s="181"/>
      <c r="C11" s="181"/>
      <c r="D11" s="181"/>
      <c r="E11" s="181"/>
      <c r="F11" s="181"/>
      <c r="G11" s="181"/>
      <c r="H11" s="182"/>
      <c r="I11" s="3"/>
      <c r="J11" s="107" t="s">
        <v>186</v>
      </c>
      <c r="K11" s="62"/>
      <c r="L11" s="63"/>
      <c r="M11" s="63"/>
      <c r="N11" s="63"/>
      <c r="O11" s="63"/>
      <c r="P11" s="63"/>
      <c r="Q11" s="63"/>
      <c r="R11" s="63"/>
      <c r="S11" s="63"/>
      <c r="T11" s="63"/>
      <c r="U11" s="63"/>
      <c r="V11" s="63"/>
      <c r="W11" s="63"/>
      <c r="X11" s="63"/>
      <c r="Y11" s="3"/>
      <c r="Z11" s="107" t="s">
        <v>185</v>
      </c>
      <c r="AA11" s="62"/>
      <c r="AB11" s="63"/>
      <c r="AC11" s="63"/>
      <c r="AD11" s="63"/>
      <c r="AE11" s="63"/>
      <c r="AF11" s="63"/>
      <c r="AG11" s="63"/>
      <c r="AH11" s="63"/>
      <c r="AI11" s="63"/>
      <c r="AJ11" s="63"/>
      <c r="AK11" s="63"/>
      <c r="AL11" s="63"/>
      <c r="AM11" s="64"/>
    </row>
    <row r="12" spans="1:48" s="2"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2" customFormat="1" ht="12" hidden="1">
      <c r="A13" s="189" t="s">
        <v>30</v>
      </c>
      <c r="B13" s="190"/>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1"/>
    </row>
    <row r="14" spans="1:48" s="2"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192" t="s">
        <v>213</v>
      </c>
      <c r="B15" s="193"/>
      <c r="C15" s="193"/>
      <c r="D15" s="193"/>
      <c r="E15" s="193"/>
      <c r="F15" s="193"/>
      <c r="G15" s="193"/>
      <c r="H15" s="193"/>
      <c r="I15" s="193"/>
      <c r="J15" s="193"/>
      <c r="K15" s="193"/>
      <c r="L15" s="193"/>
      <c r="M15" s="193"/>
      <c r="N15" s="193"/>
      <c r="O15" s="193"/>
      <c r="P15" s="193"/>
      <c r="Q15" s="193"/>
      <c r="R15" s="193"/>
      <c r="S15" s="193"/>
      <c r="T15" s="193"/>
      <c r="U15" s="193"/>
      <c r="V15" s="193"/>
      <c r="W15" s="199"/>
      <c r="X15" s="194"/>
      <c r="Y15" s="195"/>
      <c r="Z15" s="196"/>
      <c r="AA15" s="197" t="s">
        <v>191</v>
      </c>
      <c r="AB15" s="198"/>
      <c r="AC15" s="198"/>
      <c r="AD15" s="198"/>
      <c r="AE15" s="198"/>
      <c r="AF15" s="198"/>
      <c r="AG15" s="198"/>
      <c r="AH15" s="198"/>
      <c r="AI15" s="198"/>
      <c r="AJ15" s="198"/>
      <c r="AK15" s="198"/>
      <c r="AL15" s="198"/>
      <c r="AM15" s="198"/>
    </row>
    <row r="16" spans="1:48" s="2" customFormat="1" ht="18" hidden="1" customHeight="1">
      <c r="A16" s="192" t="s">
        <v>214</v>
      </c>
      <c r="B16" s="193"/>
      <c r="C16" s="193"/>
      <c r="D16" s="193"/>
      <c r="E16" s="193"/>
      <c r="F16" s="193"/>
      <c r="G16" s="193"/>
      <c r="H16" s="193"/>
      <c r="I16" s="193"/>
      <c r="J16" s="193"/>
      <c r="K16" s="193"/>
      <c r="L16" s="193"/>
      <c r="M16" s="193"/>
      <c r="N16" s="193"/>
      <c r="O16" s="193"/>
      <c r="P16" s="193"/>
      <c r="Q16" s="193"/>
      <c r="R16" s="193"/>
      <c r="S16" s="193"/>
      <c r="T16" s="193"/>
      <c r="U16" s="193"/>
      <c r="V16" s="193"/>
      <c r="W16" s="199"/>
      <c r="X16" s="194"/>
      <c r="Y16" s="195"/>
      <c r="Z16" s="196"/>
      <c r="AA16" s="197" t="s">
        <v>190</v>
      </c>
      <c r="AB16" s="198"/>
      <c r="AC16" s="198"/>
      <c r="AD16" s="198"/>
      <c r="AE16" s="198"/>
      <c r="AF16" s="198"/>
      <c r="AG16" s="198"/>
      <c r="AH16" s="198"/>
      <c r="AI16" s="198"/>
      <c r="AJ16" s="198"/>
      <c r="AK16" s="198"/>
      <c r="AL16" s="198"/>
      <c r="AM16" s="198"/>
    </row>
    <row r="17" spans="1:48" s="2" customFormat="1" ht="18" hidden="1" customHeight="1">
      <c r="A17" s="200" t="s">
        <v>189</v>
      </c>
      <c r="B17" s="201"/>
      <c r="C17" s="201"/>
      <c r="D17" s="201"/>
      <c r="E17" s="201"/>
      <c r="F17" s="201"/>
      <c r="G17" s="201"/>
      <c r="H17" s="201"/>
      <c r="I17" s="201"/>
      <c r="J17" s="201"/>
      <c r="K17" s="201"/>
      <c r="L17" s="201"/>
      <c r="M17" s="201"/>
      <c r="N17" s="201"/>
      <c r="O17" s="201"/>
      <c r="P17" s="201"/>
      <c r="Q17" s="201"/>
      <c r="R17" s="201"/>
      <c r="S17" s="201"/>
      <c r="T17" s="201"/>
      <c r="U17" s="201"/>
      <c r="V17" s="201"/>
      <c r="W17" s="202"/>
      <c r="X17" s="194" t="s">
        <v>31</v>
      </c>
      <c r="Y17" s="195"/>
      <c r="Z17" s="196"/>
      <c r="AA17" s="127"/>
      <c r="AB17" s="127"/>
      <c r="AC17" s="127"/>
      <c r="AD17" s="127"/>
      <c r="AE17" s="127"/>
      <c r="AF17" s="127"/>
      <c r="AG17" s="127"/>
      <c r="AH17" s="127"/>
      <c r="AI17" s="127"/>
      <c r="AJ17" s="127"/>
      <c r="AK17" s="127"/>
      <c r="AL17" s="127"/>
      <c r="AM17" s="127"/>
    </row>
    <row r="18" spans="1:48" s="2"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2" customFormat="1" ht="12">
      <c r="A19" s="189" t="s">
        <v>230</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1"/>
    </row>
    <row r="20" spans="1:48" s="2"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2" customFormat="1" ht="18" customHeight="1">
      <c r="A21" s="192" t="s">
        <v>228</v>
      </c>
      <c r="B21" s="193"/>
      <c r="C21" s="193"/>
      <c r="D21" s="193"/>
      <c r="E21" s="193"/>
      <c r="F21" s="193"/>
      <c r="G21" s="193"/>
      <c r="H21" s="193"/>
      <c r="I21" s="193"/>
      <c r="J21" s="193"/>
      <c r="K21" s="193"/>
      <c r="L21" s="193"/>
      <c r="M21" s="193"/>
      <c r="N21" s="193"/>
      <c r="O21" s="193"/>
      <c r="P21" s="193"/>
      <c r="Q21" s="193"/>
      <c r="R21" s="193"/>
      <c r="S21" s="193"/>
      <c r="T21" s="193"/>
      <c r="U21" s="193"/>
      <c r="V21" s="193"/>
      <c r="W21" s="193"/>
      <c r="X21" s="194"/>
      <c r="Y21" s="195"/>
      <c r="Z21" s="196"/>
      <c r="AA21" s="129"/>
      <c r="AB21" s="129"/>
      <c r="AC21" s="129"/>
      <c r="AD21" s="129"/>
      <c r="AE21" s="129"/>
      <c r="AF21" s="129"/>
      <c r="AG21" s="129"/>
    </row>
    <row r="22" spans="1:48" s="2" customFormat="1" ht="18" customHeight="1">
      <c r="A22" s="192" t="s">
        <v>225</v>
      </c>
      <c r="B22" s="193"/>
      <c r="C22" s="193"/>
      <c r="D22" s="193"/>
      <c r="E22" s="193"/>
      <c r="F22" s="193"/>
      <c r="G22" s="193"/>
      <c r="H22" s="193"/>
      <c r="I22" s="193"/>
      <c r="J22" s="193"/>
      <c r="K22" s="193"/>
      <c r="L22" s="193"/>
      <c r="M22" s="193"/>
      <c r="N22" s="193"/>
      <c r="O22" s="193"/>
      <c r="P22" s="193"/>
      <c r="Q22" s="193"/>
      <c r="R22" s="193"/>
      <c r="S22" s="193"/>
      <c r="T22" s="193"/>
      <c r="U22" s="193"/>
      <c r="V22" s="193"/>
      <c r="W22" s="193"/>
      <c r="X22" s="194" t="s">
        <v>31</v>
      </c>
      <c r="Y22" s="195"/>
      <c r="Z22" s="196"/>
      <c r="AA22" s="129"/>
      <c r="AB22" s="129"/>
      <c r="AC22" s="129"/>
      <c r="AD22" s="129"/>
      <c r="AE22" s="129"/>
      <c r="AF22" s="129"/>
      <c r="AG22" s="129"/>
    </row>
    <row r="23" spans="1:48" s="2"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2" customFormat="1" ht="12">
      <c r="A24" s="189" t="s">
        <v>231</v>
      </c>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1"/>
    </row>
    <row r="25" spans="1:48" s="2"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t="s">
        <v>183</v>
      </c>
      <c r="B26" s="2"/>
      <c r="C26" s="105"/>
      <c r="D26" s="2"/>
      <c r="E26" s="116"/>
      <c r="F26" s="2"/>
      <c r="G26" s="2"/>
      <c r="H26" s="2"/>
      <c r="I26" s="2"/>
      <c r="J26" s="117"/>
      <c r="K26" s="117"/>
      <c r="L26" s="117"/>
      <c r="M26" s="117"/>
      <c r="N26" s="117"/>
      <c r="O26" s="118"/>
      <c r="P26" s="105"/>
      <c r="S26" s="117"/>
      <c r="T26" s="114"/>
      <c r="U26" s="117"/>
      <c r="V26" s="117"/>
      <c r="W26" s="105"/>
      <c r="Y26" s="154" t="s">
        <v>226</v>
      </c>
      <c r="Z26" s="155"/>
      <c r="AA26" s="155"/>
      <c r="AB26" s="155"/>
      <c r="AC26" s="156"/>
      <c r="AD26" s="161" t="s">
        <v>237</v>
      </c>
      <c r="AE26" s="162"/>
      <c r="AF26" s="162"/>
      <c r="AG26" s="162"/>
      <c r="AH26" s="163"/>
      <c r="AI26" s="161" t="s">
        <v>227</v>
      </c>
      <c r="AJ26" s="162"/>
      <c r="AK26" s="162"/>
      <c r="AL26" s="162"/>
      <c r="AM26" s="163"/>
      <c r="AV26" s="2"/>
    </row>
    <row r="27" spans="1:48">
      <c r="A27" s="115"/>
      <c r="B27" s="2"/>
      <c r="C27" s="105"/>
      <c r="D27" s="2"/>
      <c r="E27" s="116"/>
      <c r="F27" s="2"/>
      <c r="G27" s="2"/>
      <c r="H27" s="2"/>
      <c r="I27" s="2"/>
      <c r="J27" s="117"/>
      <c r="K27" s="117"/>
      <c r="L27" s="117"/>
      <c r="M27" s="117"/>
      <c r="N27" s="117"/>
      <c r="O27" s="118"/>
      <c r="P27" s="105"/>
      <c r="S27" s="117"/>
      <c r="T27" s="114"/>
      <c r="U27" s="117"/>
      <c r="V27" s="117"/>
      <c r="W27" s="119"/>
      <c r="Y27" s="183"/>
      <c r="Z27" s="184"/>
      <c r="AA27" s="184"/>
      <c r="AB27" s="185" t="s">
        <v>9</v>
      </c>
      <c r="AC27" s="186"/>
      <c r="AD27" s="232">
        <f>MIN(Y27,ROUNDDOWN((H35+H44)/1000,0))</f>
        <v>0</v>
      </c>
      <c r="AE27" s="233"/>
      <c r="AF27" s="233"/>
      <c r="AG27" s="236" t="s">
        <v>9</v>
      </c>
      <c r="AH27" s="237"/>
      <c r="AI27" s="157">
        <f>IF(Y27&lt;AD27,0,Y27-AD27)</f>
        <v>0</v>
      </c>
      <c r="AJ27" s="158"/>
      <c r="AK27" s="158"/>
      <c r="AL27" s="236" t="s">
        <v>9</v>
      </c>
      <c r="AM27" s="237"/>
    </row>
    <row r="28" spans="1:48">
      <c r="A28" s="105" t="s">
        <v>187</v>
      </c>
      <c r="B28" s="2"/>
      <c r="C28" s="105"/>
      <c r="D28" s="2"/>
      <c r="E28" s="116"/>
      <c r="F28" s="2"/>
      <c r="G28" s="2"/>
      <c r="H28" s="2"/>
      <c r="I28" s="2"/>
      <c r="J28" s="117"/>
      <c r="K28" s="117"/>
      <c r="L28" s="117"/>
      <c r="M28" s="117"/>
      <c r="N28" s="117"/>
      <c r="O28" s="118"/>
      <c r="P28" s="105"/>
      <c r="S28" s="117"/>
      <c r="T28" s="114"/>
      <c r="U28" s="117"/>
      <c r="V28" s="117"/>
      <c r="W28" s="119"/>
      <c r="Y28" s="148"/>
      <c r="Z28" s="149"/>
      <c r="AA28" s="149"/>
      <c r="AB28" s="187"/>
      <c r="AC28" s="188"/>
      <c r="AD28" s="234"/>
      <c r="AE28" s="235"/>
      <c r="AF28" s="235"/>
      <c r="AG28" s="152"/>
      <c r="AH28" s="153"/>
      <c r="AI28" s="159"/>
      <c r="AJ28" s="160"/>
      <c r="AK28" s="160"/>
      <c r="AL28" s="152"/>
      <c r="AM28" s="153"/>
    </row>
    <row r="29" spans="1:48" ht="15" customHeight="1">
      <c r="A29" s="161" t="s">
        <v>32</v>
      </c>
      <c r="B29" s="162"/>
      <c r="C29" s="162"/>
      <c r="D29" s="162"/>
      <c r="E29" s="162"/>
      <c r="F29" s="162"/>
      <c r="G29" s="163"/>
      <c r="H29" s="162" t="s">
        <v>232</v>
      </c>
      <c r="I29" s="162"/>
      <c r="J29" s="162"/>
      <c r="K29" s="162"/>
      <c r="L29" s="162"/>
      <c r="M29" s="161" t="s">
        <v>33</v>
      </c>
      <c r="N29" s="162"/>
      <c r="O29" s="162"/>
      <c r="P29" s="162"/>
      <c r="Q29" s="162"/>
      <c r="R29" s="162"/>
      <c r="S29" s="162"/>
      <c r="T29" s="162"/>
      <c r="U29" s="162"/>
      <c r="V29" s="162"/>
      <c r="W29" s="162"/>
      <c r="X29" s="162"/>
      <c r="Y29" s="172"/>
      <c r="Z29" s="172"/>
      <c r="AA29" s="172"/>
      <c r="AB29" s="172"/>
      <c r="AC29" s="172"/>
      <c r="AD29" s="172"/>
      <c r="AE29" s="172"/>
      <c r="AF29" s="172"/>
      <c r="AG29" s="172"/>
      <c r="AH29" s="172"/>
      <c r="AI29" s="172"/>
      <c r="AJ29" s="172"/>
      <c r="AK29" s="172"/>
      <c r="AL29" s="172"/>
      <c r="AM29" s="136"/>
    </row>
    <row r="30" spans="1:48" ht="15" customHeight="1">
      <c r="A30" s="93" t="s">
        <v>34</v>
      </c>
      <c r="B30" s="94"/>
      <c r="C30" s="94"/>
      <c r="D30" s="94"/>
      <c r="E30" s="95"/>
      <c r="F30" s="95"/>
      <c r="G30" s="96"/>
      <c r="H30" s="165"/>
      <c r="I30" s="165"/>
      <c r="J30" s="165"/>
      <c r="K30" s="165"/>
      <c r="L30" s="165"/>
      <c r="M30" s="173"/>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5"/>
    </row>
    <row r="31" spans="1:48" ht="15" hidden="1" customHeight="1">
      <c r="A31" s="69" t="s">
        <v>35</v>
      </c>
      <c r="B31" s="70"/>
      <c r="C31" s="70"/>
      <c r="D31" s="70"/>
      <c r="E31" s="71"/>
      <c r="F31" s="71"/>
      <c r="G31" s="72"/>
      <c r="H31" s="166"/>
      <c r="I31" s="166"/>
      <c r="J31" s="166"/>
      <c r="K31" s="166"/>
      <c r="L31" s="166"/>
      <c r="M31" s="176"/>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8"/>
    </row>
    <row r="32" spans="1:48" ht="15" hidden="1" customHeight="1">
      <c r="A32" s="69" t="s">
        <v>36</v>
      </c>
      <c r="B32" s="70"/>
      <c r="C32" s="70"/>
      <c r="D32" s="70"/>
      <c r="E32" s="71"/>
      <c r="F32" s="71"/>
      <c r="G32" s="72"/>
      <c r="H32" s="166"/>
      <c r="I32" s="166"/>
      <c r="J32" s="166"/>
      <c r="K32" s="166"/>
      <c r="L32" s="166"/>
      <c r="M32" s="176"/>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8"/>
    </row>
    <row r="33" spans="1:48" ht="15" customHeight="1">
      <c r="A33" s="69" t="s">
        <v>37</v>
      </c>
      <c r="B33" s="70"/>
      <c r="C33" s="70"/>
      <c r="D33" s="70"/>
      <c r="E33" s="71"/>
      <c r="F33" s="71"/>
      <c r="G33" s="72"/>
      <c r="H33" s="166"/>
      <c r="I33" s="166"/>
      <c r="J33" s="166"/>
      <c r="K33" s="166"/>
      <c r="L33" s="166"/>
      <c r="M33" s="176"/>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8"/>
      <c r="AV33" s="2"/>
    </row>
    <row r="34" spans="1:48" ht="15" customHeight="1">
      <c r="A34" s="69" t="s">
        <v>38</v>
      </c>
      <c r="B34" s="70"/>
      <c r="C34" s="70"/>
      <c r="D34" s="70"/>
      <c r="E34" s="71"/>
      <c r="F34" s="71"/>
      <c r="G34" s="72"/>
      <c r="H34" s="166"/>
      <c r="I34" s="166"/>
      <c r="J34" s="166"/>
      <c r="K34" s="166"/>
      <c r="L34" s="166"/>
      <c r="M34" s="176"/>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8"/>
    </row>
    <row r="35" spans="1:48" ht="15" customHeight="1">
      <c r="A35" s="73" t="s">
        <v>18</v>
      </c>
      <c r="B35" s="74"/>
      <c r="C35" s="74"/>
      <c r="D35" s="74"/>
      <c r="E35" s="74"/>
      <c r="F35" s="74"/>
      <c r="G35" s="75"/>
      <c r="H35" s="167">
        <f>SUM(H30:L34)</f>
        <v>0</v>
      </c>
      <c r="I35" s="167"/>
      <c r="J35" s="167"/>
      <c r="K35" s="167"/>
      <c r="L35" s="168"/>
      <c r="M35" s="169"/>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1"/>
    </row>
    <row r="36" spans="1:48">
      <c r="A36" s="115"/>
      <c r="B36" s="2"/>
      <c r="C36" s="105"/>
      <c r="D36" s="2"/>
      <c r="E36" s="116"/>
      <c r="F36" s="2"/>
      <c r="G36" s="2"/>
      <c r="H36" s="2"/>
      <c r="I36" s="2"/>
      <c r="J36" s="117"/>
      <c r="K36" s="117"/>
      <c r="L36" s="117"/>
      <c r="M36" s="117"/>
      <c r="N36" s="117"/>
      <c r="O36" s="118"/>
      <c r="P36" s="105"/>
      <c r="S36" s="117"/>
      <c r="T36" s="114"/>
      <c r="U36" s="117"/>
      <c r="V36" s="117"/>
      <c r="W36" s="119"/>
      <c r="AD36" s="105"/>
      <c r="AE36" s="106"/>
      <c r="AF36" s="106"/>
      <c r="AG36" s="106"/>
      <c r="AH36" s="119"/>
      <c r="AI36" s="231"/>
      <c r="AJ36" s="231"/>
      <c r="AK36" s="231"/>
      <c r="AL36" s="164"/>
      <c r="AM36" s="164"/>
    </row>
    <row r="37" spans="1:48">
      <c r="A37" s="105" t="s">
        <v>188</v>
      </c>
      <c r="B37" s="2"/>
      <c r="C37" s="105"/>
      <c r="D37" s="2"/>
      <c r="E37" s="116"/>
      <c r="F37" s="2"/>
      <c r="G37" s="2"/>
      <c r="H37" s="2"/>
      <c r="I37" s="2"/>
      <c r="J37" s="117"/>
      <c r="K37" s="117"/>
      <c r="L37" s="117"/>
      <c r="M37" s="117"/>
      <c r="N37" s="117"/>
      <c r="O37" s="118"/>
      <c r="P37" s="105"/>
      <c r="S37" s="117"/>
      <c r="T37" s="114"/>
      <c r="U37" s="117"/>
      <c r="V37" s="117"/>
      <c r="W37" s="119"/>
      <c r="AD37" s="105"/>
      <c r="AE37" s="106"/>
      <c r="AF37" s="106"/>
      <c r="AG37" s="106"/>
      <c r="AH37" s="119"/>
      <c r="AI37" s="231"/>
      <c r="AJ37" s="231"/>
      <c r="AK37" s="231"/>
      <c r="AL37" s="164"/>
      <c r="AM37" s="164"/>
    </row>
    <row r="38" spans="1:48" ht="15" customHeight="1">
      <c r="A38" s="161" t="s">
        <v>32</v>
      </c>
      <c r="B38" s="162"/>
      <c r="C38" s="162"/>
      <c r="D38" s="162"/>
      <c r="E38" s="162"/>
      <c r="F38" s="162"/>
      <c r="G38" s="163"/>
      <c r="H38" s="162" t="s">
        <v>233</v>
      </c>
      <c r="I38" s="162"/>
      <c r="J38" s="162"/>
      <c r="K38" s="162"/>
      <c r="L38" s="162"/>
      <c r="M38" s="161" t="s">
        <v>33</v>
      </c>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3"/>
    </row>
    <row r="39" spans="1:48" ht="15" customHeight="1">
      <c r="A39" s="93" t="s">
        <v>34</v>
      </c>
      <c r="B39" s="94"/>
      <c r="C39" s="94"/>
      <c r="D39" s="94"/>
      <c r="E39" s="95"/>
      <c r="F39" s="95"/>
      <c r="G39" s="96"/>
      <c r="H39" s="165"/>
      <c r="I39" s="165"/>
      <c r="J39" s="165"/>
      <c r="K39" s="165"/>
      <c r="L39" s="165"/>
      <c r="M39" s="173"/>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5"/>
    </row>
    <row r="40" spans="1:48" ht="15" hidden="1" customHeight="1">
      <c r="A40" s="69" t="s">
        <v>35</v>
      </c>
      <c r="B40" s="70"/>
      <c r="C40" s="70"/>
      <c r="D40" s="70"/>
      <c r="E40" s="71"/>
      <c r="F40" s="71"/>
      <c r="G40" s="72"/>
      <c r="H40" s="166"/>
      <c r="I40" s="166"/>
      <c r="J40" s="166"/>
      <c r="K40" s="166"/>
      <c r="L40" s="166"/>
      <c r="M40" s="176"/>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8"/>
    </row>
    <row r="41" spans="1:48" ht="15" hidden="1" customHeight="1">
      <c r="A41" s="69" t="s">
        <v>36</v>
      </c>
      <c r="B41" s="70"/>
      <c r="C41" s="70"/>
      <c r="D41" s="70"/>
      <c r="E41" s="71"/>
      <c r="F41" s="71"/>
      <c r="G41" s="72"/>
      <c r="H41" s="166"/>
      <c r="I41" s="166"/>
      <c r="J41" s="166"/>
      <c r="K41" s="166"/>
      <c r="L41" s="166"/>
      <c r="M41" s="176"/>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178"/>
    </row>
    <row r="42" spans="1:48" ht="15" hidden="1" customHeight="1">
      <c r="A42" s="69" t="s">
        <v>37</v>
      </c>
      <c r="B42" s="70"/>
      <c r="C42" s="70"/>
      <c r="D42" s="70"/>
      <c r="E42" s="71"/>
      <c r="F42" s="71"/>
      <c r="G42" s="72"/>
      <c r="H42" s="166"/>
      <c r="I42" s="166"/>
      <c r="J42" s="166"/>
      <c r="K42" s="166"/>
      <c r="L42" s="166"/>
      <c r="M42" s="176"/>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8"/>
      <c r="AV42" s="2"/>
    </row>
    <row r="43" spans="1:48" ht="15" customHeight="1">
      <c r="A43" s="69" t="s">
        <v>38</v>
      </c>
      <c r="B43" s="70"/>
      <c r="C43" s="70"/>
      <c r="D43" s="70"/>
      <c r="E43" s="71"/>
      <c r="F43" s="71"/>
      <c r="G43" s="72"/>
      <c r="H43" s="166"/>
      <c r="I43" s="166"/>
      <c r="J43" s="166"/>
      <c r="K43" s="166"/>
      <c r="L43" s="166"/>
      <c r="M43" s="176"/>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8"/>
      <c r="AV43" s="2"/>
    </row>
    <row r="44" spans="1:48" ht="15" customHeight="1">
      <c r="A44" s="73" t="s">
        <v>18</v>
      </c>
      <c r="B44" s="74"/>
      <c r="C44" s="74"/>
      <c r="D44" s="74"/>
      <c r="E44" s="74"/>
      <c r="F44" s="74"/>
      <c r="G44" s="75"/>
      <c r="H44" s="167">
        <f>SUM(H39:L43)</f>
        <v>0</v>
      </c>
      <c r="I44" s="167"/>
      <c r="J44" s="167"/>
      <c r="K44" s="167"/>
      <c r="L44" s="168"/>
      <c r="M44" s="169"/>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1"/>
    </row>
    <row r="45" spans="1:48" ht="6" customHeight="1">
      <c r="A45" s="120"/>
      <c r="B45" s="120"/>
      <c r="C45" s="120"/>
      <c r="D45" s="120"/>
      <c r="E45" s="121"/>
      <c r="F45" s="121"/>
      <c r="G45" s="121"/>
      <c r="H45" s="121"/>
      <c r="I45" s="121"/>
      <c r="J45" s="122"/>
      <c r="K45" s="122"/>
      <c r="L45" s="122"/>
      <c r="M45" s="122"/>
      <c r="N45" s="122"/>
      <c r="AH45" s="126"/>
    </row>
    <row r="46" spans="1:48" s="2" customFormat="1" ht="19.5" customHeight="1">
      <c r="A46" s="128" t="s">
        <v>184</v>
      </c>
      <c r="B46" s="65"/>
      <c r="C46" s="65"/>
      <c r="D46" s="65"/>
      <c r="E46" s="65"/>
      <c r="F46" s="65"/>
      <c r="G46" s="65"/>
      <c r="H46" s="65"/>
      <c r="I46" s="66"/>
      <c r="J46" s="68"/>
      <c r="K46" s="65"/>
      <c r="L46" s="67"/>
      <c r="M46" s="67"/>
      <c r="N46" s="67"/>
      <c r="O46" s="65"/>
      <c r="P46" s="65"/>
      <c r="Q46" s="65"/>
      <c r="R46" s="65"/>
      <c r="S46" s="65"/>
      <c r="T46" s="76"/>
      <c r="U46" s="76"/>
      <c r="V46" s="76"/>
      <c r="W46" s="76"/>
      <c r="Y46" s="154" t="s">
        <v>226</v>
      </c>
      <c r="Z46" s="155"/>
      <c r="AA46" s="155"/>
      <c r="AB46" s="155"/>
      <c r="AC46" s="156"/>
      <c r="AD46" s="161" t="s">
        <v>238</v>
      </c>
      <c r="AE46" s="162"/>
      <c r="AF46" s="162"/>
      <c r="AG46" s="162"/>
      <c r="AH46" s="163"/>
      <c r="AI46" s="161" t="s">
        <v>227</v>
      </c>
      <c r="AJ46" s="162"/>
      <c r="AK46" s="162"/>
      <c r="AL46" s="162"/>
      <c r="AM46" s="163"/>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146"/>
      <c r="Z47" s="147"/>
      <c r="AA47" s="147"/>
      <c r="AB47" s="150" t="s">
        <v>9</v>
      </c>
      <c r="AC47" s="151"/>
      <c r="AD47" s="157">
        <f>MIN(Y47,ROUNDDOWN(H55/1000,0))</f>
        <v>0</v>
      </c>
      <c r="AE47" s="158"/>
      <c r="AF47" s="158"/>
      <c r="AG47" s="150" t="s">
        <v>9</v>
      </c>
      <c r="AH47" s="151"/>
      <c r="AI47" s="238">
        <f>IF(Y47&lt;AD47,0,Y47-AD47)</f>
        <v>0</v>
      </c>
      <c r="AJ47" s="239"/>
      <c r="AK47" s="239"/>
      <c r="AL47" s="150" t="s">
        <v>9</v>
      </c>
      <c r="AM47" s="151"/>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148"/>
      <c r="Z48" s="149"/>
      <c r="AA48" s="149"/>
      <c r="AB48" s="152"/>
      <c r="AC48" s="153"/>
      <c r="AD48" s="159"/>
      <c r="AE48" s="160"/>
      <c r="AF48" s="160"/>
      <c r="AG48" s="152"/>
      <c r="AH48" s="153"/>
      <c r="AI48" s="238"/>
      <c r="AJ48" s="239"/>
      <c r="AK48" s="239"/>
      <c r="AL48" s="152"/>
      <c r="AM48" s="153"/>
    </row>
    <row r="49" spans="1:48" ht="15" customHeight="1">
      <c r="A49" s="161" t="s">
        <v>32</v>
      </c>
      <c r="B49" s="162"/>
      <c r="C49" s="162"/>
      <c r="D49" s="162"/>
      <c r="E49" s="162"/>
      <c r="F49" s="162"/>
      <c r="G49" s="163"/>
      <c r="H49" s="162" t="s">
        <v>233</v>
      </c>
      <c r="I49" s="162"/>
      <c r="J49" s="162"/>
      <c r="K49" s="162"/>
      <c r="L49" s="162"/>
      <c r="M49" s="161" t="s">
        <v>33</v>
      </c>
      <c r="N49" s="162"/>
      <c r="O49" s="162"/>
      <c r="P49" s="162"/>
      <c r="Q49" s="162"/>
      <c r="R49" s="162"/>
      <c r="S49" s="162"/>
      <c r="T49" s="162"/>
      <c r="U49" s="162"/>
      <c r="V49" s="162"/>
      <c r="W49" s="162"/>
      <c r="X49" s="162"/>
      <c r="Y49" s="172"/>
      <c r="Z49" s="172"/>
      <c r="AA49" s="172"/>
      <c r="AB49" s="172"/>
      <c r="AC49" s="172"/>
      <c r="AD49" s="172"/>
      <c r="AE49" s="172"/>
      <c r="AF49" s="172"/>
      <c r="AG49" s="172"/>
      <c r="AH49" s="172"/>
      <c r="AI49" s="172"/>
      <c r="AJ49" s="172"/>
      <c r="AK49" s="172"/>
      <c r="AL49" s="172"/>
      <c r="AM49" s="136"/>
    </row>
    <row r="50" spans="1:48" ht="15" customHeight="1">
      <c r="A50" s="93" t="s">
        <v>34</v>
      </c>
      <c r="B50" s="94"/>
      <c r="C50" s="94"/>
      <c r="D50" s="94"/>
      <c r="E50" s="95"/>
      <c r="F50" s="95"/>
      <c r="G50" s="96"/>
      <c r="H50" s="165"/>
      <c r="I50" s="165"/>
      <c r="J50" s="165"/>
      <c r="K50" s="165"/>
      <c r="L50" s="165"/>
      <c r="M50" s="173"/>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5"/>
    </row>
    <row r="51" spans="1:48" ht="15" customHeight="1">
      <c r="A51" s="69" t="s">
        <v>35</v>
      </c>
      <c r="B51" s="70"/>
      <c r="C51" s="70"/>
      <c r="D51" s="70"/>
      <c r="E51" s="71"/>
      <c r="F51" s="71"/>
      <c r="G51" s="72"/>
      <c r="H51" s="166"/>
      <c r="I51" s="166"/>
      <c r="J51" s="166"/>
      <c r="K51" s="166"/>
      <c r="L51" s="166"/>
      <c r="M51" s="176"/>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8"/>
    </row>
    <row r="52" spans="1:48" ht="15" customHeight="1">
      <c r="A52" s="69" t="s">
        <v>36</v>
      </c>
      <c r="B52" s="70"/>
      <c r="C52" s="70"/>
      <c r="D52" s="70"/>
      <c r="E52" s="71"/>
      <c r="F52" s="71"/>
      <c r="G52" s="72"/>
      <c r="H52" s="166"/>
      <c r="I52" s="166"/>
      <c r="J52" s="166"/>
      <c r="K52" s="166"/>
      <c r="L52" s="166"/>
      <c r="M52" s="176"/>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8"/>
    </row>
    <row r="53" spans="1:48" ht="15" hidden="1" customHeight="1">
      <c r="A53" s="69" t="s">
        <v>37</v>
      </c>
      <c r="B53" s="70"/>
      <c r="C53" s="70"/>
      <c r="D53" s="70"/>
      <c r="E53" s="71"/>
      <c r="F53" s="71"/>
      <c r="G53" s="72"/>
      <c r="H53" s="166"/>
      <c r="I53" s="166"/>
      <c r="J53" s="166"/>
      <c r="K53" s="166"/>
      <c r="L53" s="166"/>
      <c r="M53" s="176"/>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8"/>
    </row>
    <row r="54" spans="1:48" ht="15" hidden="1" customHeight="1">
      <c r="A54" s="69" t="s">
        <v>38</v>
      </c>
      <c r="B54" s="70"/>
      <c r="C54" s="70"/>
      <c r="D54" s="70"/>
      <c r="E54" s="71"/>
      <c r="F54" s="71"/>
      <c r="G54" s="72"/>
      <c r="H54" s="166"/>
      <c r="I54" s="166"/>
      <c r="J54" s="166"/>
      <c r="K54" s="166"/>
      <c r="L54" s="166"/>
      <c r="M54" s="176"/>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8"/>
    </row>
    <row r="55" spans="1:48" ht="15" customHeight="1">
      <c r="A55" s="73" t="s">
        <v>18</v>
      </c>
      <c r="B55" s="77"/>
      <c r="C55" s="77"/>
      <c r="D55" s="77"/>
      <c r="E55" s="74"/>
      <c r="F55" s="74"/>
      <c r="G55" s="75"/>
      <c r="H55" s="167">
        <f>SUM(H50:L54)</f>
        <v>0</v>
      </c>
      <c r="I55" s="167"/>
      <c r="J55" s="167"/>
      <c r="K55" s="167"/>
      <c r="L55" s="168"/>
      <c r="M55" s="169"/>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1"/>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row>
    <row r="59" spans="1:48">
      <c r="AI59" s="164"/>
      <c r="AJ59" s="164"/>
      <c r="AK59" s="164"/>
      <c r="AL59" s="164"/>
      <c r="AM59" s="164"/>
    </row>
  </sheetData>
  <sheetProtection formatCells="0" formatColumns="0" formatRows="0" insertColumns="0" insertRows="0" autoFilter="0"/>
  <mergeCells count="103">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Y47:AA48"/>
    <mergeCell ref="AB47:AC48"/>
    <mergeCell ref="Y46:AC46"/>
    <mergeCell ref="AG47:AH48"/>
    <mergeCell ref="AD47:AF48"/>
    <mergeCell ref="AD46:AH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7" customWidth="1"/>
    <col min="3" max="3" width="13.90625" style="7" customWidth="1"/>
    <col min="4" max="4" width="3.90625" style="7" customWidth="1"/>
    <col min="5" max="5" width="35.6328125" style="7" customWidth="1"/>
    <col min="6" max="6" width="26.08984375" style="7" customWidth="1"/>
    <col min="7" max="7" width="63.6328125" style="7" customWidth="1"/>
    <col min="8" max="8" width="26.36328125" style="7" customWidth="1"/>
    <col min="9" max="9" width="63.6328125" style="7" customWidth="1"/>
    <col min="10" max="10" width="26.36328125" style="7" customWidth="1"/>
    <col min="11" max="16384" width="9" style="7"/>
  </cols>
  <sheetData>
    <row r="1" spans="1:15" ht="26.25" customHeight="1">
      <c r="A1" s="5" t="s">
        <v>39</v>
      </c>
      <c r="B1" s="6"/>
      <c r="C1" s="5" t="s">
        <v>40</v>
      </c>
      <c r="I1" s="5"/>
      <c r="J1" s="5"/>
    </row>
    <row r="2" spans="1:15" ht="27" customHeight="1">
      <c r="A2" s="8" t="s">
        <v>41</v>
      </c>
      <c r="B2" s="9"/>
      <c r="C2" s="10"/>
      <c r="D2" s="10"/>
      <c r="E2" s="10"/>
      <c r="F2" s="10"/>
      <c r="G2" s="10"/>
      <c r="H2" s="11"/>
      <c r="I2" s="285" t="s">
        <v>42</v>
      </c>
      <c r="J2" s="286"/>
    </row>
    <row r="3" spans="1:15" ht="30" customHeight="1">
      <c r="A3" s="12"/>
      <c r="B3" s="13"/>
      <c r="C3" s="14"/>
      <c r="D3" s="14"/>
      <c r="E3" s="14"/>
      <c r="F3" s="14"/>
      <c r="G3" s="15" t="s">
        <v>43</v>
      </c>
      <c r="H3" s="16"/>
    </row>
    <row r="4" spans="1:15" ht="71.25" customHeight="1">
      <c r="A4" s="17"/>
      <c r="B4" s="18"/>
      <c r="C4" s="268" t="s">
        <v>44</v>
      </c>
      <c r="D4" s="269"/>
      <c r="E4" s="269"/>
      <c r="F4" s="270"/>
      <c r="G4" s="287" t="s">
        <v>45</v>
      </c>
      <c r="H4" s="288"/>
    </row>
    <row r="5" spans="1:15" ht="19" customHeight="1">
      <c r="A5" s="19"/>
      <c r="B5" s="20"/>
      <c r="C5" s="263" t="s">
        <v>46</v>
      </c>
      <c r="D5" s="21">
        <v>1</v>
      </c>
      <c r="E5" s="258" t="s">
        <v>47</v>
      </c>
      <c r="F5" s="21" t="s">
        <v>48</v>
      </c>
      <c r="G5" s="22">
        <v>653</v>
      </c>
      <c r="H5" s="23" t="s">
        <v>49</v>
      </c>
      <c r="K5" s="24"/>
      <c r="L5" s="25"/>
      <c r="M5" s="24"/>
      <c r="N5" s="25"/>
      <c r="O5" s="26"/>
    </row>
    <row r="6" spans="1:15" ht="19" customHeight="1">
      <c r="A6" s="19"/>
      <c r="B6" s="20"/>
      <c r="C6" s="263"/>
      <c r="D6" s="21">
        <v>2</v>
      </c>
      <c r="E6" s="258"/>
      <c r="F6" s="21" t="s">
        <v>50</v>
      </c>
      <c r="G6" s="22">
        <v>831</v>
      </c>
      <c r="H6" s="23" t="s">
        <v>49</v>
      </c>
      <c r="K6" s="24"/>
      <c r="L6" s="25"/>
      <c r="M6" s="24"/>
      <c r="N6" s="25"/>
      <c r="O6" s="26"/>
    </row>
    <row r="7" spans="1:15" ht="19" customHeight="1">
      <c r="A7" s="19"/>
      <c r="B7" s="20"/>
      <c r="C7" s="263"/>
      <c r="D7" s="21">
        <v>3</v>
      </c>
      <c r="E7" s="258"/>
      <c r="F7" s="21" t="s">
        <v>51</v>
      </c>
      <c r="G7" s="22">
        <v>1075</v>
      </c>
      <c r="H7" s="23" t="s">
        <v>49</v>
      </c>
      <c r="K7" s="24"/>
      <c r="L7" s="25"/>
      <c r="M7" s="24"/>
      <c r="N7" s="25"/>
      <c r="O7" s="26"/>
    </row>
    <row r="8" spans="1:15" ht="19" customHeight="1">
      <c r="A8" s="19"/>
      <c r="B8" s="20"/>
      <c r="C8" s="263"/>
      <c r="D8" s="21">
        <v>4</v>
      </c>
      <c r="E8" s="259" t="s">
        <v>52</v>
      </c>
      <c r="F8" s="259"/>
      <c r="G8" s="22">
        <v>305</v>
      </c>
      <c r="H8" s="23" t="s">
        <v>49</v>
      </c>
      <c r="K8" s="24"/>
      <c r="L8" s="25"/>
      <c r="M8" s="24"/>
      <c r="N8" s="25"/>
      <c r="O8" s="26"/>
    </row>
    <row r="9" spans="1:15" ht="19" customHeight="1">
      <c r="A9" s="19"/>
      <c r="B9" s="20"/>
      <c r="C9" s="263"/>
      <c r="D9" s="21">
        <v>5</v>
      </c>
      <c r="E9" s="258" t="s">
        <v>53</v>
      </c>
      <c r="F9" s="258"/>
      <c r="G9" s="22">
        <v>340</v>
      </c>
      <c r="H9" s="23" t="s">
        <v>49</v>
      </c>
      <c r="K9" s="24"/>
      <c r="L9" s="25"/>
      <c r="M9" s="24"/>
      <c r="N9" s="25"/>
      <c r="O9" s="26"/>
    </row>
    <row r="10" spans="1:15" ht="19" customHeight="1">
      <c r="A10" s="19"/>
      <c r="B10" s="20"/>
      <c r="C10" s="263"/>
      <c r="D10" s="21">
        <v>6</v>
      </c>
      <c r="E10" s="258" t="s">
        <v>54</v>
      </c>
      <c r="F10" s="21" t="s">
        <v>48</v>
      </c>
      <c r="G10" s="22">
        <v>642</v>
      </c>
      <c r="H10" s="23" t="s">
        <v>49</v>
      </c>
      <c r="K10" s="24"/>
      <c r="L10" s="25"/>
      <c r="M10" s="24"/>
      <c r="N10" s="25"/>
      <c r="O10" s="26"/>
    </row>
    <row r="11" spans="1:15" ht="19" customHeight="1">
      <c r="A11" s="19"/>
      <c r="B11" s="20"/>
      <c r="C11" s="263"/>
      <c r="D11" s="21">
        <v>7</v>
      </c>
      <c r="E11" s="258"/>
      <c r="F11" s="21" t="s">
        <v>50</v>
      </c>
      <c r="G11" s="22">
        <v>776</v>
      </c>
      <c r="H11" s="23" t="s">
        <v>49</v>
      </c>
      <c r="K11" s="24"/>
      <c r="L11" s="25"/>
      <c r="M11" s="24"/>
      <c r="N11" s="25"/>
      <c r="O11" s="26"/>
    </row>
    <row r="12" spans="1:15" ht="19" customHeight="1">
      <c r="A12" s="19"/>
      <c r="B12" s="20"/>
      <c r="C12" s="263"/>
      <c r="D12" s="21">
        <v>8</v>
      </c>
      <c r="E12" s="258"/>
      <c r="F12" s="21" t="s">
        <v>51</v>
      </c>
      <c r="G12" s="22">
        <v>1272</v>
      </c>
      <c r="H12" s="23" t="s">
        <v>49</v>
      </c>
      <c r="K12" s="24"/>
      <c r="L12" s="25"/>
      <c r="M12" s="24"/>
      <c r="N12" s="25"/>
      <c r="O12" s="26"/>
    </row>
    <row r="13" spans="1:15" ht="19" customHeight="1">
      <c r="A13" s="19"/>
      <c r="B13" s="20"/>
      <c r="C13" s="27" t="s">
        <v>55</v>
      </c>
      <c r="D13" s="21">
        <v>9</v>
      </c>
      <c r="E13" s="258" t="s">
        <v>56</v>
      </c>
      <c r="F13" s="258"/>
      <c r="G13" s="22">
        <v>44</v>
      </c>
      <c r="H13" s="23" t="s">
        <v>57</v>
      </c>
      <c r="K13" s="24"/>
      <c r="L13" s="26"/>
      <c r="M13" s="26"/>
      <c r="N13" s="25"/>
      <c r="O13" s="24"/>
    </row>
    <row r="14" spans="1:15" ht="19" customHeight="1">
      <c r="A14" s="19"/>
      <c r="B14" s="20"/>
      <c r="C14" s="263" t="s">
        <v>58</v>
      </c>
      <c r="D14" s="21">
        <v>10</v>
      </c>
      <c r="E14" s="258" t="s">
        <v>59</v>
      </c>
      <c r="F14" s="258"/>
      <c r="G14" s="22">
        <v>500</v>
      </c>
      <c r="H14" s="23" t="s">
        <v>49</v>
      </c>
      <c r="K14" s="24"/>
      <c r="L14" s="25"/>
      <c r="M14" s="24"/>
      <c r="N14" s="25"/>
      <c r="O14" s="26"/>
    </row>
    <row r="15" spans="1:15" ht="19" customHeight="1">
      <c r="A15" s="19"/>
      <c r="B15" s="20"/>
      <c r="C15" s="263"/>
      <c r="D15" s="21">
        <v>11</v>
      </c>
      <c r="E15" s="258" t="s">
        <v>60</v>
      </c>
      <c r="F15" s="258"/>
      <c r="G15" s="22">
        <v>431</v>
      </c>
      <c r="H15" s="23" t="s">
        <v>49</v>
      </c>
      <c r="K15" s="24"/>
      <c r="L15" s="25"/>
      <c r="M15" s="24"/>
      <c r="N15" s="25"/>
      <c r="O15" s="26"/>
    </row>
    <row r="16" spans="1:15" ht="19" customHeight="1">
      <c r="A16" s="19"/>
      <c r="B16" s="20"/>
      <c r="C16" s="263"/>
      <c r="D16" s="21">
        <v>12</v>
      </c>
      <c r="E16" s="258" t="s">
        <v>61</v>
      </c>
      <c r="F16" s="258"/>
      <c r="G16" s="22">
        <v>464</v>
      </c>
      <c r="H16" s="23" t="s">
        <v>49</v>
      </c>
      <c r="K16" s="24"/>
      <c r="L16" s="25"/>
      <c r="M16" s="24"/>
      <c r="N16" s="25"/>
      <c r="O16" s="26"/>
    </row>
    <row r="17" spans="1:28" ht="19" customHeight="1">
      <c r="A17" s="19"/>
      <c r="B17" s="20"/>
      <c r="C17" s="263"/>
      <c r="D17" s="21">
        <v>13</v>
      </c>
      <c r="E17" s="258" t="s">
        <v>62</v>
      </c>
      <c r="F17" s="258"/>
      <c r="G17" s="22">
        <v>153</v>
      </c>
      <c r="H17" s="23" t="s">
        <v>49</v>
      </c>
      <c r="K17" s="24"/>
      <c r="L17" s="25"/>
      <c r="M17" s="24"/>
      <c r="N17" s="25"/>
      <c r="O17" s="26"/>
    </row>
    <row r="18" spans="1:28" ht="19" customHeight="1">
      <c r="A18" s="19"/>
      <c r="B18" s="20"/>
      <c r="C18" s="263"/>
      <c r="D18" s="21">
        <v>14</v>
      </c>
      <c r="E18" s="258" t="s">
        <v>63</v>
      </c>
      <c r="F18" s="258"/>
      <c r="G18" s="22">
        <v>1002</v>
      </c>
      <c r="H18" s="23" t="s">
        <v>49</v>
      </c>
      <c r="K18" s="24"/>
      <c r="L18" s="25"/>
      <c r="M18" s="24"/>
      <c r="N18" s="25"/>
      <c r="O18" s="26"/>
    </row>
    <row r="19" spans="1:28" ht="19" customHeight="1">
      <c r="A19" s="19"/>
      <c r="B19" s="20"/>
      <c r="C19" s="263"/>
      <c r="D19" s="21">
        <v>15</v>
      </c>
      <c r="E19" s="258" t="s">
        <v>64</v>
      </c>
      <c r="F19" s="258"/>
      <c r="G19" s="22">
        <v>573</v>
      </c>
      <c r="H19" s="23" t="s">
        <v>49</v>
      </c>
      <c r="K19" s="24"/>
      <c r="L19" s="25"/>
      <c r="M19" s="24"/>
      <c r="N19" s="25"/>
      <c r="O19" s="26"/>
    </row>
    <row r="20" spans="1:28" ht="19" customHeight="1">
      <c r="A20" s="19"/>
      <c r="B20" s="20"/>
      <c r="C20" s="263"/>
      <c r="D20" s="21">
        <v>16</v>
      </c>
      <c r="E20" s="258" t="s">
        <v>65</v>
      </c>
      <c r="F20" s="258"/>
      <c r="G20" s="22">
        <v>227</v>
      </c>
      <c r="H20" s="23" t="s">
        <v>49</v>
      </c>
      <c r="K20" s="24"/>
      <c r="L20" s="25"/>
      <c r="M20" s="24"/>
      <c r="N20" s="25"/>
      <c r="O20" s="26"/>
    </row>
    <row r="21" spans="1:28" s="28" customFormat="1" ht="19" customHeight="1">
      <c r="A21" s="19"/>
      <c r="B21" s="20"/>
      <c r="C21" s="263"/>
      <c r="D21" s="21">
        <v>17</v>
      </c>
      <c r="E21" s="258" t="s">
        <v>66</v>
      </c>
      <c r="F21" s="258"/>
      <c r="G21" s="22">
        <v>252</v>
      </c>
      <c r="H21" s="23" t="s">
        <v>49</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63"/>
      <c r="D22" s="21">
        <v>18</v>
      </c>
      <c r="E22" s="262" t="s">
        <v>67</v>
      </c>
      <c r="F22" s="262"/>
      <c r="G22" s="22">
        <v>82</v>
      </c>
      <c r="H22" s="23" t="s">
        <v>49</v>
      </c>
      <c r="K22" s="24"/>
      <c r="L22" s="25"/>
      <c r="M22" s="24"/>
      <c r="N22" s="25"/>
      <c r="O22" s="26"/>
    </row>
    <row r="23" spans="1:28" ht="19" customHeight="1">
      <c r="A23" s="19"/>
      <c r="B23" s="20"/>
      <c r="C23" s="257" t="s">
        <v>68</v>
      </c>
      <c r="D23" s="21">
        <v>19</v>
      </c>
      <c r="E23" s="258" t="s">
        <v>69</v>
      </c>
      <c r="F23" s="258"/>
      <c r="G23" s="22">
        <v>637</v>
      </c>
      <c r="H23" s="23" t="s">
        <v>49</v>
      </c>
      <c r="K23" s="24"/>
      <c r="L23" s="25"/>
      <c r="M23" s="24"/>
      <c r="N23" s="25"/>
      <c r="O23" s="26"/>
    </row>
    <row r="24" spans="1:28" ht="19" customHeight="1">
      <c r="A24" s="19"/>
      <c r="B24" s="20"/>
      <c r="C24" s="257"/>
      <c r="D24" s="21">
        <v>20</v>
      </c>
      <c r="E24" s="258" t="s">
        <v>70</v>
      </c>
      <c r="F24" s="258"/>
      <c r="G24" s="22">
        <v>873</v>
      </c>
      <c r="H24" s="23" t="s">
        <v>49</v>
      </c>
      <c r="K24" s="24"/>
      <c r="L24" s="25"/>
      <c r="M24" s="24"/>
      <c r="N24" s="25"/>
      <c r="O24" s="26"/>
    </row>
    <row r="25" spans="1:28" ht="19" customHeight="1">
      <c r="A25" s="19"/>
      <c r="B25" s="20"/>
      <c r="C25" s="257" t="s">
        <v>71</v>
      </c>
      <c r="D25" s="21">
        <v>21</v>
      </c>
      <c r="E25" s="258" t="s">
        <v>72</v>
      </c>
      <c r="F25" s="258"/>
      <c r="G25" s="22">
        <v>40</v>
      </c>
      <c r="H25" s="23" t="s">
        <v>57</v>
      </c>
      <c r="K25" s="24"/>
      <c r="L25" s="26"/>
      <c r="M25" s="26"/>
      <c r="N25" s="25"/>
      <c r="O25" s="24"/>
    </row>
    <row r="26" spans="1:28" ht="19" customHeight="1">
      <c r="A26" s="19"/>
      <c r="B26" s="20"/>
      <c r="C26" s="257"/>
      <c r="D26" s="21">
        <v>22</v>
      </c>
      <c r="E26" s="258" t="s">
        <v>73</v>
      </c>
      <c r="F26" s="258"/>
      <c r="G26" s="22">
        <v>48</v>
      </c>
      <c r="H26" s="23" t="s">
        <v>57</v>
      </c>
      <c r="K26" s="24"/>
      <c r="L26" s="26"/>
      <c r="M26" s="26"/>
      <c r="N26" s="25"/>
      <c r="O26" s="24"/>
    </row>
    <row r="27" spans="1:28" ht="19" customHeight="1">
      <c r="A27" s="19"/>
      <c r="B27" s="20"/>
      <c r="C27" s="257"/>
      <c r="D27" s="21">
        <v>23</v>
      </c>
      <c r="E27" s="258" t="s">
        <v>74</v>
      </c>
      <c r="F27" s="258"/>
      <c r="G27" s="22">
        <v>39</v>
      </c>
      <c r="H27" s="23" t="s">
        <v>57</v>
      </c>
      <c r="K27" s="24"/>
      <c r="L27" s="26"/>
      <c r="M27" s="26"/>
      <c r="N27" s="25"/>
      <c r="O27" s="24"/>
    </row>
    <row r="28" spans="1:28" ht="19" customHeight="1">
      <c r="A28" s="19"/>
      <c r="B28" s="20"/>
      <c r="C28" s="257"/>
      <c r="D28" s="21">
        <v>24</v>
      </c>
      <c r="E28" s="258" t="s">
        <v>75</v>
      </c>
      <c r="F28" s="258"/>
      <c r="G28" s="22">
        <v>48</v>
      </c>
      <c r="H28" s="23" t="s">
        <v>57</v>
      </c>
      <c r="K28" s="24"/>
      <c r="L28" s="26"/>
      <c r="M28" s="26"/>
      <c r="N28" s="25"/>
      <c r="O28" s="24"/>
    </row>
    <row r="29" spans="1:28" ht="19" customHeight="1">
      <c r="A29" s="19"/>
      <c r="B29" s="20"/>
      <c r="C29" s="257"/>
      <c r="D29" s="21">
        <v>25</v>
      </c>
      <c r="E29" s="258" t="s">
        <v>76</v>
      </c>
      <c r="F29" s="258"/>
      <c r="G29" s="22">
        <v>43</v>
      </c>
      <c r="H29" s="23" t="s">
        <v>57</v>
      </c>
      <c r="K29" s="24"/>
      <c r="L29" s="26"/>
      <c r="M29" s="26"/>
      <c r="N29" s="25"/>
      <c r="O29" s="24"/>
    </row>
    <row r="30" spans="1:28" ht="19" customHeight="1">
      <c r="A30" s="19"/>
      <c r="B30" s="20"/>
      <c r="C30" s="257"/>
      <c r="D30" s="21">
        <v>26</v>
      </c>
      <c r="E30" s="258" t="s">
        <v>77</v>
      </c>
      <c r="F30" s="258"/>
      <c r="G30" s="22">
        <v>48</v>
      </c>
      <c r="H30" s="23" t="s">
        <v>57</v>
      </c>
      <c r="K30" s="24"/>
      <c r="L30" s="26"/>
      <c r="M30" s="26"/>
      <c r="N30" s="25"/>
      <c r="O30" s="24"/>
    </row>
    <row r="31" spans="1:28" ht="19" customHeight="1">
      <c r="A31" s="19"/>
      <c r="B31" s="20"/>
      <c r="C31" s="257"/>
      <c r="D31" s="21">
        <v>27</v>
      </c>
      <c r="E31" s="259" t="s">
        <v>78</v>
      </c>
      <c r="F31" s="259"/>
      <c r="G31" s="22">
        <v>37</v>
      </c>
      <c r="H31" s="23" t="s">
        <v>57</v>
      </c>
      <c r="K31" s="24"/>
      <c r="L31" s="26"/>
      <c r="M31" s="26"/>
      <c r="N31" s="25"/>
      <c r="O31" s="24"/>
    </row>
    <row r="32" spans="1:28" ht="19" customHeight="1">
      <c r="A32" s="29"/>
      <c r="B32" s="30"/>
      <c r="C32" s="257"/>
      <c r="D32" s="21">
        <v>28</v>
      </c>
      <c r="E32" s="259" t="s">
        <v>79</v>
      </c>
      <c r="F32" s="259"/>
      <c r="G32" s="22">
        <v>37</v>
      </c>
      <c r="H32" s="23" t="s">
        <v>57</v>
      </c>
      <c r="K32" s="24"/>
      <c r="L32" s="26"/>
      <c r="M32" s="26"/>
      <c r="N32" s="25"/>
      <c r="O32" s="24"/>
    </row>
    <row r="33" spans="1:10" ht="246.75" customHeight="1">
      <c r="A33" s="31" t="s">
        <v>80</v>
      </c>
      <c r="B33" s="32"/>
      <c r="C33" s="33"/>
      <c r="D33" s="34"/>
      <c r="E33" s="35"/>
      <c r="F33" s="36"/>
      <c r="G33" s="283" t="s">
        <v>81</v>
      </c>
      <c r="H33" s="284"/>
    </row>
    <row r="34" spans="1:10" ht="70.5" customHeight="1">
      <c r="A34" s="37" t="s">
        <v>82</v>
      </c>
      <c r="B34" s="38"/>
      <c r="C34" s="39"/>
      <c r="D34" s="40"/>
      <c r="E34" s="41"/>
      <c r="F34" s="42"/>
      <c r="G34" s="248" t="s">
        <v>83</v>
      </c>
      <c r="H34" s="249"/>
    </row>
    <row r="35" spans="1:10" ht="21" customHeight="1">
      <c r="A35" s="43" t="s">
        <v>84</v>
      </c>
      <c r="B35" s="43"/>
      <c r="C35" s="26"/>
      <c r="D35" s="26"/>
      <c r="E35" s="43"/>
      <c r="F35" s="26"/>
      <c r="G35" s="44"/>
      <c r="H35" s="44"/>
    </row>
    <row r="36" spans="1:10" ht="21" customHeight="1">
      <c r="A36" s="7" t="s">
        <v>85</v>
      </c>
    </row>
    <row r="37" spans="1:10" ht="21" customHeight="1">
      <c r="A37" s="7" t="s">
        <v>86</v>
      </c>
    </row>
    <row r="38" spans="1:10" ht="21" customHeight="1">
      <c r="B38" s="7" t="s">
        <v>87</v>
      </c>
    </row>
    <row r="39" spans="1:10" ht="21" customHeight="1">
      <c r="A39" s="7" t="s">
        <v>88</v>
      </c>
    </row>
    <row r="40" spans="1:10">
      <c r="A40" s="7" t="s">
        <v>89</v>
      </c>
    </row>
    <row r="41" spans="1:10">
      <c r="A41" s="7" t="s">
        <v>90</v>
      </c>
    </row>
    <row r="42" spans="1:10">
      <c r="A42" s="7" t="s">
        <v>91</v>
      </c>
    </row>
    <row r="44" spans="1:10" ht="19">
      <c r="I44" s="282" t="s">
        <v>92</v>
      </c>
      <c r="J44" s="282"/>
    </row>
    <row r="45" spans="1:10" ht="21">
      <c r="I45" s="45"/>
      <c r="J45" s="45"/>
    </row>
    <row r="48" spans="1:10" ht="19">
      <c r="A48" s="8" t="s">
        <v>93</v>
      </c>
      <c r="B48" s="9"/>
      <c r="C48" s="10"/>
      <c r="D48" s="10"/>
      <c r="E48" s="10"/>
      <c r="F48" s="10"/>
      <c r="G48" s="10"/>
      <c r="H48" s="46"/>
      <c r="I48" s="46"/>
      <c r="J48" s="11"/>
    </row>
    <row r="49" spans="1:10" ht="16.5">
      <c r="A49" s="12"/>
      <c r="B49" s="13"/>
      <c r="C49" s="14"/>
      <c r="D49" s="14"/>
      <c r="E49" s="14"/>
      <c r="F49" s="14"/>
      <c r="G49" s="266" t="s">
        <v>94</v>
      </c>
      <c r="H49" s="267"/>
      <c r="I49" s="266" t="s">
        <v>95</v>
      </c>
      <c r="J49" s="267"/>
    </row>
    <row r="50" spans="1:10" ht="14.25" customHeight="1">
      <c r="A50" s="17"/>
      <c r="B50" s="18"/>
      <c r="C50" s="268" t="s">
        <v>96</v>
      </c>
      <c r="D50" s="269"/>
      <c r="E50" s="269"/>
      <c r="F50" s="270"/>
      <c r="G50" s="274" t="s">
        <v>97</v>
      </c>
      <c r="H50" s="275"/>
      <c r="I50" s="278" t="s">
        <v>98</v>
      </c>
      <c r="J50" s="279"/>
    </row>
    <row r="51" spans="1:10" ht="29.25" customHeight="1">
      <c r="A51" s="47"/>
      <c r="B51" s="48"/>
      <c r="C51" s="271"/>
      <c r="D51" s="272"/>
      <c r="E51" s="272"/>
      <c r="F51" s="273"/>
      <c r="G51" s="276"/>
      <c r="H51" s="277"/>
      <c r="I51" s="280"/>
      <c r="J51" s="281"/>
    </row>
    <row r="52" spans="1:10" ht="21">
      <c r="A52" s="19"/>
      <c r="B52" s="20"/>
      <c r="C52" s="263" t="s">
        <v>46</v>
      </c>
      <c r="D52" s="21">
        <v>1</v>
      </c>
      <c r="E52" s="258" t="s">
        <v>47</v>
      </c>
      <c r="F52" s="21" t="s">
        <v>48</v>
      </c>
      <c r="G52" s="49">
        <v>20</v>
      </c>
      <c r="H52" s="50" t="s">
        <v>99</v>
      </c>
      <c r="I52" s="22">
        <v>200</v>
      </c>
      <c r="J52" s="50" t="s">
        <v>49</v>
      </c>
    </row>
    <row r="53" spans="1:10" ht="21">
      <c r="A53" s="19"/>
      <c r="B53" s="20"/>
      <c r="C53" s="263"/>
      <c r="D53" s="21">
        <v>2</v>
      </c>
      <c r="E53" s="258"/>
      <c r="F53" s="21" t="s">
        <v>50</v>
      </c>
      <c r="G53" s="49">
        <v>20</v>
      </c>
      <c r="H53" s="50" t="s">
        <v>99</v>
      </c>
      <c r="I53" s="22">
        <v>200</v>
      </c>
      <c r="J53" s="50" t="s">
        <v>49</v>
      </c>
    </row>
    <row r="54" spans="1:10" ht="21">
      <c r="A54" s="19"/>
      <c r="B54" s="20"/>
      <c r="C54" s="263"/>
      <c r="D54" s="21">
        <v>3</v>
      </c>
      <c r="E54" s="258"/>
      <c r="F54" s="21" t="s">
        <v>51</v>
      </c>
      <c r="G54" s="49">
        <v>20</v>
      </c>
      <c r="H54" s="50" t="s">
        <v>99</v>
      </c>
      <c r="I54" s="22">
        <v>200</v>
      </c>
      <c r="J54" s="50" t="s">
        <v>49</v>
      </c>
    </row>
    <row r="55" spans="1:10" ht="21">
      <c r="A55" s="19"/>
      <c r="B55" s="20"/>
      <c r="C55" s="263"/>
      <c r="D55" s="21">
        <v>4</v>
      </c>
      <c r="E55" s="259" t="s">
        <v>52</v>
      </c>
      <c r="F55" s="259"/>
      <c r="G55" s="49">
        <v>20</v>
      </c>
      <c r="H55" s="50" t="s">
        <v>99</v>
      </c>
      <c r="I55" s="22">
        <v>200</v>
      </c>
      <c r="J55" s="50" t="s">
        <v>49</v>
      </c>
    </row>
    <row r="56" spans="1:10" ht="21">
      <c r="A56" s="19"/>
      <c r="B56" s="20"/>
      <c r="C56" s="263"/>
      <c r="D56" s="21">
        <v>5</v>
      </c>
      <c r="E56" s="258" t="s">
        <v>53</v>
      </c>
      <c r="F56" s="258"/>
      <c r="G56" s="49">
        <v>20</v>
      </c>
      <c r="H56" s="50" t="s">
        <v>99</v>
      </c>
      <c r="I56" s="22">
        <v>200</v>
      </c>
      <c r="J56" s="50" t="s">
        <v>49</v>
      </c>
    </row>
    <row r="57" spans="1:10" ht="21">
      <c r="A57" s="19"/>
      <c r="B57" s="20"/>
      <c r="C57" s="263"/>
      <c r="D57" s="21">
        <v>6</v>
      </c>
      <c r="E57" s="258" t="s">
        <v>54</v>
      </c>
      <c r="F57" s="21" t="s">
        <v>48</v>
      </c>
      <c r="G57" s="49">
        <v>20</v>
      </c>
      <c r="H57" s="50" t="s">
        <v>99</v>
      </c>
      <c r="I57" s="22">
        <v>200</v>
      </c>
      <c r="J57" s="50" t="s">
        <v>49</v>
      </c>
    </row>
    <row r="58" spans="1:10" ht="21">
      <c r="A58" s="19"/>
      <c r="B58" s="20"/>
      <c r="C58" s="263"/>
      <c r="D58" s="21">
        <v>7</v>
      </c>
      <c r="E58" s="258"/>
      <c r="F58" s="21" t="s">
        <v>50</v>
      </c>
      <c r="G58" s="49">
        <v>20</v>
      </c>
      <c r="H58" s="50" t="s">
        <v>99</v>
      </c>
      <c r="I58" s="22">
        <v>200</v>
      </c>
      <c r="J58" s="50" t="s">
        <v>49</v>
      </c>
    </row>
    <row r="59" spans="1:10" ht="21">
      <c r="A59" s="19"/>
      <c r="B59" s="20"/>
      <c r="C59" s="263"/>
      <c r="D59" s="21">
        <v>8</v>
      </c>
      <c r="E59" s="258"/>
      <c r="F59" s="21" t="s">
        <v>51</v>
      </c>
      <c r="G59" s="49">
        <v>20</v>
      </c>
      <c r="H59" s="50" t="s">
        <v>99</v>
      </c>
      <c r="I59" s="22">
        <v>200</v>
      </c>
      <c r="J59" s="50" t="s">
        <v>49</v>
      </c>
    </row>
    <row r="60" spans="1:10" ht="21">
      <c r="A60" s="19"/>
      <c r="B60" s="20"/>
      <c r="C60" s="27" t="s">
        <v>55</v>
      </c>
      <c r="D60" s="21">
        <v>9</v>
      </c>
      <c r="E60" s="258" t="s">
        <v>56</v>
      </c>
      <c r="F60" s="258"/>
      <c r="G60" s="49">
        <v>20</v>
      </c>
      <c r="H60" s="50" t="s">
        <v>99</v>
      </c>
      <c r="I60" s="22">
        <v>200</v>
      </c>
      <c r="J60" s="50" t="s">
        <v>49</v>
      </c>
    </row>
    <row r="61" spans="1:10" ht="21">
      <c r="A61" s="19"/>
      <c r="B61" s="20"/>
      <c r="C61" s="263" t="s">
        <v>58</v>
      </c>
      <c r="D61" s="21">
        <v>10</v>
      </c>
      <c r="E61" s="258" t="s">
        <v>59</v>
      </c>
      <c r="F61" s="258"/>
      <c r="G61" s="49">
        <v>20</v>
      </c>
      <c r="H61" s="50" t="s">
        <v>99</v>
      </c>
      <c r="I61" s="22">
        <v>200</v>
      </c>
      <c r="J61" s="50" t="s">
        <v>49</v>
      </c>
    </row>
    <row r="62" spans="1:10" ht="21">
      <c r="A62" s="19"/>
      <c r="B62" s="20"/>
      <c r="C62" s="263"/>
      <c r="D62" s="21">
        <v>11</v>
      </c>
      <c r="E62" s="258" t="s">
        <v>60</v>
      </c>
      <c r="F62" s="258"/>
      <c r="G62" s="49">
        <v>20</v>
      </c>
      <c r="H62" s="50" t="s">
        <v>99</v>
      </c>
      <c r="I62" s="22">
        <v>200</v>
      </c>
      <c r="J62" s="50" t="s">
        <v>49</v>
      </c>
    </row>
    <row r="63" spans="1:10" ht="21">
      <c r="A63" s="19"/>
      <c r="B63" s="20"/>
      <c r="C63" s="263"/>
      <c r="D63" s="21">
        <v>12</v>
      </c>
      <c r="E63" s="258" t="s">
        <v>61</v>
      </c>
      <c r="F63" s="258"/>
      <c r="G63" s="49">
        <v>20</v>
      </c>
      <c r="H63" s="50" t="s">
        <v>99</v>
      </c>
      <c r="I63" s="22">
        <v>200</v>
      </c>
      <c r="J63" s="50" t="s">
        <v>49</v>
      </c>
    </row>
    <row r="64" spans="1:10" ht="21">
      <c r="A64" s="19"/>
      <c r="B64" s="20"/>
      <c r="C64" s="263"/>
      <c r="D64" s="21">
        <v>13</v>
      </c>
      <c r="E64" s="258" t="s">
        <v>62</v>
      </c>
      <c r="F64" s="258"/>
      <c r="G64" s="49">
        <v>20</v>
      </c>
      <c r="H64" s="50" t="s">
        <v>99</v>
      </c>
      <c r="I64" s="22">
        <v>200</v>
      </c>
      <c r="J64" s="50" t="s">
        <v>49</v>
      </c>
    </row>
    <row r="65" spans="1:10" ht="21">
      <c r="A65" s="19"/>
      <c r="B65" s="20"/>
      <c r="C65" s="263"/>
      <c r="D65" s="21">
        <v>14</v>
      </c>
      <c r="E65" s="258" t="s">
        <v>63</v>
      </c>
      <c r="F65" s="258"/>
      <c r="G65" s="49">
        <v>20</v>
      </c>
      <c r="H65" s="50" t="s">
        <v>99</v>
      </c>
      <c r="I65" s="22">
        <v>200</v>
      </c>
      <c r="J65" s="50" t="s">
        <v>49</v>
      </c>
    </row>
    <row r="66" spans="1:10" ht="21">
      <c r="A66" s="19"/>
      <c r="B66" s="20"/>
      <c r="C66" s="263"/>
      <c r="D66" s="21">
        <v>15</v>
      </c>
      <c r="E66" s="258" t="s">
        <v>64</v>
      </c>
      <c r="F66" s="258"/>
      <c r="G66" s="49">
        <v>20</v>
      </c>
      <c r="H66" s="50" t="s">
        <v>99</v>
      </c>
      <c r="I66" s="22">
        <v>200</v>
      </c>
      <c r="J66" s="50" t="s">
        <v>49</v>
      </c>
    </row>
    <row r="67" spans="1:10" ht="21">
      <c r="A67" s="19"/>
      <c r="B67" s="20"/>
      <c r="C67" s="263"/>
      <c r="D67" s="51">
        <v>16</v>
      </c>
      <c r="E67" s="264" t="s">
        <v>65</v>
      </c>
      <c r="F67" s="52" t="s">
        <v>100</v>
      </c>
      <c r="G67" s="53" t="s">
        <v>101</v>
      </c>
      <c r="H67" s="50" t="s">
        <v>99</v>
      </c>
      <c r="I67" s="260">
        <v>200</v>
      </c>
      <c r="J67" s="260" t="s">
        <v>49</v>
      </c>
    </row>
    <row r="68" spans="1:10" ht="21">
      <c r="A68" s="19"/>
      <c r="B68" s="20"/>
      <c r="C68" s="263"/>
      <c r="D68" s="51">
        <v>17</v>
      </c>
      <c r="E68" s="265"/>
      <c r="F68" s="52" t="s">
        <v>102</v>
      </c>
      <c r="G68" s="53" t="s">
        <v>103</v>
      </c>
      <c r="H68" s="50" t="s">
        <v>99</v>
      </c>
      <c r="I68" s="261"/>
      <c r="J68" s="261"/>
    </row>
    <row r="69" spans="1:10" ht="21">
      <c r="A69" s="19"/>
      <c r="B69" s="20"/>
      <c r="C69" s="263"/>
      <c r="D69" s="51">
        <v>18</v>
      </c>
      <c r="E69" s="258" t="s">
        <v>66</v>
      </c>
      <c r="F69" s="258"/>
      <c r="G69" s="49">
        <v>20</v>
      </c>
      <c r="H69" s="50" t="s">
        <v>99</v>
      </c>
      <c r="I69" s="22">
        <v>200</v>
      </c>
      <c r="J69" s="50" t="s">
        <v>49</v>
      </c>
    </row>
    <row r="70" spans="1:10" ht="21">
      <c r="A70" s="19"/>
      <c r="B70" s="20"/>
      <c r="C70" s="263"/>
      <c r="D70" s="51">
        <v>19</v>
      </c>
      <c r="E70" s="262" t="s">
        <v>67</v>
      </c>
      <c r="F70" s="262"/>
      <c r="G70" s="49">
        <v>20</v>
      </c>
      <c r="H70" s="50" t="s">
        <v>99</v>
      </c>
      <c r="I70" s="22">
        <v>200</v>
      </c>
      <c r="J70" s="50" t="s">
        <v>49</v>
      </c>
    </row>
    <row r="71" spans="1:10" ht="21">
      <c r="A71" s="19"/>
      <c r="B71" s="20"/>
      <c r="C71" s="257" t="s">
        <v>68</v>
      </c>
      <c r="D71" s="51">
        <v>20</v>
      </c>
      <c r="E71" s="258" t="s">
        <v>69</v>
      </c>
      <c r="F71" s="258"/>
      <c r="G71" s="49">
        <v>20</v>
      </c>
      <c r="H71" s="50" t="s">
        <v>99</v>
      </c>
      <c r="I71" s="22">
        <v>200</v>
      </c>
      <c r="J71" s="50" t="s">
        <v>49</v>
      </c>
    </row>
    <row r="72" spans="1:10" ht="21">
      <c r="A72" s="19"/>
      <c r="B72" s="20"/>
      <c r="C72" s="257"/>
      <c r="D72" s="51">
        <v>21</v>
      </c>
      <c r="E72" s="258" t="s">
        <v>70</v>
      </c>
      <c r="F72" s="258"/>
      <c r="G72" s="49">
        <v>20</v>
      </c>
      <c r="H72" s="50" t="s">
        <v>99</v>
      </c>
      <c r="I72" s="22">
        <v>200</v>
      </c>
      <c r="J72" s="50" t="s">
        <v>49</v>
      </c>
    </row>
    <row r="73" spans="1:10" ht="21">
      <c r="A73" s="19"/>
      <c r="B73" s="20"/>
      <c r="C73" s="257" t="s">
        <v>71</v>
      </c>
      <c r="D73" s="51">
        <v>22</v>
      </c>
      <c r="E73" s="258" t="s">
        <v>72</v>
      </c>
      <c r="F73" s="258"/>
      <c r="G73" s="49" t="s">
        <v>104</v>
      </c>
      <c r="H73" s="50" t="s">
        <v>104</v>
      </c>
      <c r="I73" s="50" t="s">
        <v>104</v>
      </c>
      <c r="J73" s="50" t="s">
        <v>104</v>
      </c>
    </row>
    <row r="74" spans="1:10" ht="21">
      <c r="A74" s="19"/>
      <c r="B74" s="20"/>
      <c r="C74" s="257"/>
      <c r="D74" s="51">
        <v>23</v>
      </c>
      <c r="E74" s="258" t="s">
        <v>73</v>
      </c>
      <c r="F74" s="258"/>
      <c r="G74" s="49" t="s">
        <v>104</v>
      </c>
      <c r="H74" s="50" t="s">
        <v>104</v>
      </c>
      <c r="I74" s="50" t="s">
        <v>104</v>
      </c>
      <c r="J74" s="50" t="s">
        <v>104</v>
      </c>
    </row>
    <row r="75" spans="1:10" ht="21">
      <c r="A75" s="19"/>
      <c r="B75" s="20"/>
      <c r="C75" s="257"/>
      <c r="D75" s="51">
        <v>24</v>
      </c>
      <c r="E75" s="258" t="s">
        <v>74</v>
      </c>
      <c r="F75" s="258"/>
      <c r="G75" s="49" t="s">
        <v>104</v>
      </c>
      <c r="H75" s="50" t="s">
        <v>104</v>
      </c>
      <c r="I75" s="50" t="s">
        <v>104</v>
      </c>
      <c r="J75" s="50" t="s">
        <v>104</v>
      </c>
    </row>
    <row r="76" spans="1:10" ht="21">
      <c r="A76" s="19"/>
      <c r="B76" s="20"/>
      <c r="C76" s="257"/>
      <c r="D76" s="51">
        <v>25</v>
      </c>
      <c r="E76" s="258" t="s">
        <v>75</v>
      </c>
      <c r="F76" s="258"/>
      <c r="G76" s="49" t="s">
        <v>104</v>
      </c>
      <c r="H76" s="50" t="s">
        <v>104</v>
      </c>
      <c r="I76" s="50" t="s">
        <v>104</v>
      </c>
      <c r="J76" s="50" t="s">
        <v>104</v>
      </c>
    </row>
    <row r="77" spans="1:10" ht="21">
      <c r="A77" s="19"/>
      <c r="B77" s="20"/>
      <c r="C77" s="257"/>
      <c r="D77" s="51">
        <v>26</v>
      </c>
      <c r="E77" s="258" t="s">
        <v>76</v>
      </c>
      <c r="F77" s="258"/>
      <c r="G77" s="49" t="s">
        <v>104</v>
      </c>
      <c r="H77" s="50" t="s">
        <v>104</v>
      </c>
      <c r="I77" s="50" t="s">
        <v>104</v>
      </c>
      <c r="J77" s="50" t="s">
        <v>104</v>
      </c>
    </row>
    <row r="78" spans="1:10" ht="21">
      <c r="A78" s="19"/>
      <c r="B78" s="20"/>
      <c r="C78" s="257"/>
      <c r="D78" s="51">
        <v>27</v>
      </c>
      <c r="E78" s="258" t="s">
        <v>77</v>
      </c>
      <c r="F78" s="258"/>
      <c r="G78" s="49" t="s">
        <v>104</v>
      </c>
      <c r="H78" s="50" t="s">
        <v>104</v>
      </c>
      <c r="I78" s="50" t="s">
        <v>104</v>
      </c>
      <c r="J78" s="50" t="s">
        <v>104</v>
      </c>
    </row>
    <row r="79" spans="1:10" ht="21">
      <c r="A79" s="19"/>
      <c r="B79" s="20"/>
      <c r="C79" s="257"/>
      <c r="D79" s="51">
        <v>28</v>
      </c>
      <c r="E79" s="259" t="s">
        <v>78</v>
      </c>
      <c r="F79" s="259"/>
      <c r="G79" s="49" t="s">
        <v>104</v>
      </c>
      <c r="H79" s="50" t="s">
        <v>104</v>
      </c>
      <c r="I79" s="50" t="s">
        <v>104</v>
      </c>
      <c r="J79" s="50" t="s">
        <v>104</v>
      </c>
    </row>
    <row r="80" spans="1:10" ht="21">
      <c r="A80" s="29"/>
      <c r="B80" s="30"/>
      <c r="C80" s="257"/>
      <c r="D80" s="51">
        <v>29</v>
      </c>
      <c r="E80" s="259" t="s">
        <v>79</v>
      </c>
      <c r="F80" s="259"/>
      <c r="G80" s="49" t="s">
        <v>104</v>
      </c>
      <c r="H80" s="50" t="s">
        <v>104</v>
      </c>
      <c r="I80" s="50" t="s">
        <v>104</v>
      </c>
      <c r="J80" s="50" t="s">
        <v>104</v>
      </c>
    </row>
    <row r="81" spans="1:10" ht="123" customHeight="1">
      <c r="A81" s="31" t="s">
        <v>105</v>
      </c>
      <c r="B81" s="32"/>
      <c r="C81" s="33"/>
      <c r="D81" s="34"/>
      <c r="E81" s="35"/>
      <c r="F81" s="36"/>
      <c r="G81" s="246"/>
      <c r="H81" s="247"/>
      <c r="I81" s="54" t="s">
        <v>106</v>
      </c>
      <c r="J81" s="55"/>
    </row>
    <row r="82" spans="1:10" ht="81" customHeight="1">
      <c r="A82" s="37" t="s">
        <v>82</v>
      </c>
      <c r="B82" s="38"/>
      <c r="C82" s="39"/>
      <c r="D82" s="40"/>
      <c r="E82" s="41"/>
      <c r="F82" s="42"/>
      <c r="G82" s="248" t="s">
        <v>107</v>
      </c>
      <c r="H82" s="249"/>
      <c r="I82" s="248" t="s">
        <v>108</v>
      </c>
      <c r="J82" s="249"/>
    </row>
    <row r="83" spans="1:10">
      <c r="A83" s="43" t="s">
        <v>84</v>
      </c>
      <c r="B83" s="43"/>
    </row>
    <row r="84" spans="1:10">
      <c r="A84" s="7" t="s">
        <v>85</v>
      </c>
    </row>
    <row r="85" spans="1:10">
      <c r="A85" s="7" t="s">
        <v>109</v>
      </c>
    </row>
    <row r="86" spans="1:10">
      <c r="B86" s="7" t="s">
        <v>110</v>
      </c>
    </row>
    <row r="87" spans="1:10">
      <c r="A87" s="7" t="s">
        <v>88</v>
      </c>
      <c r="C87" s="56"/>
      <c r="D87" s="56"/>
      <c r="E87" s="56"/>
      <c r="F87" s="56"/>
      <c r="G87" s="56"/>
      <c r="H87" s="56"/>
    </row>
    <row r="88" spans="1:10">
      <c r="A88" s="7" t="s">
        <v>111</v>
      </c>
      <c r="B88" s="43"/>
      <c r="C88" s="56"/>
      <c r="D88" s="56"/>
      <c r="E88" s="56"/>
      <c r="F88" s="56"/>
      <c r="G88" s="56"/>
      <c r="H88" s="56"/>
    </row>
    <row r="89" spans="1:10">
      <c r="A89" s="7" t="s">
        <v>112</v>
      </c>
      <c r="C89" s="56"/>
      <c r="D89" s="56"/>
      <c r="E89" s="56"/>
      <c r="F89" s="56"/>
      <c r="G89" s="56"/>
      <c r="H89" s="56"/>
    </row>
    <row r="90" spans="1:10">
      <c r="A90" s="7" t="s">
        <v>113</v>
      </c>
      <c r="C90" s="56"/>
      <c r="D90" s="56"/>
      <c r="E90" s="56"/>
      <c r="F90" s="56"/>
      <c r="G90" s="56"/>
      <c r="H90" s="56"/>
    </row>
    <row r="91" spans="1:10">
      <c r="A91" s="7" t="s">
        <v>114</v>
      </c>
      <c r="C91" s="56"/>
      <c r="D91" s="56"/>
      <c r="E91" s="56"/>
      <c r="F91" s="56"/>
      <c r="G91" s="56"/>
      <c r="H91" s="56"/>
    </row>
    <row r="92" spans="1:10">
      <c r="A92" s="43" t="s">
        <v>115</v>
      </c>
      <c r="C92" s="56"/>
      <c r="D92" s="56"/>
      <c r="E92" s="56"/>
      <c r="F92" s="56"/>
      <c r="H92" s="56"/>
    </row>
    <row r="93" spans="1:10">
      <c r="A93" s="7" t="s">
        <v>116</v>
      </c>
    </row>
    <row r="94" spans="1:10">
      <c r="A94" s="7" t="s">
        <v>117</v>
      </c>
      <c r="B94" s="43"/>
      <c r="E94" s="57"/>
      <c r="F94" s="57"/>
      <c r="G94" s="57"/>
      <c r="H94" s="57"/>
    </row>
    <row r="95" spans="1:10">
      <c r="A95" s="7" t="s">
        <v>118</v>
      </c>
      <c r="B95" s="43"/>
      <c r="E95" s="57"/>
      <c r="F95" s="57"/>
      <c r="G95" s="57"/>
      <c r="H95" s="57"/>
    </row>
    <row r="96" spans="1:10">
      <c r="A96" s="7" t="s">
        <v>119</v>
      </c>
      <c r="E96" s="57"/>
      <c r="F96" s="57"/>
      <c r="G96" s="57"/>
      <c r="H96" s="57"/>
    </row>
    <row r="97" spans="1:10">
      <c r="A97" s="7" t="s">
        <v>120</v>
      </c>
      <c r="E97" s="57"/>
      <c r="F97" s="57"/>
      <c r="G97" s="57"/>
      <c r="H97" s="57"/>
    </row>
    <row r="99" spans="1:10" ht="19">
      <c r="A99" s="8" t="s">
        <v>121</v>
      </c>
      <c r="B99" s="9"/>
      <c r="C99" s="10"/>
      <c r="D99" s="10"/>
      <c r="E99" s="10"/>
      <c r="F99" s="10"/>
      <c r="G99" s="58"/>
      <c r="H99" s="58"/>
      <c r="I99" s="58"/>
      <c r="J99" s="59"/>
    </row>
    <row r="100" spans="1:10" ht="19">
      <c r="A100" s="12"/>
      <c r="B100" s="60"/>
      <c r="C100" s="60"/>
      <c r="D100" s="60"/>
      <c r="E100" s="60"/>
      <c r="F100" s="60"/>
      <c r="G100" s="250" t="s">
        <v>122</v>
      </c>
      <c r="H100" s="251"/>
      <c r="I100" s="251"/>
      <c r="J100" s="252"/>
    </row>
    <row r="101" spans="1:10" ht="16.5">
      <c r="A101" s="12"/>
      <c r="B101" s="60"/>
      <c r="C101" s="60"/>
      <c r="D101" s="60"/>
      <c r="E101" s="60"/>
      <c r="F101" s="60"/>
      <c r="G101" s="253" t="s">
        <v>123</v>
      </c>
      <c r="H101" s="254"/>
      <c r="I101" s="254"/>
      <c r="J101" s="255"/>
    </row>
    <row r="102" spans="1:10" ht="44.25" customHeight="1">
      <c r="A102" s="31" t="s">
        <v>124</v>
      </c>
      <c r="B102" s="32"/>
      <c r="C102" s="34"/>
      <c r="D102" s="34"/>
      <c r="E102" s="35"/>
      <c r="F102" s="36"/>
      <c r="G102" s="248" t="s">
        <v>125</v>
      </c>
      <c r="H102" s="256"/>
      <c r="I102" s="256"/>
      <c r="J102" s="249"/>
    </row>
    <row r="103" spans="1:10" ht="52.5" customHeight="1">
      <c r="A103" s="37" t="s">
        <v>82</v>
      </c>
      <c r="B103" s="38"/>
      <c r="C103" s="40"/>
      <c r="D103" s="40"/>
      <c r="E103" s="41"/>
      <c r="F103" s="42"/>
      <c r="G103" s="243" t="s">
        <v>126</v>
      </c>
      <c r="H103" s="244"/>
      <c r="I103" s="244"/>
      <c r="J103" s="245"/>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
  <cols>
    <col min="2" max="2" width="39.08984375" bestFit="1" customWidth="1"/>
  </cols>
  <sheetData>
    <row r="1" spans="1:4">
      <c r="B1" t="s">
        <v>170</v>
      </c>
    </row>
    <row r="2" spans="1:4">
      <c r="A2">
        <v>1</v>
      </c>
      <c r="B2" t="s">
        <v>171</v>
      </c>
      <c r="C2">
        <v>200</v>
      </c>
      <c r="D2" t="s">
        <v>127</v>
      </c>
    </row>
    <row r="3" spans="1:4">
      <c r="A3">
        <v>2</v>
      </c>
      <c r="B3" t="s">
        <v>172</v>
      </c>
      <c r="C3">
        <v>300</v>
      </c>
      <c r="D3" t="s">
        <v>127</v>
      </c>
    </row>
    <row r="4" spans="1:4">
      <c r="A4">
        <v>3</v>
      </c>
      <c r="B4" t="s">
        <v>173</v>
      </c>
      <c r="C4">
        <v>400</v>
      </c>
      <c r="D4" t="s">
        <v>127</v>
      </c>
    </row>
    <row r="5" spans="1:4">
      <c r="A5">
        <v>4</v>
      </c>
      <c r="B5" t="s">
        <v>174</v>
      </c>
      <c r="C5">
        <v>500</v>
      </c>
      <c r="D5" t="s">
        <v>127</v>
      </c>
    </row>
    <row r="6" spans="1:4">
      <c r="A6">
        <v>5</v>
      </c>
      <c r="B6" t="s">
        <v>131</v>
      </c>
      <c r="C6">
        <v>200</v>
      </c>
      <c r="D6" t="s">
        <v>127</v>
      </c>
    </row>
    <row r="7" spans="1:4">
      <c r="A7">
        <v>6</v>
      </c>
      <c r="B7" t="s">
        <v>132</v>
      </c>
      <c r="C7">
        <v>200</v>
      </c>
      <c r="D7" t="s">
        <v>127</v>
      </c>
    </row>
    <row r="8" spans="1:4">
      <c r="A8">
        <v>7</v>
      </c>
      <c r="B8" t="s">
        <v>133</v>
      </c>
      <c r="C8">
        <v>200</v>
      </c>
      <c r="D8" t="s">
        <v>127</v>
      </c>
    </row>
    <row r="9" spans="1:4">
      <c r="A9">
        <v>8</v>
      </c>
      <c r="B9" t="s">
        <v>175</v>
      </c>
      <c r="C9">
        <v>200</v>
      </c>
      <c r="D9" t="s">
        <v>127</v>
      </c>
    </row>
    <row r="10" spans="1:4">
      <c r="A10">
        <v>9</v>
      </c>
      <c r="B10" t="s">
        <v>176</v>
      </c>
      <c r="C10">
        <v>300</v>
      </c>
      <c r="D10" t="s">
        <v>130</v>
      </c>
    </row>
    <row r="11" spans="1:4">
      <c r="A11">
        <v>10</v>
      </c>
      <c r="B11" t="s">
        <v>177</v>
      </c>
      <c r="C11">
        <v>400</v>
      </c>
      <c r="D11" t="s">
        <v>130</v>
      </c>
    </row>
    <row r="12" spans="1:4">
      <c r="A12">
        <v>11</v>
      </c>
      <c r="B12" t="s">
        <v>178</v>
      </c>
      <c r="C12">
        <v>200</v>
      </c>
      <c r="D12" t="s">
        <v>127</v>
      </c>
    </row>
    <row r="13" spans="1:4">
      <c r="A13">
        <v>12</v>
      </c>
      <c r="B13" t="s">
        <v>217</v>
      </c>
      <c r="C13">
        <v>200</v>
      </c>
      <c r="D13" t="s">
        <v>127</v>
      </c>
    </row>
    <row r="14" spans="1:4">
      <c r="A14">
        <v>13</v>
      </c>
      <c r="B14" t="s">
        <v>137</v>
      </c>
      <c r="C14">
        <v>200</v>
      </c>
      <c r="D14" t="s">
        <v>127</v>
      </c>
    </row>
    <row r="15" spans="1:4">
      <c r="A15">
        <v>14</v>
      </c>
      <c r="B15" t="s">
        <v>134</v>
      </c>
      <c r="C15">
        <v>200</v>
      </c>
      <c r="D15" t="s">
        <v>127</v>
      </c>
    </row>
    <row r="16" spans="1:4">
      <c r="A16">
        <v>15</v>
      </c>
      <c r="B16" t="s">
        <v>135</v>
      </c>
      <c r="C16">
        <v>200</v>
      </c>
      <c r="D16" t="s">
        <v>127</v>
      </c>
    </row>
    <row r="17" spans="1:6">
      <c r="A17">
        <v>16</v>
      </c>
      <c r="B17" t="s">
        <v>179</v>
      </c>
      <c r="C17">
        <v>200</v>
      </c>
      <c r="D17" t="s">
        <v>127</v>
      </c>
    </row>
    <row r="18" spans="1:6">
      <c r="A18">
        <v>17</v>
      </c>
      <c r="B18" t="s">
        <v>128</v>
      </c>
      <c r="C18">
        <v>200</v>
      </c>
      <c r="D18" t="s">
        <v>127</v>
      </c>
    </row>
    <row r="19" spans="1:6">
      <c r="A19">
        <v>18</v>
      </c>
      <c r="B19" t="s">
        <v>138</v>
      </c>
      <c r="C19">
        <v>200</v>
      </c>
      <c r="D19" t="s">
        <v>127</v>
      </c>
    </row>
    <row r="20" spans="1:6">
      <c r="A20">
        <v>19</v>
      </c>
      <c r="B20" t="s">
        <v>180</v>
      </c>
      <c r="C20">
        <v>200</v>
      </c>
      <c r="D20" t="s">
        <v>127</v>
      </c>
    </row>
    <row r="21" spans="1:6">
      <c r="A21">
        <v>20</v>
      </c>
      <c r="B21" t="s">
        <v>218</v>
      </c>
      <c r="C21">
        <v>200</v>
      </c>
      <c r="D21" t="s">
        <v>127</v>
      </c>
    </row>
    <row r="22" spans="1:6">
      <c r="A22">
        <v>21</v>
      </c>
      <c r="B22" t="s">
        <v>139</v>
      </c>
      <c r="C22">
        <v>200</v>
      </c>
      <c r="D22" t="s">
        <v>127</v>
      </c>
    </row>
    <row r="23" spans="1:6">
      <c r="A23">
        <v>22</v>
      </c>
      <c r="B23" t="s">
        <v>136</v>
      </c>
      <c r="C23">
        <v>200</v>
      </c>
      <c r="D23" t="s">
        <v>127</v>
      </c>
    </row>
    <row r="24" spans="1:6">
      <c r="A24">
        <v>23</v>
      </c>
      <c r="B24" t="s">
        <v>140</v>
      </c>
      <c r="C24">
        <v>6</v>
      </c>
      <c r="D24" t="s">
        <v>130</v>
      </c>
      <c r="E24">
        <v>18</v>
      </c>
      <c r="F24" t="s">
        <v>192</v>
      </c>
    </row>
    <row r="25" spans="1:6">
      <c r="A25">
        <v>24</v>
      </c>
      <c r="B25" t="s">
        <v>142</v>
      </c>
      <c r="C25">
        <v>6</v>
      </c>
      <c r="D25" t="s">
        <v>130</v>
      </c>
      <c r="E25">
        <v>18</v>
      </c>
      <c r="F25" t="s">
        <v>192</v>
      </c>
    </row>
    <row r="26" spans="1:6">
      <c r="A26">
        <v>25</v>
      </c>
      <c r="B26" t="s">
        <v>143</v>
      </c>
      <c r="C26">
        <v>6</v>
      </c>
      <c r="D26" t="s">
        <v>130</v>
      </c>
      <c r="E26">
        <v>18</v>
      </c>
      <c r="F26" t="s">
        <v>192</v>
      </c>
    </row>
    <row r="27" spans="1:6">
      <c r="A27">
        <v>26</v>
      </c>
      <c r="B27" t="s">
        <v>141</v>
      </c>
      <c r="C27">
        <v>6</v>
      </c>
      <c r="D27" t="s">
        <v>130</v>
      </c>
      <c r="E27">
        <v>18</v>
      </c>
      <c r="F27" t="s">
        <v>192</v>
      </c>
    </row>
    <row r="28" spans="1:6">
      <c r="A28">
        <v>27</v>
      </c>
      <c r="B28" t="s">
        <v>129</v>
      </c>
      <c r="C28">
        <v>6</v>
      </c>
      <c r="D28" t="s">
        <v>130</v>
      </c>
      <c r="E28">
        <v>18</v>
      </c>
      <c r="F28" t="s">
        <v>192</v>
      </c>
    </row>
    <row r="29" spans="1:6">
      <c r="A29">
        <v>28</v>
      </c>
      <c r="B29" t="s">
        <v>181</v>
      </c>
      <c r="C29">
        <v>6</v>
      </c>
      <c r="D29" t="s">
        <v>130</v>
      </c>
      <c r="E29">
        <v>18</v>
      </c>
      <c r="F29" t="s">
        <v>192</v>
      </c>
    </row>
    <row r="30" spans="1:6">
      <c r="A30">
        <v>29</v>
      </c>
      <c r="B30" t="s">
        <v>182</v>
      </c>
      <c r="C30">
        <v>6</v>
      </c>
      <c r="D30" t="s">
        <v>130</v>
      </c>
      <c r="E30">
        <v>18</v>
      </c>
      <c r="F30" t="s">
        <v>192</v>
      </c>
    </row>
    <row r="32" spans="1:6">
      <c r="B32" t="s">
        <v>193</v>
      </c>
    </row>
    <row r="33" spans="2:2">
      <c r="B33" t="s">
        <v>194</v>
      </c>
    </row>
    <row r="34" spans="2:2">
      <c r="B34" t="s">
        <v>195</v>
      </c>
    </row>
    <row r="35" spans="2:2">
      <c r="B35" t="s">
        <v>196</v>
      </c>
    </row>
    <row r="36" spans="2:2">
      <c r="B36" t="s">
        <v>197</v>
      </c>
    </row>
    <row r="37" spans="2:2">
      <c r="B37" t="s">
        <v>198</v>
      </c>
    </row>
    <row r="38" spans="2:2">
      <c r="B38" t="s">
        <v>199</v>
      </c>
    </row>
    <row r="39" spans="2:2">
      <c r="B39" t="s">
        <v>200</v>
      </c>
    </row>
    <row r="40" spans="2:2">
      <c r="B40" t="s">
        <v>201</v>
      </c>
    </row>
    <row r="41" spans="2:2">
      <c r="B41" t="s">
        <v>202</v>
      </c>
    </row>
    <row r="42" spans="2:2">
      <c r="B42" t="s">
        <v>203</v>
      </c>
    </row>
    <row r="43" spans="2:2">
      <c r="B43" t="s">
        <v>204</v>
      </c>
    </row>
    <row r="44" spans="2:2">
      <c r="B44" t="s">
        <v>27</v>
      </c>
    </row>
    <row r="45" spans="2:2">
      <c r="B45" t="s">
        <v>205</v>
      </c>
    </row>
    <row r="46" spans="2:2">
      <c r="B46" t="s">
        <v>206</v>
      </c>
    </row>
    <row r="47" spans="2:2">
      <c r="B47" t="s">
        <v>207</v>
      </c>
    </row>
    <row r="48" spans="2:2">
      <c r="B48" t="s">
        <v>208</v>
      </c>
    </row>
    <row r="49" spans="2:2">
      <c r="B49" t="s">
        <v>209</v>
      </c>
    </row>
    <row r="50" spans="2:2">
      <c r="B50" t="s">
        <v>210</v>
      </c>
    </row>
    <row r="51" spans="2:2">
      <c r="B51" t="s">
        <v>211</v>
      </c>
    </row>
    <row r="52" spans="2:2">
      <c r="B52" t="s">
        <v>144</v>
      </c>
    </row>
    <row r="53" spans="2:2">
      <c r="B53" t="s">
        <v>145</v>
      </c>
    </row>
    <row r="54" spans="2:2">
      <c r="B54" t="s">
        <v>146</v>
      </c>
    </row>
    <row r="55" spans="2:2">
      <c r="B55" t="s">
        <v>147</v>
      </c>
    </row>
    <row r="56" spans="2:2">
      <c r="B56" t="s">
        <v>148</v>
      </c>
    </row>
    <row r="57" spans="2:2">
      <c r="B57" t="s">
        <v>149</v>
      </c>
    </row>
    <row r="58" spans="2:2">
      <c r="B58" t="s">
        <v>150</v>
      </c>
    </row>
    <row r="59" spans="2:2">
      <c r="B59" t="s">
        <v>151</v>
      </c>
    </row>
    <row r="60" spans="2:2">
      <c r="B60" t="s">
        <v>152</v>
      </c>
    </row>
    <row r="61" spans="2:2">
      <c r="B61" t="s">
        <v>153</v>
      </c>
    </row>
    <row r="62" spans="2:2">
      <c r="B62" t="s">
        <v>154</v>
      </c>
    </row>
    <row r="63" spans="2:2">
      <c r="B63" t="s">
        <v>155</v>
      </c>
    </row>
    <row r="64" spans="2:2">
      <c r="B64" t="s">
        <v>156</v>
      </c>
    </row>
    <row r="65" spans="2:2">
      <c r="B65" t="s">
        <v>157</v>
      </c>
    </row>
    <row r="66" spans="2:2">
      <c r="B66" t="s">
        <v>158</v>
      </c>
    </row>
    <row r="67" spans="2:2">
      <c r="B67" t="s">
        <v>159</v>
      </c>
    </row>
    <row r="68" spans="2:2">
      <c r="B68" t="s">
        <v>160</v>
      </c>
    </row>
    <row r="69" spans="2:2">
      <c r="B69" t="s">
        <v>161</v>
      </c>
    </row>
    <row r="70" spans="2:2">
      <c r="B70" t="s">
        <v>162</v>
      </c>
    </row>
    <row r="71" spans="2:2">
      <c r="B71" t="s">
        <v>163</v>
      </c>
    </row>
    <row r="72" spans="2:2">
      <c r="B72" t="s">
        <v>164</v>
      </c>
    </row>
    <row r="73" spans="2:2">
      <c r="B73" t="s">
        <v>165</v>
      </c>
    </row>
    <row r="74" spans="2:2">
      <c r="B74" t="s">
        <v>166</v>
      </c>
    </row>
    <row r="75" spans="2:2">
      <c r="B75" t="s">
        <v>167</v>
      </c>
    </row>
    <row r="76" spans="2:2">
      <c r="B76" t="s">
        <v>168</v>
      </c>
    </row>
    <row r="77" spans="2:2">
      <c r="B77" t="s">
        <v>169</v>
      </c>
    </row>
    <row r="78" spans="2:2">
      <c r="B78" t="s">
        <v>212</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(はじめにお読み下さい)申請書の使い方</vt:lpstr>
      <vt:lpstr>(はじめにお読み下さい)報告書の使い方</vt:lpstr>
      <vt:lpstr>清算額一覧</vt:lpstr>
      <vt:lpstr>個票1</vt:lpstr>
      <vt:lpstr>単価表</vt:lpstr>
      <vt:lpstr>リスト</vt:lpstr>
      <vt:lpstr>個票1!Print_Area</vt:lpstr>
      <vt:lpstr>清算額一覧!Print_Area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大高木　勇飛</cp:lastModifiedBy>
  <cp:revision/>
  <cp:lastPrinted>2026-01-07T06:45:35Z</cp:lastPrinted>
  <dcterms:created xsi:type="dcterms:W3CDTF">2018-06-19T01:27:02Z</dcterms:created>
  <dcterms:modified xsi:type="dcterms:W3CDTF">2026-06-18T02:38:07Z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