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showInkAnnotation="0" updateLinks="never" codeName="ThisWorkbook" defaultThemeVersion="124226"/>
  <mc:AlternateContent xmlns:mc="http://schemas.openxmlformats.org/markup-compatibility/2006">
    <mc:Choice Requires="x15">
      <x15ac:absPath xmlns:x15ac="http://schemas.microsoft.com/office/spreadsheetml/2010/11/ac" url="\\Fs00e\共有フォルダ32\12104085-450介護基盤整備班\○介護基盤（新型コロナ）\01サービス継続支援事業\R6サービス継続支援事業\04 申請案内通知\HP用\"/>
    </mc:Choice>
  </mc:AlternateContent>
  <xr:revisionPtr revIDLastSave="0" documentId="13_ncr:1_{A48B01E8-CDEE-4244-A42B-26D6354B1621}" xr6:coauthVersionLast="36" xr6:coauthVersionMax="36" xr10:uidLastSave="{00000000-0000-0000-0000-000000000000}"/>
  <bookViews>
    <workbookView xWindow="0" yWindow="0" windowWidth="15345" windowHeight="3930" xr2:uid="{00000000-000D-0000-FFFF-FFFF00000000}"/>
  </bookViews>
  <sheets>
    <sheet name="基本情報シート" sheetId="43" r:id="rId1"/>
    <sheet name="様式第１号" sheetId="36" r:id="rId2"/>
    <sheet name="別記" sheetId="35" r:id="rId3"/>
    <sheet name="別紙2その１" sheetId="17" r:id="rId4"/>
    <sheet name="内訳１" sheetId="15" r:id="rId5"/>
    <sheet name="【施設用】施設内療養者一覧" sheetId="34" r:id="rId6"/>
    <sheet name="【施設用】追加補助分" sheetId="42" r:id="rId7"/>
    <sheet name="【施設用】施設内療養チェックリスト" sheetId="47" r:id="rId8"/>
    <sheet name="【施設用】施設内療養チェックリスト2" sheetId="49" r:id="rId9"/>
    <sheet name="別紙2その2" sheetId="31" r:id="rId10"/>
    <sheet name="職員派遣の内訳1" sheetId="22" r:id="rId11"/>
    <sheet name="職員派遣の内訳２" sheetId="38" r:id="rId12"/>
    <sheet name="職員派遣の内訳３" sheetId="39" r:id="rId13"/>
    <sheet name="様式第１号の２(誓約書)" sheetId="37" r:id="rId14"/>
    <sheet name="様式第10号(補助金請求書)" sheetId="45" r:id="rId15"/>
    <sheet name="債権者登録" sheetId="44" r:id="rId16"/>
    <sheet name="委任状" sheetId="46" r:id="rId17"/>
    <sheet name="削除不可" sheetId="19" r:id="rId18"/>
  </sheets>
  <externalReferences>
    <externalReference r:id="rId19"/>
    <externalReference r:id="rId20"/>
  </externalReferences>
  <definedNames>
    <definedName name="_xlnm._FilterDatabase" localSheetId="0" hidden="1">基本情報シート!$C$4:$F$27</definedName>
    <definedName name="_xlnm.Print_Area" localSheetId="7">【施設用】施設内療養チェックリスト!$A$1:$AJ$31</definedName>
    <definedName name="_xlnm.Print_Area" localSheetId="8">【施設用】施設内療養チェックリスト2!$A$2:$E$22</definedName>
    <definedName name="_xlnm.Print_Area" localSheetId="5">【施設用】施設内療養者一覧!$A$1:$J$40</definedName>
    <definedName name="_xlnm.Print_Area" localSheetId="6">【施設用】追加補助分!$A$1:$F$112</definedName>
    <definedName name="_xlnm.Print_Area" localSheetId="16">委任状!$A$2:$K$18</definedName>
    <definedName name="_xlnm.Print_Area" localSheetId="0">基本情報シート!$A$2:$D$36</definedName>
    <definedName name="_xlnm.Print_Area" localSheetId="15">債権者登録!$A$2:$L$52</definedName>
    <definedName name="_xlnm.Print_Area" localSheetId="17">削除不可!$A$1:$F$32</definedName>
    <definedName name="_xlnm.Print_Area" localSheetId="10">職員派遣の内訳1!$A$1:$D$14</definedName>
    <definedName name="_xlnm.Print_Area" localSheetId="11">職員派遣の内訳２!$A$1:$D$16</definedName>
    <definedName name="_xlnm.Print_Area" localSheetId="12">職員派遣の内訳３!$A$1:$D$14</definedName>
    <definedName name="_xlnm.Print_Area" localSheetId="4">内訳１!$A$1:$D$32</definedName>
    <definedName name="_xlnm.Print_Area" localSheetId="2">別記!$A$1:$K$23</definedName>
    <definedName name="_xlnm.Print_Area" localSheetId="3">別紙2その１!$B$1:$Q$36</definedName>
    <definedName name="_xlnm.Print_Area" localSheetId="9">別紙2その2!$B$1:$P$31</definedName>
    <definedName name="_xlnm.Print_Area" localSheetId="14">'様式第10号(補助金請求書)'!$A$1:$AF$55</definedName>
    <definedName name="_xlnm.Print_Area" localSheetId="1">様式第１号!$A$1:$X$31</definedName>
    <definedName name="_xlnm.Print_Area" localSheetId="13">'様式第１号の２(誓約書)'!$A$1:$I$26</definedName>
    <definedName name="Print_Area_MI" localSheetId="7">#REF!</definedName>
    <definedName name="Print_Area_MI">#REF!</definedName>
    <definedName name="まるばつ">[1]リスト・集計用!$A$2:$A$3</definedName>
    <definedName name="図１">[2]様式5!$B$50</definedName>
    <definedName name="図３">[2]様式5!$B$50</definedName>
  </definedNames>
  <calcPr calcId="191029"/>
</workbook>
</file>

<file path=xl/calcChain.xml><?xml version="1.0" encoding="utf-8"?>
<calcChain xmlns="http://schemas.openxmlformats.org/spreadsheetml/2006/main">
  <c r="AG5" i="43" l="1"/>
  <c r="AF5" i="43"/>
  <c r="AE5" i="43"/>
  <c r="J4" i="34" l="1"/>
  <c r="P15" i="17"/>
  <c r="P14" i="17"/>
  <c r="P11" i="17"/>
  <c r="P9" i="17"/>
  <c r="P12" i="17"/>
  <c r="P10" i="17"/>
  <c r="P13" i="17"/>
  <c r="P16" i="17"/>
  <c r="P17" i="17"/>
  <c r="P18" i="17" l="1"/>
  <c r="R5" i="43" s="1"/>
  <c r="F4" i="42"/>
  <c r="F5" i="42" l="1"/>
  <c r="J70" i="34"/>
  <c r="J69" i="34"/>
  <c r="J68" i="34"/>
  <c r="J67" i="34"/>
  <c r="J66" i="34"/>
  <c r="J65" i="34"/>
  <c r="J64" i="34"/>
  <c r="J63" i="34"/>
  <c r="J62" i="34"/>
  <c r="J61" i="34"/>
  <c r="J60" i="34"/>
  <c r="J59" i="34"/>
  <c r="J58" i="34"/>
  <c r="J57" i="34"/>
  <c r="J56" i="34"/>
  <c r="J55" i="34"/>
  <c r="J54" i="34"/>
  <c r="J53" i="34"/>
  <c r="J52" i="34"/>
  <c r="J51" i="34"/>
  <c r="J50" i="34"/>
  <c r="J49" i="34"/>
  <c r="J48" i="34"/>
  <c r="J47" i="34"/>
  <c r="J46" i="34"/>
  <c r="J45" i="34"/>
  <c r="J44" i="34"/>
  <c r="J43" i="34"/>
  <c r="J42" i="34"/>
  <c r="J41" i="34"/>
  <c r="J40" i="34"/>
  <c r="J39" i="34"/>
  <c r="J38" i="34"/>
  <c r="J37" i="34"/>
  <c r="J36" i="34"/>
  <c r="J35" i="34"/>
  <c r="J34" i="34"/>
  <c r="J33" i="34"/>
  <c r="J32" i="34"/>
  <c r="J31" i="34"/>
  <c r="J30" i="34"/>
  <c r="J29" i="34"/>
  <c r="J28" i="34"/>
  <c r="J27" i="34"/>
  <c r="J26" i="34"/>
  <c r="J25" i="34"/>
  <c r="J24" i="34"/>
  <c r="J23" i="34"/>
  <c r="J22" i="34"/>
  <c r="J21" i="34"/>
  <c r="J20" i="34"/>
  <c r="J19" i="34"/>
  <c r="J18" i="34"/>
  <c r="J17" i="34"/>
  <c r="J16" i="34"/>
  <c r="J15" i="34"/>
  <c r="C29" i="15" l="1"/>
  <c r="B21" i="49" l="1"/>
  <c r="B22" i="49"/>
  <c r="AL5" i="43" l="1"/>
  <c r="A80" i="42"/>
  <c r="A79" i="42"/>
  <c r="A78" i="42"/>
  <c r="A77" i="42"/>
  <c r="A76" i="42"/>
  <c r="A75" i="42"/>
  <c r="A74" i="42"/>
  <c r="A73" i="42"/>
  <c r="A72" i="42"/>
  <c r="A71" i="42"/>
  <c r="A70" i="42"/>
  <c r="A69" i="42"/>
  <c r="A68" i="42"/>
  <c r="A67" i="42"/>
  <c r="A66" i="42"/>
  <c r="A65" i="42"/>
  <c r="A64" i="42"/>
  <c r="A63" i="42"/>
  <c r="A62" i="42"/>
  <c r="A61" i="42"/>
  <c r="A60" i="42"/>
  <c r="A59" i="42"/>
  <c r="A58" i="42"/>
  <c r="A57" i="42"/>
  <c r="A56" i="42"/>
  <c r="A55" i="42"/>
  <c r="A54" i="42"/>
  <c r="A53" i="42"/>
  <c r="A52" i="42"/>
  <c r="A51" i="42"/>
  <c r="A111" i="42"/>
  <c r="A110" i="42"/>
  <c r="A109" i="42"/>
  <c r="A108" i="42"/>
  <c r="A107" i="42"/>
  <c r="A106" i="42"/>
  <c r="A105" i="42"/>
  <c r="A104" i="42"/>
  <c r="A103" i="42"/>
  <c r="A102" i="42"/>
  <c r="A101" i="42"/>
  <c r="A100" i="42"/>
  <c r="A99" i="42"/>
  <c r="A98" i="42"/>
  <c r="A97" i="42"/>
  <c r="A96" i="42"/>
  <c r="A95" i="42"/>
  <c r="A94" i="42"/>
  <c r="A93" i="42"/>
  <c r="A92" i="42"/>
  <c r="B15" i="17"/>
  <c r="J5" i="43" l="1"/>
  <c r="E17" i="17"/>
  <c r="H17" i="17"/>
  <c r="B9" i="17"/>
  <c r="B17" i="17"/>
  <c r="B10" i="17"/>
  <c r="J17" i="17" l="1"/>
  <c r="K17" i="17"/>
  <c r="L17" i="17"/>
  <c r="N17" i="17" s="1"/>
  <c r="J12" i="42"/>
  <c r="H11" i="17"/>
  <c r="H14" i="17"/>
  <c r="H16" i="17"/>
  <c r="H10" i="17"/>
  <c r="H12" i="17"/>
  <c r="H13" i="17"/>
  <c r="H15" i="17"/>
  <c r="F19" i="42" l="1"/>
  <c r="C4" i="42"/>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46" i="34"/>
  <c r="A47" i="34"/>
  <c r="A48" i="34"/>
  <c r="A49" i="34"/>
  <c r="A50" i="34"/>
  <c r="A51" i="34"/>
  <c r="A52" i="34"/>
  <c r="A53" i="34"/>
  <c r="A54" i="34"/>
  <c r="A55" i="34"/>
  <c r="A56" i="34"/>
  <c r="A57" i="34"/>
  <c r="A58" i="34"/>
  <c r="A59" i="34"/>
  <c r="A60" i="34"/>
  <c r="A61" i="34"/>
  <c r="A62" i="34"/>
  <c r="A63" i="34"/>
  <c r="A64" i="34"/>
  <c r="A65" i="34"/>
  <c r="A66" i="34"/>
  <c r="A67" i="34"/>
  <c r="A68" i="34"/>
  <c r="A69" i="34"/>
  <c r="A70" i="34"/>
  <c r="A11" i="34"/>
  <c r="R28" i="47" l="1"/>
  <c r="R27" i="47"/>
  <c r="B26" i="47"/>
  <c r="V3" i="15" l="1"/>
  <c r="U3" i="15"/>
  <c r="T3" i="15"/>
  <c r="S3" i="15"/>
  <c r="R3" i="15"/>
  <c r="Q3" i="15"/>
  <c r="P3" i="15"/>
  <c r="O3" i="15"/>
  <c r="N3" i="15"/>
  <c r="M3" i="15"/>
  <c r="B17" i="44" l="1"/>
  <c r="A21" i="42" l="1"/>
  <c r="A20" i="42"/>
  <c r="A19" i="42"/>
  <c r="A18" i="42"/>
  <c r="A17" i="42"/>
  <c r="A40" i="42"/>
  <c r="A39" i="42"/>
  <c r="A38" i="42"/>
  <c r="A37" i="42"/>
  <c r="A36" i="42"/>
  <c r="I51" i="42" l="1"/>
  <c r="J51" i="42"/>
  <c r="K51" i="42" s="1"/>
  <c r="I52" i="42"/>
  <c r="J52" i="42"/>
  <c r="K52" i="42" s="1"/>
  <c r="I53" i="42"/>
  <c r="J53" i="42"/>
  <c r="K53" i="42" s="1"/>
  <c r="I54" i="42"/>
  <c r="J54" i="42"/>
  <c r="K54" i="42" s="1"/>
  <c r="I55" i="42"/>
  <c r="J55" i="42"/>
  <c r="K55" i="42" s="1"/>
  <c r="I56" i="42"/>
  <c r="J56" i="42"/>
  <c r="K56" i="42" s="1"/>
  <c r="I57" i="42"/>
  <c r="J57" i="42"/>
  <c r="K57" i="42" s="1"/>
  <c r="I58" i="42"/>
  <c r="J58" i="42"/>
  <c r="K58" i="42" s="1"/>
  <c r="I59" i="42"/>
  <c r="J59" i="42"/>
  <c r="K59" i="42" s="1"/>
  <c r="I60" i="42"/>
  <c r="J60" i="42"/>
  <c r="K60" i="42" s="1"/>
  <c r="I61" i="42"/>
  <c r="J61" i="42"/>
  <c r="K61" i="42" s="1"/>
  <c r="I62" i="42"/>
  <c r="J62" i="42"/>
  <c r="K62" i="42" s="1"/>
  <c r="I63" i="42"/>
  <c r="J63" i="42"/>
  <c r="K63" i="42" s="1"/>
  <c r="I64" i="42"/>
  <c r="J64" i="42"/>
  <c r="K64" i="42" s="1"/>
  <c r="I65" i="42"/>
  <c r="J65" i="42"/>
  <c r="K65" i="42" s="1"/>
  <c r="I66" i="42"/>
  <c r="J66" i="42"/>
  <c r="K66" i="42" s="1"/>
  <c r="I67" i="42"/>
  <c r="J67" i="42"/>
  <c r="K67" i="42" s="1"/>
  <c r="I68" i="42"/>
  <c r="J68" i="42"/>
  <c r="K68" i="42"/>
  <c r="I69" i="42"/>
  <c r="J69" i="42"/>
  <c r="K69" i="42" s="1"/>
  <c r="I70" i="42"/>
  <c r="J70" i="42"/>
  <c r="K70" i="42"/>
  <c r="I71" i="42"/>
  <c r="J71" i="42"/>
  <c r="K71" i="42"/>
  <c r="I13" i="42"/>
  <c r="J13" i="42"/>
  <c r="K13" i="42" s="1"/>
  <c r="I14" i="42"/>
  <c r="J14" i="42"/>
  <c r="K14" i="42" s="1"/>
  <c r="I15" i="42"/>
  <c r="J15" i="42"/>
  <c r="K15" i="42" s="1"/>
  <c r="I16" i="42"/>
  <c r="J16" i="42"/>
  <c r="K16" i="42" s="1"/>
  <c r="I17" i="42"/>
  <c r="J17" i="42"/>
  <c r="K17" i="42" s="1"/>
  <c r="I18" i="42"/>
  <c r="J18" i="42"/>
  <c r="K18" i="42" s="1"/>
  <c r="I19" i="42"/>
  <c r="J19" i="42"/>
  <c r="K19" i="42" s="1"/>
  <c r="I20" i="42"/>
  <c r="J20" i="42"/>
  <c r="K20" i="42" s="1"/>
  <c r="I21" i="42"/>
  <c r="J21" i="42"/>
  <c r="K21" i="42" s="1"/>
  <c r="I22" i="42"/>
  <c r="J22" i="42"/>
  <c r="K22" i="42" s="1"/>
  <c r="I23" i="42"/>
  <c r="J23" i="42"/>
  <c r="K23" i="42" s="1"/>
  <c r="I24" i="42"/>
  <c r="J24" i="42"/>
  <c r="K24" i="42" s="1"/>
  <c r="I25" i="42"/>
  <c r="J25" i="42"/>
  <c r="K25" i="42" s="1"/>
  <c r="I26" i="42"/>
  <c r="J26" i="42"/>
  <c r="K26" i="42" s="1"/>
  <c r="I27" i="42"/>
  <c r="J27" i="42"/>
  <c r="K27" i="42" s="1"/>
  <c r="I28" i="42"/>
  <c r="J28" i="42"/>
  <c r="K28" i="42" s="1"/>
  <c r="I29" i="42"/>
  <c r="J29" i="42"/>
  <c r="K29" i="42" s="1"/>
  <c r="I30" i="42"/>
  <c r="J30" i="42"/>
  <c r="K30" i="42" s="1"/>
  <c r="I31" i="42"/>
  <c r="J31" i="42"/>
  <c r="K31" i="42" s="1"/>
  <c r="I32" i="42"/>
  <c r="J32" i="42"/>
  <c r="K32" i="42" s="1"/>
  <c r="I33" i="42"/>
  <c r="J33" i="42"/>
  <c r="K33" i="42" s="1"/>
  <c r="I34" i="42"/>
  <c r="J34" i="42"/>
  <c r="K34" i="42" s="1"/>
  <c r="I35" i="42"/>
  <c r="J35" i="42"/>
  <c r="K35" i="42" s="1"/>
  <c r="I36" i="42"/>
  <c r="J36" i="42"/>
  <c r="K36" i="42" s="1"/>
  <c r="I37" i="42"/>
  <c r="J37" i="42"/>
  <c r="K37" i="42" s="1"/>
  <c r="I38" i="42"/>
  <c r="J38" i="42"/>
  <c r="K38" i="42" s="1"/>
  <c r="I39" i="42"/>
  <c r="J39" i="42"/>
  <c r="K39" i="42" s="1"/>
  <c r="I40" i="42"/>
  <c r="J40" i="42"/>
  <c r="K40" i="42" s="1"/>
  <c r="I41" i="42"/>
  <c r="J41" i="42"/>
  <c r="K41" i="42" s="1"/>
  <c r="I42" i="42"/>
  <c r="J42" i="42"/>
  <c r="K42" i="42" s="1"/>
  <c r="I43" i="42"/>
  <c r="J43" i="42"/>
  <c r="K43" i="42" s="1"/>
  <c r="I44" i="42"/>
  <c r="J44" i="42"/>
  <c r="K44" i="42" s="1"/>
  <c r="I45" i="42"/>
  <c r="J45" i="42"/>
  <c r="K45" i="42" s="1"/>
  <c r="I46" i="42"/>
  <c r="J46" i="42"/>
  <c r="K46" i="42" s="1"/>
  <c r="I47" i="42"/>
  <c r="J47" i="42"/>
  <c r="K47" i="42" s="1"/>
  <c r="I48" i="42"/>
  <c r="J48" i="42"/>
  <c r="K48" i="42" s="1"/>
  <c r="I49" i="42"/>
  <c r="J49" i="42"/>
  <c r="K49" i="42" s="1"/>
  <c r="I50" i="42"/>
  <c r="J50" i="42"/>
  <c r="K50" i="42" s="1"/>
  <c r="H26" i="34"/>
  <c r="H25" i="34"/>
  <c r="H24" i="34"/>
  <c r="H23" i="34"/>
  <c r="H22" i="34"/>
  <c r="H21" i="34"/>
  <c r="H20" i="34"/>
  <c r="H19" i="34"/>
  <c r="H18" i="34"/>
  <c r="H17" i="34"/>
  <c r="H11" i="34"/>
  <c r="J11" i="34" s="1"/>
  <c r="D8" i="42" l="1"/>
  <c r="H70" i="42"/>
  <c r="H71" i="42"/>
  <c r="L71" i="42"/>
  <c r="H58" i="42"/>
  <c r="O58" i="42"/>
  <c r="H59" i="42"/>
  <c r="Q59" i="42"/>
  <c r="U59" i="42"/>
  <c r="Z59" i="42"/>
  <c r="H60" i="42"/>
  <c r="H61" i="42"/>
  <c r="H62" i="42"/>
  <c r="H63" i="42"/>
  <c r="L63" i="42"/>
  <c r="H64" i="42"/>
  <c r="U64" i="42"/>
  <c r="H65" i="42"/>
  <c r="Z65" i="42"/>
  <c r="V65" i="42"/>
  <c r="H66" i="42"/>
  <c r="H67" i="42"/>
  <c r="Y67" i="42"/>
  <c r="H68" i="42"/>
  <c r="H69" i="42"/>
  <c r="O69" i="42"/>
  <c r="H52" i="42"/>
  <c r="O52" i="42"/>
  <c r="H53" i="42"/>
  <c r="R53" i="42"/>
  <c r="H54" i="42"/>
  <c r="H55" i="42"/>
  <c r="H56" i="42"/>
  <c r="S56" i="42"/>
  <c r="H57" i="42"/>
  <c r="M57" i="42"/>
  <c r="T57" i="42"/>
  <c r="H49" i="34"/>
  <c r="H48" i="34"/>
  <c r="H47" i="34"/>
  <c r="H46" i="34"/>
  <c r="H45" i="34"/>
  <c r="H44" i="34"/>
  <c r="H43" i="34"/>
  <c r="H42" i="34"/>
  <c r="H41" i="34"/>
  <c r="H40" i="34"/>
  <c r="N63" i="42" l="1"/>
  <c r="L62" i="42"/>
  <c r="Q60" i="42"/>
  <c r="P71" i="42"/>
  <c r="P70" i="42"/>
  <c r="O67" i="42"/>
  <c r="W66" i="42"/>
  <c r="X63" i="42"/>
  <c r="P59" i="42"/>
  <c r="P53" i="42"/>
  <c r="Q63" i="42"/>
  <c r="L58" i="42"/>
  <c r="Z71" i="42"/>
  <c r="R64" i="42"/>
  <c r="O68" i="42"/>
  <c r="T67" i="42"/>
  <c r="Z64" i="42"/>
  <c r="N64" i="42"/>
  <c r="V63" i="42"/>
  <c r="P63" i="42"/>
  <c r="Z61" i="42"/>
  <c r="N60" i="42"/>
  <c r="Y59" i="42"/>
  <c r="T59" i="42"/>
  <c r="M59" i="42"/>
  <c r="T71" i="42"/>
  <c r="P52" i="42"/>
  <c r="Y68" i="42"/>
  <c r="N67" i="42"/>
  <c r="V64" i="42"/>
  <c r="M64" i="42"/>
  <c r="U63" i="42"/>
  <c r="M63" i="42"/>
  <c r="X59" i="42"/>
  <c r="R59" i="42"/>
  <c r="L59" i="42"/>
  <c r="R71" i="42"/>
  <c r="T56" i="42"/>
  <c r="N54" i="42"/>
  <c r="Z53" i="42"/>
  <c r="Q68" i="42"/>
  <c r="L66" i="42"/>
  <c r="Q64" i="42"/>
  <c r="Z63" i="42"/>
  <c r="R63" i="42"/>
  <c r="V59" i="42"/>
  <c r="N59" i="42"/>
  <c r="S54" i="42"/>
  <c r="Z60" i="42"/>
  <c r="R60" i="42"/>
  <c r="Y54" i="42"/>
  <c r="Q54" i="42"/>
  <c r="L54" i="42"/>
  <c r="X53" i="42"/>
  <c r="M53" i="42"/>
  <c r="Z69" i="42"/>
  <c r="V68" i="42"/>
  <c r="R67" i="42"/>
  <c r="M67" i="42"/>
  <c r="L70" i="42"/>
  <c r="L52" i="42"/>
  <c r="U68" i="42"/>
  <c r="V67" i="42"/>
  <c r="V60" i="42"/>
  <c r="W58" i="42"/>
  <c r="M58" i="42"/>
  <c r="X71" i="42"/>
  <c r="M71" i="42"/>
  <c r="S70" i="42"/>
  <c r="P57" i="42"/>
  <c r="N68" i="42"/>
  <c r="X67" i="42"/>
  <c r="O61" i="42"/>
  <c r="Y60" i="42"/>
  <c r="O60" i="42"/>
  <c r="W70" i="42"/>
  <c r="Z57" i="42"/>
  <c r="L57" i="42"/>
  <c r="L56" i="42"/>
  <c r="O55" i="42"/>
  <c r="W54" i="42"/>
  <c r="O54" i="42"/>
  <c r="V53" i="42"/>
  <c r="N53" i="42"/>
  <c r="V69" i="42"/>
  <c r="M68" i="42"/>
  <c r="Q67" i="42"/>
  <c r="L67" i="42"/>
  <c r="X57" i="42"/>
  <c r="W56" i="42"/>
  <c r="U54" i="42"/>
  <c r="M54" i="42"/>
  <c r="T53" i="42"/>
  <c r="L53" i="42"/>
  <c r="Z68" i="42"/>
  <c r="R68" i="42"/>
  <c r="Z67" i="42"/>
  <c r="U67" i="42"/>
  <c r="P67" i="42"/>
  <c r="O65" i="42"/>
  <c r="Y64" i="42"/>
  <c r="O64" i="42"/>
  <c r="Y63" i="42"/>
  <c r="T63" i="42"/>
  <c r="O63" i="42"/>
  <c r="V61" i="42"/>
  <c r="U60" i="42"/>
  <c r="M60" i="42"/>
  <c r="W59" i="42"/>
  <c r="S59" i="42"/>
  <c r="O59" i="42"/>
  <c r="S58" i="42"/>
  <c r="V71" i="42"/>
  <c r="N71" i="42"/>
  <c r="O70" i="42"/>
  <c r="W52" i="42"/>
  <c r="S52" i="42"/>
  <c r="W71" i="42"/>
  <c r="S71" i="42"/>
  <c r="O71" i="42"/>
  <c r="Z70" i="42"/>
  <c r="V70" i="42"/>
  <c r="R70" i="42"/>
  <c r="N70" i="42"/>
  <c r="Y70" i="42"/>
  <c r="U70" i="42"/>
  <c r="Q70" i="42"/>
  <c r="M70" i="42"/>
  <c r="Y71" i="42"/>
  <c r="U71" i="42"/>
  <c r="Q71" i="42"/>
  <c r="X70" i="42"/>
  <c r="T70" i="42"/>
  <c r="R65" i="42"/>
  <c r="N65" i="42"/>
  <c r="W62" i="42"/>
  <c r="S62" i="42"/>
  <c r="O62" i="42"/>
  <c r="Y69" i="42"/>
  <c r="U69" i="42"/>
  <c r="Q69" i="42"/>
  <c r="M69" i="42"/>
  <c r="X68" i="42"/>
  <c r="T68" i="42"/>
  <c r="P68" i="42"/>
  <c r="L68" i="42"/>
  <c r="W67" i="42"/>
  <c r="S67" i="42"/>
  <c r="Z66" i="42"/>
  <c r="V66" i="42"/>
  <c r="R66" i="42"/>
  <c r="N66" i="42"/>
  <c r="Y65" i="42"/>
  <c r="U65" i="42"/>
  <c r="Q65" i="42"/>
  <c r="M65" i="42"/>
  <c r="X64" i="42"/>
  <c r="T64" i="42"/>
  <c r="P64" i="42"/>
  <c r="L64" i="42"/>
  <c r="W63" i="42"/>
  <c r="S63" i="42"/>
  <c r="Z62" i="42"/>
  <c r="V62" i="42"/>
  <c r="R62" i="42"/>
  <c r="N62" i="42"/>
  <c r="Y61" i="42"/>
  <c r="U61" i="42"/>
  <c r="Q61" i="42"/>
  <c r="M61" i="42"/>
  <c r="X60" i="42"/>
  <c r="T60" i="42"/>
  <c r="P60" i="42"/>
  <c r="L60" i="42"/>
  <c r="Z58" i="42"/>
  <c r="V58" i="42"/>
  <c r="R58" i="42"/>
  <c r="N58" i="42"/>
  <c r="S66" i="42"/>
  <c r="O66" i="42"/>
  <c r="R61" i="42"/>
  <c r="N61" i="42"/>
  <c r="X69" i="42"/>
  <c r="T69" i="42"/>
  <c r="P69" i="42"/>
  <c r="L69" i="42"/>
  <c r="W68" i="42"/>
  <c r="S68" i="42"/>
  <c r="Y66" i="42"/>
  <c r="U66" i="42"/>
  <c r="Q66" i="42"/>
  <c r="M66" i="42"/>
  <c r="X65" i="42"/>
  <c r="T65" i="42"/>
  <c r="P65" i="42"/>
  <c r="L65" i="42"/>
  <c r="W64" i="42"/>
  <c r="S64" i="42"/>
  <c r="Y62" i="42"/>
  <c r="U62" i="42"/>
  <c r="Q62" i="42"/>
  <c r="M62" i="42"/>
  <c r="X61" i="42"/>
  <c r="T61" i="42"/>
  <c r="P61" i="42"/>
  <c r="L61" i="42"/>
  <c r="W60" i="42"/>
  <c r="S60" i="42"/>
  <c r="Y58" i="42"/>
  <c r="U58" i="42"/>
  <c r="Q58" i="42"/>
  <c r="R69" i="42"/>
  <c r="N69" i="42"/>
  <c r="W69" i="42"/>
  <c r="S69" i="42"/>
  <c r="X66" i="42"/>
  <c r="T66" i="42"/>
  <c r="P66" i="42"/>
  <c r="W65" i="42"/>
  <c r="S65" i="42"/>
  <c r="X62" i="42"/>
  <c r="T62" i="42"/>
  <c r="P62" i="42"/>
  <c r="W61" i="42"/>
  <c r="S61" i="42"/>
  <c r="X58" i="42"/>
  <c r="T58" i="42"/>
  <c r="P58" i="42"/>
  <c r="W57" i="42"/>
  <c r="S57" i="42"/>
  <c r="O57" i="42"/>
  <c r="Z56" i="42"/>
  <c r="V56" i="42"/>
  <c r="R56" i="42"/>
  <c r="N56" i="42"/>
  <c r="Y55" i="42"/>
  <c r="U55" i="42"/>
  <c r="Q55" i="42"/>
  <c r="M55" i="42"/>
  <c r="X54" i="42"/>
  <c r="T54" i="42"/>
  <c r="P54" i="42"/>
  <c r="W53" i="42"/>
  <c r="S53" i="42"/>
  <c r="O53" i="42"/>
  <c r="Z52" i="42"/>
  <c r="V52" i="42"/>
  <c r="R52" i="42"/>
  <c r="N52" i="42"/>
  <c r="O56" i="42"/>
  <c r="Z55" i="42"/>
  <c r="N55" i="42"/>
  <c r="V57" i="42"/>
  <c r="R57" i="42"/>
  <c r="N57" i="42"/>
  <c r="U56" i="42"/>
  <c r="T55" i="42"/>
  <c r="L55" i="42"/>
  <c r="Y52" i="42"/>
  <c r="U52" i="42"/>
  <c r="Q52" i="42"/>
  <c r="M52" i="42"/>
  <c r="V55" i="42"/>
  <c r="R55" i="42"/>
  <c r="Y56" i="42"/>
  <c r="Q56" i="42"/>
  <c r="M56" i="42"/>
  <c r="X55" i="42"/>
  <c r="P55" i="42"/>
  <c r="Y57" i="42"/>
  <c r="U57" i="42"/>
  <c r="Q57" i="42"/>
  <c r="X56" i="42"/>
  <c r="P56" i="42"/>
  <c r="W55" i="42"/>
  <c r="S55" i="42"/>
  <c r="Z54" i="42"/>
  <c r="V54" i="42"/>
  <c r="R54" i="42"/>
  <c r="Y53" i="42"/>
  <c r="U53" i="42"/>
  <c r="Q53" i="42"/>
  <c r="X52" i="42"/>
  <c r="T52" i="42"/>
  <c r="D34" i="17" l="1"/>
  <c r="AR5" i="43" l="1"/>
  <c r="AQ5" i="43"/>
  <c r="AP5" i="43"/>
  <c r="AO5" i="43"/>
  <c r="AM5" i="43"/>
  <c r="L5" i="43"/>
  <c r="K5" i="43"/>
  <c r="A17" i="37" l="1"/>
  <c r="T50" i="45" l="1"/>
  <c r="T53" i="45"/>
  <c r="T54" i="45"/>
  <c r="T52" i="45"/>
  <c r="T49" i="45"/>
  <c r="T48" i="45"/>
  <c r="T46" i="45"/>
  <c r="T45" i="45"/>
  <c r="T44" i="45"/>
  <c r="H17" i="46"/>
  <c r="H16" i="46"/>
  <c r="H15" i="46"/>
  <c r="G20" i="44"/>
  <c r="G19" i="44"/>
  <c r="B24" i="44" l="1"/>
  <c r="H28" i="44"/>
  <c r="E28" i="44"/>
  <c r="G24" i="44"/>
  <c r="A41" i="44"/>
  <c r="E46" i="44"/>
  <c r="E45" i="44"/>
  <c r="E44" i="44"/>
  <c r="B30" i="44" l="1"/>
  <c r="D9" i="46" s="1"/>
  <c r="B29" i="44"/>
  <c r="B28" i="44"/>
  <c r="B19" i="44"/>
  <c r="G17" i="44"/>
  <c r="B15" i="44"/>
  <c r="B11" i="44"/>
  <c r="H50" i="34" l="1"/>
  <c r="H39" i="34"/>
  <c r="H38" i="34"/>
  <c r="H37" i="34"/>
  <c r="H36" i="34"/>
  <c r="H35" i="34"/>
  <c r="H34" i="34"/>
  <c r="H33" i="34"/>
  <c r="H32" i="34"/>
  <c r="H31" i="34"/>
  <c r="N51" i="42" l="1"/>
  <c r="R51" i="42"/>
  <c r="V51" i="42"/>
  <c r="Z51" i="42"/>
  <c r="S51" i="42"/>
  <c r="W51" i="42"/>
  <c r="L51" i="42"/>
  <c r="P51" i="42"/>
  <c r="T51" i="42"/>
  <c r="X51" i="42"/>
  <c r="M51" i="42"/>
  <c r="Y51" i="42"/>
  <c r="O51" i="42"/>
  <c r="Q51" i="42"/>
  <c r="U51" i="42"/>
  <c r="R35" i="42"/>
  <c r="M20" i="42"/>
  <c r="Q20" i="42"/>
  <c r="U20" i="42"/>
  <c r="Y20" i="42"/>
  <c r="N20" i="42"/>
  <c r="R20" i="42"/>
  <c r="V20" i="42"/>
  <c r="Z20" i="42"/>
  <c r="O20" i="42"/>
  <c r="S20" i="42"/>
  <c r="W20" i="42"/>
  <c r="L20" i="42"/>
  <c r="P20" i="42"/>
  <c r="T20" i="42"/>
  <c r="X20" i="42"/>
  <c r="M16" i="42"/>
  <c r="Q16" i="42"/>
  <c r="U16" i="42"/>
  <c r="Y16" i="42"/>
  <c r="N16" i="42"/>
  <c r="R16" i="42"/>
  <c r="V16" i="42"/>
  <c r="Z16" i="42"/>
  <c r="O16" i="42"/>
  <c r="S16" i="42"/>
  <c r="W16" i="42"/>
  <c r="L16" i="42"/>
  <c r="P16" i="42"/>
  <c r="T16" i="42"/>
  <c r="X16" i="42"/>
  <c r="N49" i="42"/>
  <c r="R49" i="42"/>
  <c r="V49" i="42"/>
  <c r="Z49" i="42"/>
  <c r="O49" i="42"/>
  <c r="S49" i="42"/>
  <c r="W49" i="42"/>
  <c r="L49" i="42"/>
  <c r="P49" i="42"/>
  <c r="T49" i="42"/>
  <c r="X49" i="42"/>
  <c r="M49" i="42"/>
  <c r="Q49" i="42"/>
  <c r="U49" i="42"/>
  <c r="Y49" i="42"/>
  <c r="N45" i="42"/>
  <c r="R45" i="42"/>
  <c r="V45" i="42"/>
  <c r="Z45" i="42"/>
  <c r="O45" i="42"/>
  <c r="S45" i="42"/>
  <c r="W45" i="42"/>
  <c r="L45" i="42"/>
  <c r="P45" i="42"/>
  <c r="T45" i="42"/>
  <c r="X45" i="42"/>
  <c r="M45" i="42"/>
  <c r="Q45" i="42"/>
  <c r="U45" i="42"/>
  <c r="Y45" i="42"/>
  <c r="N41" i="42"/>
  <c r="R41" i="42"/>
  <c r="V41" i="42"/>
  <c r="Z41" i="42"/>
  <c r="O41" i="42"/>
  <c r="S41" i="42"/>
  <c r="W41" i="42"/>
  <c r="L41" i="42"/>
  <c r="P41" i="42"/>
  <c r="T41" i="42"/>
  <c r="X41" i="42"/>
  <c r="M41" i="42"/>
  <c r="Q41" i="42"/>
  <c r="U41" i="42"/>
  <c r="Y41" i="42"/>
  <c r="N37" i="42"/>
  <c r="R37" i="42"/>
  <c r="V37" i="42"/>
  <c r="Z37" i="42"/>
  <c r="O37" i="42"/>
  <c r="S37" i="42"/>
  <c r="W37" i="42"/>
  <c r="L37" i="42"/>
  <c r="P37" i="42"/>
  <c r="T37" i="42"/>
  <c r="X37" i="42"/>
  <c r="M37" i="42"/>
  <c r="Q37" i="42"/>
  <c r="U37" i="42"/>
  <c r="Y37" i="42"/>
  <c r="N33" i="42"/>
  <c r="R33" i="42"/>
  <c r="V33" i="42"/>
  <c r="Z33" i="42"/>
  <c r="O33" i="42"/>
  <c r="S33" i="42"/>
  <c r="W33" i="42"/>
  <c r="L33" i="42"/>
  <c r="P33" i="42"/>
  <c r="T33" i="42"/>
  <c r="X33" i="42"/>
  <c r="M33" i="42"/>
  <c r="Q33" i="42"/>
  <c r="U33" i="42"/>
  <c r="Y33" i="42"/>
  <c r="N29" i="42"/>
  <c r="R29" i="42"/>
  <c r="V29" i="42"/>
  <c r="Z29" i="42"/>
  <c r="O29" i="42"/>
  <c r="S29" i="42"/>
  <c r="W29" i="42"/>
  <c r="L29" i="42"/>
  <c r="P29" i="42"/>
  <c r="T29" i="42"/>
  <c r="X29" i="42"/>
  <c r="M29" i="42"/>
  <c r="Q29" i="42"/>
  <c r="U29" i="42"/>
  <c r="Y29" i="42"/>
  <c r="N25" i="42"/>
  <c r="R25" i="42"/>
  <c r="V25" i="42"/>
  <c r="Z25" i="42"/>
  <c r="O25" i="42"/>
  <c r="S25" i="42"/>
  <c r="W25" i="42"/>
  <c r="L25" i="42"/>
  <c r="P25" i="42"/>
  <c r="T25" i="42"/>
  <c r="X25" i="42"/>
  <c r="M25" i="42"/>
  <c r="Q25" i="42"/>
  <c r="U25" i="42"/>
  <c r="Y25" i="42"/>
  <c r="N21" i="42"/>
  <c r="R21" i="42"/>
  <c r="V21" i="42"/>
  <c r="Z21" i="42"/>
  <c r="O21" i="42"/>
  <c r="S21" i="42"/>
  <c r="W21" i="42"/>
  <c r="L21" i="42"/>
  <c r="P21" i="42"/>
  <c r="T21" i="42"/>
  <c r="X21" i="42"/>
  <c r="M21" i="42"/>
  <c r="Q21" i="42"/>
  <c r="U21" i="42"/>
  <c r="Y21" i="42"/>
  <c r="N17" i="42"/>
  <c r="R17" i="42"/>
  <c r="V17" i="42"/>
  <c r="Z17" i="42"/>
  <c r="O17" i="42"/>
  <c r="S17" i="42"/>
  <c r="W17" i="42"/>
  <c r="L17" i="42"/>
  <c r="P17" i="42"/>
  <c r="T17" i="42"/>
  <c r="X17" i="42"/>
  <c r="M17" i="42"/>
  <c r="Q17" i="42"/>
  <c r="U17" i="42"/>
  <c r="Y17" i="42"/>
  <c r="O50" i="42"/>
  <c r="S50" i="42"/>
  <c r="W50" i="42"/>
  <c r="L50" i="42"/>
  <c r="P50" i="42"/>
  <c r="T50" i="42"/>
  <c r="X50" i="42"/>
  <c r="M50" i="42"/>
  <c r="Q50" i="42"/>
  <c r="U50" i="42"/>
  <c r="Y50" i="42"/>
  <c r="N50" i="42"/>
  <c r="R50" i="42"/>
  <c r="V50" i="42"/>
  <c r="Z50" i="42"/>
  <c r="O46" i="42"/>
  <c r="S46" i="42"/>
  <c r="W46" i="42"/>
  <c r="L46" i="42"/>
  <c r="P46" i="42"/>
  <c r="T46" i="42"/>
  <c r="X46" i="42"/>
  <c r="M46" i="42"/>
  <c r="Q46" i="42"/>
  <c r="U46" i="42"/>
  <c r="Y46" i="42"/>
  <c r="N46" i="42"/>
  <c r="R46" i="42"/>
  <c r="V46" i="42"/>
  <c r="Z46" i="42"/>
  <c r="O42" i="42"/>
  <c r="S42" i="42"/>
  <c r="W42" i="42"/>
  <c r="L42" i="42"/>
  <c r="P42" i="42"/>
  <c r="T42" i="42"/>
  <c r="X42" i="42"/>
  <c r="M42" i="42"/>
  <c r="Q42" i="42"/>
  <c r="U42" i="42"/>
  <c r="Y42" i="42"/>
  <c r="N42" i="42"/>
  <c r="R42" i="42"/>
  <c r="V42" i="42"/>
  <c r="Z42" i="42"/>
  <c r="O38" i="42"/>
  <c r="S38" i="42"/>
  <c r="W38" i="42"/>
  <c r="L38" i="42"/>
  <c r="P38" i="42"/>
  <c r="T38" i="42"/>
  <c r="X38" i="42"/>
  <c r="M38" i="42"/>
  <c r="Q38" i="42"/>
  <c r="U38" i="42"/>
  <c r="Y38" i="42"/>
  <c r="N38" i="42"/>
  <c r="R38" i="42"/>
  <c r="V38" i="42"/>
  <c r="Z38" i="42"/>
  <c r="O34" i="42"/>
  <c r="S34" i="42"/>
  <c r="W34" i="42"/>
  <c r="L34" i="42"/>
  <c r="P34" i="42"/>
  <c r="T34" i="42"/>
  <c r="X34" i="42"/>
  <c r="M34" i="42"/>
  <c r="Q34" i="42"/>
  <c r="U34" i="42"/>
  <c r="Y34" i="42"/>
  <c r="N34" i="42"/>
  <c r="R34" i="42"/>
  <c r="V34" i="42"/>
  <c r="Z34" i="42"/>
  <c r="O30" i="42"/>
  <c r="S30" i="42"/>
  <c r="W30" i="42"/>
  <c r="L30" i="42"/>
  <c r="P30" i="42"/>
  <c r="T30" i="42"/>
  <c r="X30" i="42"/>
  <c r="M30" i="42"/>
  <c r="Q30" i="42"/>
  <c r="U30" i="42"/>
  <c r="Y30" i="42"/>
  <c r="N30" i="42"/>
  <c r="R30" i="42"/>
  <c r="V30" i="42"/>
  <c r="Z30" i="42"/>
  <c r="O26" i="42"/>
  <c r="S26" i="42"/>
  <c r="W26" i="42"/>
  <c r="L26" i="42"/>
  <c r="P26" i="42"/>
  <c r="T26" i="42"/>
  <c r="X26" i="42"/>
  <c r="M26" i="42"/>
  <c r="Q26" i="42"/>
  <c r="U26" i="42"/>
  <c r="Y26" i="42"/>
  <c r="N26" i="42"/>
  <c r="R26" i="42"/>
  <c r="V26" i="42"/>
  <c r="Z26" i="42"/>
  <c r="O22" i="42"/>
  <c r="S22" i="42"/>
  <c r="W22" i="42"/>
  <c r="L22" i="42"/>
  <c r="P22" i="42"/>
  <c r="T22" i="42"/>
  <c r="X22" i="42"/>
  <c r="M22" i="42"/>
  <c r="Q22" i="42"/>
  <c r="U22" i="42"/>
  <c r="Y22" i="42"/>
  <c r="N22" i="42"/>
  <c r="R22" i="42"/>
  <c r="V22" i="42"/>
  <c r="Z22" i="42"/>
  <c r="O18" i="42"/>
  <c r="S18" i="42"/>
  <c r="W18" i="42"/>
  <c r="L18" i="42"/>
  <c r="P18" i="42"/>
  <c r="T18" i="42"/>
  <c r="X18" i="42"/>
  <c r="M18" i="42"/>
  <c r="Q18" i="42"/>
  <c r="U18" i="42"/>
  <c r="Y18" i="42"/>
  <c r="N18" i="42"/>
  <c r="R18" i="42"/>
  <c r="V18" i="42"/>
  <c r="Z18" i="42"/>
  <c r="O14" i="42"/>
  <c r="S14" i="42"/>
  <c r="W14" i="42"/>
  <c r="L14" i="42"/>
  <c r="P14" i="42"/>
  <c r="T14" i="42"/>
  <c r="X14" i="42"/>
  <c r="M14" i="42"/>
  <c r="Q14" i="42"/>
  <c r="U14" i="42"/>
  <c r="Y14" i="42"/>
  <c r="N14" i="42"/>
  <c r="R14" i="42"/>
  <c r="V14" i="42"/>
  <c r="Z14" i="42"/>
  <c r="M48" i="42"/>
  <c r="L47" i="42"/>
  <c r="P47" i="42"/>
  <c r="T47" i="42"/>
  <c r="X47" i="42"/>
  <c r="M47" i="42"/>
  <c r="Q47" i="42"/>
  <c r="U47" i="42"/>
  <c r="Y47" i="42"/>
  <c r="N47" i="42"/>
  <c r="R47" i="42"/>
  <c r="V47" i="42"/>
  <c r="Z47" i="42"/>
  <c r="O47" i="42"/>
  <c r="S47" i="42"/>
  <c r="W47" i="42"/>
  <c r="Q44" i="42"/>
  <c r="L43" i="42"/>
  <c r="P43" i="42"/>
  <c r="T43" i="42"/>
  <c r="X43" i="42"/>
  <c r="M43" i="42"/>
  <c r="Q43" i="42"/>
  <c r="U43" i="42"/>
  <c r="Y43" i="42"/>
  <c r="N43" i="42"/>
  <c r="R43" i="42"/>
  <c r="V43" i="42"/>
  <c r="Z43" i="42"/>
  <c r="O43" i="42"/>
  <c r="S43" i="42"/>
  <c r="W43" i="42"/>
  <c r="U40" i="42"/>
  <c r="L39" i="42"/>
  <c r="P39" i="42"/>
  <c r="T39" i="42"/>
  <c r="X39" i="42"/>
  <c r="M39" i="42"/>
  <c r="Q39" i="42"/>
  <c r="U39" i="42"/>
  <c r="Y39" i="42"/>
  <c r="N39" i="42"/>
  <c r="R39" i="42"/>
  <c r="V39" i="42"/>
  <c r="Z39" i="42"/>
  <c r="O39" i="42"/>
  <c r="S39" i="42"/>
  <c r="W39" i="42"/>
  <c r="Y36" i="42"/>
  <c r="L35" i="42"/>
  <c r="P35" i="42"/>
  <c r="T35" i="42"/>
  <c r="M35" i="42"/>
  <c r="Q35" i="42"/>
  <c r="U35" i="42"/>
  <c r="N35" i="42"/>
  <c r="O35" i="42"/>
  <c r="S35" i="42"/>
  <c r="X35" i="42"/>
  <c r="Y35" i="42"/>
  <c r="V35" i="42"/>
  <c r="Z35" i="42"/>
  <c r="W35" i="42"/>
  <c r="M32" i="42"/>
  <c r="L31" i="42"/>
  <c r="P31" i="42"/>
  <c r="T31" i="42"/>
  <c r="X31" i="42"/>
  <c r="M31" i="42"/>
  <c r="Q31" i="42"/>
  <c r="U31" i="42"/>
  <c r="Y31" i="42"/>
  <c r="N31" i="42"/>
  <c r="R31" i="42"/>
  <c r="V31" i="42"/>
  <c r="Z31" i="42"/>
  <c r="O31" i="42"/>
  <c r="S31" i="42"/>
  <c r="W31" i="42"/>
  <c r="Q28" i="42"/>
  <c r="L27" i="42"/>
  <c r="P27" i="42"/>
  <c r="T27" i="42"/>
  <c r="X27" i="42"/>
  <c r="M27" i="42"/>
  <c r="Q27" i="42"/>
  <c r="U27" i="42"/>
  <c r="Y27" i="42"/>
  <c r="N27" i="42"/>
  <c r="R27" i="42"/>
  <c r="V27" i="42"/>
  <c r="Z27" i="42"/>
  <c r="O27" i="42"/>
  <c r="S27" i="42"/>
  <c r="W27" i="42"/>
  <c r="U24" i="42"/>
  <c r="L23" i="42"/>
  <c r="P23" i="42"/>
  <c r="T23" i="42"/>
  <c r="X23" i="42"/>
  <c r="M23" i="42"/>
  <c r="Q23" i="42"/>
  <c r="U23" i="42"/>
  <c r="Y23" i="42"/>
  <c r="N23" i="42"/>
  <c r="R23" i="42"/>
  <c r="V23" i="42"/>
  <c r="Z23" i="42"/>
  <c r="O23" i="42"/>
  <c r="S23" i="42"/>
  <c r="W23" i="42"/>
  <c r="L19" i="42"/>
  <c r="P19" i="42"/>
  <c r="T19" i="42"/>
  <c r="X19" i="42"/>
  <c r="M19" i="42"/>
  <c r="Q19" i="42"/>
  <c r="U19" i="42"/>
  <c r="Y19" i="42"/>
  <c r="N19" i="42"/>
  <c r="R19" i="42"/>
  <c r="V19" i="42"/>
  <c r="Z19" i="42"/>
  <c r="O19" i="42"/>
  <c r="S19" i="42"/>
  <c r="W19" i="42"/>
  <c r="L15" i="42"/>
  <c r="P15" i="42"/>
  <c r="T15" i="42"/>
  <c r="X15" i="42"/>
  <c r="M15" i="42"/>
  <c r="Q15" i="42"/>
  <c r="U15" i="42"/>
  <c r="Y15" i="42"/>
  <c r="N15" i="42"/>
  <c r="R15" i="42"/>
  <c r="V15" i="42"/>
  <c r="Z15" i="42"/>
  <c r="O15" i="42"/>
  <c r="S15" i="42"/>
  <c r="W15" i="42"/>
  <c r="M29" i="36"/>
  <c r="N5" i="43" s="1"/>
  <c r="M27" i="36"/>
  <c r="M5" i="43" s="1"/>
  <c r="N14" i="36"/>
  <c r="N13" i="36"/>
  <c r="N12" i="36"/>
  <c r="N11" i="36"/>
  <c r="N10" i="36"/>
  <c r="Q7" i="36"/>
  <c r="T24" i="42" l="1"/>
  <c r="S24" i="42"/>
  <c r="R24" i="42"/>
  <c r="Q24" i="42"/>
  <c r="P28" i="42"/>
  <c r="O28" i="42"/>
  <c r="N28" i="42"/>
  <c r="M28" i="42"/>
  <c r="L32" i="42"/>
  <c r="Z32" i="42"/>
  <c r="Y32" i="42"/>
  <c r="X36" i="42"/>
  <c r="W36" i="42"/>
  <c r="V36" i="42"/>
  <c r="U36" i="42"/>
  <c r="T40" i="42"/>
  <c r="S40" i="42"/>
  <c r="R40" i="42"/>
  <c r="Q40" i="42"/>
  <c r="P44" i="42"/>
  <c r="O44" i="42"/>
  <c r="N44" i="42"/>
  <c r="M44" i="42"/>
  <c r="L48" i="42"/>
  <c r="Z48" i="42"/>
  <c r="Y48" i="42"/>
  <c r="P24" i="42"/>
  <c r="O24" i="42"/>
  <c r="N24" i="42"/>
  <c r="M24" i="42"/>
  <c r="L28" i="42"/>
  <c r="Z28" i="42"/>
  <c r="Y28" i="42"/>
  <c r="X32" i="42"/>
  <c r="W32" i="42"/>
  <c r="V32" i="42"/>
  <c r="U32" i="42"/>
  <c r="T36" i="42"/>
  <c r="S36" i="42"/>
  <c r="R36" i="42"/>
  <c r="Q36" i="42"/>
  <c r="P40" i="42"/>
  <c r="O40" i="42"/>
  <c r="N40" i="42"/>
  <c r="M40" i="42"/>
  <c r="L44" i="42"/>
  <c r="Z44" i="42"/>
  <c r="Y44" i="42"/>
  <c r="X48" i="42"/>
  <c r="W48" i="42"/>
  <c r="V48" i="42"/>
  <c r="U48" i="42"/>
  <c r="L24" i="42"/>
  <c r="Z24" i="42"/>
  <c r="Y24" i="42"/>
  <c r="X28" i="42"/>
  <c r="W28" i="42"/>
  <c r="V28" i="42"/>
  <c r="U28" i="42"/>
  <c r="T32" i="42"/>
  <c r="S32" i="42"/>
  <c r="R32" i="42"/>
  <c r="Q32" i="42"/>
  <c r="P36" i="42"/>
  <c r="O36" i="42"/>
  <c r="N36" i="42"/>
  <c r="M36" i="42"/>
  <c r="L40" i="42"/>
  <c r="Z40" i="42"/>
  <c r="Y40" i="42"/>
  <c r="X44" i="42"/>
  <c r="W44" i="42"/>
  <c r="V44" i="42"/>
  <c r="U44" i="42"/>
  <c r="T48" i="42"/>
  <c r="S48" i="42"/>
  <c r="R48" i="42"/>
  <c r="Q48" i="42"/>
  <c r="X24" i="42"/>
  <c r="W24" i="42"/>
  <c r="V24" i="42"/>
  <c r="T28" i="42"/>
  <c r="S28" i="42"/>
  <c r="R28" i="42"/>
  <c r="P32" i="42"/>
  <c r="O32" i="42"/>
  <c r="N32" i="42"/>
  <c r="L36" i="42"/>
  <c r="Z36" i="42"/>
  <c r="X40" i="42"/>
  <c r="W40" i="42"/>
  <c r="V40" i="42"/>
  <c r="T44" i="42"/>
  <c r="S44" i="42"/>
  <c r="R44" i="42"/>
  <c r="P48" i="42"/>
  <c r="O48" i="42"/>
  <c r="N48" i="42"/>
  <c r="K12" i="42" l="1"/>
  <c r="F8" i="42" s="1"/>
  <c r="R13" i="42"/>
  <c r="F23" i="37"/>
  <c r="F24" i="37"/>
  <c r="F25" i="37"/>
  <c r="F26" i="37"/>
  <c r="F22" i="37"/>
  <c r="I12" i="42"/>
  <c r="H13" i="42"/>
  <c r="H14" i="42"/>
  <c r="H15" i="42"/>
  <c r="H16" i="42"/>
  <c r="H17" i="42"/>
  <c r="H18" i="42"/>
  <c r="H19" i="42"/>
  <c r="H20" i="42"/>
  <c r="H21" i="42"/>
  <c r="H22" i="42"/>
  <c r="H23" i="42"/>
  <c r="H24" i="42"/>
  <c r="H25" i="42"/>
  <c r="H26" i="42"/>
  <c r="H27" i="42"/>
  <c r="H28" i="42"/>
  <c r="H29" i="42"/>
  <c r="H30" i="42"/>
  <c r="H31" i="42"/>
  <c r="H32" i="42"/>
  <c r="H33" i="42"/>
  <c r="H34" i="42"/>
  <c r="H35" i="42"/>
  <c r="H36" i="42"/>
  <c r="H37" i="42"/>
  <c r="H38" i="42"/>
  <c r="H39" i="42"/>
  <c r="H40" i="42"/>
  <c r="H41" i="42"/>
  <c r="H42" i="42"/>
  <c r="H43" i="42"/>
  <c r="H44" i="42"/>
  <c r="H45" i="42"/>
  <c r="H46" i="42"/>
  <c r="H47" i="42"/>
  <c r="H48" i="42"/>
  <c r="H49" i="42"/>
  <c r="H50" i="42"/>
  <c r="H51" i="42"/>
  <c r="H12" i="42"/>
  <c r="B64" i="42" l="1"/>
  <c r="B80" i="42"/>
  <c r="B96" i="42"/>
  <c r="B65" i="42"/>
  <c r="B81" i="42"/>
  <c r="B97" i="42"/>
  <c r="B105" i="42"/>
  <c r="B78" i="42"/>
  <c r="B94" i="42"/>
  <c r="B63" i="42"/>
  <c r="B79" i="42"/>
  <c r="B95" i="42"/>
  <c r="B51" i="42"/>
  <c r="B68" i="42"/>
  <c r="B84" i="42"/>
  <c r="B100" i="42"/>
  <c r="B69" i="42"/>
  <c r="B85" i="42"/>
  <c r="B101" i="42"/>
  <c r="B66" i="42"/>
  <c r="B82" i="42"/>
  <c r="B98" i="42"/>
  <c r="B67" i="42"/>
  <c r="B83" i="42"/>
  <c r="B99" i="42"/>
  <c r="B72" i="42"/>
  <c r="B88" i="42"/>
  <c r="B104" i="42"/>
  <c r="B73" i="42"/>
  <c r="B89" i="42"/>
  <c r="B106" i="42"/>
  <c r="B70" i="42"/>
  <c r="B86" i="42"/>
  <c r="B102" i="42"/>
  <c r="B71" i="42"/>
  <c r="B87" i="42"/>
  <c r="B103" i="42"/>
  <c r="B76" i="42"/>
  <c r="B92" i="42"/>
  <c r="B109" i="42"/>
  <c r="B77" i="42"/>
  <c r="B93" i="42"/>
  <c r="B110" i="42"/>
  <c r="B74" i="42"/>
  <c r="B90" i="42"/>
  <c r="B107" i="42"/>
  <c r="B75" i="42"/>
  <c r="B91" i="42"/>
  <c r="B108" i="42"/>
  <c r="B58" i="42"/>
  <c r="B56" i="42"/>
  <c r="B59" i="42"/>
  <c r="B54" i="42"/>
  <c r="B61" i="42"/>
  <c r="B52" i="42"/>
  <c r="B53" i="42"/>
  <c r="B55" i="42"/>
  <c r="B60" i="42"/>
  <c r="B57" i="42"/>
  <c r="B62" i="42"/>
  <c r="B111" i="42"/>
  <c r="Y12" i="42"/>
  <c r="P13" i="42"/>
  <c r="U13" i="42"/>
  <c r="Z13" i="42"/>
  <c r="M13" i="42"/>
  <c r="R12" i="42"/>
  <c r="S13" i="42"/>
  <c r="Z12" i="42"/>
  <c r="S12" i="42"/>
  <c r="T12" i="42"/>
  <c r="Q13" i="42"/>
  <c r="L13" i="42"/>
  <c r="N13" i="42"/>
  <c r="V12" i="42"/>
  <c r="W12" i="42"/>
  <c r="X12" i="42"/>
  <c r="L12" i="42"/>
  <c r="M12" i="42"/>
  <c r="Y13" i="42"/>
  <c r="T13" i="42"/>
  <c r="O13" i="42"/>
  <c r="N12" i="42"/>
  <c r="O12" i="42"/>
  <c r="P12" i="42"/>
  <c r="U12" i="42"/>
  <c r="X13" i="42"/>
  <c r="W13" i="42"/>
  <c r="V13" i="42"/>
  <c r="Q12" i="42"/>
  <c r="H68" i="34"/>
  <c r="H67" i="34"/>
  <c r="H66" i="34"/>
  <c r="H65" i="34"/>
  <c r="H64" i="34"/>
  <c r="A91" i="42"/>
  <c r="A90" i="42"/>
  <c r="A89" i="42"/>
  <c r="A88" i="42"/>
  <c r="A87" i="42"/>
  <c r="A86" i="42"/>
  <c r="A85" i="42"/>
  <c r="A84" i="42"/>
  <c r="A83" i="42"/>
  <c r="A82" i="42"/>
  <c r="A81" i="42"/>
  <c r="A50" i="42"/>
  <c r="A49" i="42"/>
  <c r="A48" i="42"/>
  <c r="A47" i="42"/>
  <c r="A46" i="42"/>
  <c r="A45" i="42"/>
  <c r="A44" i="42"/>
  <c r="A43" i="42"/>
  <c r="A42" i="42"/>
  <c r="A41" i="42"/>
  <c r="A35" i="42"/>
  <c r="A34" i="42"/>
  <c r="A33" i="42"/>
  <c r="A32" i="42"/>
  <c r="A31" i="42"/>
  <c r="A30" i="42"/>
  <c r="A29" i="42"/>
  <c r="A28" i="42"/>
  <c r="A27" i="42"/>
  <c r="A26" i="42"/>
  <c r="A25" i="42"/>
  <c r="A24" i="42"/>
  <c r="A23" i="42"/>
  <c r="A22" i="42"/>
  <c r="A16" i="42"/>
  <c r="A15" i="42"/>
  <c r="A14" i="42"/>
  <c r="A13" i="42"/>
  <c r="A12" i="42"/>
  <c r="C71" i="42" l="1"/>
  <c r="C111" i="42"/>
  <c r="C105" i="42"/>
  <c r="C110" i="42"/>
  <c r="C51" i="42"/>
  <c r="C66" i="42"/>
  <c r="C53" i="42"/>
  <c r="C77" i="42"/>
  <c r="C75" i="42"/>
  <c r="C68" i="42"/>
  <c r="C74" i="42"/>
  <c r="C109" i="42"/>
  <c r="D109" i="42" s="1"/>
  <c r="C70" i="42"/>
  <c r="C104" i="42"/>
  <c r="C100" i="42"/>
  <c r="C78" i="42"/>
  <c r="C65" i="42"/>
  <c r="C101" i="42"/>
  <c r="C103" i="42"/>
  <c r="C69" i="42"/>
  <c r="C57" i="42"/>
  <c r="C60" i="42"/>
  <c r="C67" i="42"/>
  <c r="C54" i="42"/>
  <c r="C80" i="42"/>
  <c r="C63" i="42"/>
  <c r="C102" i="42"/>
  <c r="C106" i="42"/>
  <c r="C72" i="42"/>
  <c r="C73" i="42"/>
  <c r="C55" i="42"/>
  <c r="C52" i="42"/>
  <c r="C64" i="42"/>
  <c r="C56" i="42"/>
  <c r="C79" i="42"/>
  <c r="C108" i="42"/>
  <c r="C107" i="42"/>
  <c r="C62" i="42"/>
  <c r="C76" i="42"/>
  <c r="C61" i="42"/>
  <c r="C59" i="42"/>
  <c r="C58" i="42"/>
  <c r="C98" i="42"/>
  <c r="C92" i="42"/>
  <c r="C97" i="42"/>
  <c r="C96" i="42"/>
  <c r="C95" i="42"/>
  <c r="C94" i="42"/>
  <c r="C99" i="42"/>
  <c r="C93" i="42"/>
  <c r="C91" i="42"/>
  <c r="B14" i="42"/>
  <c r="B30" i="42"/>
  <c r="C30" i="42" s="1"/>
  <c r="B46" i="42"/>
  <c r="B17" i="42"/>
  <c r="C17" i="42" s="1"/>
  <c r="B27" i="42"/>
  <c r="B43" i="42"/>
  <c r="B16" i="42"/>
  <c r="B32" i="42"/>
  <c r="B48" i="42"/>
  <c r="C48" i="42" s="1"/>
  <c r="B13" i="42"/>
  <c r="C83" i="42"/>
  <c r="B38" i="42"/>
  <c r="C38" i="42" s="1"/>
  <c r="B19" i="42"/>
  <c r="C19" i="42" s="1"/>
  <c r="C81" i="42"/>
  <c r="B24" i="42"/>
  <c r="B42" i="42"/>
  <c r="B23" i="42"/>
  <c r="B44" i="42"/>
  <c r="B41" i="42"/>
  <c r="B18" i="42"/>
  <c r="C18" i="42" s="1"/>
  <c r="B34" i="42"/>
  <c r="B50" i="42"/>
  <c r="B29" i="42"/>
  <c r="B15" i="42"/>
  <c r="B31" i="42"/>
  <c r="B47" i="42"/>
  <c r="B21" i="42"/>
  <c r="C21" i="42" s="1"/>
  <c r="B20" i="42"/>
  <c r="C20" i="42" s="1"/>
  <c r="B36" i="42"/>
  <c r="C36" i="42" s="1"/>
  <c r="B25" i="42"/>
  <c r="B22" i="42"/>
  <c r="B37" i="42"/>
  <c r="C37" i="42" s="1"/>
  <c r="B35" i="42"/>
  <c r="B45" i="42"/>
  <c r="B40" i="42"/>
  <c r="C40" i="42" s="1"/>
  <c r="B33" i="42"/>
  <c r="B26" i="42"/>
  <c r="B49" i="42"/>
  <c r="B39" i="42"/>
  <c r="C39" i="42" s="1"/>
  <c r="B28" i="42"/>
  <c r="B12" i="42"/>
  <c r="D96" i="42" l="1"/>
  <c r="D92" i="42" l="1"/>
  <c r="E92" i="42" s="1"/>
  <c r="D78" i="42"/>
  <c r="E78" i="42" s="1"/>
  <c r="D64" i="42"/>
  <c r="E64" i="42" s="1"/>
  <c r="D51" i="42"/>
  <c r="E51" i="42" s="1"/>
  <c r="D59" i="42"/>
  <c r="E59" i="42" s="1"/>
  <c r="D57" i="42"/>
  <c r="E57" i="42" s="1"/>
  <c r="D75" i="42"/>
  <c r="E75" i="42" s="1"/>
  <c r="D73" i="42"/>
  <c r="E73" i="42" s="1"/>
  <c r="D80" i="42"/>
  <c r="E80" i="42" s="1"/>
  <c r="D76" i="42"/>
  <c r="E76" i="42" s="1"/>
  <c r="D65" i="42"/>
  <c r="E65" i="42" s="1"/>
  <c r="D66" i="42"/>
  <c r="E66" i="42" s="1"/>
  <c r="D56" i="42"/>
  <c r="E56" i="42" s="1"/>
  <c r="D60" i="42"/>
  <c r="E60" i="42" s="1"/>
  <c r="D58" i="42"/>
  <c r="E58" i="42" s="1"/>
  <c r="D55" i="42"/>
  <c r="E55" i="42" s="1"/>
  <c r="D74" i="42"/>
  <c r="E74" i="42" s="1"/>
  <c r="D61" i="42"/>
  <c r="E61" i="42" s="1"/>
  <c r="D69" i="42"/>
  <c r="E69" i="42" s="1"/>
  <c r="D77" i="42"/>
  <c r="E77" i="42" s="1"/>
  <c r="D72" i="42"/>
  <c r="E72" i="42" s="1"/>
  <c r="D54" i="42"/>
  <c r="E54" i="42" s="1"/>
  <c r="D62" i="42"/>
  <c r="E62" i="42" s="1"/>
  <c r="D70" i="42"/>
  <c r="E70" i="42" s="1"/>
  <c r="D71" i="42"/>
  <c r="E71" i="42" s="1"/>
  <c r="D68" i="42"/>
  <c r="E68" i="42" s="1"/>
  <c r="D53" i="42"/>
  <c r="E53" i="42" s="1"/>
  <c r="D63" i="42"/>
  <c r="E63" i="42" s="1"/>
  <c r="D67" i="42"/>
  <c r="E67" i="42" s="1"/>
  <c r="D79" i="42"/>
  <c r="E79" i="42" s="1"/>
  <c r="D52" i="42"/>
  <c r="E52" i="42" s="1"/>
  <c r="D99" i="42"/>
  <c r="E99" i="42" s="1"/>
  <c r="D95" i="42"/>
  <c r="E95" i="42" s="1"/>
  <c r="D100" i="42"/>
  <c r="E100" i="42" s="1"/>
  <c r="D97" i="42"/>
  <c r="E97" i="42" s="1"/>
  <c r="D93" i="42"/>
  <c r="E93" i="42" s="1"/>
  <c r="E96" i="42"/>
  <c r="D37" i="42"/>
  <c r="E37" i="42" s="1"/>
  <c r="E109" i="42"/>
  <c r="D108" i="42"/>
  <c r="E108" i="42" s="1"/>
  <c r="D107" i="42"/>
  <c r="E107" i="42" s="1"/>
  <c r="D106" i="42"/>
  <c r="E106" i="42" s="1"/>
  <c r="D105" i="42"/>
  <c r="E105" i="42" s="1"/>
  <c r="D104" i="42"/>
  <c r="E104" i="42" s="1"/>
  <c r="D103" i="42"/>
  <c r="E103" i="42" s="1"/>
  <c r="D102" i="42"/>
  <c r="E102" i="42" s="1"/>
  <c r="D101" i="42"/>
  <c r="D111" i="42"/>
  <c r="E111" i="42" s="1"/>
  <c r="D110" i="42"/>
  <c r="E110" i="42" s="1"/>
  <c r="D98" i="42"/>
  <c r="E98" i="42" s="1"/>
  <c r="D94" i="42"/>
  <c r="E94" i="42" s="1"/>
  <c r="D17" i="42"/>
  <c r="E17" i="42" s="1"/>
  <c r="D18" i="42"/>
  <c r="E18" i="42" s="1"/>
  <c r="D20" i="42"/>
  <c r="E20" i="42" s="1"/>
  <c r="D19" i="42"/>
  <c r="E19" i="42" s="1"/>
  <c r="D21" i="42"/>
  <c r="E21" i="42" s="1"/>
  <c r="D38" i="42"/>
  <c r="E38" i="42" s="1"/>
  <c r="D36" i="42"/>
  <c r="E36" i="42" s="1"/>
  <c r="D39" i="42"/>
  <c r="E39" i="42" s="1"/>
  <c r="D40" i="42"/>
  <c r="E40" i="42" s="1"/>
  <c r="C84" i="42"/>
  <c r="C86" i="42"/>
  <c r="C33" i="42"/>
  <c r="C24" i="42"/>
  <c r="C45" i="42"/>
  <c r="C16" i="42"/>
  <c r="D16" i="42" s="1"/>
  <c r="E16" i="42" s="1"/>
  <c r="C46" i="42"/>
  <c r="C29" i="42"/>
  <c r="C22" i="42"/>
  <c r="D22" i="42" s="1"/>
  <c r="E22" i="42" s="1"/>
  <c r="C43" i="42"/>
  <c r="C27" i="42"/>
  <c r="D83" i="42"/>
  <c r="C47" i="42"/>
  <c r="C82" i="42"/>
  <c r="C41" i="42"/>
  <c r="C14" i="39"/>
  <c r="C14" i="38"/>
  <c r="H12" i="31"/>
  <c r="H11" i="31"/>
  <c r="H13" i="31"/>
  <c r="E101" i="42" l="1"/>
  <c r="C25" i="42"/>
  <c r="D25" i="42" s="1"/>
  <c r="E25" i="42" s="1"/>
  <c r="C26" i="42"/>
  <c r="D26" i="42" s="1"/>
  <c r="E26" i="42" s="1"/>
  <c r="C50" i="42"/>
  <c r="D50" i="42" s="1"/>
  <c r="E50" i="42" s="1"/>
  <c r="C49" i="42"/>
  <c r="D49" i="42" s="1"/>
  <c r="E49" i="42" s="1"/>
  <c r="C44" i="42"/>
  <c r="D44" i="42" s="1"/>
  <c r="E44" i="42" s="1"/>
  <c r="C13" i="42"/>
  <c r="D13" i="42" s="1"/>
  <c r="E13" i="42" s="1"/>
  <c r="C31" i="42"/>
  <c r="D31" i="42" s="1"/>
  <c r="E31" i="42" s="1"/>
  <c r="C42" i="42"/>
  <c r="D42" i="42" s="1"/>
  <c r="E42" i="42" s="1"/>
  <c r="C12" i="42"/>
  <c r="D12" i="42" s="1"/>
  <c r="E12" i="42" s="1"/>
  <c r="C28" i="42"/>
  <c r="D28" i="42" s="1"/>
  <c r="E28" i="42" s="1"/>
  <c r="C23" i="42"/>
  <c r="D23" i="42" s="1"/>
  <c r="E23" i="42" s="1"/>
  <c r="D30" i="42"/>
  <c r="E30" i="42" s="1"/>
  <c r="C35" i="42"/>
  <c r="D35" i="42" s="1"/>
  <c r="E35" i="42" s="1"/>
  <c r="C15" i="42"/>
  <c r="D15" i="42" s="1"/>
  <c r="E15" i="42" s="1"/>
  <c r="C32" i="42"/>
  <c r="D32" i="42" s="1"/>
  <c r="E32" i="42" s="1"/>
  <c r="C34" i="42"/>
  <c r="D34" i="42" s="1"/>
  <c r="E34" i="42" s="1"/>
  <c r="C14" i="42"/>
  <c r="D14" i="42" s="1"/>
  <c r="E14" i="42" s="1"/>
  <c r="C85" i="42"/>
  <c r="D85" i="42" s="1"/>
  <c r="E85" i="42" s="1"/>
  <c r="C87" i="42"/>
  <c r="D87" i="42" s="1"/>
  <c r="E87" i="42" s="1"/>
  <c r="C89" i="42"/>
  <c r="D89" i="42" s="1"/>
  <c r="E89" i="42" s="1"/>
  <c r="C88" i="42"/>
  <c r="D88" i="42" s="1"/>
  <c r="E88" i="42" s="1"/>
  <c r="C90" i="42"/>
  <c r="D90" i="42" s="1"/>
  <c r="E90" i="42" s="1"/>
  <c r="D91" i="42"/>
  <c r="E91" i="42" s="1"/>
  <c r="D43" i="42"/>
  <c r="E43" i="42" s="1"/>
  <c r="D46" i="42"/>
  <c r="E46" i="42" s="1"/>
  <c r="D45" i="42"/>
  <c r="E45" i="42" s="1"/>
  <c r="D47" i="42"/>
  <c r="E47" i="42" s="1"/>
  <c r="D29" i="42"/>
  <c r="E29" i="42" s="1"/>
  <c r="D27" i="42"/>
  <c r="E27" i="42" s="1"/>
  <c r="D48" i="42"/>
  <c r="E48" i="42" s="1"/>
  <c r="D24" i="42"/>
  <c r="E24" i="42" s="1"/>
  <c r="D84" i="42"/>
  <c r="E84" i="42" s="1"/>
  <c r="D86" i="42"/>
  <c r="E86" i="42" s="1"/>
  <c r="D41" i="42"/>
  <c r="E41" i="42" s="1"/>
  <c r="D81" i="42"/>
  <c r="E81" i="42" s="1"/>
  <c r="D33" i="42"/>
  <c r="E33" i="42" s="1"/>
  <c r="D82" i="42"/>
  <c r="E82" i="42" s="1"/>
  <c r="E83" i="42"/>
  <c r="H10" i="34"/>
  <c r="J10" i="34" s="1"/>
  <c r="E12" i="31"/>
  <c r="E13" i="31"/>
  <c r="B13" i="31"/>
  <c r="B12" i="31"/>
  <c r="B11" i="31"/>
  <c r="E11" i="31"/>
  <c r="E112" i="42" l="1"/>
  <c r="F27" i="42" s="1"/>
  <c r="C25" i="15" s="1"/>
  <c r="D112" i="42"/>
  <c r="L13" i="31"/>
  <c r="L12" i="31"/>
  <c r="L11" i="31"/>
  <c r="H12" i="34"/>
  <c r="J12" i="34" s="1"/>
  <c r="H13" i="34"/>
  <c r="J13" i="34" s="1"/>
  <c r="H14" i="34"/>
  <c r="J14" i="34" s="1"/>
  <c r="H15" i="34"/>
  <c r="H16" i="34"/>
  <c r="H27" i="34"/>
  <c r="H28" i="34"/>
  <c r="H29" i="34"/>
  <c r="H30" i="34"/>
  <c r="H51" i="34"/>
  <c r="H52" i="34"/>
  <c r="H53" i="34"/>
  <c r="H54" i="34"/>
  <c r="H55" i="34"/>
  <c r="H56" i="34"/>
  <c r="H57" i="34"/>
  <c r="H58" i="34"/>
  <c r="H59" i="34"/>
  <c r="H60" i="34"/>
  <c r="H61" i="34"/>
  <c r="H62" i="34"/>
  <c r="H63" i="34"/>
  <c r="H69" i="34"/>
  <c r="H70" i="34"/>
  <c r="E9" i="17"/>
  <c r="J7" i="34" l="1"/>
  <c r="C17" i="15" s="1"/>
  <c r="I14" i="31"/>
  <c r="F10" i="17"/>
  <c r="C10" i="17"/>
  <c r="E9" i="31"/>
  <c r="D10" i="31"/>
  <c r="B9" i="31"/>
  <c r="F10" i="31"/>
  <c r="C10" i="31"/>
  <c r="H10" i="31"/>
  <c r="B10" i="31"/>
  <c r="E10" i="31"/>
  <c r="D10" i="17"/>
  <c r="E10" i="17"/>
  <c r="C31" i="15" l="1"/>
  <c r="C30" i="15"/>
  <c r="C18" i="15"/>
  <c r="L10" i="31"/>
  <c r="N10" i="31" s="1"/>
  <c r="L9" i="17"/>
  <c r="K10" i="31"/>
  <c r="J10" i="31"/>
  <c r="L9" i="31"/>
  <c r="N9" i="31" s="1"/>
  <c r="N12" i="31"/>
  <c r="K12" i="31"/>
  <c r="J12" i="31"/>
  <c r="N13" i="31"/>
  <c r="K11" i="31"/>
  <c r="J11" i="31"/>
  <c r="J13" i="31"/>
  <c r="K13" i="31"/>
  <c r="N11" i="31"/>
  <c r="L10" i="17"/>
  <c r="E16" i="17"/>
  <c r="B16" i="17"/>
  <c r="H9" i="17"/>
  <c r="B14" i="17"/>
  <c r="E15" i="17"/>
  <c r="E11" i="17"/>
  <c r="E12" i="17"/>
  <c r="E14" i="17"/>
  <c r="B11" i="17"/>
  <c r="E13" i="17"/>
  <c r="B12" i="17"/>
  <c r="B13" i="17"/>
  <c r="H18" i="17" l="1"/>
  <c r="E17" i="35" s="1"/>
  <c r="O10" i="31"/>
  <c r="P10" i="31" s="1"/>
  <c r="O12" i="31"/>
  <c r="P12" i="31" s="1"/>
  <c r="O11" i="31"/>
  <c r="P11" i="31" s="1"/>
  <c r="N14" i="31"/>
  <c r="O13" i="31"/>
  <c r="P13" i="31" s="1"/>
  <c r="K13" i="17"/>
  <c r="K16" i="17"/>
  <c r="K12" i="17"/>
  <c r="K15" i="17"/>
  <c r="K11" i="17"/>
  <c r="K14" i="17"/>
  <c r="K10" i="17"/>
  <c r="L16" i="17"/>
  <c r="L15" i="17"/>
  <c r="L14" i="17"/>
  <c r="L13" i="17"/>
  <c r="L12" i="17"/>
  <c r="L11" i="17"/>
  <c r="U5" i="43" l="1"/>
  <c r="J11" i="17"/>
  <c r="J10" i="17"/>
  <c r="J14" i="17"/>
  <c r="J15" i="17"/>
  <c r="J12" i="17"/>
  <c r="J16" i="17"/>
  <c r="J13" i="17"/>
  <c r="N11" i="17" l="1"/>
  <c r="O11" i="17" s="1"/>
  <c r="N13" i="17"/>
  <c r="O13" i="17" s="1"/>
  <c r="N12" i="17"/>
  <c r="O12" i="17" s="1"/>
  <c r="N10" i="17"/>
  <c r="O10" i="17" s="1"/>
  <c r="I18" i="17"/>
  <c r="C14" i="22"/>
  <c r="H9" i="31"/>
  <c r="Q10" i="17" l="1"/>
  <c r="Q12" i="17"/>
  <c r="Q13" i="17"/>
  <c r="Q11" i="17"/>
  <c r="H14" i="31"/>
  <c r="K9" i="31"/>
  <c r="K14" i="31" s="1"/>
  <c r="J9" i="31"/>
  <c r="T5" i="43" l="1"/>
  <c r="E18" i="35"/>
  <c r="O9" i="31"/>
  <c r="J14" i="31"/>
  <c r="N16" i="17"/>
  <c r="O16" i="17" s="1"/>
  <c r="N15" i="17"/>
  <c r="O15" i="17" s="1"/>
  <c r="N14" i="17"/>
  <c r="O14" i="17" s="1"/>
  <c r="N9" i="17"/>
  <c r="Q16" i="17" l="1"/>
  <c r="Q14" i="17"/>
  <c r="Q15" i="17"/>
  <c r="C28" i="15"/>
  <c r="P9" i="31"/>
  <c r="P14" i="31" s="1"/>
  <c r="O14" i="31"/>
  <c r="W5" i="43" l="1"/>
  <c r="D9" i="31"/>
  <c r="F9" i="17"/>
  <c r="D9" i="17"/>
  <c r="F9" i="31"/>
  <c r="C9" i="31"/>
  <c r="C9" i="17"/>
  <c r="K9" i="17" l="1"/>
  <c r="J9" i="17"/>
  <c r="E21" i="35"/>
  <c r="O9" i="17" l="1"/>
  <c r="Q9" i="17" s="1"/>
  <c r="K18" i="17"/>
  <c r="O17" i="17"/>
  <c r="N18" i="17"/>
  <c r="J18" i="17"/>
  <c r="O5" i="43" l="1"/>
  <c r="P5" i="43" s="1"/>
  <c r="AI5" i="43"/>
  <c r="Q5" i="43"/>
  <c r="AH5" i="43"/>
  <c r="Q17" i="17"/>
  <c r="Q18" i="17" s="1"/>
  <c r="S5" i="43" s="1"/>
  <c r="O18" i="17"/>
  <c r="E9" i="35" l="1"/>
  <c r="E10" i="35" s="1"/>
  <c r="E13" i="35" s="1"/>
  <c r="E18" i="36" l="1"/>
  <c r="J15" i="45" s="1"/>
  <c r="J21" i="45" l="1"/>
  <c r="N9"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9" authorId="0" shapeId="0" xr:uid="{683C4326-ED5B-4FA6-B595-3443D26B331D}">
      <text>
        <r>
          <rPr>
            <sz val="11"/>
            <color indexed="81"/>
            <rFont val="MS P ゴシック"/>
            <family val="3"/>
            <charset val="128"/>
          </rPr>
          <t>下記【注】(6)を参考にプルダウンで選択</t>
        </r>
      </text>
    </comment>
    <comment ref="M9" authorId="0" shapeId="0" xr:uid="{77613508-8FB3-4BCC-8FD7-C5B59116BA9D}">
      <text>
        <r>
          <rPr>
            <sz val="11"/>
            <color indexed="81"/>
            <rFont val="MS P ゴシック"/>
            <family val="3"/>
            <charset val="128"/>
          </rPr>
          <t>通所系、訪問系、多機能型は事業所数として「１」
入所施設・居住系、短期入所系は「定員数」を記入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3" authorId="0" shapeId="0" xr:uid="{8A9A0159-D8BA-4FD8-9ABA-CDC51964A120}">
      <text>
        <r>
          <rPr>
            <sz val="9"/>
            <color indexed="81"/>
            <rFont val="MS P ゴシック"/>
            <family val="3"/>
            <charset val="128"/>
          </rPr>
          <t>名称を記入</t>
        </r>
      </text>
    </comment>
    <comment ref="D3" authorId="0" shapeId="0" xr:uid="{D6D1FDB4-FE45-495B-B7FA-C900D084D072}">
      <text>
        <r>
          <rPr>
            <sz val="9"/>
            <color indexed="81"/>
            <rFont val="MS P ゴシック"/>
            <family val="3"/>
            <charset val="128"/>
          </rPr>
          <t>プルダウンで選択</t>
        </r>
      </text>
    </comment>
    <comment ref="D4" authorId="0" shapeId="0" xr:uid="{0F8E2303-4DCF-4BA2-985B-40CB9C9073A7}">
      <text>
        <r>
          <rPr>
            <sz val="10"/>
            <color indexed="81"/>
            <rFont val="MS P ゴシック"/>
            <family val="3"/>
            <charset val="128"/>
          </rPr>
          <t>10桁の数字を半角で入力</t>
        </r>
      </text>
    </comment>
    <comment ref="D12" authorId="0" shapeId="0" xr:uid="{934991EF-9E65-4FA4-8E07-1F4B74611612}">
      <text>
        <r>
          <rPr>
            <sz val="10"/>
            <color indexed="81"/>
            <rFont val="MS P ゴシック"/>
            <family val="3"/>
            <charset val="128"/>
          </rPr>
          <t>陽性者発生</t>
        </r>
        <r>
          <rPr>
            <b/>
            <sz val="12"/>
            <color indexed="81"/>
            <rFont val="MS P ゴシック"/>
            <family val="3"/>
            <charset val="128"/>
          </rPr>
          <t>前</t>
        </r>
        <r>
          <rPr>
            <sz val="10"/>
            <color indexed="81"/>
            <rFont val="MS P ゴシック"/>
            <family val="3"/>
            <charset val="128"/>
          </rPr>
          <t>に実施した自費検査です（介護施設等に限る）。計上する場合は、理由書（様式任意）を添付して下さい。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4" authorId="0" shapeId="0" xr:uid="{AA8334BB-63C4-4511-A861-EF7C28323642}">
      <text>
        <r>
          <rPr>
            <sz val="9"/>
            <color indexed="81"/>
            <rFont val="MS P ゴシック"/>
            <family val="3"/>
            <charset val="128"/>
          </rPr>
          <t>名称を記入</t>
        </r>
      </text>
    </comment>
    <comment ref="G4" authorId="0" shapeId="0" xr:uid="{CC0B56E1-8146-4F11-AE93-67116E3B85ED}">
      <text>
        <r>
          <rPr>
            <sz val="9"/>
            <color indexed="81"/>
            <rFont val="MS P ゴシック"/>
            <family val="3"/>
            <charset val="128"/>
          </rPr>
          <t>プルダウンで選択</t>
        </r>
      </text>
    </comment>
    <comment ref="J4" authorId="0" shapeId="0" xr:uid="{4F568BB8-E854-472B-AAE3-2163176454FB}">
      <text>
        <r>
          <rPr>
            <sz val="9"/>
            <color indexed="81"/>
            <rFont val="MS P ゴシック"/>
            <family val="3"/>
            <charset val="128"/>
          </rPr>
          <t>定員人数は、シート名「別紙２その１」の人数と一致</t>
        </r>
      </text>
    </comment>
    <comment ref="G11" authorId="0" shapeId="0" xr:uid="{01231C5E-36A1-47B0-BC1E-5050574F35D3}">
      <text>
        <r>
          <rPr>
            <b/>
            <sz val="11"/>
            <color indexed="81"/>
            <rFont val="MS P ゴシック"/>
            <family val="3"/>
            <charset val="128"/>
          </rPr>
          <t>プルダウンから選択してください。</t>
        </r>
        <r>
          <rPr>
            <sz val="11"/>
            <color indexed="81"/>
            <rFont val="MS P ゴシック"/>
            <family val="3"/>
            <charset val="128"/>
          </rPr>
          <t xml:space="preserve">
</t>
        </r>
        <r>
          <rPr>
            <b/>
            <sz val="11"/>
            <color indexed="10"/>
            <rFont val="MS P ゴシック"/>
            <family val="3"/>
            <charset val="128"/>
          </rPr>
          <t>※令和5年10月１日以降の陽性判明者</t>
        </r>
        <r>
          <rPr>
            <sz val="11"/>
            <color indexed="81"/>
            <rFont val="MS P ゴシック"/>
            <family val="3"/>
            <charset val="128"/>
          </rPr>
          <t xml:space="preserve">
</t>
        </r>
        <r>
          <rPr>
            <b/>
            <sz val="11"/>
            <color indexed="81"/>
            <rFont val="MS P ゴシック"/>
            <family val="3"/>
            <charset val="128"/>
          </rPr>
          <t xml:space="preserve">
・回復･</t>
        </r>
        <r>
          <rPr>
            <sz val="11"/>
            <color indexed="81"/>
            <rFont val="MS P ゴシック"/>
            <family val="3"/>
            <charset val="128"/>
          </rPr>
          <t xml:space="preserve">･･ ５千円×施設内療養日数
</t>
        </r>
        <r>
          <rPr>
            <b/>
            <sz val="11"/>
            <color indexed="81"/>
            <rFont val="MS P ゴシック"/>
            <family val="3"/>
            <charset val="128"/>
          </rPr>
          <t>・回復（</t>
        </r>
        <r>
          <rPr>
            <b/>
            <sz val="11"/>
            <color indexed="10"/>
            <rFont val="MS P ゴシック"/>
            <family val="3"/>
            <charset val="128"/>
          </rPr>
          <t>無症状患者</t>
        </r>
        <r>
          <rPr>
            <b/>
            <sz val="11"/>
            <color indexed="81"/>
            <rFont val="MS P ゴシック"/>
            <family val="3"/>
            <charset val="128"/>
          </rPr>
          <t>）</t>
        </r>
        <r>
          <rPr>
            <sz val="11"/>
            <color indexed="81"/>
            <rFont val="MS P ゴシック"/>
            <family val="3"/>
            <charset val="128"/>
          </rPr>
          <t xml:space="preserve">…５千円×施設内療養日数
</t>
        </r>
        <r>
          <rPr>
            <b/>
            <sz val="11"/>
            <color indexed="81"/>
            <rFont val="MS P ゴシック"/>
            <family val="3"/>
            <charset val="128"/>
          </rPr>
          <t>・入院</t>
        </r>
        <r>
          <rPr>
            <sz val="11"/>
            <color indexed="81"/>
            <rFont val="MS P ゴシック"/>
            <family val="3"/>
            <charset val="128"/>
          </rPr>
          <t>･･･ ５千円×発症日から入院までの施設内での療養日数（</t>
        </r>
        <r>
          <rPr>
            <b/>
            <sz val="11"/>
            <color indexed="10"/>
            <rFont val="MS P ゴシック"/>
            <family val="3"/>
            <charset val="128"/>
          </rPr>
          <t>ただし途中入院した場合は、当該日数分を控除する必要があるため、記入方法について担当者へ相談すること。</t>
        </r>
        <r>
          <rPr>
            <sz val="11"/>
            <color indexed="81"/>
            <rFont val="MS P ゴシック"/>
            <family val="3"/>
            <charset val="128"/>
          </rPr>
          <t xml:space="preserve">）
</t>
        </r>
        <r>
          <rPr>
            <b/>
            <sz val="11"/>
            <color indexed="81"/>
            <rFont val="MS P ゴシック"/>
            <family val="3"/>
            <charset val="128"/>
          </rPr>
          <t>・施設内死亡</t>
        </r>
        <r>
          <rPr>
            <sz val="11"/>
            <color indexed="81"/>
            <rFont val="MS P ゴシック"/>
            <family val="3"/>
            <charset val="128"/>
          </rPr>
          <t>･･･ ５千円×施設内療養日数
★</t>
        </r>
        <r>
          <rPr>
            <b/>
            <sz val="11"/>
            <color indexed="81"/>
            <rFont val="MS P ゴシック"/>
            <family val="3"/>
            <charset val="128"/>
          </rPr>
          <t>施設内療養費を算定できるのは、陽性判明の日から15日以内（発症日含める）</t>
        </r>
        <r>
          <rPr>
            <sz val="11"/>
            <color indexed="81"/>
            <rFont val="MS P ゴシック"/>
            <family val="3"/>
            <charset val="128"/>
          </rPr>
          <t xml:space="preserve">です。
 </t>
        </r>
        <r>
          <rPr>
            <b/>
            <sz val="11"/>
            <color indexed="81"/>
            <rFont val="MS P ゴシック"/>
            <family val="3"/>
            <charset val="128"/>
          </rPr>
          <t xml:space="preserve"> 
</t>
        </r>
        <r>
          <rPr>
            <b/>
            <sz val="11"/>
            <color indexed="10"/>
            <rFont val="MS P ゴシック"/>
            <family val="3"/>
            <charset val="128"/>
          </rPr>
          <t>※令和5年5月8日以降の陽性判明者</t>
        </r>
        <r>
          <rPr>
            <sz val="11"/>
            <color indexed="10"/>
            <rFont val="MS P ゴシック"/>
            <family val="3"/>
            <charset val="128"/>
          </rPr>
          <t xml:space="preserve">
</t>
        </r>
        <r>
          <rPr>
            <sz val="11"/>
            <color indexed="81"/>
            <rFont val="MS P ゴシック"/>
            <family val="3"/>
            <charset val="128"/>
          </rPr>
          <t xml:space="preserve">
</t>
        </r>
        <r>
          <rPr>
            <b/>
            <sz val="11"/>
            <color indexed="81"/>
            <rFont val="MS P ゴシック"/>
            <family val="3"/>
            <charset val="128"/>
          </rPr>
          <t>【有症状者】原則発症日から10日間。</t>
        </r>
        <r>
          <rPr>
            <sz val="11"/>
            <color indexed="81"/>
            <rFont val="MS P ゴシック"/>
            <family val="3"/>
            <charset val="128"/>
          </rPr>
          <t xml:space="preserve">
　発症日から10日間を経過してなくても、発症日から5日間及び症状軽快から24時間経過し、当該療養者や高齢者施設等の個別の状況を踏まえて、感染対策等の措置を継続しないこととした場合は、当該措置を行った日までを算定できます。また、発症日から10日間経過し、かつ、症状軽快後72時間経過していない場合であって、高齢者施設等において療養が必要であると判断された場合については、当該療養を行った日までとする。</t>
        </r>
        <r>
          <rPr>
            <b/>
            <sz val="11"/>
            <color indexed="81"/>
            <rFont val="MS P ゴシック"/>
            <family val="3"/>
            <charset val="128"/>
          </rPr>
          <t>（最大15日間）</t>
        </r>
        <r>
          <rPr>
            <sz val="11"/>
            <color indexed="81"/>
            <rFont val="MS P ゴシック"/>
            <family val="3"/>
            <charset val="128"/>
          </rPr>
          <t xml:space="preserve">
ただし、医師の診断に基づくことが必要です。検査キットだけの判断ではなく、クラスターを防ぐためにも医師の診断をお願いします。
</t>
        </r>
        <r>
          <rPr>
            <b/>
            <sz val="11"/>
            <color indexed="81"/>
            <rFont val="MS P ゴシック"/>
            <family val="3"/>
            <charset val="128"/>
          </rPr>
          <t xml:space="preserve">【無症状者】検体採取日から7日間
</t>
        </r>
        <r>
          <rPr>
            <sz val="11"/>
            <color indexed="81"/>
            <rFont val="MS P ゴシック"/>
            <family val="3"/>
            <charset val="128"/>
          </rPr>
          <t>発症日から7日間を経過していなくても、発症日から5日間を経過し、当該療養者や高齢者施設等の個別の状況を踏まえて、感染対策等の措置を継続しないこととした場合は、当該措置を行った日までを算定できます。</t>
        </r>
      </text>
    </comment>
    <comment ref="J11" authorId="0" shapeId="0" xr:uid="{071BDB54-329B-4CD6-94CA-97B871A3AE1D}">
      <text>
        <r>
          <rPr>
            <sz val="9"/>
            <color indexed="81"/>
            <rFont val="MS P ゴシック"/>
            <family val="3"/>
            <charset val="128"/>
          </rPr>
          <t>Excelのバージョンによっていは自動計算されない場合があるようです。その場合は、上記説明を参考に計算し、直接入力をお願いいたします。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9" authorId="0" shapeId="0" xr:uid="{C317682D-2EA3-4D96-B7BF-407BA7ACBD2B}">
      <text>
        <r>
          <rPr>
            <sz val="10"/>
            <color indexed="81"/>
            <rFont val="MS P ゴシック"/>
            <family val="3"/>
            <charset val="128"/>
          </rPr>
          <t>下記【注】(6)を参考にプルダウンで選択</t>
        </r>
      </text>
    </comment>
    <comment ref="M9" authorId="0" shapeId="0" xr:uid="{635F1973-C625-42C1-AD78-C504BDA1FAE1}">
      <text>
        <r>
          <rPr>
            <sz val="10"/>
            <color indexed="81"/>
            <rFont val="MS P ゴシック"/>
            <family val="3"/>
            <charset val="128"/>
          </rPr>
          <t>通所系、訪問系、多機能型は事業所数として「１」
入所施設・居住系、短期入所系は「定員数」を記入</t>
        </r>
      </text>
    </comment>
    <comment ref="B28" authorId="0" shapeId="0" xr:uid="{757E9D29-DEC1-4348-8ACA-F88988D500D0}">
      <text>
        <r>
          <rPr>
            <sz val="11"/>
            <color indexed="9"/>
            <rFont val="MS P ゴシック"/>
            <family val="3"/>
            <charset val="128"/>
          </rPr>
          <t>記入漏れ注意</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4" authorId="0" shapeId="0" xr:uid="{F01A3565-BE4E-4968-8D86-E3E29398FD42}">
      <text>
        <r>
          <rPr>
            <sz val="9"/>
            <color indexed="81"/>
            <rFont val="MS P ゴシック"/>
            <family val="3"/>
            <charset val="128"/>
          </rPr>
          <t>派遣元の事業所・施設名称を記載</t>
        </r>
      </text>
    </comment>
    <comment ref="D4" authorId="0" shapeId="0" xr:uid="{BDEEB0DE-EE15-41DF-9073-647DC8CDE1F6}">
      <text>
        <r>
          <rPr>
            <sz val="9"/>
            <color indexed="81"/>
            <rFont val="MS P ゴシック"/>
            <family val="3"/>
            <charset val="128"/>
          </rPr>
          <t>プルダウンで選択</t>
        </r>
      </text>
    </comment>
    <comment ref="B5" authorId="0" shapeId="0" xr:uid="{8B3FABC7-E920-4B4C-96FD-70A594E66377}">
      <text>
        <r>
          <rPr>
            <sz val="10"/>
            <color indexed="81"/>
            <rFont val="MS P ゴシック"/>
            <family val="3"/>
            <charset val="128"/>
          </rPr>
          <t>10桁の数字を半角で入力</t>
        </r>
      </text>
    </comment>
    <comment ref="D6" authorId="0" shapeId="0" xr:uid="{EED521F8-9045-4F9F-BB1B-7E3191033910}">
      <text>
        <r>
          <rPr>
            <sz val="9"/>
            <color indexed="81"/>
            <rFont val="MS P ゴシック"/>
            <family val="3"/>
            <charset val="128"/>
          </rPr>
          <t>派遣先の事業所・施設名称を記載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4" authorId="0" shapeId="0" xr:uid="{8D8C787B-F90B-4987-84B6-7D05A652B651}">
      <text>
        <r>
          <rPr>
            <sz val="9"/>
            <color indexed="81"/>
            <rFont val="MS P ゴシック"/>
            <family val="3"/>
            <charset val="128"/>
          </rPr>
          <t>派遣元の事業所・施設名称を記載</t>
        </r>
      </text>
    </comment>
    <comment ref="B5" authorId="0" shapeId="0" xr:uid="{EE15E7DA-2157-4801-A680-73755583E4A1}">
      <text>
        <r>
          <rPr>
            <sz val="10"/>
            <color indexed="81"/>
            <rFont val="MS P ゴシック"/>
            <family val="3"/>
            <charset val="128"/>
          </rPr>
          <t>10桁の数字を半角で入力</t>
        </r>
      </text>
    </comment>
    <comment ref="D6" authorId="0" shapeId="0" xr:uid="{E139E315-ADA1-4B3F-8014-B774644D52E4}">
      <text>
        <r>
          <rPr>
            <sz val="9"/>
            <color indexed="81"/>
            <rFont val="MS P ゴシック"/>
            <family val="3"/>
            <charset val="128"/>
          </rPr>
          <t>派遣先の事業所・施設名称を記載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4" authorId="0" shapeId="0" xr:uid="{838B14DA-52CA-42EC-889D-117E1A92DF8C}">
      <text>
        <r>
          <rPr>
            <sz val="9"/>
            <color indexed="81"/>
            <rFont val="MS P ゴシック"/>
            <family val="3"/>
            <charset val="128"/>
          </rPr>
          <t>派遣元の事業所・施設名称を記載</t>
        </r>
      </text>
    </comment>
    <comment ref="B5" authorId="0" shapeId="0" xr:uid="{A54A3A30-250F-4C34-B74F-63A46EA008BD}">
      <text>
        <r>
          <rPr>
            <sz val="10"/>
            <color indexed="81"/>
            <rFont val="MS P ゴシック"/>
            <family val="3"/>
            <charset val="128"/>
          </rPr>
          <t>10桁の数字を半角で入力</t>
        </r>
      </text>
    </comment>
    <comment ref="D6" authorId="0" shapeId="0" xr:uid="{0B11DDFE-86B8-4AC3-B8FA-F8839A3E9DD8}">
      <text>
        <r>
          <rPr>
            <sz val="9"/>
            <color indexed="81"/>
            <rFont val="MS P ゴシック"/>
            <family val="3"/>
            <charset val="128"/>
          </rPr>
          <t>派遣先の事業所・施設名称を記載</t>
        </r>
      </text>
    </comment>
  </commentList>
</comments>
</file>

<file path=xl/sharedStrings.xml><?xml version="1.0" encoding="utf-8"?>
<sst xmlns="http://schemas.openxmlformats.org/spreadsheetml/2006/main" count="722" uniqueCount="593">
  <si>
    <t>差引額</t>
  </si>
  <si>
    <t>補助基本額</t>
    <rPh sb="0" eb="2">
      <t>ホジョ</t>
    </rPh>
    <rPh sb="2" eb="4">
      <t>キホン</t>
    </rPh>
    <rPh sb="4" eb="5">
      <t>ガク</t>
    </rPh>
    <phoneticPr fontId="6"/>
  </si>
  <si>
    <t>補助基準額</t>
    <rPh sb="0" eb="2">
      <t>ホジョ</t>
    </rPh>
    <rPh sb="2" eb="5">
      <t>キジュンガク</t>
    </rPh>
    <phoneticPr fontId="9"/>
  </si>
  <si>
    <t>補助所要額</t>
    <rPh sb="0" eb="2">
      <t>ホジョ</t>
    </rPh>
    <rPh sb="2" eb="5">
      <t>ショヨウガク</t>
    </rPh>
    <phoneticPr fontId="6"/>
  </si>
  <si>
    <t>総事業費</t>
    <phoneticPr fontId="6"/>
  </si>
  <si>
    <t>寄付金その他</t>
    <rPh sb="0" eb="3">
      <t>キフキン</t>
    </rPh>
    <rPh sb="5" eb="6">
      <t>タ</t>
    </rPh>
    <phoneticPr fontId="6"/>
  </si>
  <si>
    <t>補助単価</t>
    <rPh sb="0" eb="2">
      <t>ホジョ</t>
    </rPh>
    <rPh sb="2" eb="4">
      <t>タンカ</t>
    </rPh>
    <phoneticPr fontId="6"/>
  </si>
  <si>
    <t>補助基準額</t>
    <rPh sb="0" eb="2">
      <t>ホジョ</t>
    </rPh>
    <rPh sb="2" eb="4">
      <t>キジュン</t>
    </rPh>
    <rPh sb="4" eb="5">
      <t>ガク</t>
    </rPh>
    <phoneticPr fontId="6"/>
  </si>
  <si>
    <t>合計</t>
    <rPh sb="0" eb="2">
      <t>ゴウケイ</t>
    </rPh>
    <phoneticPr fontId="6"/>
  </si>
  <si>
    <t>の収入額</t>
    <rPh sb="1" eb="4">
      <t>シュウニュウガク</t>
    </rPh>
    <phoneticPr fontId="6"/>
  </si>
  <si>
    <t>Ａ円</t>
    <rPh sb="1" eb="2">
      <t>エン</t>
    </rPh>
    <phoneticPr fontId="6"/>
  </si>
  <si>
    <t>I円</t>
    <rPh sb="1" eb="2">
      <t>エン</t>
    </rPh>
    <phoneticPr fontId="6"/>
  </si>
  <si>
    <t>事業所・施設等の種別（※）</t>
    <rPh sb="0" eb="3">
      <t>ジギョウショ</t>
    </rPh>
    <rPh sb="4" eb="6">
      <t>シセツ</t>
    </rPh>
    <rPh sb="6" eb="7">
      <t>トウ</t>
    </rPh>
    <rPh sb="8" eb="10">
      <t>シュベツ</t>
    </rPh>
    <phoneticPr fontId="4"/>
  </si>
  <si>
    <t>通所系</t>
    <rPh sb="0" eb="2">
      <t>ツウショ</t>
    </rPh>
    <rPh sb="2" eb="3">
      <t>ケイ</t>
    </rPh>
    <phoneticPr fontId="4"/>
  </si>
  <si>
    <t>地域密着型通所介護事業所（療養通所介護事業所を含む）</t>
    <rPh sb="13" eb="15">
      <t>リョウヨウ</t>
    </rPh>
    <rPh sb="15" eb="17">
      <t>ツウショ</t>
    </rPh>
    <rPh sb="17" eb="19">
      <t>カイゴ</t>
    </rPh>
    <rPh sb="19" eb="22">
      <t>ジギョウショ</t>
    </rPh>
    <rPh sb="23" eb="24">
      <t>フク</t>
    </rPh>
    <phoneticPr fontId="4"/>
  </si>
  <si>
    <t>認知症対応型通所介護事業所</t>
    <phoneticPr fontId="4"/>
  </si>
  <si>
    <t>短期入所系</t>
    <rPh sb="0" eb="2">
      <t>タンキ</t>
    </rPh>
    <rPh sb="2" eb="4">
      <t>ニュウショ</t>
    </rPh>
    <rPh sb="4" eb="5">
      <t>ケイ</t>
    </rPh>
    <phoneticPr fontId="4"/>
  </si>
  <si>
    <t>短期入所生活介護事業所、短期入所療養介護事業所</t>
    <phoneticPr fontId="4"/>
  </si>
  <si>
    <t>訪問系</t>
    <rPh sb="0" eb="2">
      <t>ホウモン</t>
    </rPh>
    <rPh sb="2" eb="3">
      <t>ケイ</t>
    </rPh>
    <phoneticPr fontId="4"/>
  </si>
  <si>
    <t>訪問介護事業所</t>
    <phoneticPr fontId="4"/>
  </si>
  <si>
    <t>訪問入浴介護事業所</t>
    <phoneticPr fontId="4"/>
  </si>
  <si>
    <t>訪問看護事業所</t>
    <phoneticPr fontId="4"/>
  </si>
  <si>
    <t>訪問リハビリテーション事業所</t>
    <phoneticPr fontId="4"/>
  </si>
  <si>
    <t>定期巡回・随時対応型訪問介護看護事業所</t>
    <phoneticPr fontId="4"/>
  </si>
  <si>
    <t>夜間対応型訪問介護事業所</t>
    <phoneticPr fontId="4"/>
  </si>
  <si>
    <t>居宅介護支援事業所</t>
    <phoneticPr fontId="4"/>
  </si>
  <si>
    <t>福祉用具貸与事業所</t>
    <phoneticPr fontId="4"/>
  </si>
  <si>
    <t>居宅療養管理指導事業所</t>
    <rPh sb="0" eb="2">
      <t>キョタク</t>
    </rPh>
    <rPh sb="2" eb="4">
      <t>リョウヨウ</t>
    </rPh>
    <rPh sb="4" eb="6">
      <t>カンリ</t>
    </rPh>
    <rPh sb="6" eb="8">
      <t>シドウ</t>
    </rPh>
    <rPh sb="8" eb="11">
      <t>ジギョウショ</t>
    </rPh>
    <phoneticPr fontId="4"/>
  </si>
  <si>
    <t>多機能型</t>
    <rPh sb="0" eb="3">
      <t>タキノウ</t>
    </rPh>
    <rPh sb="3" eb="4">
      <t>ガタ</t>
    </rPh>
    <phoneticPr fontId="4"/>
  </si>
  <si>
    <t>小規模多機能型居宅介護事業所</t>
    <phoneticPr fontId="4"/>
  </si>
  <si>
    <t>看護小規模多機能型居宅介護事業所</t>
    <phoneticPr fontId="4"/>
  </si>
  <si>
    <t>入所施設・
居住系</t>
    <rPh sb="0" eb="2">
      <t>ニュウショ</t>
    </rPh>
    <rPh sb="2" eb="4">
      <t>シセツ</t>
    </rPh>
    <rPh sb="6" eb="8">
      <t>キョジュウ</t>
    </rPh>
    <rPh sb="8" eb="9">
      <t>ケイ</t>
    </rPh>
    <phoneticPr fontId="4"/>
  </si>
  <si>
    <t>介護老人福祉施設</t>
    <rPh sb="0" eb="2">
      <t>カイゴ</t>
    </rPh>
    <rPh sb="2" eb="4">
      <t>ロウジン</t>
    </rPh>
    <rPh sb="4" eb="6">
      <t>フクシ</t>
    </rPh>
    <rPh sb="6" eb="8">
      <t>シセツ</t>
    </rPh>
    <phoneticPr fontId="4"/>
  </si>
  <si>
    <t>地域密着型介護老人福祉施設</t>
    <rPh sb="0" eb="2">
      <t>チイキ</t>
    </rPh>
    <rPh sb="2" eb="5">
      <t>ミッチャクガタ</t>
    </rPh>
    <phoneticPr fontId="4"/>
  </si>
  <si>
    <t>介護老人保健施設</t>
    <rPh sb="0" eb="8">
      <t>カイゴロウジンホケンシセツ</t>
    </rPh>
    <phoneticPr fontId="4"/>
  </si>
  <si>
    <t>介護医療院</t>
    <phoneticPr fontId="4"/>
  </si>
  <si>
    <t>介護療養型医療施設</t>
    <phoneticPr fontId="4"/>
  </si>
  <si>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4"/>
  </si>
  <si>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4"/>
  </si>
  <si>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4"/>
  </si>
  <si>
    <t xml:space="preserve">－ </t>
  </si>
  <si>
    <t>新型コロナウイルス感染者が発生又は濃厚接触者に対応した介護サービス事業所・施設等（休業要請を受けた事業所・施設等又は居宅でサービスを提供する通所系サービス事業所を含む）</t>
    <rPh sb="56" eb="57">
      <t>マタ</t>
    </rPh>
    <phoneticPr fontId="4"/>
  </si>
  <si>
    <t>感染者が発生した介護サービス事業所・施設等の利用者の受け入れや当該事業所・施設等に応援職員の派遣を行う事業所・施設等</t>
    <phoneticPr fontId="4"/>
  </si>
  <si>
    <t>介護サービス事業所等に対するサービス継続支援事業補助基準単価(単位：円)</t>
    <rPh sb="24" eb="26">
      <t>ホジョ</t>
    </rPh>
    <rPh sb="26" eb="28">
      <t>キジュン</t>
    </rPh>
    <rPh sb="28" eb="30">
      <t>タンカ</t>
    </rPh>
    <rPh sb="31" eb="33">
      <t>タンイ</t>
    </rPh>
    <rPh sb="34" eb="35">
      <t>エン</t>
    </rPh>
    <phoneticPr fontId="4"/>
  </si>
  <si>
    <t>通所介護事業所【通常規模型】</t>
    <rPh sb="0" eb="2">
      <t>ツウショ</t>
    </rPh>
    <phoneticPr fontId="4"/>
  </si>
  <si>
    <t>通所介護事業所【大規模型（Ⅰ）】</t>
    <rPh sb="0" eb="2">
      <t>ツウショ</t>
    </rPh>
    <phoneticPr fontId="4"/>
  </si>
  <si>
    <t>通所介護事業所【大規模型（Ⅱ）】</t>
    <rPh sb="0" eb="2">
      <t>ツウショ</t>
    </rPh>
    <phoneticPr fontId="4"/>
  </si>
  <si>
    <t>通所リハビリテーション事業所【通常規模型】</t>
    <phoneticPr fontId="4"/>
  </si>
  <si>
    <t>通所リハビリテーション事業所【大規模型（Ⅰ）】</t>
    <phoneticPr fontId="4"/>
  </si>
  <si>
    <t>通所リハビリテーション事業所【大規模型（Ⅱ）】</t>
    <phoneticPr fontId="4"/>
  </si>
  <si>
    <t>所要額(円)</t>
    <rPh sb="0" eb="3">
      <t>ショヨウガク</t>
    </rPh>
    <rPh sb="4" eb="5">
      <t>エン</t>
    </rPh>
    <phoneticPr fontId="9"/>
  </si>
  <si>
    <t>対象経費区分</t>
    <rPh sb="0" eb="2">
      <t>タイショウ</t>
    </rPh>
    <rPh sb="2" eb="4">
      <t>ケイヒ</t>
    </rPh>
    <rPh sb="4" eb="6">
      <t>クブン</t>
    </rPh>
    <phoneticPr fontId="4"/>
  </si>
  <si>
    <t>ア　緊急雇用にかかる費用</t>
    <phoneticPr fontId="4"/>
  </si>
  <si>
    <t>イ　割増賃金・手当</t>
    <phoneticPr fontId="4"/>
  </si>
  <si>
    <t>ウ　職業紹介料</t>
    <phoneticPr fontId="4"/>
  </si>
  <si>
    <t>エ　損害賠償保険の加入費用</t>
    <phoneticPr fontId="4"/>
  </si>
  <si>
    <t>オ　帰宅困難職員の宿泊費</t>
    <phoneticPr fontId="4"/>
  </si>
  <si>
    <t>カ　連携に係る旅費</t>
    <phoneticPr fontId="4"/>
  </si>
  <si>
    <t>キ　要件該当の自費検査費用</t>
    <phoneticPr fontId="4"/>
  </si>
  <si>
    <t>④感染性廃棄物の処理費用</t>
    <phoneticPr fontId="4"/>
  </si>
  <si>
    <t>⑤感染者又は濃厚接触者が発生して在庫の不足が見込まれる衛生用品購入費用(備品は除く)</t>
    <phoneticPr fontId="4"/>
  </si>
  <si>
    <t>③消毒、清掃費用</t>
    <phoneticPr fontId="4"/>
  </si>
  <si>
    <t>オ　職員派遣に係る旅費・宿泊費</t>
    <phoneticPr fontId="4"/>
  </si>
  <si>
    <t>②感染が発生した事業所・施設等への介護人材の応援派遣のための経費</t>
    <rPh sb="30" eb="32">
      <t>ケイヒ</t>
    </rPh>
    <phoneticPr fontId="4"/>
  </si>
  <si>
    <t>①感染が発生した事業所・施設等からの利用者の受け入れに伴う介護人材確保のための費用</t>
    <rPh sb="39" eb="41">
      <t>ヒヨウ</t>
    </rPh>
    <phoneticPr fontId="4"/>
  </si>
  <si>
    <t>（別紙２）</t>
    <rPh sb="1" eb="3">
      <t>ベッシ</t>
    </rPh>
    <phoneticPr fontId="6"/>
  </si>
  <si>
    <t>B円</t>
    <rPh sb="1" eb="2">
      <t>エン</t>
    </rPh>
    <phoneticPr fontId="6"/>
  </si>
  <si>
    <t>C（=Ａ-B）円</t>
    <rPh sb="7" eb="8">
      <t>エン</t>
    </rPh>
    <phoneticPr fontId="6"/>
  </si>
  <si>
    <t>E円</t>
    <rPh sb="1" eb="2">
      <t>エン</t>
    </rPh>
    <phoneticPr fontId="6"/>
  </si>
  <si>
    <t>G=E×F円</t>
    <rPh sb="5" eb="6">
      <t>エン</t>
    </rPh>
    <phoneticPr fontId="6"/>
  </si>
  <si>
    <t>H円</t>
    <rPh sb="1" eb="2">
      <t>エン</t>
    </rPh>
    <phoneticPr fontId="6"/>
  </si>
  <si>
    <t>区分</t>
    <rPh sb="0" eb="2">
      <t>クブン</t>
    </rPh>
    <phoneticPr fontId="4"/>
  </si>
  <si>
    <t>D（＝A）円</t>
    <rPh sb="5" eb="6">
      <t>エン</t>
    </rPh>
    <phoneticPr fontId="6"/>
  </si>
  <si>
    <t>合計</t>
    <rPh sb="0" eb="2">
      <t>ゴウケイ</t>
    </rPh>
    <phoneticPr fontId="9"/>
  </si>
  <si>
    <t>２．補助対象期間</t>
    <rPh sb="2" eb="4">
      <t>ホジョ</t>
    </rPh>
    <rPh sb="4" eb="6">
      <t>タイショウ</t>
    </rPh>
    <rPh sb="6" eb="8">
      <t>キカン</t>
    </rPh>
    <phoneticPr fontId="4"/>
  </si>
  <si>
    <t>①</t>
    <phoneticPr fontId="4"/>
  </si>
  <si>
    <t>②　</t>
    <phoneticPr fontId="4"/>
  </si>
  <si>
    <t>③</t>
    <phoneticPr fontId="4"/>
  </si>
  <si>
    <t>④</t>
    <phoneticPr fontId="4"/>
  </si>
  <si>
    <t>区分</t>
    <rPh sb="0" eb="2">
      <t>クブン</t>
    </rPh>
    <phoneticPr fontId="4"/>
  </si>
  <si>
    <t>感染発生日</t>
    <rPh sb="0" eb="2">
      <t>カンセンハッセイ</t>
    </rPh>
    <phoneticPr fontId="6"/>
  </si>
  <si>
    <t>感染収束日</t>
    <rPh sb="0" eb="2">
      <t>カンセン</t>
    </rPh>
    <rPh sb="2" eb="4">
      <t>シュウソク</t>
    </rPh>
    <rPh sb="4" eb="5">
      <t>ヒ</t>
    </rPh>
    <phoneticPr fontId="6"/>
  </si>
  <si>
    <t>年月日記入欄</t>
    <rPh sb="0" eb="3">
      <t>ネンガッピ</t>
    </rPh>
    <rPh sb="3" eb="5">
      <t>キニュウ</t>
    </rPh>
    <rPh sb="5" eb="6">
      <t>ラン</t>
    </rPh>
    <phoneticPr fontId="4"/>
  </si>
  <si>
    <t>３．感染者等の発生状況</t>
    <rPh sb="2" eb="5">
      <t>カンセンシャ</t>
    </rPh>
    <rPh sb="5" eb="6">
      <t>トウ</t>
    </rPh>
    <rPh sb="7" eb="9">
      <t>ハッセイ</t>
    </rPh>
    <rPh sb="9" eb="11">
      <t>ジョウキョウ</t>
    </rPh>
    <phoneticPr fontId="4"/>
  </si>
  <si>
    <t>助成
対象
区分</t>
    <phoneticPr fontId="4"/>
  </si>
  <si>
    <t>利用者</t>
    <rPh sb="0" eb="3">
      <t>リヨウシャ</t>
    </rPh>
    <phoneticPr fontId="4"/>
  </si>
  <si>
    <t>職員</t>
    <rPh sb="0" eb="2">
      <t>ショクイン</t>
    </rPh>
    <phoneticPr fontId="4"/>
  </si>
  <si>
    <t>人数</t>
    <rPh sb="0" eb="2">
      <t>ニンズウ</t>
    </rPh>
    <phoneticPr fontId="4"/>
  </si>
  <si>
    <t>入所施設・居住系の場合の施設内での療養者数</t>
    <rPh sb="9" eb="11">
      <t>バアイ</t>
    </rPh>
    <rPh sb="12" eb="15">
      <t>シセツナイ</t>
    </rPh>
    <rPh sb="17" eb="19">
      <t>リョウヨウ</t>
    </rPh>
    <rPh sb="19" eb="20">
      <t>シャ</t>
    </rPh>
    <rPh sb="20" eb="21">
      <t>スウ</t>
    </rPh>
    <phoneticPr fontId="4"/>
  </si>
  <si>
    <t>感染者数</t>
    <rPh sb="0" eb="3">
      <t>カンセンシャ</t>
    </rPh>
    <rPh sb="3" eb="4">
      <t>スウ</t>
    </rPh>
    <phoneticPr fontId="4"/>
  </si>
  <si>
    <t>濃厚接触者数</t>
    <rPh sb="0" eb="2">
      <t>ノウコウ</t>
    </rPh>
    <rPh sb="2" eb="5">
      <t>セッショクシャ</t>
    </rPh>
    <rPh sb="5" eb="6">
      <t>スウ</t>
    </rPh>
    <phoneticPr fontId="4"/>
  </si>
  <si>
    <t>通所系・多機能型の場合の当該職員による訪問利用者数</t>
    <rPh sb="0" eb="2">
      <t>ツウショ</t>
    </rPh>
    <rPh sb="2" eb="3">
      <t>ケイ</t>
    </rPh>
    <rPh sb="4" eb="7">
      <t>タキノウ</t>
    </rPh>
    <rPh sb="7" eb="8">
      <t>カタ</t>
    </rPh>
    <rPh sb="9" eb="11">
      <t>バアイ</t>
    </rPh>
    <rPh sb="12" eb="14">
      <t>トウガイ</t>
    </rPh>
    <rPh sb="14" eb="16">
      <t>ショクイン</t>
    </rPh>
    <rPh sb="19" eb="21">
      <t>ホウモン</t>
    </rPh>
    <rPh sb="21" eb="24">
      <t>リヨウシャ</t>
    </rPh>
    <rPh sb="24" eb="25">
      <t>スウ</t>
    </rPh>
    <phoneticPr fontId="4"/>
  </si>
  <si>
    <t>訪問系の場合</t>
    <rPh sb="0" eb="2">
      <t>ホウモン</t>
    </rPh>
    <rPh sb="2" eb="3">
      <t>ケイ</t>
    </rPh>
    <rPh sb="4" eb="6">
      <t>バアイ</t>
    </rPh>
    <phoneticPr fontId="4"/>
  </si>
  <si>
    <t>感染した在宅高齢者への訪問人数</t>
    <rPh sb="0" eb="2">
      <t>カンセン</t>
    </rPh>
    <rPh sb="4" eb="6">
      <t>ザイタク</t>
    </rPh>
    <rPh sb="6" eb="9">
      <t>コウレイシャ</t>
    </rPh>
    <rPh sb="11" eb="13">
      <t>ホウモン</t>
    </rPh>
    <rPh sb="13" eb="15">
      <t>ニンズウ</t>
    </rPh>
    <phoneticPr fontId="4"/>
  </si>
  <si>
    <t>代替サービスとして訪問した件数</t>
    <rPh sb="0" eb="2">
      <t>ダイタイ</t>
    </rPh>
    <rPh sb="9" eb="11">
      <t>ホウモン</t>
    </rPh>
    <rPh sb="13" eb="15">
      <t>ケンスウ</t>
    </rPh>
    <phoneticPr fontId="4"/>
  </si>
  <si>
    <t>補助事業
着手日</t>
    <rPh sb="0" eb="2">
      <t>ホジョ</t>
    </rPh>
    <rPh sb="2" eb="4">
      <t>ジギョウ</t>
    </rPh>
    <rPh sb="5" eb="7">
      <t>チャクシュ</t>
    </rPh>
    <phoneticPr fontId="6"/>
  </si>
  <si>
    <t>補助事業
完了日</t>
    <rPh sb="0" eb="2">
      <t>ホジョ</t>
    </rPh>
    <rPh sb="2" eb="4">
      <t>ジギョウ</t>
    </rPh>
    <rPh sb="5" eb="7">
      <t>カンリョウ</t>
    </rPh>
    <phoneticPr fontId="6"/>
  </si>
  <si>
    <t>合　　計</t>
    <rPh sb="0" eb="1">
      <t>ゴウ</t>
    </rPh>
    <rPh sb="3" eb="4">
      <t>ケイ</t>
    </rPh>
    <phoneticPr fontId="4"/>
  </si>
  <si>
    <t>介護事業者等サービス継続支援事業補助金所要額調書（その１）</t>
    <phoneticPr fontId="6"/>
  </si>
  <si>
    <t>　　　　 　　(4) Ｈ欄は、Ｃ欄、Ｄ欄、Ｇ欄の額うち最も少ない額とする。</t>
    <rPh sb="12" eb="13">
      <t>ラン</t>
    </rPh>
    <rPh sb="16" eb="17">
      <t>ラン</t>
    </rPh>
    <rPh sb="19" eb="20">
      <t>ラン</t>
    </rPh>
    <rPh sb="22" eb="23">
      <t>ラン</t>
    </rPh>
    <rPh sb="24" eb="25">
      <t>ガク</t>
    </rPh>
    <rPh sb="27" eb="28">
      <t>モット</t>
    </rPh>
    <rPh sb="29" eb="30">
      <t>スク</t>
    </rPh>
    <rPh sb="32" eb="33">
      <t>ガク</t>
    </rPh>
    <phoneticPr fontId="6"/>
  </si>
  <si>
    <t>（注）「感染症発生日」とは、感染が判明した日とし、「補助事業着手日」と一致させること。</t>
    <rPh sb="1" eb="2">
      <t>チュウ</t>
    </rPh>
    <rPh sb="4" eb="7">
      <t>カンセンショウ</t>
    </rPh>
    <rPh sb="7" eb="10">
      <t>ハッセイビ</t>
    </rPh>
    <rPh sb="14" eb="16">
      <t>カンセン</t>
    </rPh>
    <rPh sb="17" eb="19">
      <t>ハンメイ</t>
    </rPh>
    <rPh sb="21" eb="22">
      <t>ヒ</t>
    </rPh>
    <rPh sb="26" eb="28">
      <t>ホジョ</t>
    </rPh>
    <rPh sb="28" eb="30">
      <t>ジギョウ</t>
    </rPh>
    <rPh sb="30" eb="32">
      <t>チャクシュ</t>
    </rPh>
    <rPh sb="32" eb="33">
      <t>ビ</t>
    </rPh>
    <rPh sb="35" eb="37">
      <t>イッチ</t>
    </rPh>
    <phoneticPr fontId="4"/>
  </si>
  <si>
    <t>〔新型コロナウイルス感染者が発生又は濃厚接触者に対応した場合(居宅でサービスを提供する通所系サービス事業所の場合を含む)〕</t>
    <phoneticPr fontId="4"/>
  </si>
  <si>
    <t>１．補助金所要額一覧</t>
    <rPh sb="2" eb="5">
      <t>ホジョキン</t>
    </rPh>
    <rPh sb="5" eb="8">
      <t>ショヨウガク</t>
    </rPh>
    <rPh sb="8" eb="10">
      <t>イチラン</t>
    </rPh>
    <phoneticPr fontId="4"/>
  </si>
  <si>
    <t>介護事業者等サービス継続支援事業補助金所要額調書（その2）</t>
    <phoneticPr fontId="6"/>
  </si>
  <si>
    <t>〔感染者が発生した介護サービス事業所・施設等に応援職員の派遣を行った場合〕</t>
    <phoneticPr fontId="4"/>
  </si>
  <si>
    <r>
      <t>介護事業者等サービス継続支援事業補助金所要額内訳書（その１）</t>
    </r>
    <r>
      <rPr>
        <b/>
        <sz val="10"/>
        <color rgb="FFFF0000"/>
        <rFont val="Meiryo UI"/>
        <family val="3"/>
        <charset val="128"/>
      </rPr>
      <t xml:space="preserve"> (※対象施設・事業所別に作成)</t>
    </r>
    <phoneticPr fontId="4"/>
  </si>
  <si>
    <r>
      <t xml:space="preserve">①職員の感染等による人員不足に伴う介護人材の確保のための費用
②通所系サービスの代替サービス提供に伴う介護人材確保のための費用
</t>
    </r>
    <r>
      <rPr>
        <sz val="11"/>
        <color rgb="FFFF0000"/>
        <rFont val="ＭＳ Ｐゴシック"/>
        <family val="3"/>
        <charset val="128"/>
        <scheme val="minor"/>
      </rPr>
      <t xml:space="preserve">
</t>
    </r>
    <r>
      <rPr>
        <b/>
        <sz val="11"/>
        <color rgb="FFFF0000"/>
        <rFont val="ＭＳ Ｐゴシック"/>
        <family val="3"/>
        <charset val="128"/>
        <scheme val="minor"/>
      </rPr>
      <t>※②は、ア～エのみ該当</t>
    </r>
    <rPh sb="28" eb="30">
      <t>ヒヨウ</t>
    </rPh>
    <rPh sb="62" eb="64">
      <t>ヒヨウ</t>
    </rPh>
    <rPh sb="75" eb="77">
      <t>ガイトウ</t>
    </rPh>
    <phoneticPr fontId="4"/>
  </si>
  <si>
    <t>職員派遣開始日</t>
    <rPh sb="0" eb="2">
      <t>ショクイン</t>
    </rPh>
    <rPh sb="2" eb="4">
      <t>ハケン</t>
    </rPh>
    <rPh sb="4" eb="7">
      <t>カイシビ</t>
    </rPh>
    <phoneticPr fontId="4"/>
  </si>
  <si>
    <t>職員派遣終了日</t>
    <rPh sb="0" eb="2">
      <t>ショクイン</t>
    </rPh>
    <rPh sb="2" eb="4">
      <t>ハケン</t>
    </rPh>
    <rPh sb="4" eb="7">
      <t>シュウリョウビ</t>
    </rPh>
    <phoneticPr fontId="4"/>
  </si>
  <si>
    <t>記入欄</t>
    <rPh sb="0" eb="2">
      <t>キニュウ</t>
    </rPh>
    <rPh sb="2" eb="3">
      <t>ラン</t>
    </rPh>
    <phoneticPr fontId="4"/>
  </si>
  <si>
    <t>派遣延日数</t>
    <rPh sb="0" eb="2">
      <t>ハケン</t>
    </rPh>
    <rPh sb="2" eb="3">
      <t>ノ</t>
    </rPh>
    <rPh sb="3" eb="5">
      <t>ニッスウ</t>
    </rPh>
    <phoneticPr fontId="4"/>
  </si>
  <si>
    <t>３．派遣職員の状況</t>
    <rPh sb="2" eb="4">
      <t>ハケン</t>
    </rPh>
    <rPh sb="4" eb="6">
      <t>ショクイン</t>
    </rPh>
    <rPh sb="7" eb="9">
      <t>ジョウキョウ</t>
    </rPh>
    <phoneticPr fontId="4"/>
  </si>
  <si>
    <t>２．応援職員の派遣期間</t>
    <rPh sb="2" eb="4">
      <t>オウエン</t>
    </rPh>
    <rPh sb="4" eb="6">
      <t>ショクイン</t>
    </rPh>
    <rPh sb="7" eb="9">
      <t>ハケン</t>
    </rPh>
    <rPh sb="9" eb="11">
      <t>キカン</t>
    </rPh>
    <phoneticPr fontId="4"/>
  </si>
  <si>
    <t>派遣実人数</t>
    <rPh sb="0" eb="2">
      <t>ハケン</t>
    </rPh>
    <rPh sb="2" eb="3">
      <t>ジツ</t>
    </rPh>
    <rPh sb="3" eb="5">
      <t>ニンズウ</t>
    </rPh>
    <phoneticPr fontId="4"/>
  </si>
  <si>
    <t>記入欄</t>
    <rPh sb="0" eb="3">
      <t>キニュウラン</t>
    </rPh>
    <phoneticPr fontId="4"/>
  </si>
  <si>
    <t>職種</t>
    <rPh sb="0" eb="2">
      <t>ショクシュ</t>
    </rPh>
    <phoneticPr fontId="4"/>
  </si>
  <si>
    <t>職員氏名</t>
    <rPh sb="0" eb="2">
      <t>ショクイン</t>
    </rPh>
    <rPh sb="2" eb="4">
      <t>シメイ</t>
    </rPh>
    <phoneticPr fontId="4"/>
  </si>
  <si>
    <t>派遣職員　その１</t>
    <rPh sb="0" eb="2">
      <t>ハケン</t>
    </rPh>
    <rPh sb="2" eb="4">
      <t>ショクイン</t>
    </rPh>
    <phoneticPr fontId="4"/>
  </si>
  <si>
    <t>派遣職員　その２</t>
    <rPh sb="0" eb="2">
      <t>ハケン</t>
    </rPh>
    <rPh sb="2" eb="4">
      <t>ショクイン</t>
    </rPh>
    <phoneticPr fontId="4"/>
  </si>
  <si>
    <t>派遣職員　その３</t>
    <rPh sb="0" eb="2">
      <t>ハケン</t>
    </rPh>
    <rPh sb="2" eb="4">
      <t>ショクイン</t>
    </rPh>
    <phoneticPr fontId="4"/>
  </si>
  <si>
    <t>（単位：円）</t>
    <rPh sb="1" eb="3">
      <t>タンイ</t>
    </rPh>
    <rPh sb="4" eb="5">
      <t>エン</t>
    </rPh>
    <phoneticPr fontId="6"/>
  </si>
  <si>
    <t>　　　　　　 (5) Ｉ欄は、Ｈ欄の金額を千円未満切り捨てた額とする。</t>
    <rPh sb="12" eb="13">
      <t>ラン</t>
    </rPh>
    <rPh sb="16" eb="17">
      <t>ラン</t>
    </rPh>
    <rPh sb="18" eb="20">
      <t>キンガク</t>
    </rPh>
    <rPh sb="21" eb="22">
      <t>セン</t>
    </rPh>
    <rPh sb="22" eb="25">
      <t>エンミマン</t>
    </rPh>
    <rPh sb="25" eb="26">
      <t>キ</t>
    </rPh>
    <rPh sb="27" eb="28">
      <t>ス</t>
    </rPh>
    <rPh sb="30" eb="31">
      <t>ガク</t>
    </rPh>
    <phoneticPr fontId="6"/>
  </si>
  <si>
    <t>事業所・施設等名称</t>
    <rPh sb="0" eb="3">
      <t>ジギョウショ</t>
    </rPh>
    <rPh sb="4" eb="6">
      <t>シセツ</t>
    </rPh>
    <rPh sb="6" eb="7">
      <t>トウ</t>
    </rPh>
    <rPh sb="7" eb="9">
      <t>メイショウ</t>
    </rPh>
    <phoneticPr fontId="6"/>
  </si>
  <si>
    <t>事業所・施設等の種別</t>
    <rPh sb="0" eb="3">
      <t>ジギョウショ</t>
    </rPh>
    <rPh sb="4" eb="6">
      <t>シセツ</t>
    </rPh>
    <rPh sb="6" eb="7">
      <t>トウ</t>
    </rPh>
    <phoneticPr fontId="4"/>
  </si>
  <si>
    <t>施設・事業所等名称</t>
    <rPh sb="0" eb="2">
      <t>シセツ</t>
    </rPh>
    <rPh sb="3" eb="6">
      <t>ジギョウショ</t>
    </rPh>
    <rPh sb="6" eb="7">
      <t>トウ</t>
    </rPh>
    <rPh sb="7" eb="9">
      <t>メイショウ</t>
    </rPh>
    <phoneticPr fontId="4"/>
  </si>
  <si>
    <t>サービス種別</t>
    <rPh sb="4" eb="6">
      <t>シュベツ</t>
    </rPh>
    <phoneticPr fontId="4"/>
  </si>
  <si>
    <t>事業所・施設等の種別</t>
    <rPh sb="4" eb="6">
      <t>シセツ</t>
    </rPh>
    <rPh sb="6" eb="7">
      <t>トウ</t>
    </rPh>
    <phoneticPr fontId="4"/>
  </si>
  <si>
    <t>事業所・施設等名称</t>
    <rPh sb="0" eb="3">
      <t>ジギョウショ</t>
    </rPh>
    <rPh sb="4" eb="6">
      <t>シセツ</t>
    </rPh>
    <rPh sb="6" eb="7">
      <t>トウ</t>
    </rPh>
    <rPh sb="7" eb="9">
      <t>メイショウ</t>
    </rPh>
    <phoneticPr fontId="4"/>
  </si>
  <si>
    <t>対象経費
支出額</t>
    <rPh sb="0" eb="2">
      <t>タイショウ</t>
    </rPh>
    <rPh sb="2" eb="4">
      <t>ケイヒ</t>
    </rPh>
    <rPh sb="5" eb="7">
      <t>シシュツ</t>
    </rPh>
    <rPh sb="7" eb="8">
      <t>ガク</t>
    </rPh>
    <phoneticPr fontId="6"/>
  </si>
  <si>
    <t>〔対象経費支出額内訳〕</t>
    <rPh sb="1" eb="3">
      <t>タイショウ</t>
    </rPh>
    <rPh sb="3" eb="5">
      <t>ケイヒ</t>
    </rPh>
    <rPh sb="5" eb="7">
      <t>シシュツ</t>
    </rPh>
    <rPh sb="7" eb="8">
      <t>ガク</t>
    </rPh>
    <rPh sb="8" eb="10">
      <t>ウチワケ</t>
    </rPh>
    <phoneticPr fontId="4"/>
  </si>
  <si>
    <t xml:space="preserve">対象経費支出額の内訳(円)  </t>
    <rPh sb="0" eb="2">
      <t>タイショウ</t>
    </rPh>
    <rPh sb="2" eb="4">
      <t>ケイヒ</t>
    </rPh>
    <rPh sb="4" eb="6">
      <t>シシュツ</t>
    </rPh>
    <rPh sb="6" eb="7">
      <t>ガク</t>
    </rPh>
    <rPh sb="8" eb="10">
      <t>ウチワケ</t>
    </rPh>
    <rPh sb="11" eb="12">
      <t>エン</t>
    </rPh>
    <phoneticPr fontId="4"/>
  </si>
  <si>
    <t>保健所から休業要請を受けた通所系サービス事業所、短期入所系サービス事業所</t>
  </si>
  <si>
    <t>感染等の疑いがある者に対して一定の要件のもと自費で検査を実施した介
護施設等（①、②の場合を除く）</t>
    <phoneticPr fontId="4"/>
  </si>
  <si>
    <t>上記①、③以外の通所系サービス事業所の職員により、個別サービス計画の内容を踏まえ、利用者宅でできる限りのサービスを提供した事業所</t>
    <rPh sb="0" eb="2">
      <t>ジョウキ</t>
    </rPh>
    <rPh sb="41" eb="44">
      <t>リヨウシャ</t>
    </rPh>
    <rPh sb="44" eb="45">
      <t>タク</t>
    </rPh>
    <phoneticPr fontId="4"/>
  </si>
  <si>
    <t>（ただし、小規模多機能型居宅介護事業所及び看護小規模多機能型居宅介護事業所（通いサービスに限る）を除く）</t>
    <phoneticPr fontId="4"/>
  </si>
  <si>
    <t>G＝E×F円</t>
    <rPh sb="5" eb="6">
      <t>エン</t>
    </rPh>
    <phoneticPr fontId="6"/>
  </si>
  <si>
    <t>C（＝Ａ-B）円</t>
    <rPh sb="7" eb="8">
      <t>エン</t>
    </rPh>
    <phoneticPr fontId="6"/>
  </si>
  <si>
    <t>このＡ列は絶対に削除しないでください</t>
    <rPh sb="3" eb="4">
      <t>レツ</t>
    </rPh>
    <rPh sb="5" eb="7">
      <t>ゼッタイ</t>
    </rPh>
    <rPh sb="8" eb="10">
      <t>サクジョ</t>
    </rPh>
    <phoneticPr fontId="4"/>
  </si>
  <si>
    <t>感染症の拡大防止の観点から必要があり、自主的に休業した介護サービス事業所の連携先の介護サービス事業所</t>
    <phoneticPr fontId="4"/>
  </si>
  <si>
    <t>別紙２（その１）の①又は③に該当する介護サービス事業所・施設等</t>
    <rPh sb="0" eb="2">
      <t>ベッシ</t>
    </rPh>
    <rPh sb="10" eb="11">
      <t>マタ</t>
    </rPh>
    <rPh sb="14" eb="16">
      <t>ガイトウ</t>
    </rPh>
    <rPh sb="18" eb="20">
      <t>カイゴ</t>
    </rPh>
    <rPh sb="24" eb="27">
      <t>ジギョウショ</t>
    </rPh>
    <rPh sb="28" eb="30">
      <t>シセツ</t>
    </rPh>
    <rPh sb="30" eb="31">
      <t>トウ</t>
    </rPh>
    <phoneticPr fontId="4"/>
  </si>
  <si>
    <t>⑥</t>
    <phoneticPr fontId="4"/>
  </si>
  <si>
    <t>事業所・定員数</t>
    <rPh sb="0" eb="3">
      <t>ジギョウショ</t>
    </rPh>
    <rPh sb="4" eb="6">
      <t>テイイン</t>
    </rPh>
    <rPh sb="6" eb="7">
      <t>インズウ</t>
    </rPh>
    <phoneticPr fontId="6"/>
  </si>
  <si>
    <t>F　事業所・人</t>
    <rPh sb="2" eb="5">
      <t>ジギョウショ</t>
    </rPh>
    <rPh sb="6" eb="7">
      <t>ヒト</t>
    </rPh>
    <phoneticPr fontId="6"/>
  </si>
  <si>
    <t>感染対策等を行った上での施設内療養に要する費用の補助に係るチェックリスト</t>
    <rPh sb="27" eb="28">
      <t>カカ</t>
    </rPh>
    <phoneticPr fontId="4"/>
  </si>
  <si>
    <t>確認項目</t>
    <rPh sb="0" eb="2">
      <t>カクニン</t>
    </rPh>
    <rPh sb="2" eb="4">
      <t>コウモク</t>
    </rPh>
    <phoneticPr fontId="9"/>
  </si>
  <si>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9"/>
  </si>
  <si>
    <t>その他</t>
    <rPh sb="2" eb="3">
      <t>ホカ</t>
    </rPh>
    <phoneticPr fontId="9"/>
  </si>
  <si>
    <t>本資料の記載内容に虚偽がないことを証明するとともに、記載内容を証明する資料を適切に保管していることを誓約します。</t>
    <rPh sb="0" eb="1">
      <t>ホン</t>
    </rPh>
    <rPh sb="1" eb="3">
      <t>シリョウ</t>
    </rPh>
    <phoneticPr fontId="9"/>
  </si>
  <si>
    <t>氏名</t>
    <rPh sb="0" eb="2">
      <t>シメイ</t>
    </rPh>
    <phoneticPr fontId="9"/>
  </si>
  <si>
    <t>※本資料への虚偽記載があった場合は、基金からの補助の返還や指定取消となる場合がある。</t>
    <rPh sb="2" eb="4">
      <t>シリョウ</t>
    </rPh>
    <phoneticPr fontId="4"/>
  </si>
  <si>
    <r>
      <t>　　　　 　　(3) Ｆ欄は、通所系、訪問系、多機能型の場合は事業所数として</t>
    </r>
    <r>
      <rPr>
        <b/>
        <sz val="11"/>
        <color rgb="FFFF0000"/>
        <rFont val="Meiryo UI"/>
        <family val="3"/>
        <charset val="128"/>
      </rPr>
      <t>「１」</t>
    </r>
    <r>
      <rPr>
        <sz val="11"/>
        <rFont val="Meiryo UI"/>
        <family val="3"/>
        <charset val="128"/>
      </rPr>
      <t>を、入所施設・居住系、短期入所系の場合は</t>
    </r>
    <r>
      <rPr>
        <b/>
        <sz val="11"/>
        <color rgb="FFFF0000"/>
        <rFont val="Meiryo UI"/>
        <family val="3"/>
        <charset val="128"/>
      </rPr>
      <t>「定員数」</t>
    </r>
    <r>
      <rPr>
        <sz val="11"/>
        <rFont val="Meiryo UI"/>
        <family val="3"/>
        <charset val="128"/>
      </rPr>
      <t>を記入すること。</t>
    </r>
    <rPh sb="12" eb="13">
      <t>ラン</t>
    </rPh>
    <rPh sb="15" eb="17">
      <t>ツウショ</t>
    </rPh>
    <rPh sb="17" eb="18">
      <t>ケイ</t>
    </rPh>
    <rPh sb="19" eb="21">
      <t>ホウモン</t>
    </rPh>
    <rPh sb="21" eb="22">
      <t>ケイ</t>
    </rPh>
    <rPh sb="23" eb="26">
      <t>タキノウ</t>
    </rPh>
    <rPh sb="26" eb="27">
      <t>カタ</t>
    </rPh>
    <rPh sb="28" eb="30">
      <t>バアイ</t>
    </rPh>
    <rPh sb="31" eb="34">
      <t>ジギョウショ</t>
    </rPh>
    <rPh sb="34" eb="35">
      <t>スウ</t>
    </rPh>
    <rPh sb="67" eb="69">
      <t>キニュウ</t>
    </rPh>
    <phoneticPr fontId="6"/>
  </si>
  <si>
    <r>
      <t>　　　　 　　(3) Ｆ欄は、通所系、訪問系、多機能型の場合は事業所数として</t>
    </r>
    <r>
      <rPr>
        <b/>
        <sz val="11"/>
        <color rgb="FFFF0000"/>
        <rFont val="Meiryo UI"/>
        <family val="3"/>
        <charset val="128"/>
      </rPr>
      <t>「１」</t>
    </r>
    <r>
      <rPr>
        <sz val="11"/>
        <rFont val="Meiryo UI"/>
        <family val="3"/>
        <charset val="128"/>
      </rPr>
      <t>を、入所施設・居住系、短期入所系の場合は</t>
    </r>
    <r>
      <rPr>
        <b/>
        <sz val="11"/>
        <color rgb="FFFF0000"/>
        <rFont val="Meiryo UI"/>
        <family val="3"/>
        <charset val="128"/>
      </rPr>
      <t>「定員数」</t>
    </r>
    <r>
      <rPr>
        <sz val="11"/>
        <rFont val="Meiryo UI"/>
        <family val="3"/>
        <charset val="128"/>
      </rPr>
      <t>を記入すること。</t>
    </r>
    <rPh sb="12" eb="13">
      <t>ラン</t>
    </rPh>
    <rPh sb="43" eb="45">
      <t>ニュウショ</t>
    </rPh>
    <rPh sb="45" eb="47">
      <t>シセツ</t>
    </rPh>
    <rPh sb="48" eb="50">
      <t>キョジュウ</t>
    </rPh>
    <rPh sb="50" eb="51">
      <t>ケイ</t>
    </rPh>
    <rPh sb="52" eb="54">
      <t>タンキ</t>
    </rPh>
    <rPh sb="54" eb="56">
      <t>ニュウショ</t>
    </rPh>
    <rPh sb="56" eb="57">
      <t>ケイ</t>
    </rPh>
    <rPh sb="58" eb="60">
      <t>バアイ</t>
    </rPh>
    <rPh sb="62" eb="65">
      <t>テイインスウ</t>
    </rPh>
    <rPh sb="67" eb="69">
      <t>キニュウ</t>
    </rPh>
    <phoneticPr fontId="6"/>
  </si>
  <si>
    <t>介護事業者等サービス継続支援事業補助金所要額内訳書 （その2）</t>
    <phoneticPr fontId="4"/>
  </si>
  <si>
    <t>性別</t>
    <rPh sb="0" eb="2">
      <t>セイベツ</t>
    </rPh>
    <phoneticPr fontId="62"/>
  </si>
  <si>
    <t>年齢</t>
    <rPh sb="0" eb="2">
      <t>ネンレイ</t>
    </rPh>
    <phoneticPr fontId="62"/>
  </si>
  <si>
    <t>氏名</t>
    <rPh sb="0" eb="2">
      <t>シメイ</t>
    </rPh>
    <phoneticPr fontId="62"/>
  </si>
  <si>
    <t>男</t>
    <rPh sb="0" eb="1">
      <t>オトコ</t>
    </rPh>
    <phoneticPr fontId="62"/>
  </si>
  <si>
    <t>兵庫　太郎</t>
    <rPh sb="0" eb="2">
      <t>ヒョウゴ</t>
    </rPh>
    <rPh sb="3" eb="5">
      <t>タロウ</t>
    </rPh>
    <phoneticPr fontId="62"/>
  </si>
  <si>
    <t>日付</t>
    <rPh sb="0" eb="2">
      <t>ヒヅケ</t>
    </rPh>
    <phoneticPr fontId="4"/>
  </si>
  <si>
    <t>状況</t>
    <rPh sb="0" eb="2">
      <t>ジョウキョウ</t>
    </rPh>
    <phoneticPr fontId="4"/>
  </si>
  <si>
    <t>感染発症日</t>
    <rPh sb="0" eb="2">
      <t>カンセン</t>
    </rPh>
    <rPh sb="2" eb="4">
      <t>ハッショウ</t>
    </rPh>
    <rPh sb="4" eb="5">
      <t>アシタ</t>
    </rPh>
    <phoneticPr fontId="62"/>
  </si>
  <si>
    <t>別記</t>
    <rPh sb="0" eb="2">
      <t>ベッキ</t>
    </rPh>
    <phoneticPr fontId="9"/>
  </si>
  <si>
    <t>収支予算書</t>
    <rPh sb="0" eb="2">
      <t>シュウシ</t>
    </rPh>
    <rPh sb="2" eb="5">
      <t>ヨサンショ</t>
    </rPh>
    <phoneticPr fontId="5"/>
  </si>
  <si>
    <t>収入の部</t>
    <rPh sb="0" eb="2">
      <t>シュウニュウ</t>
    </rPh>
    <rPh sb="3" eb="4">
      <t>ブ</t>
    </rPh>
    <phoneticPr fontId="9"/>
  </si>
  <si>
    <t>（単位：円）</t>
    <phoneticPr fontId="9"/>
  </si>
  <si>
    <t>科目</t>
    <rPh sb="0" eb="2">
      <t>カモク</t>
    </rPh>
    <phoneticPr fontId="9"/>
  </si>
  <si>
    <t>予算額</t>
    <rPh sb="0" eb="3">
      <t>ヨサンガク</t>
    </rPh>
    <phoneticPr fontId="9"/>
  </si>
  <si>
    <t>摘要</t>
    <rPh sb="0" eb="2">
      <t>テキヨウ</t>
    </rPh>
    <phoneticPr fontId="9"/>
  </si>
  <si>
    <t>計</t>
    <rPh sb="0" eb="1">
      <t>ケイ</t>
    </rPh>
    <phoneticPr fontId="9"/>
  </si>
  <si>
    <t>支出の部</t>
    <rPh sb="0" eb="2">
      <t>シシュツ</t>
    </rPh>
    <rPh sb="3" eb="4">
      <t>ブ</t>
    </rPh>
    <phoneticPr fontId="9"/>
  </si>
  <si>
    <t>（注）収支の計は、それぞれ一致する。</t>
    <rPh sb="1" eb="2">
      <t>チュウ</t>
    </rPh>
    <rPh sb="3" eb="5">
      <t>シュウシ</t>
    </rPh>
    <rPh sb="6" eb="7">
      <t>ケイ</t>
    </rPh>
    <rPh sb="13" eb="15">
      <t>イッチ</t>
    </rPh>
    <phoneticPr fontId="9"/>
  </si>
  <si>
    <t>兵庫県補助金収入</t>
    <rPh sb="0" eb="3">
      <t>ヒョウゴケン</t>
    </rPh>
    <rPh sb="3" eb="6">
      <t>ホジョキン</t>
    </rPh>
    <rPh sb="6" eb="8">
      <t>シュウニュウ</t>
    </rPh>
    <phoneticPr fontId="9"/>
  </si>
  <si>
    <t>法人負担</t>
    <rPh sb="0" eb="2">
      <t>ホウジン</t>
    </rPh>
    <rPh sb="2" eb="4">
      <t>フタン</t>
    </rPh>
    <phoneticPr fontId="9"/>
  </si>
  <si>
    <t>〔新型コロナウイルス感染者が発生又は濃厚接触者に対応した場合の費用(居宅でサービスを提供する通所系サービス事業所の場合を含む)〕</t>
    <rPh sb="28" eb="30">
      <t>バアイ</t>
    </rPh>
    <rPh sb="31" eb="33">
      <t>ヒヨウ</t>
    </rPh>
    <phoneticPr fontId="4"/>
  </si>
  <si>
    <t>新型コロナウイルス感染者が発生又は濃厚接触者に対応した場合の費用</t>
    <phoneticPr fontId="4"/>
  </si>
  <si>
    <t>〔感染者が発生した介護サービス事業所・施設等に応援職員の派遣を行った場合の費用〕</t>
    <rPh sb="37" eb="39">
      <t>ヒヨウ</t>
    </rPh>
    <phoneticPr fontId="4"/>
  </si>
  <si>
    <t>感染者が発生した介護サービス事業所・施設等に応援職員の派遣を行った場合の費用</t>
    <phoneticPr fontId="4"/>
  </si>
  <si>
    <t>○○診療所医師が朝夕に診察し、薬剤を投与するなどの処置を○日間行った。</t>
    <rPh sb="2" eb="5">
      <t>シンリョウショ</t>
    </rPh>
    <rPh sb="5" eb="7">
      <t>イシ</t>
    </rPh>
    <rPh sb="8" eb="10">
      <t>アサユウ</t>
    </rPh>
    <rPh sb="11" eb="13">
      <t>シンサツ</t>
    </rPh>
    <rPh sb="15" eb="17">
      <t>ヤクザイ</t>
    </rPh>
    <rPh sb="18" eb="20">
      <t>トウヨ</t>
    </rPh>
    <rPh sb="25" eb="27">
      <t>ショチ</t>
    </rPh>
    <rPh sb="29" eb="31">
      <t>ニチカン</t>
    </rPh>
    <rPh sb="31" eb="32">
      <t>オコナ</t>
    </rPh>
    <phoneticPr fontId="4"/>
  </si>
  <si>
    <t>⑥感染対策等を行った上での施設内療養に要する費用</t>
    <phoneticPr fontId="4"/>
  </si>
  <si>
    <t>⑤</t>
    <phoneticPr fontId="4"/>
  </si>
  <si>
    <t>定員</t>
    <rPh sb="0" eb="2">
      <t>テイイン</t>
    </rPh>
    <phoneticPr fontId="4"/>
  </si>
  <si>
    <t>施設内の療養日数</t>
    <rPh sb="0" eb="3">
      <t>シセツナイ</t>
    </rPh>
    <rPh sb="4" eb="6">
      <t>リョウヨウ</t>
    </rPh>
    <rPh sb="6" eb="8">
      <t>ニッスウ</t>
    </rPh>
    <phoneticPr fontId="4"/>
  </si>
  <si>
    <t>№</t>
    <phoneticPr fontId="4"/>
  </si>
  <si>
    <t>例</t>
    <rPh sb="0" eb="1">
      <t>レイ</t>
    </rPh>
    <phoneticPr fontId="62"/>
  </si>
  <si>
    <t>(単位：円)</t>
    <rPh sb="1" eb="3">
      <t>タンイ</t>
    </rPh>
    <rPh sb="4" eb="5">
      <t>エン</t>
    </rPh>
    <phoneticPr fontId="4"/>
  </si>
  <si>
    <t>様式第１号（第３条関係）</t>
    <rPh sb="0" eb="2">
      <t>ヨウシキ</t>
    </rPh>
    <rPh sb="2" eb="3">
      <t>ダイ</t>
    </rPh>
    <rPh sb="4" eb="5">
      <t>ゴウ</t>
    </rPh>
    <rPh sb="6" eb="7">
      <t>ダイ</t>
    </rPh>
    <rPh sb="8" eb="9">
      <t>ジョウ</t>
    </rPh>
    <rPh sb="9" eb="11">
      <t>カンケイ</t>
    </rPh>
    <phoneticPr fontId="4"/>
  </si>
  <si>
    <t>補助金交付申請書</t>
    <rPh sb="0" eb="3">
      <t>ホジョキン</t>
    </rPh>
    <rPh sb="3" eb="5">
      <t>コウフ</t>
    </rPh>
    <rPh sb="5" eb="8">
      <t>シンセイショ</t>
    </rPh>
    <phoneticPr fontId="4"/>
  </si>
  <si>
    <t>第</t>
    <rPh sb="0" eb="1">
      <t>ダイ</t>
    </rPh>
    <phoneticPr fontId="4"/>
  </si>
  <si>
    <t>号</t>
    <rPh sb="0" eb="1">
      <t>ゴウ</t>
    </rPh>
    <phoneticPr fontId="4"/>
  </si>
  <si>
    <t>　</t>
    <phoneticPr fontId="4"/>
  </si>
  <si>
    <t>兵庫県知事　様</t>
    <rPh sb="0" eb="3">
      <t>ヒョウゴケン</t>
    </rPh>
    <rPh sb="3" eb="5">
      <t>チジ</t>
    </rPh>
    <rPh sb="6" eb="7">
      <t>サマ</t>
    </rPh>
    <phoneticPr fontId="4"/>
  </si>
  <si>
    <t>代表者職氏名</t>
    <rPh sb="0" eb="3">
      <t>ダイヒョウシャ</t>
    </rPh>
    <rPh sb="3" eb="4">
      <t>ショク</t>
    </rPh>
    <rPh sb="4" eb="6">
      <t>シメイ</t>
    </rPh>
    <phoneticPr fontId="4"/>
  </si>
  <si>
    <t>記</t>
    <rPh sb="0" eb="1">
      <t>キ</t>
    </rPh>
    <phoneticPr fontId="4"/>
  </si>
  <si>
    <t>事業の内容及び経費区分（別記）</t>
    <rPh sb="0" eb="2">
      <t>ジギョウ</t>
    </rPh>
    <rPh sb="3" eb="5">
      <t>ナイヨウ</t>
    </rPh>
    <rPh sb="5" eb="6">
      <t>オヨ</t>
    </rPh>
    <rPh sb="7" eb="9">
      <t>ケイヒ</t>
    </rPh>
    <rPh sb="9" eb="11">
      <t>クブン</t>
    </rPh>
    <rPh sb="12" eb="14">
      <t>ベッキ</t>
    </rPh>
    <phoneticPr fontId="4"/>
  </si>
  <si>
    <t>事業の着手年月日</t>
    <rPh sb="0" eb="2">
      <t>ジギョウ</t>
    </rPh>
    <rPh sb="3" eb="5">
      <t>チャクシュ</t>
    </rPh>
    <rPh sb="5" eb="8">
      <t>ネンガッピ</t>
    </rPh>
    <phoneticPr fontId="4"/>
  </si>
  <si>
    <t>事業の完了年月日</t>
    <rPh sb="0" eb="2">
      <t>ジギョウ</t>
    </rPh>
    <rPh sb="3" eb="5">
      <t>カンリョウ</t>
    </rPh>
    <rPh sb="5" eb="8">
      <t>ネンガッピ</t>
    </rPh>
    <rPh sb="6" eb="7">
      <t>テイネン</t>
    </rPh>
    <phoneticPr fontId="4"/>
  </si>
  <si>
    <t>添付書類</t>
    <rPh sb="0" eb="2">
      <t>テンプ</t>
    </rPh>
    <rPh sb="2" eb="4">
      <t>ショルイ</t>
    </rPh>
    <phoneticPr fontId="4"/>
  </si>
  <si>
    <t>　円を交付願いたく補助金交付要綱第３条の規定に基づき、</t>
    <rPh sb="1" eb="2">
      <t>エン</t>
    </rPh>
    <rPh sb="3" eb="5">
      <t>コウフ</t>
    </rPh>
    <rPh sb="5" eb="6">
      <t>ネガ</t>
    </rPh>
    <rPh sb="9" eb="12">
      <t>ホジョキン</t>
    </rPh>
    <rPh sb="12" eb="14">
      <t>コウフ</t>
    </rPh>
    <rPh sb="14" eb="16">
      <t>ヨウコウ</t>
    </rPh>
    <rPh sb="16" eb="17">
      <t>ダイ</t>
    </rPh>
    <rPh sb="18" eb="19">
      <t>ジョウ</t>
    </rPh>
    <rPh sb="20" eb="22">
      <t>キテイ</t>
    </rPh>
    <rPh sb="23" eb="24">
      <t>モト</t>
    </rPh>
    <phoneticPr fontId="4"/>
  </si>
  <si>
    <t>書類を添えて申請します。</t>
    <rPh sb="0" eb="2">
      <t>ショルイ</t>
    </rPh>
    <rPh sb="3" eb="4">
      <t>ソ</t>
    </rPh>
    <rPh sb="6" eb="8">
      <t>シンセイ</t>
    </rPh>
    <phoneticPr fontId="4"/>
  </si>
  <si>
    <t>ので、補助金</t>
    <phoneticPr fontId="4"/>
  </si>
  <si>
    <t>※「通所系サービスの代替サービス提供のための費用」を計上する場合は、「⑥通所系サービスの代替サービス提供のための費用」と修正してください。</t>
    <rPh sb="26" eb="28">
      <t>ケイジョウ</t>
    </rPh>
    <rPh sb="30" eb="32">
      <t>バアイ</t>
    </rPh>
    <rPh sb="60" eb="62">
      <t>シュウセイ</t>
    </rPh>
    <phoneticPr fontId="4"/>
  </si>
  <si>
    <t>対象経費支出額の計</t>
    <rPh sb="8" eb="9">
      <t>ケイ</t>
    </rPh>
    <phoneticPr fontId="9"/>
  </si>
  <si>
    <t>住所</t>
    <rPh sb="0" eb="1">
      <t>ジュウ</t>
    </rPh>
    <rPh sb="1" eb="2">
      <t>ショ</t>
    </rPh>
    <phoneticPr fontId="4"/>
  </si>
  <si>
    <t>団体名</t>
    <rPh sb="0" eb="1">
      <t>ダン</t>
    </rPh>
    <rPh sb="1" eb="2">
      <t>カラダ</t>
    </rPh>
    <rPh sb="2" eb="3">
      <t>ナ</t>
    </rPh>
    <phoneticPr fontId="4"/>
  </si>
  <si>
    <t>電話</t>
    <rPh sb="0" eb="1">
      <t>デン</t>
    </rPh>
    <rPh sb="1" eb="2">
      <t>ハナシ</t>
    </rPh>
    <phoneticPr fontId="4"/>
  </si>
  <si>
    <t>電子メール</t>
    <rPh sb="0" eb="2">
      <t>デンシ</t>
    </rPh>
    <phoneticPr fontId="4"/>
  </si>
  <si>
    <t>【別紙３－２】</t>
    <rPh sb="1" eb="3">
      <t>ベッシ</t>
    </rPh>
    <phoneticPr fontId="4"/>
  </si>
  <si>
    <t>誓　約　書</t>
  </si>
  <si>
    <t>記</t>
  </si>
  <si>
    <t>　暴力団排除条例（平成22年兵庫県条例第35号。以下「条例」という。）を遵守し、暴力団排除に協力するため、下記のとおり誓約します。
　なお、誓約事項に関し、県が行う一切の措置に異議なく同意します。</t>
    <phoneticPr fontId="4"/>
  </si>
  <si>
    <t>　　　兵庫県知事　様</t>
    <rPh sb="3" eb="6">
      <t>ヒョウゴケン</t>
    </rPh>
    <rPh sb="6" eb="8">
      <t>チジ</t>
    </rPh>
    <rPh sb="9" eb="10">
      <t>サマ</t>
    </rPh>
    <phoneticPr fontId="4"/>
  </si>
  <si>
    <t xml:space="preserve">１　条例第２条第１号に規定する暴力団又は同条第３号に規定する暴力団員に
　該当しないこと。
</t>
    <phoneticPr fontId="4"/>
  </si>
  <si>
    <t xml:space="preserve">２　暴力団排除条例施行規則（平成23年兵庫県公安委員会規則第２号）第２条
　各号に掲げる者に該当しないこと。
</t>
    <phoneticPr fontId="4"/>
  </si>
  <si>
    <t>３　間接補助事業を行う場合にあっては、上記１又は２に該当する者に対して
　間接補助金を交付しないこと。また、業務の一部を第三者に行わせようとす
　る場合にあっては、上記１又は２に該当する者をその受託者としないこと。</t>
    <phoneticPr fontId="4"/>
  </si>
  <si>
    <t>４　知事が、上記１及び２を確認するため、必要な事項を兵庫県警察本部長に
　照会すること、及び当該照会に係る回答の内容を他の補助事業における暴力
　団等を排除するための措置を講ずるために利用し、又は兵庫県公営企業管理
　者及び兵庫県病院事業管理者に提供することについて、異議を述べないこと。</t>
    <phoneticPr fontId="4"/>
  </si>
  <si>
    <t>住所</t>
    <phoneticPr fontId="4"/>
  </si>
  <si>
    <t>団 体 名</t>
    <phoneticPr fontId="4"/>
  </si>
  <si>
    <r>
      <rPr>
        <sz val="12"/>
        <color theme="1"/>
        <rFont val="ＭＳ 明朝"/>
        <family val="1"/>
        <charset val="128"/>
      </rPr>
      <t>電話</t>
    </r>
    <r>
      <rPr>
        <sz val="12"/>
        <color theme="1"/>
        <rFont val="Century"/>
        <family val="1"/>
      </rPr>
      <t xml:space="preserve">                                        </t>
    </r>
    <rPh sb="0" eb="2">
      <t>デンワ</t>
    </rPh>
    <phoneticPr fontId="4"/>
  </si>
  <si>
    <t>電子メール</t>
    <phoneticPr fontId="4"/>
  </si>
  <si>
    <t>　　　　　　 (2) Ａ欄及びＤ欄は、対象事業所・施設別に作成した別紙3-1の内訳書の合計額を転記すること。</t>
    <rPh sb="17" eb="19">
      <t>シュベツ</t>
    </rPh>
    <rPh sb="19" eb="21">
      <t>タイショウ</t>
    </rPh>
    <rPh sb="21" eb="24">
      <t>ジギョウショ</t>
    </rPh>
    <rPh sb="25" eb="27">
      <t>シセツ</t>
    </rPh>
    <rPh sb="27" eb="28">
      <t>ベツ</t>
    </rPh>
    <rPh sb="29" eb="31">
      <t>サクセイ</t>
    </rPh>
    <rPh sb="41" eb="43">
      <t>ゴウケイ</t>
    </rPh>
    <phoneticPr fontId="6"/>
  </si>
  <si>
    <t>　　　　　 　(6) 「助成対象区分」の欄は、以下の該当する区分を選択して、数字を入力すること。（複数該当する場合には一番小さい番号のものを記入）</t>
    <rPh sb="20" eb="21">
      <t>ラン</t>
    </rPh>
    <rPh sb="23" eb="25">
      <t>イカ</t>
    </rPh>
    <rPh sb="26" eb="28">
      <t>ガイトウ</t>
    </rPh>
    <rPh sb="30" eb="32">
      <t>クブン</t>
    </rPh>
    <rPh sb="33" eb="35">
      <t>センタク</t>
    </rPh>
    <rPh sb="38" eb="40">
      <t>スウジ</t>
    </rPh>
    <phoneticPr fontId="6"/>
  </si>
  <si>
    <t>　　　　　　 (2) Ａ欄及びＤ欄は、対象事業所・施設等別に作成した別紙3-1の内訳書の合計額を転記すること。</t>
    <rPh sb="17" eb="19">
      <t>シュベツ</t>
    </rPh>
    <rPh sb="19" eb="21">
      <t>タイショウ</t>
    </rPh>
    <rPh sb="21" eb="24">
      <t>ジギョウショ</t>
    </rPh>
    <rPh sb="25" eb="27">
      <t>シセツ</t>
    </rPh>
    <rPh sb="27" eb="28">
      <t>トウ</t>
    </rPh>
    <rPh sb="28" eb="29">
      <t>ベツ</t>
    </rPh>
    <rPh sb="30" eb="32">
      <t>サクセイ</t>
    </rPh>
    <rPh sb="42" eb="44">
      <t>ゴウケイ</t>
    </rPh>
    <phoneticPr fontId="6"/>
  </si>
  <si>
    <t>　　　【注】 (1)シート「職員派遣の内訳1(別紙3-1)」から作成すること。また、対象施設・事業所別に作成すること【複数作成が必要な場合は、「職員派遣の内訳1(別紙3-1)」をコピーの上、シートの名前を「職員派遣の内訳2」又は「職員派遣の内訳3」と変更</t>
    <rPh sb="4" eb="5">
      <t>チュウ</t>
    </rPh>
    <rPh sb="14" eb="16">
      <t>ショクイン</t>
    </rPh>
    <rPh sb="16" eb="18">
      <t>ハケン</t>
    </rPh>
    <rPh sb="19" eb="21">
      <t>ウチワケ</t>
    </rPh>
    <rPh sb="32" eb="34">
      <t>サクセイ</t>
    </rPh>
    <rPh sb="42" eb="44">
      <t>タイショウ</t>
    </rPh>
    <rPh sb="44" eb="46">
      <t>シセツ</t>
    </rPh>
    <rPh sb="47" eb="50">
      <t>ジギョウショ</t>
    </rPh>
    <rPh sb="50" eb="51">
      <t>ベツ</t>
    </rPh>
    <rPh sb="52" eb="54">
      <t>サクセイ</t>
    </rPh>
    <rPh sb="59" eb="61">
      <t>フクスウ</t>
    </rPh>
    <rPh sb="61" eb="63">
      <t>サクセイ</t>
    </rPh>
    <rPh sb="64" eb="66">
      <t>ヒツヨウ</t>
    </rPh>
    <rPh sb="67" eb="69">
      <t>バアイ</t>
    </rPh>
    <rPh sb="72" eb="74">
      <t>ショクイン</t>
    </rPh>
    <rPh sb="74" eb="76">
      <t>ハケン</t>
    </rPh>
    <rPh sb="77" eb="79">
      <t>ウチワケ</t>
    </rPh>
    <rPh sb="93" eb="94">
      <t>ウエ</t>
    </rPh>
    <rPh sb="99" eb="101">
      <t>ナマエ</t>
    </rPh>
    <rPh sb="103" eb="105">
      <t>ショクイン</t>
    </rPh>
    <rPh sb="105" eb="107">
      <t>ハケン</t>
    </rPh>
    <rPh sb="108" eb="110">
      <t>ウチワケ</t>
    </rPh>
    <rPh sb="112" eb="113">
      <t>マタ</t>
    </rPh>
    <rPh sb="115" eb="117">
      <t>ショクイン</t>
    </rPh>
    <rPh sb="117" eb="119">
      <t>ハケン</t>
    </rPh>
    <rPh sb="120" eb="122">
      <t>ウチワケ</t>
    </rPh>
    <rPh sb="125" eb="127">
      <t>ヘンコウ</t>
    </rPh>
    <phoneticPr fontId="6"/>
  </si>
  <si>
    <t>　　　　　　　　　してシートを増やすと本様式に自動的に反映】</t>
    <phoneticPr fontId="4"/>
  </si>
  <si>
    <t>適用開始日</t>
    <rPh sb="0" eb="2">
      <t>テキヨウ</t>
    </rPh>
    <rPh sb="2" eb="4">
      <t>カイシ</t>
    </rPh>
    <rPh sb="4" eb="5">
      <t>ビ</t>
    </rPh>
    <phoneticPr fontId="4"/>
  </si>
  <si>
    <t>最低療養者数</t>
    <rPh sb="0" eb="2">
      <t>サイテイ</t>
    </rPh>
    <rPh sb="2" eb="5">
      <t>リョウヨウシャ</t>
    </rPh>
    <rPh sb="5" eb="6">
      <t>スウ</t>
    </rPh>
    <phoneticPr fontId="4"/>
  </si>
  <si>
    <t>補助対象療養者数</t>
    <rPh sb="0" eb="2">
      <t>ホジョ</t>
    </rPh>
    <rPh sb="2" eb="4">
      <t>タイショウ</t>
    </rPh>
    <rPh sb="4" eb="7">
      <t>リョウヨウシャ</t>
    </rPh>
    <rPh sb="7" eb="8">
      <t>スウ</t>
    </rPh>
    <phoneticPr fontId="4"/>
  </si>
  <si>
    <t>実療養者数</t>
    <rPh sb="0" eb="1">
      <t>ジツ</t>
    </rPh>
    <rPh sb="1" eb="4">
      <t>リョウヨウシャ</t>
    </rPh>
    <rPh sb="4" eb="5">
      <t>スウ</t>
    </rPh>
    <phoneticPr fontId="4"/>
  </si>
  <si>
    <t>施設内療養に係る追加補助対象補助額</t>
    <rPh sb="6" eb="7">
      <t>カカ</t>
    </rPh>
    <rPh sb="8" eb="10">
      <t>ツイカ</t>
    </rPh>
    <rPh sb="10" eb="12">
      <t>ホジョ</t>
    </rPh>
    <phoneticPr fontId="4"/>
  </si>
  <si>
    <t>施設内療養に係る追加補助対象期間</t>
    <rPh sb="0" eb="2">
      <t>シセツ</t>
    </rPh>
    <rPh sb="2" eb="3">
      <t>ナイ</t>
    </rPh>
    <rPh sb="3" eb="5">
      <t>リョウヨウ</t>
    </rPh>
    <rPh sb="6" eb="7">
      <t>カカ</t>
    </rPh>
    <rPh sb="8" eb="10">
      <t>ツイカ</t>
    </rPh>
    <rPh sb="10" eb="12">
      <t>ホジョ</t>
    </rPh>
    <rPh sb="12" eb="14">
      <t>タイショウ</t>
    </rPh>
    <rPh sb="14" eb="16">
      <t>キカン</t>
    </rPh>
    <phoneticPr fontId="4"/>
  </si>
  <si>
    <t>対象期間開始日</t>
    <rPh sb="0" eb="2">
      <t>タイショウ</t>
    </rPh>
    <rPh sb="2" eb="4">
      <t>キカン</t>
    </rPh>
    <rPh sb="4" eb="6">
      <t>カイシ</t>
    </rPh>
    <rPh sb="6" eb="7">
      <t>ビ</t>
    </rPh>
    <phoneticPr fontId="4"/>
  </si>
  <si>
    <t>対象期間終了日</t>
    <rPh sb="0" eb="2">
      <t>タイショウ</t>
    </rPh>
    <rPh sb="2" eb="4">
      <t>キカン</t>
    </rPh>
    <rPh sb="4" eb="7">
      <t>シュウリョウビ</t>
    </rPh>
    <phoneticPr fontId="4"/>
  </si>
  <si>
    <t>追加補助対象期間の日付</t>
    <rPh sb="0" eb="2">
      <t>ツイカ</t>
    </rPh>
    <rPh sb="2" eb="4">
      <t>ホジョ</t>
    </rPh>
    <rPh sb="4" eb="6">
      <t>タイショウ</t>
    </rPh>
    <rPh sb="6" eb="8">
      <t>キカン</t>
    </rPh>
    <rPh sb="9" eb="11">
      <t>ヒヅケ</t>
    </rPh>
    <phoneticPr fontId="4"/>
  </si>
  <si>
    <t>計</t>
    <rPh sb="0" eb="1">
      <t>ケイ</t>
    </rPh>
    <phoneticPr fontId="4"/>
  </si>
  <si>
    <t>日別補助額(円)</t>
    <rPh sb="0" eb="1">
      <t>ヒ</t>
    </rPh>
    <rPh sb="1" eb="2">
      <t>ベツ</t>
    </rPh>
    <rPh sb="2" eb="5">
      <t>ホジョガク</t>
    </rPh>
    <rPh sb="6" eb="7">
      <t>エン</t>
    </rPh>
    <phoneticPr fontId="4"/>
  </si>
  <si>
    <t>追加補助上限額</t>
    <rPh sb="0" eb="2">
      <t>ツイカ</t>
    </rPh>
    <rPh sb="2" eb="4">
      <t>ホジョ</t>
    </rPh>
    <rPh sb="4" eb="7">
      <t>ジョウゲンガク</t>
    </rPh>
    <phoneticPr fontId="4"/>
  </si>
  <si>
    <t>対象期間開始日</t>
    <rPh sb="0" eb="2">
      <t>タイショウ</t>
    </rPh>
    <rPh sb="2" eb="4">
      <t>キカン</t>
    </rPh>
    <rPh sb="4" eb="7">
      <t>カイシビ</t>
    </rPh>
    <phoneticPr fontId="4"/>
  </si>
  <si>
    <t>追加補助対象期間中の
施設内療養者の状況</t>
    <rPh sb="0" eb="2">
      <t>ツイカ</t>
    </rPh>
    <rPh sb="2" eb="4">
      <t>ホジョ</t>
    </rPh>
    <rPh sb="4" eb="6">
      <t>タイショウ</t>
    </rPh>
    <rPh sb="6" eb="8">
      <t>キカン</t>
    </rPh>
    <rPh sb="8" eb="9">
      <t>チュウ</t>
    </rPh>
    <rPh sb="11" eb="14">
      <t>シセツナイ</t>
    </rPh>
    <rPh sb="14" eb="17">
      <t>リョウヨウシャ</t>
    </rPh>
    <rPh sb="18" eb="20">
      <t>ジョウキョウ</t>
    </rPh>
    <phoneticPr fontId="4"/>
  </si>
  <si>
    <t>1日目</t>
    <rPh sb="1" eb="3">
      <t>ニチメ</t>
    </rPh>
    <phoneticPr fontId="4"/>
  </si>
  <si>
    <t>2日目</t>
    <rPh sb="1" eb="3">
      <t>ニチメ</t>
    </rPh>
    <phoneticPr fontId="4"/>
  </si>
  <si>
    <t>3日目</t>
    <rPh sb="1" eb="3">
      <t>ニチメ</t>
    </rPh>
    <phoneticPr fontId="4"/>
  </si>
  <si>
    <t>4日目</t>
    <rPh sb="1" eb="3">
      <t>ニチメ</t>
    </rPh>
    <phoneticPr fontId="4"/>
  </si>
  <si>
    <t>5日目</t>
    <rPh sb="1" eb="3">
      <t>ニチメ</t>
    </rPh>
    <phoneticPr fontId="4"/>
  </si>
  <si>
    <t>6日目</t>
    <rPh sb="1" eb="3">
      <t>ニチメ</t>
    </rPh>
    <phoneticPr fontId="4"/>
  </si>
  <si>
    <t>7日目</t>
    <rPh sb="1" eb="3">
      <t>ニチメ</t>
    </rPh>
    <phoneticPr fontId="4"/>
  </si>
  <si>
    <t>8日目</t>
    <rPh sb="1" eb="3">
      <t>ニチメ</t>
    </rPh>
    <phoneticPr fontId="4"/>
  </si>
  <si>
    <t>9日目</t>
    <rPh sb="1" eb="3">
      <t>ニチメ</t>
    </rPh>
    <phoneticPr fontId="4"/>
  </si>
  <si>
    <t>追加補助所要額</t>
    <rPh sb="0" eb="2">
      <t>ツイカ</t>
    </rPh>
    <rPh sb="2" eb="4">
      <t>ホジョ</t>
    </rPh>
    <rPh sb="4" eb="6">
      <t>ショヨウ</t>
    </rPh>
    <rPh sb="6" eb="7">
      <t>ガク</t>
    </rPh>
    <phoneticPr fontId="4"/>
  </si>
  <si>
    <t>適用解除日</t>
    <rPh sb="0" eb="2">
      <t>テキヨウ</t>
    </rPh>
    <rPh sb="2" eb="4">
      <t>カイジョ</t>
    </rPh>
    <rPh sb="4" eb="5">
      <t>ヒ</t>
    </rPh>
    <phoneticPr fontId="4"/>
  </si>
  <si>
    <t>対象者別追加補助対象となる対象日(最大15日)</t>
    <rPh sb="0" eb="3">
      <t>タイショウシャ</t>
    </rPh>
    <rPh sb="3" eb="4">
      <t>ベツ</t>
    </rPh>
    <rPh sb="4" eb="6">
      <t>ツイカ</t>
    </rPh>
    <rPh sb="6" eb="8">
      <t>ホジョ</t>
    </rPh>
    <rPh sb="8" eb="10">
      <t>タイショウ</t>
    </rPh>
    <rPh sb="13" eb="15">
      <t>タイショウ</t>
    </rPh>
    <rPh sb="15" eb="16">
      <t>ヒ</t>
    </rPh>
    <rPh sb="17" eb="19">
      <t>サイダイ</t>
    </rPh>
    <rPh sb="21" eb="22">
      <t>ニチ</t>
    </rPh>
    <phoneticPr fontId="4"/>
  </si>
  <si>
    <t>10日目</t>
    <rPh sb="2" eb="4">
      <t>ニチメ</t>
    </rPh>
    <phoneticPr fontId="4"/>
  </si>
  <si>
    <t>11日目</t>
    <rPh sb="2" eb="4">
      <t>ニチメ</t>
    </rPh>
    <phoneticPr fontId="4"/>
  </si>
  <si>
    <t>12日目</t>
    <rPh sb="2" eb="4">
      <t>ニチメ</t>
    </rPh>
    <phoneticPr fontId="4"/>
  </si>
  <si>
    <t>13日目</t>
    <rPh sb="2" eb="4">
      <t>ニチメ</t>
    </rPh>
    <phoneticPr fontId="4"/>
  </si>
  <si>
    <t>14日目</t>
    <rPh sb="2" eb="4">
      <t>ニチメ</t>
    </rPh>
    <phoneticPr fontId="4"/>
  </si>
  <si>
    <t>15日目</t>
    <rPh sb="2" eb="4">
      <t>ニチメ</t>
    </rPh>
    <phoneticPr fontId="4"/>
  </si>
  <si>
    <t>　　　　　 　(6) 「助成対象の区分」の欄は、利用者の受け入れや応援職員を派遣した事業所･施設等が、以下のいずれの区分に該当するか選択して、数字を入力すること。（複数該当する場合には一番小さい番号のものを記入）</t>
    <rPh sb="21" eb="22">
      <t>ラン</t>
    </rPh>
    <rPh sb="42" eb="45">
      <t>ジギョウショ</t>
    </rPh>
    <rPh sb="46" eb="48">
      <t>シセツ</t>
    </rPh>
    <rPh sb="48" eb="49">
      <t>トウ</t>
    </rPh>
    <rPh sb="51" eb="53">
      <t>イカ</t>
    </rPh>
    <rPh sb="58" eb="60">
      <t>クブン</t>
    </rPh>
    <rPh sb="61" eb="63">
      <t>ガイトウ</t>
    </rPh>
    <rPh sb="66" eb="68">
      <t>センタク</t>
    </rPh>
    <rPh sb="71" eb="73">
      <t>スウジ</t>
    </rPh>
    <phoneticPr fontId="6"/>
  </si>
  <si>
    <t>感染対策等を行った上での施設内療養に要する費用分</t>
    <rPh sb="23" eb="24">
      <t>ブン</t>
    </rPh>
    <phoneticPr fontId="4"/>
  </si>
  <si>
    <t>（別紙3-2のとおり）</t>
    <phoneticPr fontId="4"/>
  </si>
  <si>
    <t>（別紙3-3のとおり）</t>
    <phoneticPr fontId="4"/>
  </si>
  <si>
    <t>入力項目</t>
    <rPh sb="0" eb="2">
      <t>ニュウリョク</t>
    </rPh>
    <rPh sb="2" eb="4">
      <t>コウモク</t>
    </rPh>
    <phoneticPr fontId="6"/>
  </si>
  <si>
    <t>入力欄</t>
    <rPh sb="0" eb="2">
      <t>ニュウリョク</t>
    </rPh>
    <rPh sb="2" eb="3">
      <t>ラン</t>
    </rPh>
    <phoneticPr fontId="6"/>
  </si>
  <si>
    <t>記入例</t>
    <rPh sb="0" eb="2">
      <t>キニュウ</t>
    </rPh>
    <rPh sb="2" eb="3">
      <t>レイ</t>
    </rPh>
    <phoneticPr fontId="6"/>
  </si>
  <si>
    <t>備考・注意事項</t>
    <rPh sb="0" eb="2">
      <t>ビコウ</t>
    </rPh>
    <rPh sb="3" eb="5">
      <t>チュウイ</t>
    </rPh>
    <rPh sb="5" eb="7">
      <t>ジコウ</t>
    </rPh>
    <phoneticPr fontId="6"/>
  </si>
  <si>
    <t>①
法
人
情
報</t>
    <rPh sb="2" eb="3">
      <t>ホウ</t>
    </rPh>
    <rPh sb="4" eb="5">
      <t>ニン</t>
    </rPh>
    <rPh sb="6" eb="7">
      <t>ジョウ</t>
    </rPh>
    <rPh sb="8" eb="9">
      <t>ホウ</t>
    </rPh>
    <phoneticPr fontId="9"/>
  </si>
  <si>
    <t>法人名</t>
    <rPh sb="0" eb="2">
      <t>ホウジン</t>
    </rPh>
    <rPh sb="2" eb="3">
      <t>メイ</t>
    </rPh>
    <phoneticPr fontId="6"/>
  </si>
  <si>
    <t>社会福祉法人△△</t>
    <rPh sb="0" eb="2">
      <t>シャカイ</t>
    </rPh>
    <rPh sb="2" eb="4">
      <t>フクシ</t>
    </rPh>
    <rPh sb="4" eb="6">
      <t>ホウジン</t>
    </rPh>
    <phoneticPr fontId="6"/>
  </si>
  <si>
    <t>法人格と名称の間は空けずに詰めてください。</t>
    <rPh sb="0" eb="1">
      <t>ホウ</t>
    </rPh>
    <rPh sb="1" eb="3">
      <t>ジンカク</t>
    </rPh>
    <rPh sb="4" eb="6">
      <t>メイショウ</t>
    </rPh>
    <rPh sb="7" eb="8">
      <t>アイダ</t>
    </rPh>
    <rPh sb="9" eb="10">
      <t>ア</t>
    </rPh>
    <rPh sb="13" eb="14">
      <t>ツ</t>
    </rPh>
    <phoneticPr fontId="9"/>
  </si>
  <si>
    <t>法人本部の郵便番号</t>
    <rPh sb="0" eb="2">
      <t>ホウジン</t>
    </rPh>
    <rPh sb="2" eb="4">
      <t>ホンブ</t>
    </rPh>
    <rPh sb="5" eb="7">
      <t>ユウビン</t>
    </rPh>
    <rPh sb="7" eb="9">
      <t>バンゴウ</t>
    </rPh>
    <phoneticPr fontId="6"/>
  </si>
  <si>
    <t>600-0000</t>
    <phoneticPr fontId="6"/>
  </si>
  <si>
    <t>数字の間は半角の「-」をつけてください。</t>
    <rPh sb="0" eb="2">
      <t>スウジ</t>
    </rPh>
    <rPh sb="3" eb="4">
      <t>アイダ</t>
    </rPh>
    <rPh sb="5" eb="7">
      <t>ハンカク</t>
    </rPh>
    <phoneticPr fontId="9"/>
  </si>
  <si>
    <t>法人本部の住所</t>
    <rPh sb="0" eb="2">
      <t>ホウジン</t>
    </rPh>
    <rPh sb="2" eb="4">
      <t>ホンブ</t>
    </rPh>
    <rPh sb="5" eb="7">
      <t>ジュウショ</t>
    </rPh>
    <phoneticPr fontId="6"/>
  </si>
  <si>
    <t>○○市○1-1</t>
    <rPh sb="2" eb="3">
      <t>シ</t>
    </rPh>
    <phoneticPr fontId="6"/>
  </si>
  <si>
    <t>兵庫県内の場合は○○市（郡）から入力してください。</t>
    <rPh sb="0" eb="3">
      <t>ヒョウゴケン</t>
    </rPh>
    <rPh sb="3" eb="4">
      <t>ナイ</t>
    </rPh>
    <rPh sb="5" eb="7">
      <t>バアイ</t>
    </rPh>
    <rPh sb="10" eb="11">
      <t>シ</t>
    </rPh>
    <rPh sb="12" eb="13">
      <t>グン</t>
    </rPh>
    <rPh sb="16" eb="18">
      <t>ニュウリョク</t>
    </rPh>
    <phoneticPr fontId="9"/>
  </si>
  <si>
    <t>法人本部の代表電話番号</t>
    <rPh sb="0" eb="2">
      <t>ホウジン</t>
    </rPh>
    <rPh sb="2" eb="4">
      <t>ホンブ</t>
    </rPh>
    <rPh sb="5" eb="7">
      <t>ダイヒョウ</t>
    </rPh>
    <rPh sb="7" eb="9">
      <t>デンワ</t>
    </rPh>
    <rPh sb="9" eb="11">
      <t>バンゴウ</t>
    </rPh>
    <phoneticPr fontId="6"/>
  </si>
  <si>
    <t>078-123-****</t>
    <phoneticPr fontId="6"/>
  </si>
  <si>
    <t>数字の間は半角の「-」をつけてください。</t>
    <phoneticPr fontId="9"/>
  </si>
  <si>
    <t>理事長　　○○　○○</t>
    <rPh sb="0" eb="3">
      <t>リジチョウ</t>
    </rPh>
    <phoneticPr fontId="9"/>
  </si>
  <si>
    <t>法人本部の組織共有メール</t>
    <rPh sb="0" eb="2">
      <t>ホウジン</t>
    </rPh>
    <rPh sb="2" eb="4">
      <t>ホンブ</t>
    </rPh>
    <rPh sb="5" eb="7">
      <t>ソシキ</t>
    </rPh>
    <rPh sb="7" eb="9">
      <t>キョウユウ</t>
    </rPh>
    <phoneticPr fontId="9"/>
  </si>
  <si>
    <t>○○＠○.jp</t>
  </si>
  <si>
    <t>担当者が在籍する事業所名</t>
    <rPh sb="0" eb="3">
      <t>タントウシャ</t>
    </rPh>
    <rPh sb="4" eb="6">
      <t>ザイセキ</t>
    </rPh>
    <rPh sb="8" eb="11">
      <t>ジギョウショ</t>
    </rPh>
    <rPh sb="11" eb="12">
      <t>メイ</t>
    </rPh>
    <phoneticPr fontId="9"/>
  </si>
  <si>
    <t>社会福祉法人△△法人本部</t>
    <rPh sb="0" eb="2">
      <t>シャカイ</t>
    </rPh>
    <rPh sb="2" eb="4">
      <t>フクシ</t>
    </rPh>
    <rPh sb="4" eb="6">
      <t>ホウジン</t>
    </rPh>
    <rPh sb="8" eb="10">
      <t>ホウジン</t>
    </rPh>
    <rPh sb="10" eb="12">
      <t>ホンブ</t>
    </rPh>
    <phoneticPr fontId="6"/>
  </si>
  <si>
    <t>書類送付先の郵便番号</t>
    <rPh sb="0" eb="2">
      <t>ショルイ</t>
    </rPh>
    <rPh sb="2" eb="5">
      <t>ソウフサキ</t>
    </rPh>
    <rPh sb="6" eb="8">
      <t>ユウビン</t>
    </rPh>
    <rPh sb="8" eb="10">
      <t>バンゴウ</t>
    </rPh>
    <phoneticPr fontId="9"/>
  </si>
  <si>
    <t>600-0000</t>
    <phoneticPr fontId="9"/>
  </si>
  <si>
    <t>書類送付先の住所</t>
    <rPh sb="6" eb="8">
      <t>ジュウショ</t>
    </rPh>
    <phoneticPr fontId="9"/>
  </si>
  <si>
    <t>担当者役職名</t>
    <phoneticPr fontId="9"/>
  </si>
  <si>
    <t>管理者</t>
    <rPh sb="0" eb="3">
      <t>カンリシャ</t>
    </rPh>
    <phoneticPr fontId="9"/>
  </si>
  <si>
    <t>担当者氏名</t>
    <phoneticPr fontId="9"/>
  </si>
  <si>
    <t>兵庫　次郎</t>
    <phoneticPr fontId="9"/>
  </si>
  <si>
    <t>担当者の電話番号</t>
    <rPh sb="0" eb="3">
      <t>タントウシャ</t>
    </rPh>
    <rPh sb="4" eb="6">
      <t>デンワ</t>
    </rPh>
    <rPh sb="6" eb="8">
      <t>バンゴウ</t>
    </rPh>
    <phoneticPr fontId="9"/>
  </si>
  <si>
    <t>連絡先のメールアドレス</t>
    <rPh sb="0" eb="3">
      <t>レンラクサキ</t>
    </rPh>
    <phoneticPr fontId="9"/>
  </si>
  <si>
    <t>補助金交付申請日</t>
    <rPh sb="0" eb="3">
      <t>ホジョキン</t>
    </rPh>
    <rPh sb="3" eb="5">
      <t>コウフ</t>
    </rPh>
    <rPh sb="5" eb="7">
      <t>シンセイ</t>
    </rPh>
    <rPh sb="7" eb="8">
      <t>ヒ</t>
    </rPh>
    <phoneticPr fontId="9"/>
  </si>
  <si>
    <t>③
振
込
先
口
座
情
報</t>
    <rPh sb="2" eb="3">
      <t>フ</t>
    </rPh>
    <rPh sb="4" eb="5">
      <t>コミ</t>
    </rPh>
    <rPh sb="6" eb="7">
      <t>サキ</t>
    </rPh>
    <rPh sb="8" eb="9">
      <t>クチ</t>
    </rPh>
    <rPh sb="10" eb="11">
      <t>ザ</t>
    </rPh>
    <rPh sb="12" eb="13">
      <t>ジョウ</t>
    </rPh>
    <rPh sb="14" eb="15">
      <t>ホウ</t>
    </rPh>
    <phoneticPr fontId="9"/>
  </si>
  <si>
    <t>金融機関名</t>
    <rPh sb="4" eb="5">
      <t>メイ</t>
    </rPh>
    <phoneticPr fontId="9"/>
  </si>
  <si>
    <t>○○銀行（信用金庫）等の種別も併せて入力してください。</t>
    <rPh sb="2" eb="4">
      <t>ギンコウ</t>
    </rPh>
    <rPh sb="5" eb="9">
      <t>シンヨウキンコ</t>
    </rPh>
    <rPh sb="10" eb="11">
      <t>トウ</t>
    </rPh>
    <rPh sb="12" eb="14">
      <t>シュベツ</t>
    </rPh>
    <rPh sb="15" eb="16">
      <t>アワ</t>
    </rPh>
    <rPh sb="18" eb="20">
      <t>ニュウリョク</t>
    </rPh>
    <phoneticPr fontId="9"/>
  </si>
  <si>
    <t>金融機関コード</t>
    <rPh sb="0" eb="2">
      <t>キンユウ</t>
    </rPh>
    <rPh sb="2" eb="4">
      <t>キカン</t>
    </rPh>
    <phoneticPr fontId="9"/>
  </si>
  <si>
    <t>金融機関の銀行コードを入力してください。</t>
    <rPh sb="0" eb="2">
      <t>キンユウ</t>
    </rPh>
    <rPh sb="2" eb="4">
      <t>キカン</t>
    </rPh>
    <rPh sb="5" eb="7">
      <t>ギンコウ</t>
    </rPh>
    <rPh sb="11" eb="13">
      <t>ニュウリョク</t>
    </rPh>
    <phoneticPr fontId="9"/>
  </si>
  <si>
    <t>支店名</t>
    <rPh sb="0" eb="3">
      <t>シテンメイ</t>
    </rPh>
    <phoneticPr fontId="9"/>
  </si>
  <si>
    <t>名称のみ入力してください。　※○○支店（出張所）等の種別は入力不要。</t>
    <rPh sb="0" eb="2">
      <t>メイショウ</t>
    </rPh>
    <rPh sb="4" eb="6">
      <t>ニュウリョク</t>
    </rPh>
    <rPh sb="17" eb="19">
      <t>シテン</t>
    </rPh>
    <rPh sb="20" eb="22">
      <t>シュッチョウ</t>
    </rPh>
    <rPh sb="22" eb="23">
      <t>ショ</t>
    </rPh>
    <phoneticPr fontId="9"/>
  </si>
  <si>
    <t>支店コード</t>
    <rPh sb="0" eb="2">
      <t>シテン</t>
    </rPh>
    <phoneticPr fontId="9"/>
  </si>
  <si>
    <t>金融機関の支店コードを入力してください。</t>
    <rPh sb="0" eb="2">
      <t>キンユウ</t>
    </rPh>
    <rPh sb="2" eb="4">
      <t>キカン</t>
    </rPh>
    <rPh sb="5" eb="7">
      <t>シテン</t>
    </rPh>
    <rPh sb="11" eb="13">
      <t>ニュウリョク</t>
    </rPh>
    <phoneticPr fontId="9"/>
  </si>
  <si>
    <t>預金種別</t>
    <rPh sb="0" eb="2">
      <t>ヨキン</t>
    </rPh>
    <rPh sb="2" eb="4">
      <t>シュベツ</t>
    </rPh>
    <phoneticPr fontId="9"/>
  </si>
  <si>
    <t>普通・総合/当座/貯蓄/他</t>
    <rPh sb="0" eb="2">
      <t>フツウ</t>
    </rPh>
    <rPh sb="3" eb="5">
      <t>ソウゴウ</t>
    </rPh>
    <rPh sb="6" eb="8">
      <t>トウザ</t>
    </rPh>
    <rPh sb="9" eb="11">
      <t>チョチク</t>
    </rPh>
    <rPh sb="12" eb="13">
      <t>ホカ</t>
    </rPh>
    <phoneticPr fontId="9"/>
  </si>
  <si>
    <t>口座番号</t>
    <rPh sb="0" eb="2">
      <t>コウザ</t>
    </rPh>
    <rPh sb="2" eb="4">
      <t>バンゴウ</t>
    </rPh>
    <phoneticPr fontId="9"/>
  </si>
  <si>
    <t>1234****</t>
    <phoneticPr fontId="9"/>
  </si>
  <si>
    <t>口座名義</t>
    <rPh sb="0" eb="2">
      <t>コウザ</t>
    </rPh>
    <rPh sb="2" eb="4">
      <t>メイギ</t>
    </rPh>
    <phoneticPr fontId="9"/>
  </si>
  <si>
    <t>口座名義ﾌﾘｶﾞﾅ</t>
    <rPh sb="0" eb="2">
      <t>コウザ</t>
    </rPh>
    <rPh sb="2" eb="4">
      <t>メイギ</t>
    </rPh>
    <phoneticPr fontId="9"/>
  </si>
  <si>
    <t>ｼｬｶｲﾌｸｼﾎｳｼﾞﾝｻﾝｶｸｻﾝｶｸ</t>
    <phoneticPr fontId="9"/>
  </si>
  <si>
    <t>④
確
認
事
項</t>
    <rPh sb="2" eb="3">
      <t>カク</t>
    </rPh>
    <rPh sb="4" eb="5">
      <t>ミト</t>
    </rPh>
    <rPh sb="6" eb="7">
      <t>コト</t>
    </rPh>
    <rPh sb="8" eb="9">
      <t>コウ</t>
    </rPh>
    <phoneticPr fontId="9"/>
  </si>
  <si>
    <t>←プルダウンで選択してください。</t>
    <rPh sb="7" eb="9">
      <t>センタク</t>
    </rPh>
    <phoneticPr fontId="4"/>
  </si>
  <si>
    <t>この登録書は、兵庫県の機関の１箇所に提出してください。</t>
    <phoneticPr fontId="9"/>
  </si>
  <si>
    <t>　　　　債　権　者　登　録　書　　</t>
    <phoneticPr fontId="9"/>
  </si>
  <si>
    <t>改正日：令和３年１月１日</t>
    <rPh sb="4" eb="6">
      <t>レイワ</t>
    </rPh>
    <rPh sb="7" eb="8">
      <t>ネン</t>
    </rPh>
    <rPh sb="9" eb="10">
      <t>ガツ</t>
    </rPh>
    <rPh sb="11" eb="12">
      <t>ニチ</t>
    </rPh>
    <phoneticPr fontId="9"/>
  </si>
  <si>
    <t>※１　変更の場合は該当箇所にチェックしてください。</t>
    <rPh sb="3" eb="5">
      <t>ヘンコウ</t>
    </rPh>
    <rPh sb="6" eb="8">
      <t>バアイ</t>
    </rPh>
    <rPh sb="9" eb="11">
      <t>ガイトウ</t>
    </rPh>
    <rPh sb="11" eb="13">
      <t>カショ</t>
    </rPh>
    <phoneticPr fontId="9"/>
  </si>
  <si>
    <t>　　変更</t>
    <rPh sb="2" eb="4">
      <t>ヘンコウ</t>
    </rPh>
    <phoneticPr fontId="9"/>
  </si>
  <si>
    <t>　　住所の変更</t>
    <rPh sb="2" eb="4">
      <t>ジュウショ</t>
    </rPh>
    <rPh sb="5" eb="7">
      <t>ヘンコウ</t>
    </rPh>
    <phoneticPr fontId="9"/>
  </si>
  <si>
    <t>　　氏名・法人名の変更</t>
    <rPh sb="2" eb="4">
      <t>シメイ</t>
    </rPh>
    <rPh sb="5" eb="7">
      <t>ホウジン</t>
    </rPh>
    <rPh sb="7" eb="8">
      <t>メイ</t>
    </rPh>
    <rPh sb="9" eb="11">
      <t>ヘンコウ</t>
    </rPh>
    <phoneticPr fontId="9"/>
  </si>
  <si>
    <t>　　電話番号（代表）の変更</t>
    <rPh sb="2" eb="4">
      <t>デンワ</t>
    </rPh>
    <rPh sb="4" eb="6">
      <t>バンゴウ</t>
    </rPh>
    <rPh sb="7" eb="9">
      <t>ダイヒョウ</t>
    </rPh>
    <rPh sb="11" eb="13">
      <t>ヘンコウ</t>
    </rPh>
    <phoneticPr fontId="9"/>
  </si>
  <si>
    <t>　　新規</t>
    <rPh sb="2" eb="4">
      <t>シンキ</t>
    </rPh>
    <phoneticPr fontId="9"/>
  </si>
  <si>
    <t>　　振込先の変更</t>
    <rPh sb="2" eb="4">
      <t>フリコミ</t>
    </rPh>
    <rPh sb="4" eb="5">
      <t>サキ</t>
    </rPh>
    <rPh sb="6" eb="8">
      <t>ヘンコウ</t>
    </rPh>
    <phoneticPr fontId="9"/>
  </si>
  <si>
    <t>　　その他（　　　　）</t>
    <rPh sb="4" eb="5">
      <t>タ</t>
    </rPh>
    <phoneticPr fontId="9"/>
  </si>
  <si>
    <t>※２　変更の場合でも、変更しない項目を含めて以降の欄は全て記載してください。</t>
    <rPh sb="3" eb="5">
      <t>ヘンコウ</t>
    </rPh>
    <rPh sb="6" eb="8">
      <t>バアイ</t>
    </rPh>
    <rPh sb="11" eb="13">
      <t>ヘンコウ</t>
    </rPh>
    <rPh sb="16" eb="18">
      <t>コウモク</t>
    </rPh>
    <rPh sb="19" eb="20">
      <t>フク</t>
    </rPh>
    <rPh sb="22" eb="24">
      <t>イコウ</t>
    </rPh>
    <rPh sb="25" eb="26">
      <t>ラン</t>
    </rPh>
    <rPh sb="27" eb="28">
      <t>スベ</t>
    </rPh>
    <rPh sb="29" eb="31">
      <t>キサイ</t>
    </rPh>
    <phoneticPr fontId="9"/>
  </si>
  <si>
    <t>（ﾌﾘｶﾞﾅ）
住所（所在地）</t>
    <rPh sb="8" eb="10">
      <t>ジュウショ</t>
    </rPh>
    <rPh sb="11" eb="14">
      <t>ショザイチ</t>
    </rPh>
    <phoneticPr fontId="9"/>
  </si>
  <si>
    <r>
      <t xml:space="preserve">（ﾌﾘｶﾞﾅ）
</t>
    </r>
    <r>
      <rPr>
        <sz val="10"/>
        <color theme="1"/>
        <rFont val="ＭＳ 明朝"/>
        <family val="1"/>
        <charset val="128"/>
      </rPr>
      <t>屋号・氏名又は法人名</t>
    </r>
    <phoneticPr fontId="9"/>
  </si>
  <si>
    <t>郵 便 番 号</t>
  </si>
  <si>
    <t>電話番号（代表）</t>
    <phoneticPr fontId="9"/>
  </si>
  <si>
    <t>経理担当者氏名</t>
    <rPh sb="0" eb="2">
      <t>ケイリ</t>
    </rPh>
    <rPh sb="2" eb="4">
      <t>タントウ</t>
    </rPh>
    <rPh sb="4" eb="5">
      <t>シャ</t>
    </rPh>
    <rPh sb="5" eb="7">
      <t>シメイ</t>
    </rPh>
    <phoneticPr fontId="9"/>
  </si>
  <si>
    <t>（連絡先電話番号：）</t>
    <rPh sb="1" eb="3">
      <t>レンラク</t>
    </rPh>
    <rPh sb="3" eb="4">
      <t>サキ</t>
    </rPh>
    <rPh sb="4" eb="6">
      <t>デンワ</t>
    </rPh>
    <rPh sb="6" eb="8">
      <t>バンゴウ</t>
    </rPh>
    <phoneticPr fontId="9"/>
  </si>
  <si>
    <t>記入者氏名</t>
    <rPh sb="0" eb="3">
      <t>キニュウシャ</t>
    </rPh>
    <rPh sb="3" eb="5">
      <t>シメイ</t>
    </rPh>
    <phoneticPr fontId="9"/>
  </si>
  <si>
    <t>（電子メール：）</t>
    <rPh sb="1" eb="3">
      <t>デンシ</t>
    </rPh>
    <phoneticPr fontId="9"/>
  </si>
  <si>
    <t>支 払 方 法</t>
  </si>
  <si>
    <t>２口座振替払(口座振込) ３隔地払(送金通知書) ４ 隔地払(振替払出証書)</t>
    <phoneticPr fontId="9"/>
  </si>
  <si>
    <t>[該当を○で囲む]</t>
  </si>
  <si>
    <t>（ﾌﾘｶﾞﾅ）
金 融 機 関 名
（払渡店）</t>
    <phoneticPr fontId="9"/>
  </si>
  <si>
    <t>支払方法が「２又は３」の場合記入
　[注意事項５]</t>
    <rPh sb="19" eb="21">
      <t>チュウイ</t>
    </rPh>
    <rPh sb="21" eb="23">
      <t>ジコウ</t>
    </rPh>
    <phoneticPr fontId="9"/>
  </si>
  <si>
    <t>支店</t>
    <phoneticPr fontId="9"/>
  </si>
  <si>
    <t>預 金 種 別</t>
  </si>
  <si>
    <t>１　普通・総合 ２　当座 ４　貯蓄 ９　その他</t>
    <phoneticPr fontId="9"/>
  </si>
  <si>
    <t>支払方法が「２」の場合記入</t>
    <phoneticPr fontId="9"/>
  </si>
  <si>
    <t>金融機関・支店番号</t>
  </si>
  <si>
    <t>・</t>
    <phoneticPr fontId="9"/>
  </si>
  <si>
    <t>口 座 番 号</t>
  </si>
  <si>
    <t>（ﾌﾘｶﾞﾅ）
口座名義人</t>
    <rPh sb="8" eb="10">
      <t>コウザ</t>
    </rPh>
    <rPh sb="10" eb="12">
      <t>メイギ</t>
    </rPh>
    <rPh sb="12" eb="13">
      <t>ニン</t>
    </rPh>
    <phoneticPr fontId="9"/>
  </si>
  <si>
    <t>公共工事等の前金払を受ける場合は下記に専用口座を記入</t>
    <rPh sb="0" eb="2">
      <t>コウキョウ</t>
    </rPh>
    <rPh sb="2" eb="4">
      <t>コウジ</t>
    </rPh>
    <rPh sb="4" eb="5">
      <t>トウ</t>
    </rPh>
    <rPh sb="6" eb="8">
      <t>マエキン</t>
    </rPh>
    <rPh sb="8" eb="9">
      <t>バラ</t>
    </rPh>
    <rPh sb="10" eb="11">
      <t>ウ</t>
    </rPh>
    <rPh sb="13" eb="15">
      <t>バアイ</t>
    </rPh>
    <rPh sb="16" eb="18">
      <t>カキ</t>
    </rPh>
    <rPh sb="19" eb="21">
      <t>センヨウ</t>
    </rPh>
    <rPh sb="21" eb="23">
      <t>コウザ</t>
    </rPh>
    <rPh sb="24" eb="26">
      <t>キニュウ</t>
    </rPh>
    <phoneticPr fontId="9"/>
  </si>
  <si>
    <t>（ﾌﾘｶﾞﾅ）
別口普通預金口座</t>
    <rPh sb="8" eb="10">
      <t>ベツクチ</t>
    </rPh>
    <rPh sb="10" eb="12">
      <t>フツウ</t>
    </rPh>
    <rPh sb="12" eb="14">
      <t>ヨキン</t>
    </rPh>
    <rPh sb="14" eb="16">
      <t>コウザ</t>
    </rPh>
    <phoneticPr fontId="9"/>
  </si>
  <si>
    <t>前払金専用口座登録時の注意（兵庫県機関向け）･･･債権者コードの末尾（11桁目）に「A（大文字、半角）」、（複数口座があるときはB,C～とする）。氏名（漢字）の前に「（前金）」を入力</t>
    <phoneticPr fontId="9"/>
  </si>
  <si>
    <t>銀行</t>
    <rPh sb="0" eb="2">
      <t>ギンコウ</t>
    </rPh>
    <phoneticPr fontId="9"/>
  </si>
  <si>
    <t>(金庫)</t>
    <rPh sb="1" eb="3">
      <t>キンコ</t>
    </rPh>
    <phoneticPr fontId="9"/>
  </si>
  <si>
    <t>（普通）</t>
    <rPh sb="1" eb="3">
      <t>フツウ</t>
    </rPh>
    <phoneticPr fontId="9"/>
  </si>
  <si>
    <t>（ﾌﾘｶﾞﾅ）
口 座 名 義 人</t>
    <rPh sb="8" eb="9">
      <t>　</t>
    </rPh>
    <rPh sb="10" eb="11">
      <t>　</t>
    </rPh>
    <rPh sb="12" eb="13">
      <t>　</t>
    </rPh>
    <rPh sb="14" eb="15">
      <t>　</t>
    </rPh>
    <rPh sb="16" eb="17">
      <t>ニン</t>
    </rPh>
    <phoneticPr fontId="9"/>
  </si>
  <si>
    <t>　上記のとおり兵庫県財務会計システムに登録してください。</t>
    <phoneticPr fontId="9"/>
  </si>
  <si>
    <t>　兵庫県あて</t>
    <phoneticPr fontId="9"/>
  </si>
  <si>
    <t>住所（所在地）</t>
  </si>
  <si>
    <t>氏名又は法人名等</t>
  </si>
  <si>
    <t>代表者の職氏名　　　　　　　　　　　　　　　　　　　　　　　　</t>
    <phoneticPr fontId="9"/>
  </si>
  <si>
    <t>（注意事項）</t>
    <phoneticPr fontId="9"/>
  </si>
  <si>
    <t>１　この債権者登録書に記入された情報は、兵庫県財務会計システムに登録して利用されます。皆様に、より迅速かつ正確に支払が行える
  よう、県（各部局、かい）に対する債権者（予定者）として必要事項をあらかじめ登録していただくものです。</t>
    <phoneticPr fontId="9"/>
  </si>
  <si>
    <t>２　登録は、御本人から抹消の申出がある場合のほか、利用実態が４年間ない場合には、年度末に自動的に削除されます。</t>
    <phoneticPr fontId="9"/>
  </si>
  <si>
    <t>３　原則的に電話番号（代表）が債権者コードとして登録されますので、県に見積書、請求書等を提出される場合は、電話番号（代表）を記入
  していただくようお願いします。</t>
    <phoneticPr fontId="9"/>
  </si>
  <si>
    <t>４　登録内容に変更が生じた場合は、必ず登録書（変更）を提出してください。ただし、法人の代表者名のみが変更になった場合は提出不要
  です。また、経理担当者又は記入者の氏名又は連絡先のみが変更になった場合も、提出不要です。</t>
    <phoneticPr fontId="9"/>
  </si>
  <si>
    <t>　金融機関の合併、支店の統廃合等により、口座に関して変更が生じたときも、口座振替(振込)不能となりますので注意してください。</t>
    <phoneticPr fontId="9"/>
  </si>
  <si>
    <t>５　支払方法が「３ 隔地払（送金通知書）」の場合は、三井住友銀行の全国の本支店、但馬銀行の県内本支店又はみなと銀行の県内本支店に
 おいて受取（払渡）となりますので、金融機関名として、うちいずれか１行を記入（支店名は不要）してください。</t>
    <phoneticPr fontId="9"/>
  </si>
  <si>
    <t>６　この債権者登録書の提出とともに、登録する債権者の本人確認書類の写しを添付してください。本人確認書類の写しとは、概ね以下の
 とおりです（いずれか一つ）。</t>
    <phoneticPr fontId="9"/>
  </si>
  <si>
    <t>　【登録者が法人等の場合】・登記事項証明書　・印鑑登録証明書　等
　【登録者が個人の場合】・マイナンバーカード　・運転免許証　・パスポート　・各種健康保険証　等の公的書類
　　　　　　　　　　　　　（住所、氏名、生年月日の記載があるもの）</t>
    <phoneticPr fontId="9"/>
  </si>
  <si>
    <t>様式第１０号（第１４条関係）</t>
    <phoneticPr fontId="6"/>
  </si>
  <si>
    <t>補　助　金　請　求　書</t>
    <rPh sb="0" eb="1">
      <t>タスク</t>
    </rPh>
    <rPh sb="2" eb="3">
      <t>スケ</t>
    </rPh>
    <rPh sb="4" eb="5">
      <t>カネ</t>
    </rPh>
    <rPh sb="6" eb="7">
      <t>ショウ</t>
    </rPh>
    <rPh sb="8" eb="9">
      <t>モトム</t>
    </rPh>
    <rPh sb="10" eb="11">
      <t>ショ</t>
    </rPh>
    <phoneticPr fontId="5"/>
  </si>
  <si>
    <t>金</t>
    <rPh sb="0" eb="1">
      <t>カネ</t>
    </rPh>
    <phoneticPr fontId="6"/>
  </si>
  <si>
    <t>円也</t>
    <rPh sb="0" eb="1">
      <t>エン</t>
    </rPh>
    <rPh sb="1" eb="2">
      <t>ナリ</t>
    </rPh>
    <phoneticPr fontId="9"/>
  </si>
  <si>
    <t>補助金交付決定額</t>
    <rPh sb="0" eb="3">
      <t>ホジョキン</t>
    </rPh>
    <rPh sb="3" eb="5">
      <t>コウフ</t>
    </rPh>
    <rPh sb="5" eb="7">
      <t>ケッテイ</t>
    </rPh>
    <rPh sb="7" eb="8">
      <t>ガク</t>
    </rPh>
    <phoneticPr fontId="6"/>
  </si>
  <si>
    <t>円</t>
    <rPh sb="0" eb="1">
      <t>エン</t>
    </rPh>
    <phoneticPr fontId="6"/>
  </si>
  <si>
    <t>補助金確定額</t>
    <rPh sb="0" eb="3">
      <t>ホジョキン</t>
    </rPh>
    <rPh sb="3" eb="5">
      <t>カクテイ</t>
    </rPh>
    <rPh sb="5" eb="6">
      <t>ガク</t>
    </rPh>
    <phoneticPr fontId="6"/>
  </si>
  <si>
    <t>円</t>
    <rPh sb="0" eb="1">
      <t>エン</t>
    </rPh>
    <phoneticPr fontId="9"/>
  </si>
  <si>
    <t>　</t>
  </si>
  <si>
    <t>〈根拠〉</t>
    <rPh sb="1" eb="3">
      <t>コンキョ</t>
    </rPh>
    <phoneticPr fontId="6"/>
  </si>
  <si>
    <t>補助金交付決定通知</t>
    <rPh sb="0" eb="3">
      <t>ホジョキン</t>
    </rPh>
    <rPh sb="3" eb="5">
      <t>コウフ</t>
    </rPh>
    <rPh sb="5" eb="7">
      <t>ケッテイ</t>
    </rPh>
    <rPh sb="7" eb="9">
      <t>ツウチ</t>
    </rPh>
    <phoneticPr fontId="6"/>
  </si>
  <si>
    <t>補助金確定通知</t>
    <rPh sb="0" eb="3">
      <t>ホジョキン</t>
    </rPh>
    <rPh sb="3" eb="5">
      <t>カクテイ</t>
    </rPh>
    <rPh sb="5" eb="7">
      <t>ツウチ</t>
    </rPh>
    <phoneticPr fontId="6"/>
  </si>
  <si>
    <t>令和    年　　月　　日</t>
    <rPh sb="0" eb="2">
      <t>レイワ</t>
    </rPh>
    <rPh sb="6" eb="7">
      <t>ネン</t>
    </rPh>
    <rPh sb="9" eb="10">
      <t>ガツ</t>
    </rPh>
    <rPh sb="12" eb="13">
      <t>ニチ</t>
    </rPh>
    <phoneticPr fontId="9"/>
  </si>
  <si>
    <t>兵 庫 県 知 事</t>
    <phoneticPr fontId="5"/>
  </si>
  <si>
    <t>様</t>
    <rPh sb="0" eb="1">
      <t>サマ</t>
    </rPh>
    <phoneticPr fontId="9"/>
  </si>
  <si>
    <t>　</t>
    <phoneticPr fontId="6"/>
  </si>
  <si>
    <t>請求者</t>
    <phoneticPr fontId="9"/>
  </si>
  <si>
    <t>住所</t>
    <rPh sb="0" eb="2">
      <t>ジュウショ</t>
    </rPh>
    <phoneticPr fontId="9"/>
  </si>
  <si>
    <t>団体名</t>
    <rPh sb="0" eb="3">
      <t>ダンタイメイ</t>
    </rPh>
    <phoneticPr fontId="9"/>
  </si>
  <si>
    <t>代表者氏名</t>
    <rPh sb="0" eb="3">
      <t>ダイヒョウシャ</t>
    </rPh>
    <rPh sb="3" eb="5">
      <t>シメイ</t>
    </rPh>
    <phoneticPr fontId="9"/>
  </si>
  <si>
    <t>発行責任者</t>
    <phoneticPr fontId="9"/>
  </si>
  <si>
    <t>電話</t>
    <rPh sb="0" eb="2">
      <t>デンワ</t>
    </rPh>
    <phoneticPr fontId="9"/>
  </si>
  <si>
    <t>電子メール</t>
    <rPh sb="0" eb="2">
      <t>デンシ</t>
    </rPh>
    <phoneticPr fontId="9"/>
  </si>
  <si>
    <t>担当者</t>
    <phoneticPr fontId="9"/>
  </si>
  <si>
    <t>（添付書類）</t>
    <rPh sb="1" eb="3">
      <t>テンプ</t>
    </rPh>
    <rPh sb="3" eb="5">
      <t>ショルイ</t>
    </rPh>
    <phoneticPr fontId="6"/>
  </si>
  <si>
    <t>委　任　状</t>
    <rPh sb="0" eb="1">
      <t>イ</t>
    </rPh>
    <rPh sb="2" eb="3">
      <t>ニン</t>
    </rPh>
    <rPh sb="4" eb="5">
      <t>ジョウ</t>
    </rPh>
    <phoneticPr fontId="4"/>
  </si>
  <si>
    <t>受任者</t>
    <rPh sb="0" eb="2">
      <t>ジュニン</t>
    </rPh>
    <rPh sb="2" eb="3">
      <t>シャ</t>
    </rPh>
    <phoneticPr fontId="9"/>
  </si>
  <si>
    <r>
      <t>　　　兵 庫 県 知 事　　齋 藤　元 彦　様　　</t>
    </r>
    <r>
      <rPr>
        <sz val="12"/>
        <color rgb="FF000000"/>
        <rFont val="ＭＳ 明朝"/>
        <family val="1"/>
        <charset val="128"/>
      </rPr>
      <t>　</t>
    </r>
    <rPh sb="14" eb="15">
      <t>イツ</t>
    </rPh>
    <rPh sb="16" eb="17">
      <t>フジ</t>
    </rPh>
    <rPh sb="18" eb="19">
      <t>モト</t>
    </rPh>
    <rPh sb="20" eb="21">
      <t>ヒコ</t>
    </rPh>
    <phoneticPr fontId="9"/>
  </si>
  <si>
    <t>住　　所</t>
    <rPh sb="0" eb="1">
      <t>ジュウ</t>
    </rPh>
    <rPh sb="3" eb="4">
      <t>ショ</t>
    </rPh>
    <phoneticPr fontId="4"/>
  </si>
  <si>
    <t>団 体 名</t>
    <rPh sb="0" eb="1">
      <t>ダン</t>
    </rPh>
    <rPh sb="2" eb="3">
      <t>カラダ</t>
    </rPh>
    <rPh sb="4" eb="5">
      <t>メイ</t>
    </rPh>
    <phoneticPr fontId="4"/>
  </si>
  <si>
    <t>代表者名</t>
    <rPh sb="0" eb="3">
      <t>ダイヒョウシャ</t>
    </rPh>
    <rPh sb="3" eb="4">
      <t>メイ</t>
    </rPh>
    <phoneticPr fontId="4"/>
  </si>
  <si>
    <t>印</t>
    <rPh sb="0" eb="1">
      <t>イン</t>
    </rPh>
    <phoneticPr fontId="9"/>
  </si>
  <si>
    <t>　　※一致させること</t>
    <rPh sb="3" eb="5">
      <t>イッチ</t>
    </rPh>
    <phoneticPr fontId="4"/>
  </si>
  <si>
    <t>【別紙３－３】</t>
    <rPh sb="1" eb="3">
      <t>ベッシ</t>
    </rPh>
    <phoneticPr fontId="4"/>
  </si>
  <si>
    <t>以下のシートは削除禁止！
※削除すると自動計算できなくなります！</t>
    <rPh sb="0" eb="2">
      <t>イカ</t>
    </rPh>
    <rPh sb="7" eb="9">
      <t>サクジョ</t>
    </rPh>
    <rPh sb="9" eb="11">
      <t>キンシ</t>
    </rPh>
    <rPh sb="14" eb="16">
      <t>サクジョ</t>
    </rPh>
    <rPh sb="19" eb="21">
      <t>ジドウ</t>
    </rPh>
    <rPh sb="21" eb="23">
      <t>ケイサン</t>
    </rPh>
    <phoneticPr fontId="4"/>
  </si>
  <si>
    <t>様式第１号の２（第３条関係）</t>
    <phoneticPr fontId="4"/>
  </si>
  <si>
    <t>事業所名：</t>
    <rPh sb="0" eb="3">
      <t>ジギョウショ</t>
    </rPh>
    <rPh sb="3" eb="4">
      <t>メイ</t>
    </rPh>
    <phoneticPr fontId="9"/>
  </si>
  <si>
    <t>法人名：</t>
    <rPh sb="0" eb="2">
      <t>ホウジン</t>
    </rPh>
    <rPh sb="2" eb="3">
      <t>メイ</t>
    </rPh>
    <phoneticPr fontId="9"/>
  </si>
  <si>
    <t>代表者職氏名：</t>
    <rPh sb="0" eb="3">
      <t>ダイヒョウシャ</t>
    </rPh>
    <rPh sb="3" eb="4">
      <t>ショク</t>
    </rPh>
    <rPh sb="4" eb="6">
      <t>シメイ</t>
    </rPh>
    <phoneticPr fontId="9"/>
  </si>
  <si>
    <t>計上している場合は該当額を減額してください。</t>
    <phoneticPr fontId="4"/>
  </si>
  <si>
    <t>補助基準額超過の場合、国個別協議を希望するか。</t>
    <rPh sb="0" eb="2">
      <t>ホジョ</t>
    </rPh>
    <rPh sb="2" eb="4">
      <t>キジュン</t>
    </rPh>
    <rPh sb="4" eb="5">
      <t>ガク</t>
    </rPh>
    <rPh sb="5" eb="7">
      <t>チョウカ</t>
    </rPh>
    <rPh sb="8" eb="10">
      <t>バアイ</t>
    </rPh>
    <rPh sb="11" eb="12">
      <t>クニ</t>
    </rPh>
    <rPh sb="12" eb="14">
      <t>コベツ</t>
    </rPh>
    <rPh sb="14" eb="16">
      <t>キョウギ</t>
    </rPh>
    <rPh sb="17" eb="19">
      <t>キボウ</t>
    </rPh>
    <phoneticPr fontId="4"/>
  </si>
  <si>
    <t>県使用欄（触らないでください）</t>
    <rPh sb="0" eb="1">
      <t>ケン</t>
    </rPh>
    <rPh sb="1" eb="3">
      <t>シヨウ</t>
    </rPh>
    <rPh sb="3" eb="4">
      <t>ラン</t>
    </rPh>
    <rPh sb="5" eb="6">
      <t>サワ</t>
    </rPh>
    <phoneticPr fontId="4"/>
  </si>
  <si>
    <t>補助金変更交付決定通知</t>
    <rPh sb="0" eb="3">
      <t>ホジョキン</t>
    </rPh>
    <rPh sb="3" eb="5">
      <t>ヘンコウ</t>
    </rPh>
    <rPh sb="5" eb="7">
      <t>コウフ</t>
    </rPh>
    <rPh sb="7" eb="9">
      <t>ケッテイ</t>
    </rPh>
    <rPh sb="9" eb="11">
      <t>ツウチ</t>
    </rPh>
    <phoneticPr fontId="6"/>
  </si>
  <si>
    <t>【「書類送付先の住所」について】</t>
  </si>
  <si>
    <t>法人本部の住所と同じ場合でも入力してください。</t>
  </si>
  <si>
    <t>対象施設（事業所）の所在市町</t>
    <rPh sb="0" eb="2">
      <t>タイショウ</t>
    </rPh>
    <rPh sb="2" eb="4">
      <t>シセツ</t>
    </rPh>
    <rPh sb="5" eb="8">
      <t>ジギョウショ</t>
    </rPh>
    <rPh sb="10" eb="12">
      <t>ショザイ</t>
    </rPh>
    <rPh sb="12" eb="14">
      <t>シチョウ</t>
    </rPh>
    <phoneticPr fontId="4"/>
  </si>
  <si>
    <t>○○市</t>
    <rPh sb="2" eb="3">
      <t>シ</t>
    </rPh>
    <phoneticPr fontId="4"/>
  </si>
  <si>
    <t>（注）補助金交付決定額は、事業途中で金額の変更があった場合は最終変更後の交付決定額を記載し、補助金確定額は、補助金確定通知があった場合のみ記載する。</t>
    <phoneticPr fontId="4"/>
  </si>
  <si>
    <r>
      <t>対象施設（事業所）がある</t>
    </r>
    <r>
      <rPr>
        <u/>
        <sz val="12"/>
        <rFont val="ＭＳ Ｐゴシック"/>
        <family val="3"/>
        <charset val="128"/>
      </rPr>
      <t>市町名のみ</t>
    </r>
    <r>
      <rPr>
        <sz val="12"/>
        <rFont val="ＭＳ Ｐゴシック"/>
        <family val="3"/>
        <charset val="128"/>
      </rPr>
      <t>入力してください。対象施設等が複数あり、複数の市町にまたぐ場合は
○○市・△△市　と入力してください。</t>
    </r>
    <rPh sb="0" eb="2">
      <t>タイショウ</t>
    </rPh>
    <rPh sb="2" eb="4">
      <t>シセツ</t>
    </rPh>
    <rPh sb="5" eb="8">
      <t>ジギョウショ</t>
    </rPh>
    <rPh sb="12" eb="14">
      <t>シマチ</t>
    </rPh>
    <rPh sb="14" eb="15">
      <t>メイ</t>
    </rPh>
    <rPh sb="17" eb="19">
      <t>ニュウリョク</t>
    </rPh>
    <rPh sb="26" eb="28">
      <t>タイショウ</t>
    </rPh>
    <rPh sb="28" eb="30">
      <t>シセツ</t>
    </rPh>
    <rPh sb="30" eb="31">
      <t>トウ</t>
    </rPh>
    <rPh sb="32" eb="34">
      <t>フクスウ</t>
    </rPh>
    <rPh sb="37" eb="39">
      <t>フクスウ</t>
    </rPh>
    <rPh sb="40" eb="42">
      <t>シチョウ</t>
    </rPh>
    <rPh sb="46" eb="48">
      <t>バアイ</t>
    </rPh>
    <rPh sb="52" eb="53">
      <t>シ</t>
    </rPh>
    <rPh sb="56" eb="57">
      <t>シ</t>
    </rPh>
    <rPh sb="59" eb="61">
      <t>ニュウリョク</t>
    </rPh>
    <phoneticPr fontId="4"/>
  </si>
  <si>
    <t>②事務担当者等情報</t>
    <rPh sb="1" eb="3">
      <t>ジム</t>
    </rPh>
    <rPh sb="3" eb="6">
      <t>タントウシャ</t>
    </rPh>
    <rPh sb="6" eb="7">
      <t>トウ</t>
    </rPh>
    <rPh sb="7" eb="9">
      <t>ジョウホウ</t>
    </rPh>
    <phoneticPr fontId="9"/>
  </si>
  <si>
    <r>
      <t>（注</t>
    </r>
    <r>
      <rPr>
        <sz val="16"/>
        <color theme="1"/>
        <rFont val="Century"/>
        <family val="1"/>
      </rPr>
      <t xml:space="preserve">) </t>
    </r>
    <r>
      <rPr>
        <sz val="16"/>
        <color theme="1"/>
        <rFont val="ＭＳ 明朝"/>
        <family val="1"/>
        <charset val="128"/>
      </rPr>
      <t>補助金変更交付決定通知及び補助金確定通知は、当該通知があった場合のみ記載する。</t>
    </r>
  </si>
  <si>
    <t>既 受 領 額</t>
    <rPh sb="2" eb="3">
      <t>スデ</t>
    </rPh>
    <rPh sb="4" eb="5">
      <t>リョウ</t>
    </rPh>
    <rPh sb="6" eb="7">
      <t>ガクガク</t>
    </rPh>
    <phoneticPr fontId="6"/>
  </si>
  <si>
    <t>今 回 請 求 額</t>
    <rPh sb="0" eb="1">
      <t>イマ</t>
    </rPh>
    <rPh sb="2" eb="3">
      <t>カイ</t>
    </rPh>
    <rPh sb="4" eb="5">
      <t>ショウ</t>
    </rPh>
    <rPh sb="6" eb="7">
      <t>モトム</t>
    </rPh>
    <rPh sb="8" eb="9">
      <t>ガク</t>
    </rPh>
    <phoneticPr fontId="6"/>
  </si>
  <si>
    <t>令 和　 年　 月　 日</t>
    <rPh sb="0" eb="1">
      <t>レイ</t>
    </rPh>
    <rPh sb="2" eb="3">
      <t>ワ</t>
    </rPh>
    <rPh sb="5" eb="6">
      <t>ネン</t>
    </rPh>
    <rPh sb="8" eb="9">
      <t>ゲツ</t>
    </rPh>
    <rPh sb="11" eb="12">
      <t>ヒ</t>
    </rPh>
    <phoneticPr fontId="6"/>
  </si>
  <si>
    <t>高 第　　 　　　　号</t>
    <rPh sb="0" eb="1">
      <t>コウ</t>
    </rPh>
    <rPh sb="2" eb="3">
      <t>ダイ</t>
    </rPh>
    <rPh sb="10" eb="11">
      <t>ゴウ</t>
    </rPh>
    <phoneticPr fontId="6"/>
  </si>
  <si>
    <t xml:space="preserve">  ←回数を記入（例：１回目、２回目）</t>
    <rPh sb="3" eb="5">
      <t>カイスウ</t>
    </rPh>
    <rPh sb="6" eb="8">
      <t>キニュウ</t>
    </rPh>
    <rPh sb="9" eb="10">
      <t>レイ</t>
    </rPh>
    <rPh sb="12" eb="14">
      <t>カイメ</t>
    </rPh>
    <rPh sb="16" eb="18">
      <t>カイメ</t>
    </rPh>
    <phoneticPr fontId="4"/>
  </si>
  <si>
    <t>派遣先：</t>
    <rPh sb="0" eb="3">
      <t>ハケンサキ</t>
    </rPh>
    <phoneticPr fontId="4"/>
  </si>
  <si>
    <t>複数の事業所について、今回申請する場合は、それぞれの回数を記入してください。</t>
    <rPh sb="0" eb="2">
      <t>フクスウ</t>
    </rPh>
    <rPh sb="3" eb="6">
      <t>ジギョウショ</t>
    </rPh>
    <rPh sb="11" eb="13">
      <t>コンカイ</t>
    </rPh>
    <rPh sb="13" eb="15">
      <t>シンセイ</t>
    </rPh>
    <rPh sb="17" eb="19">
      <t>バアイ</t>
    </rPh>
    <rPh sb="26" eb="28">
      <t>カイスウ</t>
    </rPh>
    <rPh sb="29" eb="31">
      <t>キニュウ</t>
    </rPh>
    <phoneticPr fontId="4"/>
  </si>
  <si>
    <t>施設内療養者別補助単価</t>
    <rPh sb="0" eb="3">
      <t>シセツナイ</t>
    </rPh>
    <rPh sb="3" eb="6">
      <t>リョウヨウシャ</t>
    </rPh>
    <rPh sb="6" eb="7">
      <t>ベツ</t>
    </rPh>
    <rPh sb="7" eb="9">
      <t>ホジョ</t>
    </rPh>
    <rPh sb="9" eb="11">
      <t>タンカ</t>
    </rPh>
    <phoneticPr fontId="4"/>
  </si>
  <si>
    <t>○名×○円×○日間＋○円（手数料、○○費用）
○円（職員○名分（○月○日～○月○日））</t>
    <phoneticPr fontId="4"/>
  </si>
  <si>
    <t>記載例</t>
    <rPh sb="0" eb="3">
      <t>キサイレイ</t>
    </rPh>
    <phoneticPr fontId="4"/>
  </si>
  <si>
    <t>○円（○人分、○日間分））</t>
    <phoneticPr fontId="4"/>
  </si>
  <si>
    <t>○名×○円（○日間分）
○円（○名分、○日間分）</t>
    <phoneticPr fontId="4"/>
  </si>
  <si>
    <t>○円（連携先○○、○名分、延べ○回分、交通手段○○）</t>
    <phoneticPr fontId="4"/>
  </si>
  <si>
    <t>○名×○円</t>
    <phoneticPr fontId="4"/>
  </si>
  <si>
    <t>○円（○回分）</t>
    <phoneticPr fontId="4"/>
  </si>
  <si>
    <t>①○○：○円（○個分）、②○○：○円（○個分）、③○○：○円（○個分）
①○○：○個×単価○円＝○円、②○個×単価○円＝○円、③○個×単価○円＝○円</t>
    <rPh sb="43" eb="45">
      <t>タンカ</t>
    </rPh>
    <rPh sb="46" eb="47">
      <t>エン</t>
    </rPh>
    <rPh sb="49" eb="50">
      <t>エン</t>
    </rPh>
    <phoneticPr fontId="4"/>
  </si>
  <si>
    <t>↑全て税抜きで！</t>
    <rPh sb="1" eb="2">
      <t>スベ</t>
    </rPh>
    <rPh sb="3" eb="5">
      <t>ゼイヌ</t>
    </rPh>
    <phoneticPr fontId="4"/>
  </si>
  <si>
    <t>緊急雇用</t>
    <rPh sb="0" eb="2">
      <t>キンキュウ</t>
    </rPh>
    <rPh sb="2" eb="4">
      <t>コヨウ</t>
    </rPh>
    <phoneticPr fontId="2"/>
  </si>
  <si>
    <t>割増賃金・手当</t>
    <rPh sb="0" eb="2">
      <t>ワリマシ</t>
    </rPh>
    <rPh sb="2" eb="4">
      <t>チンギン</t>
    </rPh>
    <rPh sb="5" eb="7">
      <t>テアテ</t>
    </rPh>
    <phoneticPr fontId="2"/>
  </si>
  <si>
    <t>職業紹介料</t>
    <rPh sb="0" eb="2">
      <t>ショクギョウ</t>
    </rPh>
    <rPh sb="2" eb="4">
      <t>ショウカイ</t>
    </rPh>
    <rPh sb="4" eb="5">
      <t>リョウ</t>
    </rPh>
    <phoneticPr fontId="2"/>
  </si>
  <si>
    <t>損害賠償
保険加入</t>
    <rPh sb="0" eb="2">
      <t>ソンガイ</t>
    </rPh>
    <rPh sb="2" eb="4">
      <t>バイショウ</t>
    </rPh>
    <rPh sb="5" eb="7">
      <t>ホケン</t>
    </rPh>
    <rPh sb="7" eb="9">
      <t>カニュウ</t>
    </rPh>
    <phoneticPr fontId="2"/>
  </si>
  <si>
    <t>宿泊費
（帰宅困難職員）</t>
    <rPh sb="0" eb="3">
      <t>シュクハクヒ</t>
    </rPh>
    <rPh sb="5" eb="7">
      <t>キタク</t>
    </rPh>
    <rPh sb="7" eb="9">
      <t>コンナン</t>
    </rPh>
    <rPh sb="9" eb="11">
      <t>ショクイン</t>
    </rPh>
    <phoneticPr fontId="2"/>
  </si>
  <si>
    <t>旅費
（連携）</t>
    <rPh sb="0" eb="2">
      <t>リョヒ</t>
    </rPh>
    <rPh sb="4" eb="6">
      <t>レンケイ</t>
    </rPh>
    <phoneticPr fontId="2"/>
  </si>
  <si>
    <r>
      <t xml:space="preserve">自費検査
</t>
    </r>
    <r>
      <rPr>
        <sz val="9"/>
        <color rgb="FFFF0000"/>
        <rFont val="メイリオ"/>
        <family val="3"/>
        <charset val="128"/>
      </rPr>
      <t>※介護施設等のみ</t>
    </r>
    <rPh sb="0" eb="2">
      <t>ジヒ</t>
    </rPh>
    <rPh sb="2" eb="4">
      <t>ケンサ</t>
    </rPh>
    <rPh sb="6" eb="8">
      <t>カイゴ</t>
    </rPh>
    <rPh sb="8" eb="11">
      <t>シセツトウ</t>
    </rPh>
    <phoneticPr fontId="2"/>
  </si>
  <si>
    <t>消毒・清掃</t>
    <rPh sb="0" eb="2">
      <t>ショウドク</t>
    </rPh>
    <rPh sb="3" eb="5">
      <t>セイソウ</t>
    </rPh>
    <phoneticPr fontId="2"/>
  </si>
  <si>
    <t>感染性廃棄物処理</t>
    <rPh sb="0" eb="3">
      <t>カンセンセイ</t>
    </rPh>
    <rPh sb="3" eb="6">
      <t>ハイキブツ</t>
    </rPh>
    <rPh sb="6" eb="8">
      <t>ショリ</t>
    </rPh>
    <phoneticPr fontId="2"/>
  </si>
  <si>
    <t>衛生用品
購入</t>
    <rPh sb="0" eb="2">
      <t>エイセイ</t>
    </rPh>
    <rPh sb="2" eb="4">
      <t>ヨウヒン</t>
    </rPh>
    <rPh sb="5" eb="7">
      <t>コウニュウ</t>
    </rPh>
    <phoneticPr fontId="2"/>
  </si>
  <si>
    <t>代表印に代用される内容ですので、必ず入力ください。</t>
    <rPh sb="0" eb="3">
      <t>ダイヒョウイン</t>
    </rPh>
    <rPh sb="4" eb="6">
      <t>ダイヨウ</t>
    </rPh>
    <rPh sb="9" eb="11">
      <t>ナイヨウ</t>
    </rPh>
    <rPh sb="16" eb="17">
      <t>カナラ</t>
    </rPh>
    <rPh sb="18" eb="20">
      <t>ニュウリョク</t>
    </rPh>
    <phoneticPr fontId="4"/>
  </si>
  <si>
    <t>○○信用金庫</t>
    <rPh sb="2" eb="4">
      <t>シンヨウ</t>
    </rPh>
    <rPh sb="4" eb="6">
      <t>キンコ</t>
    </rPh>
    <phoneticPr fontId="9"/>
  </si>
  <si>
    <t>兵庫</t>
    <rPh sb="0" eb="2">
      <t>ヒョウゴ</t>
    </rPh>
    <phoneticPr fontId="9"/>
  </si>
  <si>
    <t>施設内療養を行った高齢者施設等</t>
    <phoneticPr fontId="4"/>
  </si>
  <si>
    <t>１　チェックリスト</t>
    <phoneticPr fontId="9"/>
  </si>
  <si>
    <t>黄色セル→入力必須</t>
    <rPh sb="0" eb="2">
      <t>キイロ</t>
    </rPh>
    <rPh sb="5" eb="7">
      <t>ニュウリョク</t>
    </rPh>
    <rPh sb="7" eb="9">
      <t>ヒッス</t>
    </rPh>
    <phoneticPr fontId="139"/>
  </si>
  <si>
    <t>施設種別</t>
    <rPh sb="0" eb="2">
      <t>シセツ</t>
    </rPh>
    <rPh sb="2" eb="4">
      <t>シュベツ</t>
    </rPh>
    <phoneticPr fontId="139"/>
  </si>
  <si>
    <t xml:space="preserve">①-1 </t>
    <phoneticPr fontId="139"/>
  </si>
  <si>
    <t>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・入院の要否の判断や入院調整(当該医療機関以外への入院調整も含む)
※上記３項目全て必須です。
※協力医療機関や配置医が所属する医療機関が想定されますが、上記の対応が困難な場合は、それ以外の医療機関を確保してください。
※自ら確保しようと対応したものの、確保することが困難な場合には、貴施設所在の自治体にご相談した上で、医療機関を確保することを検討してください。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Ph sb="402" eb="403">
      <t>オウ</t>
    </rPh>
    <phoneticPr fontId="139"/>
  </si>
  <si>
    <t>①-2</t>
    <phoneticPr fontId="139"/>
  </si>
  <si>
    <t>【①-1が○の場合のみ回答】
①-1の医療機関名を右欄に記入してください。
（自施設の医師が対応を行う場合は、自施設の名称を記入してください。また、協力医療機関・配置医師が所属する医療機関等以外の医療機関でも可能です。）
※複数の医療機関と連携している場合は、主な医療機関をひとつ記入してください。</t>
    <rPh sb="78" eb="80">
      <t>キカン</t>
    </rPh>
    <phoneticPr fontId="139"/>
  </si>
  <si>
    <t>①-3</t>
    <phoneticPr fontId="139"/>
  </si>
  <si>
    <t>【①-1が○の場合のみ回答】
①-1の医療機関に対し、上記の対応を行うことについて、事前の相談を行った年月を右欄に記入してください。（自施設の医師が対応を行う場合は記入不要です。）
※複数の医療機関と連携している場合は、①-2に記入した医療機関と事前の相談を行った年月を記入してください。
※新型コロナウイルス感染症が生じた当初から事前の相談を行っていた場合等で、明確な相談時期を記載できない場合は、「2020年1月」と記入してください。</t>
    <rPh sb="7" eb="9">
      <t>バアイ</t>
    </rPh>
    <rPh sb="11" eb="13">
      <t>カイトウ</t>
    </rPh>
    <rPh sb="19" eb="21">
      <t>イリョウ</t>
    </rPh>
    <rPh sb="21" eb="23">
      <t>キカン</t>
    </rPh>
    <rPh sb="24" eb="25">
      <t>タイ</t>
    </rPh>
    <rPh sb="27" eb="29">
      <t>ジョウキ</t>
    </rPh>
    <rPh sb="30" eb="32">
      <t>タイオウ</t>
    </rPh>
    <rPh sb="33" eb="34">
      <t>オコナ</t>
    </rPh>
    <rPh sb="42" eb="44">
      <t>ジゼン</t>
    </rPh>
    <rPh sb="45" eb="47">
      <t>ソウダン</t>
    </rPh>
    <rPh sb="48" eb="49">
      <t>オコナ</t>
    </rPh>
    <rPh sb="54" eb="56">
      <t>ミギラン</t>
    </rPh>
    <rPh sb="57" eb="59">
      <t>キニュウ</t>
    </rPh>
    <rPh sb="67" eb="68">
      <t>ジ</t>
    </rPh>
    <rPh sb="68" eb="70">
      <t>シセツ</t>
    </rPh>
    <rPh sb="71" eb="73">
      <t>イシ</t>
    </rPh>
    <rPh sb="74" eb="76">
      <t>タイオウ</t>
    </rPh>
    <rPh sb="77" eb="78">
      <t>オコナ</t>
    </rPh>
    <rPh sb="79" eb="81">
      <t>バアイ</t>
    </rPh>
    <rPh sb="82" eb="84">
      <t>キニュウ</t>
    </rPh>
    <rPh sb="84" eb="86">
      <t>フヨウ</t>
    </rPh>
    <rPh sb="93" eb="95">
      <t>フクスウ</t>
    </rPh>
    <rPh sb="96" eb="98">
      <t>イリョウ</t>
    </rPh>
    <rPh sb="98" eb="100">
      <t>キカン</t>
    </rPh>
    <rPh sb="101" eb="103">
      <t>レンケイ</t>
    </rPh>
    <rPh sb="107" eb="109">
      <t>バアイ</t>
    </rPh>
    <rPh sb="115" eb="117">
      <t>キニュウ</t>
    </rPh>
    <rPh sb="119" eb="121">
      <t>イリョウ</t>
    </rPh>
    <rPh sb="121" eb="123">
      <t>キカン</t>
    </rPh>
    <rPh sb="124" eb="126">
      <t>ジゼン</t>
    </rPh>
    <rPh sb="127" eb="129">
      <t>ソウダン</t>
    </rPh>
    <rPh sb="130" eb="131">
      <t>オコナ</t>
    </rPh>
    <rPh sb="133" eb="135">
      <t>ネンゲツ</t>
    </rPh>
    <rPh sb="136" eb="138">
      <t>キニュウ</t>
    </rPh>
    <rPh sb="147" eb="149">
      <t>シンガタ</t>
    </rPh>
    <rPh sb="156" eb="159">
      <t>カンセンショウ</t>
    </rPh>
    <rPh sb="160" eb="161">
      <t>ショウ</t>
    </rPh>
    <rPh sb="163" eb="165">
      <t>トウショ</t>
    </rPh>
    <rPh sb="167" eb="169">
      <t>ジゼン</t>
    </rPh>
    <rPh sb="170" eb="172">
      <t>ソウダン</t>
    </rPh>
    <rPh sb="173" eb="174">
      <t>オコナ</t>
    </rPh>
    <rPh sb="178" eb="180">
      <t>バアイ</t>
    </rPh>
    <rPh sb="180" eb="181">
      <t>トウ</t>
    </rPh>
    <rPh sb="183" eb="185">
      <t>メイカク</t>
    </rPh>
    <rPh sb="186" eb="188">
      <t>ソウダン</t>
    </rPh>
    <rPh sb="188" eb="190">
      <t>ジキ</t>
    </rPh>
    <rPh sb="191" eb="193">
      <t>キサイ</t>
    </rPh>
    <rPh sb="197" eb="199">
      <t>バアイ</t>
    </rPh>
    <rPh sb="206" eb="207">
      <t>ネン</t>
    </rPh>
    <rPh sb="208" eb="209">
      <t>ガツ</t>
    </rPh>
    <rPh sb="211" eb="213">
      <t>キニュウ</t>
    </rPh>
    <phoneticPr fontId="139"/>
  </si>
  <si>
    <t>②-1</t>
    <phoneticPr fontId="139"/>
  </si>
  <si>
    <t>全職員に対して、感染症の予防及びまん延防止のための研修を実施済みですか。
（本調査回答時点では未実施であるが、令和5年5月7日までに実施予定の場合も含みます。）
※当該研修の実施については、令和３年介護報酬改定により、令和３年４月から運営基準上の努力義務となっています（令和６年度から完全義務化）。</t>
    <rPh sb="0" eb="3">
      <t>ゼンショクイン</t>
    </rPh>
    <rPh sb="4" eb="5">
      <t>タイ</t>
    </rPh>
    <rPh sb="8" eb="11">
      <t>カンセンショウ</t>
    </rPh>
    <rPh sb="12" eb="14">
      <t>ヨボウ</t>
    </rPh>
    <rPh sb="14" eb="15">
      <t>オヨ</t>
    </rPh>
    <rPh sb="18" eb="19">
      <t>エン</t>
    </rPh>
    <rPh sb="19" eb="21">
      <t>ボウシ</t>
    </rPh>
    <rPh sb="25" eb="27">
      <t>ケンシュウ</t>
    </rPh>
    <rPh sb="28" eb="30">
      <t>ジッシ</t>
    </rPh>
    <rPh sb="30" eb="31">
      <t>ズ</t>
    </rPh>
    <rPh sb="38" eb="41">
      <t>ホンチョウサ</t>
    </rPh>
    <rPh sb="41" eb="43">
      <t>カイトウ</t>
    </rPh>
    <rPh sb="43" eb="45">
      <t>ジテン</t>
    </rPh>
    <rPh sb="47" eb="50">
      <t>ミジッシ</t>
    </rPh>
    <rPh sb="55" eb="57">
      <t>レイワ</t>
    </rPh>
    <rPh sb="58" eb="59">
      <t>ネン</t>
    </rPh>
    <rPh sb="60" eb="61">
      <t>ガツ</t>
    </rPh>
    <rPh sb="62" eb="63">
      <t>ニチ</t>
    </rPh>
    <rPh sb="66" eb="68">
      <t>ジッシ</t>
    </rPh>
    <rPh sb="68" eb="70">
      <t>ヨテイ</t>
    </rPh>
    <rPh sb="71" eb="73">
      <t>バアイ</t>
    </rPh>
    <rPh sb="74" eb="75">
      <t>フク</t>
    </rPh>
    <rPh sb="83" eb="85">
      <t>トウガイ</t>
    </rPh>
    <rPh sb="85" eb="87">
      <t>ケンシュウ</t>
    </rPh>
    <rPh sb="88" eb="90">
      <t>ジッシ</t>
    </rPh>
    <rPh sb="96" eb="98">
      <t>レイワ</t>
    </rPh>
    <rPh sb="99" eb="100">
      <t>ネン</t>
    </rPh>
    <rPh sb="100" eb="102">
      <t>カイゴ</t>
    </rPh>
    <rPh sb="102" eb="104">
      <t>ホウシュウ</t>
    </rPh>
    <rPh sb="104" eb="106">
      <t>カイテイ</t>
    </rPh>
    <rPh sb="118" eb="120">
      <t>ウンエイ</t>
    </rPh>
    <rPh sb="120" eb="122">
      <t>キジュン</t>
    </rPh>
    <rPh sb="122" eb="123">
      <t>ジョウ</t>
    </rPh>
    <rPh sb="124" eb="126">
      <t>ドリョク</t>
    </rPh>
    <rPh sb="126" eb="128">
      <t>ギム</t>
    </rPh>
    <rPh sb="136" eb="138">
      <t>レイワ</t>
    </rPh>
    <rPh sb="139" eb="141">
      <t>ネンド</t>
    </rPh>
    <rPh sb="143" eb="145">
      <t>カンゼン</t>
    </rPh>
    <rPh sb="145" eb="148">
      <t>ギムカ</t>
    </rPh>
    <phoneticPr fontId="139"/>
  </si>
  <si>
    <t>②-2</t>
    <phoneticPr fontId="139"/>
  </si>
  <si>
    <t>【②-1が○の場合のみ回答】
直近での研修の実施年月日を右欄に記入してください。（本調査回答時点で未実施の場合は予定年月日）</t>
    <rPh sb="7" eb="9">
      <t>バアイ</t>
    </rPh>
    <rPh sb="11" eb="13">
      <t>カイトウ</t>
    </rPh>
    <rPh sb="15" eb="17">
      <t>チョッキン</t>
    </rPh>
    <rPh sb="19" eb="21">
      <t>ケンシュウ</t>
    </rPh>
    <rPh sb="22" eb="24">
      <t>ジッシ</t>
    </rPh>
    <rPh sb="24" eb="27">
      <t>ネンガッピ</t>
    </rPh>
    <rPh sb="28" eb="30">
      <t>ミギラン</t>
    </rPh>
    <rPh sb="31" eb="33">
      <t>キニュウ</t>
    </rPh>
    <rPh sb="41" eb="44">
      <t>ホンチョウサ</t>
    </rPh>
    <rPh sb="44" eb="46">
      <t>カイトウ</t>
    </rPh>
    <rPh sb="46" eb="48">
      <t>ジテン</t>
    </rPh>
    <rPh sb="49" eb="52">
      <t>ミジッシ</t>
    </rPh>
    <rPh sb="53" eb="55">
      <t>バアイ</t>
    </rPh>
    <rPh sb="56" eb="58">
      <t>ヨテイ</t>
    </rPh>
    <rPh sb="58" eb="61">
      <t>ネンガッピ</t>
    </rPh>
    <phoneticPr fontId="139"/>
  </si>
  <si>
    <t>②-3</t>
    <phoneticPr fontId="139"/>
  </si>
  <si>
    <t>感染症の予防及びまん延防止のための訓練を実施していますか。
（本調査回答時点では未実施であるが、令和5年5月7日までに実施予定の場合も含みます。）
※当該訓練の実施については、令和３年介護報酬改定により、令和３年４月から運営基準上の努力義務となっています（令和６年度から完全義務化）</t>
    <rPh sb="0" eb="3">
      <t>カンセンショウ</t>
    </rPh>
    <rPh sb="4" eb="6">
      <t>ヨボウ</t>
    </rPh>
    <rPh sb="6" eb="7">
      <t>オヨ</t>
    </rPh>
    <rPh sb="10" eb="11">
      <t>エン</t>
    </rPh>
    <rPh sb="11" eb="13">
      <t>ボウシ</t>
    </rPh>
    <rPh sb="17" eb="19">
      <t>クンレン</t>
    </rPh>
    <rPh sb="55" eb="56">
      <t>ニチ</t>
    </rPh>
    <rPh sb="78" eb="80">
      <t>クンレン</t>
    </rPh>
    <rPh sb="103" eb="105">
      <t>レイワ</t>
    </rPh>
    <rPh sb="106" eb="107">
      <t>ネン</t>
    </rPh>
    <rPh sb="108" eb="109">
      <t>ガツ</t>
    </rPh>
    <phoneticPr fontId="139"/>
  </si>
  <si>
    <t>②-4</t>
    <phoneticPr fontId="139"/>
  </si>
  <si>
    <t>【②-3が○の場合のみ回答】
直近での訓練の実施年月日を右欄に記入してください。
（本調査回答時点で未実施の場合は予定年月日）</t>
    <rPh sb="7" eb="9">
      <t>バアイ</t>
    </rPh>
    <rPh sb="11" eb="13">
      <t>カイトウ</t>
    </rPh>
    <rPh sb="15" eb="17">
      <t>チョッキン</t>
    </rPh>
    <rPh sb="19" eb="21">
      <t>クンレン</t>
    </rPh>
    <rPh sb="22" eb="24">
      <t>ジッシ</t>
    </rPh>
    <rPh sb="24" eb="27">
      <t>ネンガッピ</t>
    </rPh>
    <rPh sb="28" eb="30">
      <t>ミギラン</t>
    </rPh>
    <rPh sb="31" eb="33">
      <t>キニュウ</t>
    </rPh>
    <rPh sb="50" eb="53">
      <t>ミジッシ</t>
    </rPh>
    <rPh sb="54" eb="56">
      <t>バアイ</t>
    </rPh>
    <rPh sb="57" eb="59">
      <t>ヨテイ</t>
    </rPh>
    <rPh sb="59" eb="62">
      <t>ネンガッピ</t>
    </rPh>
    <phoneticPr fontId="139"/>
  </si>
  <si>
    <t>③-1</t>
    <phoneticPr fontId="139"/>
  </si>
  <si>
    <t>希望する入所者へのオミクロン株対応ワクチン（1回目）の施設単位での接種は実施済みですか。
※住民接種により対応した場合においては、入所者への接種勧奨及び接種状況の把握を行っている場合に限り、△を選択してください。</t>
    <rPh sb="0" eb="2">
      <t>キボウ</t>
    </rPh>
    <rPh sb="4" eb="7">
      <t>ニュウショシャ</t>
    </rPh>
    <rPh sb="14" eb="15">
      <t>カブ</t>
    </rPh>
    <rPh sb="15" eb="17">
      <t>タイオウ</t>
    </rPh>
    <rPh sb="23" eb="25">
      <t>カイメ</t>
    </rPh>
    <rPh sb="27" eb="29">
      <t>シセツ</t>
    </rPh>
    <rPh sb="29" eb="31">
      <t>タンイ</t>
    </rPh>
    <rPh sb="33" eb="35">
      <t>セッシュ</t>
    </rPh>
    <rPh sb="36" eb="38">
      <t>ジッシ</t>
    </rPh>
    <rPh sb="38" eb="39">
      <t>ズ</t>
    </rPh>
    <rPh sb="47" eb="49">
      <t>ジュウミン</t>
    </rPh>
    <rPh sb="49" eb="51">
      <t>セッシュ</t>
    </rPh>
    <rPh sb="54" eb="56">
      <t>タイオウ</t>
    </rPh>
    <rPh sb="58" eb="60">
      <t>バアイ</t>
    </rPh>
    <rPh sb="66" eb="69">
      <t>ニュウショシャ</t>
    </rPh>
    <rPh sb="71" eb="73">
      <t>セッシュ</t>
    </rPh>
    <rPh sb="73" eb="75">
      <t>カンショウ</t>
    </rPh>
    <rPh sb="75" eb="76">
      <t>オヨ</t>
    </rPh>
    <rPh sb="77" eb="79">
      <t>セッシュ</t>
    </rPh>
    <rPh sb="79" eb="81">
      <t>ジョウキョウ</t>
    </rPh>
    <rPh sb="82" eb="84">
      <t>ハアク</t>
    </rPh>
    <rPh sb="85" eb="86">
      <t>オコナ</t>
    </rPh>
    <rPh sb="90" eb="92">
      <t>バアイ</t>
    </rPh>
    <rPh sb="93" eb="94">
      <t>カギ</t>
    </rPh>
    <rPh sb="98" eb="100">
      <t>センタク</t>
    </rPh>
    <phoneticPr fontId="139"/>
  </si>
  <si>
    <t>③-2</t>
    <phoneticPr fontId="139"/>
  </si>
  <si>
    <t>【③-1が○の場合のみ回答】
直近で、入所者に対して接種の機会を設けた年月日を記載してください。</t>
    <rPh sb="7" eb="9">
      <t>バアイ</t>
    </rPh>
    <rPh sb="11" eb="13">
      <t>カイトウ</t>
    </rPh>
    <rPh sb="15" eb="17">
      <t>チョッキン</t>
    </rPh>
    <rPh sb="19" eb="22">
      <t>ニュウショシャ</t>
    </rPh>
    <rPh sb="23" eb="24">
      <t>タイ</t>
    </rPh>
    <rPh sb="26" eb="28">
      <t>セッシュ</t>
    </rPh>
    <rPh sb="29" eb="31">
      <t>キカイ</t>
    </rPh>
    <rPh sb="32" eb="33">
      <t>モウ</t>
    </rPh>
    <rPh sb="35" eb="38">
      <t>ネンガッピ</t>
    </rPh>
    <rPh sb="39" eb="41">
      <t>キサイ</t>
    </rPh>
    <phoneticPr fontId="139"/>
  </si>
  <si>
    <t>③-3</t>
    <phoneticPr fontId="139"/>
  </si>
  <si>
    <t>希望する入所者へのオミクロン株対応ワクチン（2回目）の施設単位での接種を実施する予定がありますか。
※住民接種により対応する場合においては、入所者への接種勧奨及び接種状況の把握を行っている場合に限り、△を選択してください。</t>
    <phoneticPr fontId="139"/>
  </si>
  <si>
    <t>③-4</t>
    <phoneticPr fontId="139"/>
  </si>
  <si>
    <t>【③-3が○の場合のみ回答】
接種を実施する予定年月日を記載してください。（予定日が確定していない場合は、概ねの時期を記載）</t>
    <rPh sb="7" eb="9">
      <t>バアイ</t>
    </rPh>
    <rPh sb="11" eb="13">
      <t>カイトウ</t>
    </rPh>
    <rPh sb="15" eb="17">
      <t>セッシュ</t>
    </rPh>
    <rPh sb="18" eb="20">
      <t>ジッシ</t>
    </rPh>
    <rPh sb="22" eb="24">
      <t>ヨテイ</t>
    </rPh>
    <rPh sb="24" eb="27">
      <t>ネンガッピ</t>
    </rPh>
    <rPh sb="28" eb="30">
      <t>キサイ</t>
    </rPh>
    <rPh sb="38" eb="41">
      <t>ヨテイビ</t>
    </rPh>
    <rPh sb="42" eb="44">
      <t>カクテイ</t>
    </rPh>
    <rPh sb="49" eb="51">
      <t>バアイ</t>
    </rPh>
    <rPh sb="53" eb="54">
      <t>オオム</t>
    </rPh>
    <rPh sb="56" eb="58">
      <t>ジキ</t>
    </rPh>
    <rPh sb="59" eb="61">
      <t>キサイ</t>
    </rPh>
    <phoneticPr fontId="139"/>
  </si>
  <si>
    <t>施設名</t>
    <rPh sb="0" eb="3">
      <t>シセツメイ</t>
    </rPh>
    <phoneticPr fontId="139"/>
  </si>
  <si>
    <t>記入日</t>
    <rPh sb="0" eb="2">
      <t>キニュウ</t>
    </rPh>
    <rPh sb="2" eb="3">
      <t>ビ</t>
    </rPh>
    <phoneticPr fontId="139"/>
  </si>
  <si>
    <t>○</t>
    <phoneticPr fontId="139"/>
  </si>
  <si>
    <t>×</t>
    <phoneticPr fontId="139"/>
  </si>
  <si>
    <t>△</t>
    <phoneticPr fontId="139"/>
  </si>
  <si>
    <r>
      <rPr>
        <b/>
        <sz val="11"/>
        <rFont val="ＭＳ Ｐゴシック"/>
        <family val="3"/>
        <charset val="128"/>
      </rPr>
      <t>【応援職員派遣の申請の場合】</t>
    </r>
    <r>
      <rPr>
        <sz val="11"/>
        <rFont val="ＭＳ Ｐゴシック"/>
        <family val="3"/>
        <charset val="128"/>
      </rPr>
      <t xml:space="preserve">
事業所（サービス種別ごとに）で何回目の申請ですか。</t>
    </r>
    <rPh sb="1" eb="3">
      <t>オウエン</t>
    </rPh>
    <rPh sb="3" eb="5">
      <t>ショクイン</t>
    </rPh>
    <rPh sb="5" eb="7">
      <t>ハケン</t>
    </rPh>
    <rPh sb="15" eb="18">
      <t>ジギョウショ</t>
    </rPh>
    <rPh sb="23" eb="25">
      <t>シュベツ</t>
    </rPh>
    <rPh sb="30" eb="33">
      <t>ナンカイメ</t>
    </rPh>
    <rPh sb="34" eb="36">
      <t>シンセイ</t>
    </rPh>
    <phoneticPr fontId="4"/>
  </si>
  <si>
    <t>感染対策等を行った上での施設内療養に要する費用  所要額一覧</t>
    <phoneticPr fontId="4"/>
  </si>
  <si>
    <t>施設内療養者別の補助単価の合計額</t>
    <rPh sb="10" eb="12">
      <t>タンカ</t>
    </rPh>
    <rPh sb="13" eb="15">
      <t>ゴウケイ</t>
    </rPh>
    <rPh sb="15" eb="16">
      <t>ガク</t>
    </rPh>
    <phoneticPr fontId="4"/>
  </si>
  <si>
    <t>感染対策等を行った上での施設内療養に要する費用(追加補助対象分) 所要額一覧</t>
    <rPh sb="33" eb="36">
      <t>ショヨウガク</t>
    </rPh>
    <rPh sb="36" eb="38">
      <t>イチラン</t>
    </rPh>
    <phoneticPr fontId="4"/>
  </si>
  <si>
    <t>追加補助の適用期間</t>
    <rPh sb="0" eb="2">
      <t>ツイカ</t>
    </rPh>
    <rPh sb="2" eb="4">
      <t>ホジョ</t>
    </rPh>
    <rPh sb="5" eb="7">
      <t>テキヨウ</t>
    </rPh>
    <rPh sb="7" eb="9">
      <t>キカン</t>
    </rPh>
    <phoneticPr fontId="4"/>
  </si>
  <si>
    <t>定員30人以上上限額</t>
    <phoneticPr fontId="4"/>
  </si>
  <si>
    <t>定員29人以下上限額</t>
    <phoneticPr fontId="4"/>
  </si>
  <si>
    <t>〇円（素泊まり1泊〇円×〇泊×○名）</t>
    <phoneticPr fontId="4"/>
  </si>
  <si>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9"/>
  </si>
  <si>
    <t>ゾーニング（区域をわける）を実施した。</t>
    <rPh sb="6" eb="8">
      <t>クイキ</t>
    </rPh>
    <rPh sb="14" eb="16">
      <t>ジッシ</t>
    </rPh>
    <phoneticPr fontId="9"/>
  </si>
  <si>
    <t>コホーティング（隔離）を実施した。</t>
    <phoneticPr fontId="9"/>
  </si>
  <si>
    <t>担当職員を分ける等のための勤務調整を実施した。</t>
    <rPh sb="18" eb="20">
      <t>ジッシ</t>
    </rPh>
    <phoneticPr fontId="9"/>
  </si>
  <si>
    <t>状態の急変に備えた・日常的な入所者の健康観察を実施した。</t>
    <rPh sb="23" eb="25">
      <t>ジッシ</t>
    </rPh>
    <phoneticPr fontId="9"/>
  </si>
  <si>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9"/>
  </si>
  <si>
    <r>
      <t xml:space="preserve">常時（夜間、深夜、早朝を含む。）、１人以上の職員を配置した。
</t>
    </r>
    <r>
      <rPr>
        <sz val="10"/>
        <rFont val="ＭＳ Ｐ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9"/>
  </si>
  <si>
    <t>実支出（①～⑤）計</t>
    <rPh sb="0" eb="1">
      <t>ジツ</t>
    </rPh>
    <rPh sb="1" eb="3">
      <t>シシュツ</t>
    </rPh>
    <rPh sb="8" eb="9">
      <t>ケイ</t>
    </rPh>
    <phoneticPr fontId="4"/>
  </si>
  <si>
    <t>施設内療養費（通常分）</t>
    <rPh sb="0" eb="2">
      <t>シセツ</t>
    </rPh>
    <rPh sb="2" eb="3">
      <t>ナイ</t>
    </rPh>
    <rPh sb="3" eb="5">
      <t>リョウヨウ</t>
    </rPh>
    <rPh sb="5" eb="6">
      <t>ヒ</t>
    </rPh>
    <rPh sb="7" eb="9">
      <t>ツウジョウ</t>
    </rPh>
    <rPh sb="9" eb="10">
      <t>ブン</t>
    </rPh>
    <phoneticPr fontId="4"/>
  </si>
  <si>
    <t>施設内療養費（追加分）</t>
    <rPh sb="0" eb="2">
      <t>シセツ</t>
    </rPh>
    <rPh sb="2" eb="3">
      <t>ナイ</t>
    </rPh>
    <rPh sb="3" eb="5">
      <t>リョウヨウ</t>
    </rPh>
    <rPh sb="5" eb="6">
      <t>ヒ</t>
    </rPh>
    <rPh sb="7" eb="9">
      <t>ツイカ</t>
    </rPh>
    <rPh sb="9" eb="10">
      <t>ブン</t>
    </rPh>
    <phoneticPr fontId="4"/>
  </si>
  <si>
    <t>補助基準額</t>
    <rPh sb="0" eb="2">
      <t>ホジョ</t>
    </rPh>
    <rPh sb="2" eb="4">
      <t>キジュン</t>
    </rPh>
    <rPh sb="4" eb="5">
      <t>ガク</t>
    </rPh>
    <phoneticPr fontId="4"/>
  </si>
  <si>
    <r>
      <t>感染対策等を行った上での施設内療養に要する費用分</t>
    </r>
    <r>
      <rPr>
        <b/>
        <u val="singleAccounting"/>
        <sz val="11"/>
        <color theme="1"/>
        <rFont val="ＭＳ Ｐゴシック"/>
        <family val="3"/>
        <charset val="128"/>
        <scheme val="minor"/>
      </rPr>
      <t>(追加補助対象分)</t>
    </r>
    <rPh sb="31" eb="32">
      <t>ブン</t>
    </rPh>
    <phoneticPr fontId="4"/>
  </si>
  <si>
    <r>
      <rPr>
        <b/>
        <sz val="11"/>
        <rFont val="ＭＳ Ｐゴシック"/>
        <family val="3"/>
        <charset val="128"/>
      </rPr>
      <t>【応援職員派遣の申請の場合】</t>
    </r>
    <r>
      <rPr>
        <sz val="11"/>
        <rFont val="ＭＳ Ｐゴシック"/>
        <family val="3"/>
        <charset val="128"/>
      </rPr>
      <t xml:space="preserve">
派遣元の事業所の所在市町</t>
    </r>
    <rPh sb="1" eb="3">
      <t>オウエン</t>
    </rPh>
    <rPh sb="3" eb="5">
      <t>ショクイン</t>
    </rPh>
    <rPh sb="5" eb="7">
      <t>ハケン</t>
    </rPh>
    <rPh sb="15" eb="18">
      <t>ハケンモト</t>
    </rPh>
    <rPh sb="19" eb="22">
      <t>ジギョウショ</t>
    </rPh>
    <rPh sb="23" eb="25">
      <t>ショザイ</t>
    </rPh>
    <rPh sb="25" eb="26">
      <t>シ</t>
    </rPh>
    <rPh sb="26" eb="27">
      <t>マチ</t>
    </rPh>
    <phoneticPr fontId="4"/>
  </si>
  <si>
    <r>
      <rPr>
        <b/>
        <sz val="12"/>
        <color rgb="FFFF0000"/>
        <rFont val="ＭＳ Ｐゴシック"/>
        <family val="3"/>
        <charset val="128"/>
      </rPr>
      <t>派遣元の事業所が政令中核市所在の場合</t>
    </r>
    <r>
      <rPr>
        <sz val="12"/>
        <color rgb="FFFF0000"/>
        <rFont val="ＭＳ Ｐゴシック"/>
        <family val="3"/>
        <charset val="128"/>
      </rPr>
      <t>は、</t>
    </r>
    <r>
      <rPr>
        <b/>
        <sz val="12"/>
        <color rgb="FFFF0000"/>
        <rFont val="ＭＳ Ｐゴシック"/>
        <family val="3"/>
        <charset val="128"/>
      </rPr>
      <t>所管の政令中核市へ申請</t>
    </r>
    <r>
      <rPr>
        <sz val="12"/>
        <rFont val="ＭＳ Ｐゴシック"/>
        <family val="3"/>
        <charset val="128"/>
      </rPr>
      <t>ください。
対象施設（事業所）がある市町名のみ入力してください。対象施設等が複数あり、複数の市町にまたぐ場合は
○○市・△△市　と入力してください。</t>
    </r>
    <rPh sb="0" eb="3">
      <t>ハケンモト</t>
    </rPh>
    <rPh sb="4" eb="7">
      <t>ジギョウショ</t>
    </rPh>
    <rPh sb="8" eb="10">
      <t>セイレイ</t>
    </rPh>
    <rPh sb="10" eb="13">
      <t>チュウカクシ</t>
    </rPh>
    <rPh sb="13" eb="15">
      <t>ショザイ</t>
    </rPh>
    <rPh sb="16" eb="18">
      <t>バアイ</t>
    </rPh>
    <rPh sb="20" eb="22">
      <t>ショカン</t>
    </rPh>
    <rPh sb="23" eb="25">
      <t>セイレイ</t>
    </rPh>
    <rPh sb="25" eb="28">
      <t>チュウカクシ</t>
    </rPh>
    <rPh sb="29" eb="31">
      <t>シンセイ</t>
    </rPh>
    <phoneticPr fontId="4"/>
  </si>
  <si>
    <t>以下事務局使用欄</t>
    <rPh sb="0" eb="2">
      <t>イカ</t>
    </rPh>
    <rPh sb="2" eb="5">
      <t>ジムキョク</t>
    </rPh>
    <rPh sb="5" eb="7">
      <t>シヨウ</t>
    </rPh>
    <rPh sb="7" eb="8">
      <t>ラン</t>
    </rPh>
    <phoneticPr fontId="4"/>
  </si>
  <si>
    <t>施設内療養費（追加分）</t>
    <rPh sb="0" eb="3">
      <t>シセツナイ</t>
    </rPh>
    <rPh sb="3" eb="6">
      <t>リョウヨウヒ</t>
    </rPh>
    <rPh sb="7" eb="9">
      <t>ツイカ</t>
    </rPh>
    <rPh sb="9" eb="10">
      <t>ブン</t>
    </rPh>
    <phoneticPr fontId="6"/>
  </si>
  <si>
    <t>補助所要額</t>
    <rPh sb="0" eb="2">
      <t>ホジョ</t>
    </rPh>
    <rPh sb="2" eb="5">
      <t>ショヨウガク</t>
    </rPh>
    <phoneticPr fontId="4"/>
  </si>
  <si>
    <t>感染等の疑いがある者（濃厚接触者）に対応した訪問系サービス事業所、短期入所系サービス事業所、介護施設等</t>
    <rPh sb="11" eb="13">
      <t>ノウコウ</t>
    </rPh>
    <rPh sb="13" eb="16">
      <t>セッショクシャ</t>
    </rPh>
    <rPh sb="18" eb="20">
      <t>タイオウ</t>
    </rPh>
    <rPh sb="22" eb="24">
      <t>ホウモン</t>
    </rPh>
    <rPh sb="24" eb="25">
      <t>ケイ</t>
    </rPh>
    <rPh sb="29" eb="31">
      <t>ジギョウ</t>
    </rPh>
    <rPh sb="31" eb="32">
      <t>ショ</t>
    </rPh>
    <rPh sb="33" eb="35">
      <t>タンキ</t>
    </rPh>
    <rPh sb="35" eb="37">
      <t>ニュウショ</t>
    </rPh>
    <rPh sb="37" eb="38">
      <t>ケイ</t>
    </rPh>
    <rPh sb="42" eb="45">
      <t>ジギョウショ</t>
    </rPh>
    <rPh sb="46" eb="51">
      <t>カイゴシセツトウ</t>
    </rPh>
    <phoneticPr fontId="4"/>
  </si>
  <si>
    <t>利用者又は職員に感染者が発生した介護サービス事業所・施設等（職員に
感染者と接触があった者が複数発生し、職員が不足した場合を含む）</t>
    <phoneticPr fontId="4"/>
  </si>
  <si>
    <t>回復</t>
  </si>
  <si>
    <t>★追加補助</t>
    <rPh sb="1" eb="3">
      <t>ツイカ</t>
    </rPh>
    <rPh sb="3" eb="5">
      <t>ホジョ</t>
    </rPh>
    <phoneticPr fontId="4"/>
  </si>
  <si>
    <r>
      <t>対象経費に消費税を計上して</t>
    </r>
    <r>
      <rPr>
        <u/>
        <sz val="11"/>
        <color theme="1"/>
        <rFont val="ＭＳ Ｐゴシック"/>
        <family val="3"/>
        <charset val="128"/>
      </rPr>
      <t>いない</t>
    </r>
    <r>
      <rPr>
        <sz val="11"/>
        <color theme="1"/>
        <rFont val="ＭＳ Ｐゴシック"/>
        <family val="3"/>
        <charset val="128"/>
      </rPr>
      <t>か。</t>
    </r>
    <rPh sb="0" eb="2">
      <t>タイショウ</t>
    </rPh>
    <rPh sb="2" eb="4">
      <t>ケイヒ</t>
    </rPh>
    <rPh sb="5" eb="8">
      <t>ショウヒゼイ</t>
    </rPh>
    <rPh sb="9" eb="11">
      <t>ケイジョウ</t>
    </rPh>
    <phoneticPr fontId="9"/>
  </si>
  <si>
    <t>対象外となる診療報酬、介護報酬及び他の補助金等（例：ICT補助金）で措置されている経費、体温計やパルスオキシメーター、パーテーション、ポータブルトイレ、ブラシ、バケツなどといった器具や備品、おむつなどの経費、陽性者発生後の自費検査費用を計上していないか。</t>
    <rPh sb="0" eb="3">
      <t>タイショウガイ</t>
    </rPh>
    <rPh sb="41" eb="43">
      <t>ケイヒ</t>
    </rPh>
    <rPh sb="101" eb="103">
      <t>ケイヒ</t>
    </rPh>
    <rPh sb="104" eb="107">
      <t>ヨウセイシャ</t>
    </rPh>
    <rPh sb="107" eb="110">
      <t>ハッセイゴ</t>
    </rPh>
    <rPh sb="111" eb="113">
      <t>ジヒ</t>
    </rPh>
    <rPh sb="113" eb="115">
      <t>ケンサ</t>
    </rPh>
    <rPh sb="115" eb="117">
      <t>ヒヨウ</t>
    </rPh>
    <rPh sb="118" eb="120">
      <t>ケイジョウ</t>
    </rPh>
    <phoneticPr fontId="9"/>
  </si>
  <si>
    <r>
      <rPr>
        <b/>
        <sz val="11"/>
        <color theme="1"/>
        <rFont val="ＭＳ Ｐゴシック"/>
        <family val="3"/>
        <charset val="128"/>
      </rPr>
      <t>（上記質問で２回目以上の事業所はご回答ください。）</t>
    </r>
    <r>
      <rPr>
        <sz val="11"/>
        <color theme="1"/>
        <rFont val="ＭＳ Ｐゴシック"/>
        <family val="3"/>
        <charset val="128"/>
      </rPr>
      <t xml:space="preserve">
令和5年度発生で施設内療養費の追加補助の交付を受けたことがありますか。</t>
    </r>
    <rPh sb="1" eb="3">
      <t>ジョウキ</t>
    </rPh>
    <rPh sb="3" eb="5">
      <t>シツモン</t>
    </rPh>
    <rPh sb="7" eb="9">
      <t>カイメ</t>
    </rPh>
    <rPh sb="9" eb="11">
      <t>イジョウ</t>
    </rPh>
    <rPh sb="12" eb="15">
      <t>ジギョウショ</t>
    </rPh>
    <rPh sb="17" eb="19">
      <t>カイトウ</t>
    </rPh>
    <rPh sb="27" eb="29">
      <t>レイワ</t>
    </rPh>
    <rPh sb="30" eb="32">
      <t>ネンド</t>
    </rPh>
    <rPh sb="32" eb="34">
      <t>ハッセイ</t>
    </rPh>
    <rPh sb="35" eb="38">
      <t>シセツナイ</t>
    </rPh>
    <rPh sb="38" eb="40">
      <t>リョウヨウ</t>
    </rPh>
    <rPh sb="40" eb="41">
      <t>ヒ</t>
    </rPh>
    <rPh sb="42" eb="44">
      <t>ツイカ</t>
    </rPh>
    <rPh sb="44" eb="46">
      <t>ホジョ</t>
    </rPh>
    <rPh sb="47" eb="49">
      <t>コウフ</t>
    </rPh>
    <rPh sb="50" eb="51">
      <t>ウ</t>
    </rPh>
    <phoneticPr fontId="4"/>
  </si>
  <si>
    <t>令和5年度発生にかかる追加補助額は、年度内の上限が500万円（定員30人以上）または200万円（定員29人以下）のため、以前の追加補助額を控除する必要があります。</t>
    <rPh sb="5" eb="7">
      <t>ハッセイ</t>
    </rPh>
    <rPh sb="11" eb="13">
      <t>ツイカ</t>
    </rPh>
    <rPh sb="13" eb="15">
      <t>ホジョ</t>
    </rPh>
    <rPh sb="15" eb="16">
      <t>ガク</t>
    </rPh>
    <rPh sb="18" eb="20">
      <t>ネンド</t>
    </rPh>
    <rPh sb="20" eb="21">
      <t>ナイ</t>
    </rPh>
    <rPh sb="60" eb="62">
      <t>イゼン</t>
    </rPh>
    <rPh sb="63" eb="65">
      <t>ツイカ</t>
    </rPh>
    <rPh sb="65" eb="68">
      <t>ホジョガク</t>
    </rPh>
    <rPh sb="69" eb="71">
      <t>コウジョ</t>
    </rPh>
    <rPh sb="73" eb="75">
      <t>ヒツヨウ</t>
    </rPh>
    <phoneticPr fontId="4"/>
  </si>
  <si>
    <t>I＝H＋J円</t>
    <rPh sb="5" eb="6">
      <t>エン</t>
    </rPh>
    <phoneticPr fontId="6"/>
  </si>
  <si>
    <t>J円</t>
    <rPh sb="1" eb="2">
      <t>エン</t>
    </rPh>
    <phoneticPr fontId="6"/>
  </si>
  <si>
    <t>　　　　　　 (5) Ｉ欄は、Ｈ＋Jの金額を千円未満切り捨てた額とする。</t>
    <rPh sb="12" eb="13">
      <t>ラン</t>
    </rPh>
    <rPh sb="19" eb="21">
      <t>キンガク</t>
    </rPh>
    <rPh sb="22" eb="23">
      <t>セン</t>
    </rPh>
    <rPh sb="23" eb="26">
      <t>エンミマン</t>
    </rPh>
    <rPh sb="26" eb="27">
      <t>キ</t>
    </rPh>
    <rPh sb="28" eb="29">
      <t>ス</t>
    </rPh>
    <rPh sb="31" eb="32">
      <t>ガク</t>
    </rPh>
    <phoneticPr fontId="6"/>
  </si>
  <si>
    <t>確認項目</t>
    <rPh sb="0" eb="2">
      <t>カクニン</t>
    </rPh>
    <rPh sb="2" eb="4">
      <t>コウモク</t>
    </rPh>
    <phoneticPr fontId="4"/>
  </si>
  <si>
    <t>Excelシートを加工していないか。</t>
    <rPh sb="9" eb="11">
      <t>カコウ</t>
    </rPh>
    <phoneticPr fontId="4"/>
  </si>
  <si>
    <t>数式が崩れるので、絶対に加工しないでください。加工の必要がある場合は事務局へお知らせください。</t>
    <rPh sb="0" eb="2">
      <t>スウシキ</t>
    </rPh>
    <rPh sb="3" eb="4">
      <t>クズ</t>
    </rPh>
    <rPh sb="9" eb="11">
      <t>ゼッタイ</t>
    </rPh>
    <rPh sb="12" eb="14">
      <t>カコウ</t>
    </rPh>
    <rPh sb="23" eb="25">
      <t>カコウ</t>
    </rPh>
    <rPh sb="26" eb="28">
      <t>ヒツヨウ</t>
    </rPh>
    <rPh sb="31" eb="33">
      <t>バアイ</t>
    </rPh>
    <rPh sb="34" eb="37">
      <t>ジムキョク</t>
    </rPh>
    <rPh sb="39" eb="40">
      <t>シ</t>
    </rPh>
    <phoneticPr fontId="4"/>
  </si>
  <si>
    <t>医療機関名
医師名</t>
    <rPh sb="0" eb="2">
      <t>イリョウ</t>
    </rPh>
    <rPh sb="2" eb="4">
      <t>キカン</t>
    </rPh>
    <rPh sb="4" eb="5">
      <t>メイ</t>
    </rPh>
    <rPh sb="7" eb="9">
      <t>イシ</t>
    </rPh>
    <rPh sb="9" eb="10">
      <t>メイ</t>
    </rPh>
    <phoneticPr fontId="4"/>
  </si>
  <si>
    <t>実支出金額に消費税が含まれていないかどうか確認してください。
税込みの場合は税抜きに修正してください。</t>
    <rPh sb="0" eb="1">
      <t>ジツ</t>
    </rPh>
    <rPh sb="1" eb="3">
      <t>シシュツ</t>
    </rPh>
    <rPh sb="3" eb="5">
      <t>キンガク</t>
    </rPh>
    <rPh sb="6" eb="9">
      <t>ショウヒゼイ</t>
    </rPh>
    <rPh sb="10" eb="11">
      <t>フク</t>
    </rPh>
    <rPh sb="21" eb="23">
      <t>カクニン</t>
    </rPh>
    <rPh sb="31" eb="33">
      <t>ゼイコ</t>
    </rPh>
    <rPh sb="35" eb="37">
      <t>バアイ</t>
    </rPh>
    <rPh sb="38" eb="40">
      <t>ゼイヌ</t>
    </rPh>
    <rPh sb="42" eb="44">
      <t>シュウセイ</t>
    </rPh>
    <phoneticPr fontId="4"/>
  </si>
  <si>
    <t>特別手当について、給与規定に定められている。</t>
    <phoneticPr fontId="4"/>
  </si>
  <si>
    <t>※令和5年5月8日以降の特別手当について申請される場合は、給与規定に定められていることが必要です。</t>
    <rPh sb="1" eb="3">
      <t>レイワ</t>
    </rPh>
    <rPh sb="4" eb="5">
      <t>ネン</t>
    </rPh>
    <rPh sb="6" eb="7">
      <t>ガツ</t>
    </rPh>
    <rPh sb="8" eb="9">
      <t>ヒ</t>
    </rPh>
    <rPh sb="9" eb="11">
      <t>イコウ</t>
    </rPh>
    <phoneticPr fontId="4"/>
  </si>
  <si>
    <r>
      <t>療養満了日</t>
    </r>
    <r>
      <rPr>
        <sz val="9"/>
        <color theme="1"/>
        <rFont val="ＭＳ ゴシック"/>
        <family val="3"/>
        <charset val="128"/>
      </rPr>
      <t>（又は、入院日・施設内での死亡日）</t>
    </r>
    <rPh sb="0" eb="2">
      <t>リョウヨウ</t>
    </rPh>
    <rPh sb="2" eb="4">
      <t>マンリョウ</t>
    </rPh>
    <rPh sb="4" eb="5">
      <t>ヒ</t>
    </rPh>
    <rPh sb="6" eb="7">
      <t>マタ</t>
    </rPh>
    <rPh sb="9" eb="11">
      <t>ニュウイン</t>
    </rPh>
    <rPh sb="11" eb="12">
      <t>ビ</t>
    </rPh>
    <rPh sb="13" eb="16">
      <t>シセツナイ</t>
    </rPh>
    <rPh sb="18" eb="21">
      <t>シボウビ</t>
    </rPh>
    <phoneticPr fontId="4"/>
  </si>
  <si>
    <t>陽性及び療養日数の診断をした医療機関名・医師名</t>
    <rPh sb="0" eb="2">
      <t>ヨウセイ</t>
    </rPh>
    <rPh sb="2" eb="3">
      <t>オヨ</t>
    </rPh>
    <rPh sb="4" eb="6">
      <t>リョウヨウ</t>
    </rPh>
    <rPh sb="6" eb="8">
      <t>ニッスウ</t>
    </rPh>
    <phoneticPr fontId="4"/>
  </si>
  <si>
    <t>事務局確認欄</t>
    <rPh sb="0" eb="3">
      <t>ジムキョク</t>
    </rPh>
    <rPh sb="3" eb="5">
      <t>カクニン</t>
    </rPh>
    <rPh sb="5" eb="6">
      <t>ラン</t>
    </rPh>
    <phoneticPr fontId="4"/>
  </si>
  <si>
    <t>代表者職氏名</t>
    <rPh sb="0" eb="3">
      <t>ダイヒョウシャ</t>
    </rPh>
    <rPh sb="3" eb="4">
      <t>ショク</t>
    </rPh>
    <rPh sb="4" eb="6">
      <t>シメイ</t>
    </rPh>
    <phoneticPr fontId="139"/>
  </si>
  <si>
    <r>
      <t xml:space="preserve">本資料の記載内容に虚偽がないことを証明するとともに、記載内容を証明する資料を適切に保管していることを誓約します。
</t>
    </r>
    <r>
      <rPr>
        <sz val="14"/>
        <color theme="1"/>
        <rFont val="ＭＳ Ｐゴシック"/>
        <family val="3"/>
        <charset val="128"/>
        <scheme val="minor"/>
      </rPr>
      <t>※本資料への虚偽記載があった場合は、基金からの補助の返還となる場合があります。</t>
    </r>
    <rPh sb="0" eb="1">
      <t>ホン</t>
    </rPh>
    <rPh sb="1" eb="3">
      <t>シリョウ</t>
    </rPh>
    <rPh sb="4" eb="6">
      <t>キサイ</t>
    </rPh>
    <rPh sb="6" eb="8">
      <t>ナイヨウ</t>
    </rPh>
    <rPh sb="9" eb="11">
      <t>キョギ</t>
    </rPh>
    <rPh sb="17" eb="19">
      <t>ショウメイ</t>
    </rPh>
    <rPh sb="26" eb="28">
      <t>キサイ</t>
    </rPh>
    <rPh sb="28" eb="30">
      <t>ナイヨウ</t>
    </rPh>
    <rPh sb="31" eb="33">
      <t>ショウメイ</t>
    </rPh>
    <rPh sb="35" eb="37">
      <t>シリョウ</t>
    </rPh>
    <rPh sb="38" eb="40">
      <t>テキセツ</t>
    </rPh>
    <rPh sb="41" eb="43">
      <t>ホカン</t>
    </rPh>
    <rPh sb="50" eb="52">
      <t>セイヤク</t>
    </rPh>
    <phoneticPr fontId="139"/>
  </si>
  <si>
    <t>感染対策等を行った上での施設内療養に要する費用の補助に係るチェックリスト２</t>
    <phoneticPr fontId="4"/>
  </si>
  <si>
    <r>
      <rPr>
        <b/>
        <sz val="9"/>
        <color theme="1"/>
        <rFont val="ＭＳ ゴシック"/>
        <family val="3"/>
        <charset val="128"/>
      </rPr>
      <t>【令和5年度発生分】</t>
    </r>
    <r>
      <rPr>
        <sz val="12"/>
        <color theme="1"/>
        <rFont val="ＭＳ ゴシック"/>
        <family val="3"/>
        <charset val="128"/>
      </rPr>
      <t xml:space="preserve">
既に補助済みの
追加補助所要額</t>
    </r>
    <rPh sb="1" eb="3">
      <t>レイワ</t>
    </rPh>
    <rPh sb="4" eb="6">
      <t>ネンド</t>
    </rPh>
    <rPh sb="6" eb="8">
      <t>ハッセイ</t>
    </rPh>
    <rPh sb="8" eb="9">
      <t>ブン</t>
    </rPh>
    <rPh sb="11" eb="12">
      <t>スデ</t>
    </rPh>
    <rPh sb="13" eb="15">
      <t>ホジョ</t>
    </rPh>
    <rPh sb="15" eb="16">
      <t>ズ</t>
    </rPh>
    <rPh sb="19" eb="21">
      <t>ツイカ</t>
    </rPh>
    <rPh sb="21" eb="23">
      <t>ホジョ</t>
    </rPh>
    <rPh sb="23" eb="26">
      <t>ショヨウガク</t>
    </rPh>
    <phoneticPr fontId="4"/>
  </si>
  <si>
    <t>　　　【注】 (1)シート「内訳1(別紙3-1)」から作成すること。また、対象施設・事業所別に作成すること【複数作成が必要な場合は、「内訳1(別紙3-1)」をコピーの上、シートの名前を「内訳2」又は「内訳3」と変更してシートを増やすと本様式に自動的に反映】。</t>
    <rPh sb="4" eb="5">
      <t>チュウ</t>
    </rPh>
    <rPh sb="14" eb="16">
      <t>ウチワケ</t>
    </rPh>
    <rPh sb="18" eb="20">
      <t>ベッシ</t>
    </rPh>
    <rPh sb="27" eb="29">
      <t>サクセイ</t>
    </rPh>
    <rPh sb="37" eb="39">
      <t>タイショウ</t>
    </rPh>
    <rPh sb="39" eb="41">
      <t>シセツ</t>
    </rPh>
    <rPh sb="42" eb="45">
      <t>ジギョウショ</t>
    </rPh>
    <rPh sb="45" eb="46">
      <t>ベツ</t>
    </rPh>
    <rPh sb="47" eb="49">
      <t>サクセイ</t>
    </rPh>
    <rPh sb="54" eb="56">
      <t>フクスウ</t>
    </rPh>
    <rPh sb="56" eb="58">
      <t>サクセイ</t>
    </rPh>
    <rPh sb="59" eb="61">
      <t>ヒツヨウ</t>
    </rPh>
    <rPh sb="62" eb="64">
      <t>バアイ</t>
    </rPh>
    <rPh sb="67" eb="69">
      <t>ウチワケ</t>
    </rPh>
    <rPh sb="71" eb="73">
      <t>ベッシ</t>
    </rPh>
    <rPh sb="83" eb="84">
      <t>ウエ</t>
    </rPh>
    <rPh sb="89" eb="91">
      <t>ナマエ</t>
    </rPh>
    <rPh sb="93" eb="95">
      <t>ウチワケ</t>
    </rPh>
    <rPh sb="97" eb="98">
      <t>マタ</t>
    </rPh>
    <rPh sb="100" eb="102">
      <t>ウチワケ</t>
    </rPh>
    <rPh sb="105" eb="107">
      <t>ヘンコウ</t>
    </rPh>
    <rPh sb="113" eb="114">
      <t>フ</t>
    </rPh>
    <rPh sb="117" eb="118">
      <t>ホン</t>
    </rPh>
    <rPh sb="118" eb="120">
      <t>ヨウシキ</t>
    </rPh>
    <rPh sb="121" eb="123">
      <t>ジドウ</t>
    </rPh>
    <rPh sb="123" eb="124">
      <t>テキ</t>
    </rPh>
    <rPh sb="125" eb="127">
      <t>ハンエイ</t>
    </rPh>
    <phoneticPr fontId="6"/>
  </si>
  <si>
    <t>【別紙３－４】</t>
    <rPh sb="1" eb="3">
      <t>ベッシ</t>
    </rPh>
    <phoneticPr fontId="4"/>
  </si>
  <si>
    <t>←回数を記入（例：１回目、２回目）</t>
    <phoneticPr fontId="4"/>
  </si>
  <si>
    <t>実費＋施設内療養（通常分）</t>
    <rPh sb="0" eb="2">
      <t>ジッピ</t>
    </rPh>
    <rPh sb="3" eb="8">
      <t>シセツナイリョウヨウ</t>
    </rPh>
    <phoneticPr fontId="6"/>
  </si>
  <si>
    <t>※令和5年5月8日以降の施設内療養費について申請される場合は、医師の診断に基づく療養が必要です。</t>
    <rPh sb="12" eb="15">
      <t>シセツナイ</t>
    </rPh>
    <rPh sb="15" eb="17">
      <t>リョウヨウ</t>
    </rPh>
    <rPh sb="17" eb="18">
      <t>ヒ</t>
    </rPh>
    <rPh sb="31" eb="33">
      <t>イシ</t>
    </rPh>
    <rPh sb="34" eb="36">
      <t>シンダン</t>
    </rPh>
    <rPh sb="37" eb="38">
      <t>モト</t>
    </rPh>
    <rPh sb="40" eb="42">
      <t>リョウヨウ</t>
    </rPh>
    <phoneticPr fontId="4"/>
  </si>
  <si>
    <t>←算定基準（1-1）</t>
    <phoneticPr fontId="4"/>
  </si>
  <si>
    <t>←算定基準（1-2）</t>
  </si>
  <si>
    <t>←算定基準（2-1）</t>
    <phoneticPr fontId="4"/>
  </si>
  <si>
    <t>←算定基準（2-2）</t>
    <phoneticPr fontId="4"/>
  </si>
  <si>
    <t>←算定基準（3-1）</t>
    <phoneticPr fontId="4"/>
  </si>
  <si>
    <t>←算定基準（3-2）</t>
  </si>
  <si>
    <t>←算定基準（3-3）</t>
  </si>
  <si>
    <t>←算定基準（3-4）</t>
  </si>
  <si>
    <t>事務局使用（プルダウン）</t>
    <rPh sb="0" eb="5">
      <t>ジムキョクシヨウ</t>
    </rPh>
    <phoneticPr fontId="4"/>
  </si>
  <si>
    <r>
      <t>施設内療養者の医学的管理について、</t>
    </r>
    <r>
      <rPr>
        <u/>
        <sz val="11"/>
        <color theme="1"/>
        <rFont val="ＭＳ Ｐゴシック"/>
        <family val="3"/>
        <charset val="128"/>
        <scheme val="minor"/>
      </rPr>
      <t>個々の対応状況</t>
    </r>
    <r>
      <rPr>
        <sz val="11"/>
        <color theme="1"/>
        <rFont val="ＭＳ Ｐゴシック"/>
        <family val="2"/>
        <charset val="128"/>
        <scheme val="minor"/>
      </rPr>
      <t xml:space="preserve">を簡潔に記載してください。
</t>
    </r>
    <r>
      <rPr>
        <b/>
        <sz val="11"/>
        <color rgb="FFFF0000"/>
        <rFont val="ＭＳ Ｐゴシック"/>
        <family val="3"/>
        <charset val="128"/>
        <scheme val="minor"/>
      </rPr>
      <t xml:space="preserve">
</t>
    </r>
    <r>
      <rPr>
        <b/>
        <sz val="10"/>
        <color rgb="FFFF0000"/>
        <rFont val="ＭＳ Ｐゴシック"/>
        <family val="3"/>
        <charset val="128"/>
        <scheme val="minor"/>
      </rPr>
      <t xml:space="preserve">※陽性判明の日から10日までは、実際に療養した日までが対象となります。
11日目以降を算定できるのは、症状軽快から72時間経過していない場合であって、
医師等から療養が必要であると判断され、療養を行った日までとします。(最大15日間)
</t>
    </r>
    <r>
      <rPr>
        <b/>
        <u/>
        <sz val="10"/>
        <color rgb="FFFF0000"/>
        <rFont val="ＭＳ Ｐゴシック"/>
        <family val="3"/>
        <charset val="128"/>
        <scheme val="minor"/>
      </rPr>
      <t>11日より療養日数が多い場合は、症状の詳細を記載してください。</t>
    </r>
    <rPh sb="0" eb="3">
      <t>シセツナイ</t>
    </rPh>
    <rPh sb="3" eb="6">
      <t>リョウヨウシャ</t>
    </rPh>
    <rPh sb="7" eb="10">
      <t>イガクテキ</t>
    </rPh>
    <rPh sb="10" eb="12">
      <t>カンリ</t>
    </rPh>
    <rPh sb="17" eb="19">
      <t>ココ</t>
    </rPh>
    <rPh sb="20" eb="22">
      <t>タイオウ</t>
    </rPh>
    <rPh sb="22" eb="24">
      <t>ジョウキョウ</t>
    </rPh>
    <rPh sb="25" eb="27">
      <t>カンケツ</t>
    </rPh>
    <rPh sb="28" eb="30">
      <t>キサイ</t>
    </rPh>
    <phoneticPr fontId="4"/>
  </si>
  <si>
    <t>施設内療養の体制に関する調査（3月28日付け事務連絡）に回答していることが補助の絶対要件</t>
    <rPh sb="0" eb="3">
      <t>シセツナイ</t>
    </rPh>
    <rPh sb="3" eb="5">
      <t>リョウヨウ</t>
    </rPh>
    <rPh sb="6" eb="8">
      <t>タイセイ</t>
    </rPh>
    <rPh sb="9" eb="10">
      <t>カン</t>
    </rPh>
    <rPh sb="12" eb="14">
      <t>チョウサ</t>
    </rPh>
    <rPh sb="16" eb="17">
      <t>ガツ</t>
    </rPh>
    <rPh sb="19" eb="20">
      <t>ニチ</t>
    </rPh>
    <rPh sb="20" eb="21">
      <t>ヅ</t>
    </rPh>
    <rPh sb="22" eb="24">
      <t>ジム</t>
    </rPh>
    <rPh sb="24" eb="26">
      <t>レンラク</t>
    </rPh>
    <rPh sb="28" eb="30">
      <t>カイトウ</t>
    </rPh>
    <rPh sb="37" eb="39">
      <t>ホジョ</t>
    </rPh>
    <rPh sb="40" eb="42">
      <t>ゼッタイ</t>
    </rPh>
    <rPh sb="42" eb="44">
      <t>ヨウケン</t>
    </rPh>
    <phoneticPr fontId="4"/>
  </si>
  <si>
    <t>補助対象の判定基準</t>
    <rPh sb="0" eb="2">
      <t>ホジョ</t>
    </rPh>
    <rPh sb="2" eb="4">
      <t>タイショウ</t>
    </rPh>
    <rPh sb="5" eb="7">
      <t>ハンテイ</t>
    </rPh>
    <rPh sb="7" eb="9">
      <t>キジュン</t>
    </rPh>
    <phoneticPr fontId="4"/>
  </si>
  <si>
    <t>・令和５年５月７日までに、対応を行う医療機関を確保していること。</t>
    <rPh sb="1" eb="3">
      <t>レイワ</t>
    </rPh>
    <rPh sb="4" eb="5">
      <t>ネン</t>
    </rPh>
    <rPh sb="6" eb="7">
      <t>ガツ</t>
    </rPh>
    <rPh sb="8" eb="9">
      <t>ニチ</t>
    </rPh>
    <rPh sb="13" eb="15">
      <t>タイオウ</t>
    </rPh>
    <rPh sb="16" eb="17">
      <t>オコナ</t>
    </rPh>
    <rPh sb="18" eb="20">
      <t>イリョウ</t>
    </rPh>
    <rPh sb="20" eb="22">
      <t>キカン</t>
    </rPh>
    <rPh sb="23" eb="25">
      <t>カクホ</t>
    </rPh>
    <phoneticPr fontId="4"/>
  </si>
  <si>
    <t>医療機関名の記載があること。</t>
    <rPh sb="0" eb="2">
      <t>イリョウ</t>
    </rPh>
    <rPh sb="2" eb="5">
      <t>キカンメイ</t>
    </rPh>
    <rPh sb="6" eb="8">
      <t>キサイ</t>
    </rPh>
    <phoneticPr fontId="4"/>
  </si>
  <si>
    <t>令和5年5月7日までに研修を実施していること。</t>
    <rPh sb="0" eb="2">
      <t>レイワ</t>
    </rPh>
    <rPh sb="3" eb="4">
      <t>ネン</t>
    </rPh>
    <rPh sb="5" eb="6">
      <t>ガツ</t>
    </rPh>
    <rPh sb="7" eb="8">
      <t>ニチ</t>
    </rPh>
    <rPh sb="11" eb="13">
      <t>ケンシュウ</t>
    </rPh>
    <rPh sb="14" eb="16">
      <t>ジッシ</t>
    </rPh>
    <phoneticPr fontId="4"/>
  </si>
  <si>
    <t>令和5年5月7日までに訓練を実施していること。</t>
    <rPh sb="0" eb="2">
      <t>レイワ</t>
    </rPh>
    <rPh sb="3" eb="4">
      <t>ネン</t>
    </rPh>
    <rPh sb="5" eb="6">
      <t>ガツ</t>
    </rPh>
    <rPh sb="7" eb="8">
      <t>ニチ</t>
    </rPh>
    <rPh sb="11" eb="13">
      <t>クンレン</t>
    </rPh>
    <rPh sb="14" eb="16">
      <t>ジッシ</t>
    </rPh>
    <phoneticPr fontId="4"/>
  </si>
  <si>
    <r>
      <t>・</t>
    </r>
    <r>
      <rPr>
        <sz val="11"/>
        <rFont val="ＭＳ Ｐゴシック"/>
        <family val="3"/>
        <charset val="128"/>
        <scheme val="minor"/>
      </rPr>
      <t>令和５年５月７日までに集団接種、入居者への接種の把握が終了していること。
・住民接種により対応した場合は、必要があれば接種勧奨及び接種状況の把握状況を提出してもらう場合があります。</t>
    </r>
    <rPh sb="1" eb="3">
      <t>レイワ</t>
    </rPh>
    <rPh sb="4" eb="5">
      <t>ネン</t>
    </rPh>
    <rPh sb="6" eb="7">
      <t>ガツ</t>
    </rPh>
    <rPh sb="8" eb="9">
      <t>ニチ</t>
    </rPh>
    <rPh sb="12" eb="14">
      <t>シュウダン</t>
    </rPh>
    <rPh sb="14" eb="16">
      <t>セッシュ</t>
    </rPh>
    <rPh sb="17" eb="20">
      <t>ニュウキョシャ</t>
    </rPh>
    <rPh sb="22" eb="24">
      <t>セッシュ</t>
    </rPh>
    <rPh sb="25" eb="27">
      <t>ハアク</t>
    </rPh>
    <rPh sb="28" eb="30">
      <t>シュウリョウ</t>
    </rPh>
    <rPh sb="39" eb="41">
      <t>ジュウミン</t>
    </rPh>
    <rPh sb="41" eb="43">
      <t>セッシュ</t>
    </rPh>
    <rPh sb="46" eb="48">
      <t>タイオウ</t>
    </rPh>
    <rPh sb="50" eb="52">
      <t>バアイ</t>
    </rPh>
    <rPh sb="54" eb="56">
      <t>ヒツヨウ</t>
    </rPh>
    <rPh sb="60" eb="62">
      <t>セッシュ</t>
    </rPh>
    <rPh sb="62" eb="64">
      <t>カンショウ</t>
    </rPh>
    <rPh sb="64" eb="65">
      <t>オヨ</t>
    </rPh>
    <rPh sb="66" eb="68">
      <t>セッシュ</t>
    </rPh>
    <rPh sb="68" eb="70">
      <t>ジョウキョウ</t>
    </rPh>
    <rPh sb="71" eb="73">
      <t>ハアク</t>
    </rPh>
    <rPh sb="73" eb="75">
      <t>ジョウキョウ</t>
    </rPh>
    <rPh sb="76" eb="78">
      <t>テイシュツ</t>
    </rPh>
    <rPh sb="83" eb="85">
      <t>バアイ</t>
    </rPh>
    <phoneticPr fontId="4"/>
  </si>
  <si>
    <t>【③-1が○の場合のみ回答】
△の場合、日付は不要</t>
    <rPh sb="17" eb="19">
      <t>バアイ</t>
    </rPh>
    <rPh sb="20" eb="22">
      <t>ヒヅケ</t>
    </rPh>
    <rPh sb="23" eb="25">
      <t>フヨウ</t>
    </rPh>
    <phoneticPr fontId="4"/>
  </si>
  <si>
    <t>【③-3が○の場合のみ回答】
△の場合、日付は不要</t>
  </si>
  <si>
    <t>・令和５年春開始（接種２回目）を施設単位で接種を実施していること（予定があること）。
・住民接種により対応する場合は、入所者への接種勧奨及び接種状況の把握を行い、住民接種により対応する予定にしていること。
・接種年月日又は接種予定日が記載されていること。</t>
    <rPh sb="1" eb="3">
      <t>レイワ</t>
    </rPh>
    <rPh sb="4" eb="5">
      <t>ネン</t>
    </rPh>
    <rPh sb="5" eb="6">
      <t>ハル</t>
    </rPh>
    <rPh sb="6" eb="8">
      <t>カイシ</t>
    </rPh>
    <rPh sb="9" eb="11">
      <t>セッシュ</t>
    </rPh>
    <rPh sb="12" eb="14">
      <t>カイメ</t>
    </rPh>
    <rPh sb="16" eb="18">
      <t>シセツ</t>
    </rPh>
    <rPh sb="18" eb="20">
      <t>タンイ</t>
    </rPh>
    <rPh sb="21" eb="23">
      <t>セッシュ</t>
    </rPh>
    <rPh sb="24" eb="26">
      <t>ジッシ</t>
    </rPh>
    <rPh sb="33" eb="35">
      <t>ヨテイ</t>
    </rPh>
    <rPh sb="59" eb="62">
      <t>ニュウショシャ</t>
    </rPh>
    <rPh sb="64" eb="66">
      <t>セッシュ</t>
    </rPh>
    <rPh sb="66" eb="68">
      <t>カンショウ</t>
    </rPh>
    <rPh sb="68" eb="69">
      <t>オヨ</t>
    </rPh>
    <rPh sb="70" eb="72">
      <t>セッシュ</t>
    </rPh>
    <rPh sb="72" eb="74">
      <t>ジョウキョウ</t>
    </rPh>
    <rPh sb="75" eb="77">
      <t>ハアク</t>
    </rPh>
    <rPh sb="78" eb="79">
      <t>オコナ</t>
    </rPh>
    <rPh sb="81" eb="83">
      <t>ジュウミン</t>
    </rPh>
    <rPh sb="83" eb="85">
      <t>セッシュ</t>
    </rPh>
    <rPh sb="88" eb="90">
      <t>タイオウ</t>
    </rPh>
    <rPh sb="92" eb="94">
      <t>ヨテイ</t>
    </rPh>
    <rPh sb="104" eb="106">
      <t>セッシュ</t>
    </rPh>
    <rPh sb="106" eb="109">
      <t>ネンガッピ</t>
    </rPh>
    <rPh sb="109" eb="110">
      <t>マタ</t>
    </rPh>
    <rPh sb="111" eb="113">
      <t>セッシュ</t>
    </rPh>
    <rPh sb="113" eb="116">
      <t>ヨテイビ</t>
    </rPh>
    <rPh sb="117" eb="119">
      <t>キサイ</t>
    </rPh>
    <phoneticPr fontId="4"/>
  </si>
  <si>
    <t>事前の相談を行った年月の記載があること。
（※新型コロナウイルス感染症が生じた当初から事前の相談を行っていた場合等で、明確な相談時期を記載できない場合は、「2020年1月」と記入してください。）</t>
    <rPh sb="0" eb="2">
      <t>ジゼン</t>
    </rPh>
    <rPh sb="3" eb="5">
      <t>ソウダン</t>
    </rPh>
    <rPh sb="6" eb="7">
      <t>オコナ</t>
    </rPh>
    <rPh sb="9" eb="11">
      <t>ネンゲツ</t>
    </rPh>
    <rPh sb="12" eb="14">
      <t>キサイ</t>
    </rPh>
    <phoneticPr fontId="4"/>
  </si>
  <si>
    <t>令和5年5月7日までの実施年月日を記載(予定は不可）</t>
    <rPh sb="0" eb="2">
      <t>レイワ</t>
    </rPh>
    <rPh sb="3" eb="4">
      <t>ネン</t>
    </rPh>
    <rPh sb="5" eb="6">
      <t>ガツ</t>
    </rPh>
    <rPh sb="7" eb="8">
      <t>ニチ</t>
    </rPh>
    <rPh sb="11" eb="13">
      <t>ジッシ</t>
    </rPh>
    <rPh sb="13" eb="16">
      <t>ネンガッピ</t>
    </rPh>
    <rPh sb="17" eb="19">
      <t>キサイ</t>
    </rPh>
    <rPh sb="20" eb="22">
      <t>ヨテイ</t>
    </rPh>
    <rPh sb="23" eb="25">
      <t>フカ</t>
    </rPh>
    <phoneticPr fontId="4"/>
  </si>
  <si>
    <t>令和６年度において、介護事業者等サービス継続支援事業を下記のとおり実施したい</t>
    <rPh sb="0" eb="2">
      <t>レイワ</t>
    </rPh>
    <rPh sb="3" eb="5">
      <t>ネンド</t>
    </rPh>
    <rPh sb="10" eb="12">
      <t>カイゴ</t>
    </rPh>
    <rPh sb="12" eb="15">
      <t>ジギョウシャ</t>
    </rPh>
    <rPh sb="15" eb="16">
      <t>トウ</t>
    </rPh>
    <rPh sb="20" eb="26">
      <t>ケイゾクシエンジギョウ</t>
    </rPh>
    <rPh sb="27" eb="29">
      <t>カキ</t>
    </rPh>
    <rPh sb="33" eb="35">
      <t>ジッシ</t>
    </rPh>
    <phoneticPr fontId="4"/>
  </si>
  <si>
    <t>割増賃金・手当、衛生用品購入費用等の支払いは、令和６年３月31日までに支払いが終わっている。</t>
    <rPh sb="0" eb="2">
      <t>ワリマシ</t>
    </rPh>
    <rPh sb="2" eb="4">
      <t>チンギン</t>
    </rPh>
    <rPh sb="5" eb="7">
      <t>テアテ</t>
    </rPh>
    <rPh sb="8" eb="14">
      <t>エイセイヨウヒンコウニュウ</t>
    </rPh>
    <rPh sb="14" eb="16">
      <t>ヒヨウ</t>
    </rPh>
    <rPh sb="16" eb="17">
      <t>トウ</t>
    </rPh>
    <rPh sb="18" eb="20">
      <t>シハラ</t>
    </rPh>
    <rPh sb="23" eb="25">
      <t>レイワ</t>
    </rPh>
    <rPh sb="26" eb="27">
      <t>ネン</t>
    </rPh>
    <rPh sb="28" eb="29">
      <t>ガツ</t>
    </rPh>
    <rPh sb="31" eb="32">
      <t>ンシヒ</t>
    </rPh>
    <rPh sb="35" eb="37">
      <t>シハラ</t>
    </rPh>
    <rPh sb="39" eb="40">
      <t>オ</t>
    </rPh>
    <phoneticPr fontId="4"/>
  </si>
  <si>
    <t>R６ 介護事業者等サービス継続支援事業　　補助金申請基本情報シート</t>
    <rPh sb="3" eb="5">
      <t>カイゴ</t>
    </rPh>
    <rPh sb="5" eb="9">
      <t>ジギョウシャナド</t>
    </rPh>
    <rPh sb="13" eb="15">
      <t>ケイゾク</t>
    </rPh>
    <rPh sb="15" eb="17">
      <t>シエン</t>
    </rPh>
    <rPh sb="17" eb="19">
      <t>ジギョウ</t>
    </rPh>
    <rPh sb="21" eb="24">
      <t>ホジョキン</t>
    </rPh>
    <rPh sb="24" eb="26">
      <t>シンセイ</t>
    </rPh>
    <phoneticPr fontId="9"/>
  </si>
  <si>
    <t>ただし、令和６年度介護事業者等サービス継続支援事業補助金</t>
    <rPh sb="25" eb="28">
      <t>ホジョキン</t>
    </rPh>
    <phoneticPr fontId="6"/>
  </si>
  <si>
    <t>　令和６年度介護事業者等サービス継続支援事業補助金の受領に関する一切の権限を下記の者に委任します。</t>
    <phoneticPr fontId="9"/>
  </si>
  <si>
    <r>
      <rPr>
        <u/>
        <sz val="11"/>
        <color theme="1"/>
        <rFont val="ＭＳ Ｐゴシック"/>
        <family val="3"/>
        <charset val="128"/>
      </rPr>
      <t>令和5年度発生分</t>
    </r>
    <r>
      <rPr>
        <sz val="11"/>
        <color theme="1"/>
        <rFont val="ＭＳ Ｐゴシック"/>
        <family val="3"/>
        <charset val="128"/>
      </rPr>
      <t>について事業所（サービス種別ごとに）で何回目の申請ですか。</t>
    </r>
    <rPh sb="0" eb="2">
      <t>レイワ</t>
    </rPh>
    <rPh sb="3" eb="5">
      <t>ネンド</t>
    </rPh>
    <rPh sb="5" eb="7">
      <t>ハッセイ</t>
    </rPh>
    <rPh sb="7" eb="8">
      <t>ブン</t>
    </rPh>
    <rPh sb="12" eb="15">
      <t>ジギョウショ</t>
    </rPh>
    <rPh sb="20" eb="22">
      <t>シュベツ</t>
    </rPh>
    <rPh sb="27" eb="30">
      <t>ナンカイメ</t>
    </rPh>
    <rPh sb="31" eb="33">
      <t>シンセイ</t>
    </rPh>
    <phoneticPr fontId="4"/>
  </si>
  <si>
    <t>複数の事業所について、今回申請する場合は、それぞれの回数を記入してください。
令和4年度発生以前の申請回数は含めないでください。</t>
    <rPh sb="0" eb="2">
      <t>フクスウ</t>
    </rPh>
    <rPh sb="3" eb="6">
      <t>ジギョウショ</t>
    </rPh>
    <rPh sb="11" eb="13">
      <t>コンカイ</t>
    </rPh>
    <rPh sb="13" eb="15">
      <t>シンセイ</t>
    </rPh>
    <rPh sb="17" eb="19">
      <t>バアイ</t>
    </rPh>
    <rPh sb="26" eb="28">
      <t>カイスウ</t>
    </rPh>
    <rPh sb="29" eb="31">
      <t>キニュウ</t>
    </rPh>
    <rPh sb="39" eb="41">
      <t>レイワ</t>
    </rPh>
    <rPh sb="42" eb="44">
      <t>ネンド</t>
    </rPh>
    <rPh sb="44" eb="46">
      <t>ハッセイ</t>
    </rPh>
    <rPh sb="46" eb="48">
      <t>イゼン</t>
    </rPh>
    <rPh sb="49" eb="51">
      <t>シンセイ</t>
    </rPh>
    <rPh sb="51" eb="53">
      <t>カイスウ</t>
    </rPh>
    <rPh sb="54" eb="55">
      <t>フク</t>
    </rPh>
    <phoneticPr fontId="4"/>
  </si>
  <si>
    <t>　上記のとおり、補助金を精算払によって交付されたく、令和６年度補助金交付要綱第１４条第１項の規定により請求します。</t>
    <rPh sb="14" eb="15">
      <t>バライ</t>
    </rPh>
    <phoneticPr fontId="6"/>
  </si>
  <si>
    <t>令和６年○月○日</t>
    <rPh sb="0" eb="2">
      <t>レイワ</t>
    </rPh>
    <rPh sb="3" eb="4">
      <t>ネン</t>
    </rPh>
    <rPh sb="5" eb="6">
      <t>ガツ</t>
    </rPh>
    <rPh sb="7" eb="8">
      <t>ヒ</t>
    </rPh>
    <phoneticPr fontId="4"/>
  </si>
  <si>
    <r>
      <t>補助基準額とは、令和５年度（令和5年4月1日～令和6年3月31日）の補助上限額です。 クラスター発生等により法人負担が補助基準額を大きく超過し、補助基準額での補助ではサービスを継続できないことが想定される場合は、「希望する」を選択ください。また、複数回の申請による補助額の積み上げで補助基準額を超過し、今回の申請における補助を希望される場合は、「希望する」を選択ください</t>
    </r>
    <r>
      <rPr>
        <b/>
        <sz val="10"/>
        <rFont val="ＭＳ Ｐゴシック"/>
        <family val="3"/>
        <charset val="128"/>
      </rPr>
      <t>。</t>
    </r>
    <r>
      <rPr>
        <b/>
        <sz val="10"/>
        <color rgb="FFFF0000"/>
        <rFont val="ＭＳ Ｐゴシック"/>
        <family val="3"/>
        <charset val="128"/>
      </rPr>
      <t>（現時点で国の承認まで時間を要する場合がありますので、あらかじめご了承ください。）</t>
    </r>
    <rPh sb="0" eb="2">
      <t>ホジョ</t>
    </rPh>
    <rPh sb="2" eb="5">
      <t>キジュンガク</t>
    </rPh>
    <rPh sb="14" eb="16">
      <t>レイワ</t>
    </rPh>
    <rPh sb="17" eb="18">
      <t>ネン</t>
    </rPh>
    <rPh sb="19" eb="20">
      <t>ガツ</t>
    </rPh>
    <rPh sb="21" eb="22">
      <t>ヒ</t>
    </rPh>
    <rPh sb="23" eb="25">
      <t>レイワ</t>
    </rPh>
    <rPh sb="26" eb="27">
      <t>ネン</t>
    </rPh>
    <rPh sb="28" eb="29">
      <t>ガツ</t>
    </rPh>
    <rPh sb="31" eb="32">
      <t>ヒ</t>
    </rPh>
    <rPh sb="34" eb="36">
      <t>ホジョ</t>
    </rPh>
    <rPh sb="36" eb="39">
      <t>ジョウゲンガク</t>
    </rPh>
    <rPh sb="48" eb="50">
      <t>ハッセイ</t>
    </rPh>
    <rPh sb="50" eb="51">
      <t>トウ</t>
    </rPh>
    <rPh sb="54" eb="56">
      <t>ホウジン</t>
    </rPh>
    <rPh sb="56" eb="58">
      <t>フタン</t>
    </rPh>
    <rPh sb="59" eb="61">
      <t>ホジョ</t>
    </rPh>
    <rPh sb="61" eb="63">
      <t>キジュン</t>
    </rPh>
    <rPh sb="63" eb="64">
      <t>ガク</t>
    </rPh>
    <rPh sb="65" eb="66">
      <t>オオ</t>
    </rPh>
    <rPh sb="68" eb="70">
      <t>チョウカ</t>
    </rPh>
    <rPh sb="72" eb="74">
      <t>ホジョ</t>
    </rPh>
    <rPh sb="74" eb="76">
      <t>キジュン</t>
    </rPh>
    <rPh sb="76" eb="77">
      <t>ガク</t>
    </rPh>
    <rPh sb="79" eb="81">
      <t>ホジョ</t>
    </rPh>
    <rPh sb="88" eb="90">
      <t>ケイゾク</t>
    </rPh>
    <rPh sb="97" eb="99">
      <t>ソウテイ</t>
    </rPh>
    <rPh sb="102" eb="104">
      <t>バアイ</t>
    </rPh>
    <rPh sb="107" eb="109">
      <t>キボウ</t>
    </rPh>
    <rPh sb="113" eb="115">
      <t>センタク</t>
    </rPh>
    <rPh sb="123" eb="126">
      <t>フクスウカイ</t>
    </rPh>
    <rPh sb="127" eb="129">
      <t>シンセイ</t>
    </rPh>
    <rPh sb="132" eb="135">
      <t>ホジョガク</t>
    </rPh>
    <rPh sb="136" eb="137">
      <t>ツ</t>
    </rPh>
    <rPh sb="138" eb="139">
      <t>ア</t>
    </rPh>
    <rPh sb="141" eb="143">
      <t>ホジョ</t>
    </rPh>
    <rPh sb="147" eb="149">
      <t>チョウカ</t>
    </rPh>
    <rPh sb="151" eb="153">
      <t>コンカイ</t>
    </rPh>
    <rPh sb="154" eb="156">
      <t>シンセイ</t>
    </rPh>
    <rPh sb="160" eb="162">
      <t>ホジョ</t>
    </rPh>
    <rPh sb="163" eb="165">
      <t>キボウ</t>
    </rPh>
    <rPh sb="168" eb="170">
      <t>バアイ</t>
    </rPh>
    <rPh sb="173" eb="175">
      <t>キボウ</t>
    </rPh>
    <rPh sb="179" eb="181">
      <t>センタク</t>
    </rPh>
    <rPh sb="187" eb="190">
      <t>ゲンジテン</t>
    </rPh>
    <rPh sb="191" eb="192">
      <t>クニ</t>
    </rPh>
    <rPh sb="193" eb="195">
      <t>ショウニン</t>
    </rPh>
    <rPh sb="197" eb="199">
      <t>ジカン</t>
    </rPh>
    <rPh sb="200" eb="201">
      <t>ヨウ</t>
    </rPh>
    <rPh sb="203" eb="205">
      <t>バアイ</t>
    </rPh>
    <rPh sb="219" eb="221">
      <t>リョウショウ</t>
    </rPh>
    <phoneticPr fontId="4"/>
  </si>
  <si>
    <t>介護保険
事業所番号</t>
    <phoneticPr fontId="4"/>
  </si>
  <si>
    <t>感染者が発生した場合の費用</t>
    <phoneticPr fontId="4"/>
  </si>
  <si>
    <t>応援職員を派遣した場合の費用</t>
    <phoneticPr fontId="4"/>
  </si>
  <si>
    <t>法人名</t>
    <phoneticPr fontId="4"/>
  </si>
  <si>
    <t>代表者職氏名</t>
    <phoneticPr fontId="4"/>
  </si>
  <si>
    <t>申請日</t>
    <phoneticPr fontId="4"/>
  </si>
  <si>
    <t>着手年月日</t>
    <phoneticPr fontId="4"/>
  </si>
  <si>
    <t>完了年月日</t>
    <phoneticPr fontId="4"/>
  </si>
  <si>
    <t>実費+施設内療養費(通常分）</t>
    <phoneticPr fontId="4"/>
  </si>
  <si>
    <t>補助対象
経費</t>
    <phoneticPr fontId="4"/>
  </si>
  <si>
    <t>補助基準額</t>
    <phoneticPr fontId="4"/>
  </si>
  <si>
    <t>施設内療養費</t>
    <phoneticPr fontId="4"/>
  </si>
  <si>
    <t>所要額</t>
    <phoneticPr fontId="4"/>
  </si>
  <si>
    <t>補助事業に要する経費</t>
    <phoneticPr fontId="4"/>
  </si>
  <si>
    <t>介護保険事業所番号</t>
    <rPh sb="0" eb="2">
      <t>カイゴ</t>
    </rPh>
    <rPh sb="2" eb="4">
      <t>ホケン</t>
    </rPh>
    <rPh sb="4" eb="7">
      <t>ジギョウショ</t>
    </rPh>
    <rPh sb="7" eb="9">
      <t>バンゴウ</t>
    </rPh>
    <phoneticPr fontId="3"/>
  </si>
  <si>
    <t>事業所・施設名</t>
    <rPh sb="0" eb="3">
      <t>ジギョウショ</t>
    </rPh>
    <rPh sb="4" eb="7">
      <t>シセツメイ</t>
    </rPh>
    <phoneticPr fontId="3"/>
  </si>
  <si>
    <t>ｻｰﾋﾞｽ種別</t>
    <rPh sb="5" eb="7">
      <t>シュベツ</t>
    </rPh>
    <phoneticPr fontId="3"/>
  </si>
  <si>
    <t>補助単価</t>
    <rPh sb="0" eb="2">
      <t>ホジョ</t>
    </rPh>
    <rPh sb="2" eb="4">
      <t>タンカ</t>
    </rPh>
    <phoneticPr fontId="3"/>
  </si>
  <si>
    <t>実支出額
(千円未満切捨)</t>
    <rPh sb="0" eb="1">
      <t>ジツ</t>
    </rPh>
    <rPh sb="1" eb="3">
      <t>シシュツ</t>
    </rPh>
    <rPh sb="3" eb="4">
      <t>ガク</t>
    </rPh>
    <rPh sb="6" eb="8">
      <t>センエン</t>
    </rPh>
    <rPh sb="8" eb="10">
      <t>ミマン</t>
    </rPh>
    <rPh sb="10" eb="11">
      <t>キ</t>
    </rPh>
    <rPh sb="11" eb="12">
      <t>ス</t>
    </rPh>
    <phoneticPr fontId="3"/>
  </si>
  <si>
    <t>施設内療養の有無</t>
    <rPh sb="0" eb="3">
      <t>シセツナイ</t>
    </rPh>
    <rPh sb="3" eb="5">
      <t>リョウヨウ</t>
    </rPh>
    <rPh sb="6" eb="8">
      <t>ウム</t>
    </rPh>
    <phoneticPr fontId="3"/>
  </si>
  <si>
    <t>送付先
郵便番号</t>
    <rPh sb="0" eb="2">
      <t>ソウフ</t>
    </rPh>
    <rPh sb="2" eb="3">
      <t>サキ</t>
    </rPh>
    <rPh sb="4" eb="8">
      <t>ユウビンバンゴウ</t>
    </rPh>
    <phoneticPr fontId="10"/>
  </si>
  <si>
    <t>送付先住所</t>
    <rPh sb="0" eb="2">
      <t>ソウフ</t>
    </rPh>
    <rPh sb="2" eb="3">
      <t>サキ</t>
    </rPh>
    <rPh sb="3" eb="5">
      <t>ジュウショ</t>
    </rPh>
    <phoneticPr fontId="10"/>
  </si>
  <si>
    <t>担当者が在籍する事業所名</t>
  </si>
  <si>
    <t>担当者役職名</t>
    <rPh sb="0" eb="3">
      <t>タントウシャ</t>
    </rPh>
    <rPh sb="3" eb="6">
      <t>ヤクショクメイ</t>
    </rPh>
    <phoneticPr fontId="10"/>
  </si>
  <si>
    <t>担当者氏名</t>
    <rPh sb="0" eb="3">
      <t>タントウシャ</t>
    </rPh>
    <rPh sb="3" eb="5">
      <t>シメイ</t>
    </rPh>
    <phoneticPr fontId="10"/>
  </si>
  <si>
    <t>電話番号（担当者）</t>
    <rPh sb="0" eb="2">
      <t>デンワ</t>
    </rPh>
    <rPh sb="2" eb="4">
      <t>バンゴウ</t>
    </rPh>
    <rPh sb="5" eb="7">
      <t>タントウ</t>
    </rPh>
    <rPh sb="7" eb="8">
      <t>シャ</t>
    </rPh>
    <phoneticPr fontId="10"/>
  </si>
  <si>
    <t>メールアドレス（担当）</t>
    <rPh sb="8" eb="10">
      <t>タントウ</t>
    </rPh>
    <phoneticPr fontId="10"/>
  </si>
  <si>
    <r>
      <t>法人代表者の</t>
    </r>
    <r>
      <rPr>
        <sz val="11"/>
        <rFont val="ＭＳ Ｐゴシック"/>
        <family val="3"/>
        <charset val="128"/>
      </rPr>
      <t>役職名</t>
    </r>
    <r>
      <rPr>
        <sz val="11"/>
        <color theme="1"/>
        <rFont val="ＭＳ Ｐゴシック"/>
        <family val="3"/>
        <charset val="128"/>
      </rPr>
      <t xml:space="preserve"> 　 氏名</t>
    </r>
    <rPh sb="0" eb="2">
      <t>ホウジン</t>
    </rPh>
    <rPh sb="2" eb="5">
      <t>ダイヒョウシャ</t>
    </rPh>
    <rPh sb="6" eb="9">
      <t>ヤクショクメイ</t>
    </rPh>
    <rPh sb="12" eb="14">
      <t>シメイ</t>
    </rPh>
    <phoneticPr fontId="9"/>
  </si>
  <si>
    <t>役職名 　 氏名（姓と名は１字空ける）　　※役職名と氏名の間は全角２字空けてください。</t>
    <rPh sb="0" eb="3">
      <t>ヤクショクメイ</t>
    </rPh>
    <rPh sb="6" eb="8">
      <t>シメイ</t>
    </rPh>
    <rPh sb="9" eb="10">
      <t>セイ</t>
    </rPh>
    <rPh sb="11" eb="12">
      <t>メイ</t>
    </rPh>
    <rPh sb="14" eb="15">
      <t>ジ</t>
    </rPh>
    <rPh sb="15" eb="16">
      <t>ア</t>
    </rPh>
    <rPh sb="22" eb="25">
      <t>ヤクショクメイ</t>
    </rPh>
    <rPh sb="26" eb="28">
      <t>シメイ</t>
    </rPh>
    <rPh sb="29" eb="30">
      <t>アイダ</t>
    </rPh>
    <rPh sb="31" eb="33">
      <t>ゼンカク</t>
    </rPh>
    <rPh sb="34" eb="35">
      <t>ジ</t>
    </rPh>
    <rPh sb="35" eb="36">
      <t>ア</t>
    </rPh>
    <phoneticPr fontId="9"/>
  </si>
  <si>
    <r>
      <t xml:space="preserve">超過勤務手当：○円（○人分、延べ○時間）
○○手当：○円（○人分、単価○○円（１時間）、延べ○時間）
</t>
    </r>
    <r>
      <rPr>
        <sz val="10"/>
        <rFont val="ＭＳ Ｐ明朝"/>
        <family val="1"/>
        <charset val="128"/>
      </rPr>
      <t>※</t>
    </r>
    <r>
      <rPr>
        <b/>
        <sz val="10"/>
        <color rgb="FFFF0000"/>
        <rFont val="ＭＳ Ｐ明朝"/>
        <family val="1"/>
        <charset val="128"/>
      </rPr>
      <t>10月1日以降の支払い分：</t>
    </r>
    <r>
      <rPr>
        <sz val="10"/>
        <rFont val="ＭＳ Ｐ明朝"/>
        <family val="1"/>
        <charset val="128"/>
      </rPr>
      <t>コロナ対応に対する危険手当等の手当は、１人当たり、4000円/日以下、合計金額が20,000円/月以下となります。</t>
    </r>
    <r>
      <rPr>
        <sz val="9"/>
        <rFont val="ＭＳ Ｐ明朝"/>
        <family val="1"/>
        <charset val="128"/>
      </rPr>
      <t xml:space="preserve">
　　　　　○円（○月支払い分：○人分、単価○○円（１日）、延べ○日間）
　　　　　○円（○月支払い分：○人分、単価○○円 （ 勤務日数○日に対し１回限りの支給））</t>
    </r>
    <rPh sb="68" eb="70">
      <t>タイオウ</t>
    </rPh>
    <rPh sb="71" eb="72">
      <t>タイ</t>
    </rPh>
    <rPh sb="74" eb="76">
      <t>キケン</t>
    </rPh>
    <rPh sb="76" eb="78">
      <t>テアテ</t>
    </rPh>
    <rPh sb="78" eb="79">
      <t>トウ</t>
    </rPh>
    <rPh sb="80" eb="82">
      <t>テアテ</t>
    </rPh>
    <rPh sb="85" eb="86">
      <t>ニン</t>
    </rPh>
    <rPh sb="86" eb="87">
      <t>ア</t>
    </rPh>
    <rPh sb="94" eb="95">
      <t>エン</t>
    </rPh>
    <rPh sb="96" eb="97">
      <t>ヒ</t>
    </rPh>
    <rPh sb="97" eb="99">
      <t>イカ</t>
    </rPh>
    <rPh sb="100" eb="102">
      <t>ゴウケイ</t>
    </rPh>
    <rPh sb="102" eb="104">
      <t>キンガク</t>
    </rPh>
    <rPh sb="111" eb="112">
      <t>エン</t>
    </rPh>
    <rPh sb="113" eb="114">
      <t>ツキ</t>
    </rPh>
    <rPh sb="114" eb="116">
      <t>イカ</t>
    </rPh>
    <rPh sb="132" eb="133">
      <t>ガツ</t>
    </rPh>
    <rPh sb="133" eb="135">
      <t>シハラ</t>
    </rPh>
    <rPh sb="136" eb="137">
      <t>ブン</t>
    </rPh>
    <rPh sb="168" eb="169">
      <t>ガツ</t>
    </rPh>
    <rPh sb="169" eb="171">
      <t>シハラ</t>
    </rPh>
    <rPh sb="172" eb="173">
      <t>ブン</t>
    </rPh>
    <rPh sb="193" eb="194">
      <t>タイ</t>
    </rPh>
    <rPh sb="200" eb="202">
      <t>シキュウ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</si>
</sst>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 &quot;¥&quot;* #,##0_ ;_ &quot;¥&quot;* \-#,##0_ ;_ &quot;¥&quot;* &quot;-&quot;_ ;_ @_ "/>
    <numFmt numFmtId="176" formatCode="#,##0.00_);[Red]\(#,##0.00\)"/>
    <numFmt numFmtId="177" formatCode="#,##0_ "/>
    <numFmt numFmtId="178" formatCode="#,##0_ ;[Red]\-#,##0\ "/>
    <numFmt numFmtId="179" formatCode="#,##0_);[Red]\(#,##0\)"/>
    <numFmt numFmtId="180" formatCode="[$-411]ggge&quot;年&quot;m&quot;月&quot;d&quot;日&quot;;@"/>
    <numFmt numFmtId="181" formatCode="0_);[Red]\(0\)"/>
    <numFmt numFmtId="182" formatCode="#,##0&quot;円&quot;"/>
    <numFmt numFmtId="183" formatCode="[$-411]ge\.m\.d;@"/>
    <numFmt numFmtId="184" formatCode="#"/>
    <numFmt numFmtId="185" formatCode="0_ "/>
    <numFmt numFmtId="186" formatCode="yyyy/m/d;@"/>
  </numFmts>
  <fonts count="163">
    <font>
      <sz val="11"/>
      <color theme="1"/>
      <name val="ＭＳ Ｐゴシック"/>
      <family val="2"/>
      <charset val="128"/>
      <scheme val="minor"/>
    </font>
    <font>
      <sz val="12"/>
      <color theme="1"/>
      <name val="ＭＳ 明朝"/>
      <family val="2"/>
      <charset val="128"/>
    </font>
    <font>
      <sz val="12"/>
      <color theme="1"/>
      <name val="ＭＳ 明朝"/>
      <family val="2"/>
      <charset val="128"/>
    </font>
    <font>
      <sz val="12"/>
      <color theme="1"/>
      <name val="ＭＳ 明朝"/>
      <family val="2"/>
      <charset val="128"/>
    </font>
    <font>
      <sz val="6"/>
      <name val="ＭＳ Ｐゴシック"/>
      <family val="2"/>
      <charset val="128"/>
      <scheme val="minor"/>
    </font>
    <font>
      <sz val="11"/>
      <name val="ＭＳ Ｐゴシック"/>
      <family val="3"/>
      <charset val="128"/>
    </font>
    <font>
      <sz val="6"/>
      <name val="ＭＳ Ｐ明朝"/>
      <family val="1"/>
      <charset val="128"/>
    </font>
    <font>
      <sz val="9"/>
      <name val="ＭＳ Ｐ明朝"/>
      <family val="1"/>
      <charset val="128"/>
    </font>
    <font>
      <sz val="11"/>
      <name val="ＭＳ Ｐ明朝"/>
      <family val="1"/>
      <charset val="128"/>
    </font>
    <font>
      <sz val="6"/>
      <name val="ＭＳ Ｐゴシック"/>
      <family val="3"/>
      <charset val="128"/>
    </font>
    <font>
      <sz val="10"/>
      <name val="ＭＳ 明朝"/>
      <family val="1"/>
      <charset val="128"/>
    </font>
    <font>
      <sz val="11"/>
      <color theme="1"/>
      <name val="ＭＳ Ｐゴシック"/>
      <family val="2"/>
      <charset val="128"/>
      <scheme val="minor"/>
    </font>
    <font>
      <sz val="14"/>
      <color theme="1"/>
      <name val="メイリオ"/>
      <family val="3"/>
      <charset val="128"/>
    </font>
    <font>
      <sz val="11"/>
      <color theme="1"/>
      <name val="メイリオ"/>
      <family val="3"/>
      <charset val="128"/>
    </font>
    <font>
      <sz val="12"/>
      <color theme="1"/>
      <name val="メイリオ"/>
      <family val="3"/>
      <charset val="128"/>
    </font>
    <font>
      <sz val="12"/>
      <name val="メイリオ"/>
      <family val="3"/>
      <charset val="128"/>
    </font>
    <font>
      <sz val="10"/>
      <color theme="1"/>
      <name val="メイリオ"/>
      <family val="3"/>
      <charset val="128"/>
    </font>
    <font>
      <sz val="11"/>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ajor"/>
    </font>
    <font>
      <sz val="9"/>
      <name val="ＭＳ Ｐゴシック"/>
      <family val="3"/>
      <charset val="128"/>
      <scheme val="major"/>
    </font>
    <font>
      <sz val="11"/>
      <name val="ＭＳ Ｐゴシック"/>
      <family val="3"/>
      <charset val="128"/>
      <scheme val="major"/>
    </font>
    <font>
      <sz val="9"/>
      <color theme="1"/>
      <name val="ＭＳ Ｐゴシック"/>
      <family val="3"/>
      <charset val="128"/>
      <scheme val="major"/>
    </font>
    <font>
      <sz val="11"/>
      <name val="Meiryo UI"/>
      <family val="3"/>
      <charset val="128"/>
    </font>
    <font>
      <sz val="11"/>
      <color theme="1"/>
      <name val="Meiryo UI"/>
      <family val="3"/>
      <charset val="128"/>
    </font>
    <font>
      <b/>
      <sz val="16"/>
      <name val="Meiryo UI"/>
      <family val="3"/>
      <charset val="128"/>
    </font>
    <font>
      <sz val="9"/>
      <name val="Meiryo UI"/>
      <family val="3"/>
      <charset val="128"/>
    </font>
    <font>
      <b/>
      <sz val="11"/>
      <name val="Meiryo UI"/>
      <family val="3"/>
      <charset val="128"/>
    </font>
    <font>
      <b/>
      <sz val="12"/>
      <name val="Meiryo UI"/>
      <family val="3"/>
      <charset val="128"/>
    </font>
    <font>
      <sz val="12"/>
      <color theme="1"/>
      <name val="ＭＳ Ｐゴシック"/>
      <family val="2"/>
      <charset val="128"/>
      <scheme val="minor"/>
    </font>
    <font>
      <b/>
      <sz val="11"/>
      <color rgb="FFFF0000"/>
      <name val="ＭＳ Ｐゴシック"/>
      <family val="3"/>
      <charset val="128"/>
      <scheme val="minor"/>
    </font>
    <font>
      <b/>
      <sz val="10"/>
      <color rgb="FFFF0000"/>
      <name val="Meiryo UI"/>
      <family val="3"/>
      <charset val="128"/>
    </font>
    <font>
      <sz val="12"/>
      <color theme="1"/>
      <name val="Meiryo UI"/>
      <family val="3"/>
      <charset val="128"/>
    </font>
    <font>
      <sz val="11"/>
      <name val="ＭＳ 明朝"/>
      <family val="1"/>
      <charset val="128"/>
    </font>
    <font>
      <sz val="11"/>
      <color rgb="FFFF0000"/>
      <name val="ＭＳ Ｐゴシック"/>
      <family val="3"/>
      <charset val="128"/>
      <scheme val="minor"/>
    </font>
    <font>
      <sz val="10"/>
      <name val="Meiryo UI"/>
      <family val="3"/>
      <charset val="128"/>
    </font>
    <font>
      <sz val="10"/>
      <color theme="1"/>
      <name val="Meiryo UI"/>
      <family val="3"/>
      <charset val="128"/>
    </font>
    <font>
      <b/>
      <sz val="11"/>
      <name val="Yu Gothic UI"/>
      <family val="3"/>
      <charset val="128"/>
    </font>
    <font>
      <b/>
      <sz val="12"/>
      <color rgb="FFFF0000"/>
      <name val="HG丸ｺﾞｼｯｸM-PRO"/>
      <family val="3"/>
      <charset val="128"/>
    </font>
    <font>
      <sz val="11"/>
      <color rgb="FFFF0000"/>
      <name val="Meiryo UI"/>
      <family val="3"/>
      <charset val="128"/>
    </font>
    <font>
      <b/>
      <sz val="11"/>
      <color rgb="FFFF0000"/>
      <name val="Meiryo UI"/>
      <family val="3"/>
      <charset val="128"/>
    </font>
    <font>
      <sz val="12"/>
      <color theme="1"/>
      <name val="ＭＳ Ｐ明朝"/>
      <family val="1"/>
      <charset val="128"/>
    </font>
    <font>
      <b/>
      <sz val="12"/>
      <color theme="1"/>
      <name val="ＭＳ Ｐ明朝"/>
      <family val="1"/>
      <charset val="128"/>
    </font>
    <font>
      <sz val="10"/>
      <color theme="1"/>
      <name val="ＭＳ Ｐゴシック"/>
      <family val="3"/>
      <charset val="128"/>
      <scheme val="minor"/>
    </font>
    <font>
      <sz val="10"/>
      <name val="ＭＳ Ｐゴシック"/>
      <family val="3"/>
      <charset val="128"/>
      <scheme val="minor"/>
    </font>
    <font>
      <b/>
      <sz val="9"/>
      <color theme="1"/>
      <name val="ＭＳ Ｐゴシック"/>
      <family val="3"/>
      <charset val="128"/>
      <scheme val="minor"/>
    </font>
    <font>
      <b/>
      <sz val="10.5"/>
      <color theme="1"/>
      <name val="ＭＳ Ｐゴシック"/>
      <family val="3"/>
      <charset val="128"/>
      <scheme val="minor"/>
    </font>
    <font>
      <b/>
      <sz val="10.5"/>
      <color theme="1"/>
      <name val="ＭＳ Ｐ明朝"/>
      <family val="1"/>
      <charset val="128"/>
    </font>
    <font>
      <sz val="9"/>
      <color theme="1"/>
      <name val="ＭＳ Ｐ明朝"/>
      <family val="1"/>
      <charset val="128"/>
    </font>
    <font>
      <sz val="9"/>
      <color theme="1"/>
      <name val="ＭＳ Ｐゴシック"/>
      <family val="2"/>
      <charset val="128"/>
      <scheme val="minor"/>
    </font>
    <font>
      <b/>
      <sz val="12"/>
      <name val="ＭＳ Ｐ明朝"/>
      <family val="1"/>
      <charset val="128"/>
    </font>
    <font>
      <sz val="10.5"/>
      <name val="ＭＳ Ｐ明朝"/>
      <family val="1"/>
      <charset val="128"/>
    </font>
    <font>
      <b/>
      <sz val="10.5"/>
      <name val="ＭＳ Ｐ明朝"/>
      <family val="1"/>
      <charset val="128"/>
    </font>
    <font>
      <b/>
      <sz val="10.5"/>
      <color indexed="60"/>
      <name val="ＭＳ Ｐ明朝"/>
      <family val="1"/>
      <charset val="128"/>
    </font>
    <font>
      <sz val="8"/>
      <color theme="1"/>
      <name val="ＭＳ Ｐ明朝"/>
      <family val="1"/>
      <charset val="128"/>
    </font>
    <font>
      <sz val="8"/>
      <color theme="1"/>
      <name val="ＭＳ Ｐゴシック"/>
      <family val="3"/>
      <charset val="128"/>
      <scheme val="minor"/>
    </font>
    <font>
      <sz val="10"/>
      <name val="游ゴシック"/>
      <family val="3"/>
      <charset val="128"/>
    </font>
    <font>
      <sz val="11"/>
      <color theme="1"/>
      <name val="游ゴシック"/>
      <family val="3"/>
      <charset val="128"/>
    </font>
    <font>
      <b/>
      <sz val="10.5"/>
      <color theme="1"/>
      <name val="游ゴシック"/>
      <family val="3"/>
      <charset val="128"/>
    </font>
    <font>
      <sz val="12"/>
      <color theme="1"/>
      <name val="ＭＳ ゴシック"/>
      <family val="3"/>
      <charset val="128"/>
    </font>
    <font>
      <sz val="6"/>
      <name val="ＭＳ 明朝"/>
      <family val="2"/>
      <charset val="128"/>
    </font>
    <font>
      <sz val="11"/>
      <color theme="1"/>
      <name val="ＭＳ ゴシック"/>
      <family val="3"/>
      <charset val="128"/>
    </font>
    <font>
      <sz val="12"/>
      <color theme="1"/>
      <name val="ＭＳ Ｐゴシック"/>
      <family val="3"/>
      <charset val="128"/>
      <scheme val="minor"/>
    </font>
    <font>
      <b/>
      <sz val="11"/>
      <color theme="1"/>
      <name val="ＭＳ Ｐゴシック"/>
      <family val="2"/>
      <charset val="128"/>
      <scheme val="minor"/>
    </font>
    <font>
      <sz val="12"/>
      <color theme="1"/>
      <name val="HG丸ｺﾞｼｯｸM-PRO"/>
      <family val="3"/>
      <charset val="128"/>
    </font>
    <font>
      <sz val="12"/>
      <name val="ＭＳ Ｐゴシック"/>
      <family val="3"/>
      <charset val="128"/>
      <scheme val="minor"/>
    </font>
    <font>
      <sz val="12"/>
      <name val="ＭＳ Ｐゴシック"/>
      <family val="3"/>
      <charset val="128"/>
    </font>
    <font>
      <b/>
      <sz val="11"/>
      <name val="ＭＳ Ｐゴシック"/>
      <family val="3"/>
      <charset val="128"/>
    </font>
    <font>
      <b/>
      <sz val="16"/>
      <color rgb="FFFF0000"/>
      <name val="ＭＳ Ｐゴシック"/>
      <family val="3"/>
      <charset val="128"/>
    </font>
    <font>
      <b/>
      <sz val="12"/>
      <color theme="1"/>
      <name val="ＭＳ Ｐゴシック"/>
      <family val="3"/>
      <charset val="128"/>
      <scheme val="minor"/>
    </font>
    <font>
      <b/>
      <sz val="12"/>
      <color theme="1"/>
      <name val="ＭＳ ゴシック"/>
      <family val="3"/>
      <charset val="128"/>
    </font>
    <font>
      <sz val="10"/>
      <color theme="1"/>
      <name val="ＭＳ ゴシック"/>
      <family val="3"/>
      <charset val="128"/>
    </font>
    <font>
      <b/>
      <sz val="10"/>
      <color theme="1"/>
      <name val="ＭＳ ゴシック"/>
      <family val="3"/>
      <charset val="128"/>
    </font>
    <font>
      <b/>
      <sz val="11"/>
      <color theme="1"/>
      <name val="ＭＳ Ｐゴシック"/>
      <family val="3"/>
      <charset val="128"/>
      <scheme val="minor"/>
    </font>
    <font>
      <u/>
      <sz val="11"/>
      <color theme="1"/>
      <name val="ＭＳ Ｐゴシック"/>
      <family val="3"/>
      <charset val="128"/>
      <scheme val="minor"/>
    </font>
    <font>
      <sz val="18"/>
      <color theme="1"/>
      <name val="ＭＳ Ｐゴシック"/>
      <family val="3"/>
      <charset val="128"/>
      <scheme val="minor"/>
    </font>
    <font>
      <sz val="18"/>
      <name val="ＭＳ Ｐゴシック"/>
      <family val="3"/>
      <charset val="128"/>
    </font>
    <font>
      <sz val="12"/>
      <color theme="1"/>
      <name val="ＭＳ Ｐゴシック"/>
      <family val="3"/>
      <charset val="128"/>
    </font>
    <font>
      <b/>
      <sz val="12"/>
      <color indexed="81"/>
      <name val="MS P ゴシック"/>
      <family val="3"/>
      <charset val="128"/>
    </font>
    <font>
      <sz val="16"/>
      <color theme="1"/>
      <name val="ＭＳ 明朝"/>
      <family val="1"/>
      <charset val="128"/>
    </font>
    <font>
      <sz val="12"/>
      <color theme="1"/>
      <name val="ＭＳ 明朝"/>
      <family val="1"/>
      <charset val="128"/>
    </font>
    <font>
      <sz val="12"/>
      <color theme="1"/>
      <name val="Century"/>
      <family val="1"/>
    </font>
    <font>
      <sz val="12"/>
      <color rgb="FF000000"/>
      <name val="ＭＳ 明朝"/>
      <family val="1"/>
      <charset val="128"/>
    </font>
    <font>
      <sz val="12"/>
      <color rgb="FFFF0000"/>
      <name val="ＭＳ 明朝"/>
      <family val="1"/>
      <charset val="128"/>
    </font>
    <font>
      <sz val="16"/>
      <color theme="1"/>
      <name val="ＭＳ Ｐゴシック"/>
      <family val="2"/>
      <charset val="128"/>
      <scheme val="minor"/>
    </font>
    <font>
      <sz val="10"/>
      <color theme="1"/>
      <name val="ＭＳ 明朝"/>
      <family val="1"/>
      <charset val="128"/>
    </font>
    <font>
      <sz val="12"/>
      <color theme="1"/>
      <name val="Century"/>
      <family val="1"/>
      <charset val="128"/>
    </font>
    <font>
      <sz val="6"/>
      <color theme="1"/>
      <name val="ＭＳ ゴシック"/>
      <family val="3"/>
      <charset val="128"/>
    </font>
    <font>
      <sz val="9"/>
      <color theme="1"/>
      <name val="ＭＳ ゴシック"/>
      <family val="3"/>
      <charset val="128"/>
    </font>
    <font>
      <sz val="10"/>
      <color theme="1"/>
      <name val="ＭＳ Ｐゴシック"/>
      <family val="2"/>
      <charset val="128"/>
      <scheme val="minor"/>
    </font>
    <font>
      <b/>
      <sz val="14"/>
      <color rgb="FFFF0000"/>
      <name val="Meiryo UI"/>
      <family val="3"/>
      <charset val="128"/>
    </font>
    <font>
      <sz val="14"/>
      <color theme="1"/>
      <name val="Meiryo UI"/>
      <family val="3"/>
      <charset val="128"/>
    </font>
    <font>
      <b/>
      <sz val="11"/>
      <color theme="1"/>
      <name val="Meiryo UI"/>
      <family val="3"/>
      <charset val="128"/>
    </font>
    <font>
      <b/>
      <sz val="26"/>
      <color rgb="FFFF0000"/>
      <name val="Meiryo UI"/>
      <family val="3"/>
      <charset val="128"/>
    </font>
    <font>
      <sz val="26"/>
      <color theme="1"/>
      <name val="ＭＳ Ｐゴシック"/>
      <family val="2"/>
      <charset val="128"/>
      <scheme val="minor"/>
    </font>
    <font>
      <b/>
      <sz val="14"/>
      <color theme="1"/>
      <name val="ＭＳ Ｐゴシック"/>
      <family val="3"/>
      <charset val="128"/>
    </font>
    <font>
      <sz val="9"/>
      <color theme="1"/>
      <name val="ＭＳ Ｐゴシック"/>
      <family val="3"/>
      <charset val="128"/>
    </font>
    <font>
      <sz val="20"/>
      <color theme="1"/>
      <name val="ＭＳ Ｐゴシック"/>
      <family val="3"/>
      <charset val="128"/>
    </font>
    <font>
      <sz val="11"/>
      <color theme="1"/>
      <name val="ＭＳ Ｐゴシック"/>
      <family val="3"/>
      <charset val="128"/>
    </font>
    <font>
      <sz val="10"/>
      <name val="ＭＳ Ｐゴシック"/>
      <family val="3"/>
      <charset val="128"/>
    </font>
    <font>
      <b/>
      <sz val="12"/>
      <color rgb="FFFF0000"/>
      <name val="ＭＳ Ｐゴシック"/>
      <family val="3"/>
      <charset val="128"/>
    </font>
    <font>
      <sz val="10"/>
      <color theme="1"/>
      <name val="ＭＳ Ｐゴシック"/>
      <family val="3"/>
      <charset val="128"/>
    </font>
    <font>
      <u/>
      <sz val="11"/>
      <color theme="10"/>
      <name val="ＭＳ Ｐゴシック"/>
      <family val="3"/>
      <charset val="128"/>
    </font>
    <font>
      <sz val="11"/>
      <color theme="1"/>
      <name val="ＭＳ 明朝"/>
      <family val="1"/>
      <charset val="128"/>
    </font>
    <font>
      <b/>
      <sz val="18"/>
      <color theme="1"/>
      <name val="ＭＳ ゴシック"/>
      <family val="3"/>
      <charset val="128"/>
    </font>
    <font>
      <b/>
      <sz val="14"/>
      <color theme="1"/>
      <name val="ＭＳ 明朝"/>
      <family val="1"/>
      <charset val="128"/>
    </font>
    <font>
      <b/>
      <sz val="16"/>
      <color theme="1"/>
      <name val="ＭＳ Ｐゴシック"/>
      <family val="3"/>
      <charset val="128"/>
      <scheme val="minor"/>
    </font>
    <font>
      <b/>
      <sz val="16"/>
      <color theme="1"/>
      <name val="ＭＳ 明朝"/>
      <family val="1"/>
      <charset val="128"/>
    </font>
    <font>
      <b/>
      <sz val="10"/>
      <color theme="1"/>
      <name val="ＭＳ 明朝"/>
      <family val="1"/>
      <charset val="128"/>
    </font>
    <font>
      <sz val="8"/>
      <color theme="1"/>
      <name val="ＭＳ 明朝"/>
      <family val="1"/>
      <charset val="128"/>
    </font>
    <font>
      <sz val="9"/>
      <color theme="1"/>
      <name val="ＭＳ 明朝"/>
      <family val="1"/>
      <charset val="128"/>
    </font>
    <font>
      <sz val="12"/>
      <name val="ＭＳ 明朝"/>
      <family val="1"/>
      <charset val="128"/>
    </font>
    <font>
      <sz val="9"/>
      <name val="ＭＳ 明朝"/>
      <family val="1"/>
      <charset val="128"/>
    </font>
    <font>
      <sz val="14"/>
      <name val="ＭＳ 明朝"/>
      <family val="1"/>
      <charset val="128"/>
    </font>
    <font>
      <sz val="14"/>
      <color rgb="FF000000"/>
      <name val="ＭＳ 明朝"/>
      <family val="1"/>
      <charset val="128"/>
    </font>
    <font>
      <sz val="14"/>
      <color rgb="FFFF0000"/>
      <name val="平成角ゴシック"/>
      <family val="3"/>
      <charset val="128"/>
    </font>
    <font>
      <sz val="11"/>
      <color rgb="FFFF0000"/>
      <name val="平成角ゴシック"/>
      <family val="3"/>
      <charset val="128"/>
    </font>
    <font>
      <sz val="11"/>
      <color rgb="FF000000"/>
      <name val="ＭＳ 明朝"/>
      <family val="1"/>
      <charset val="128"/>
    </font>
    <font>
      <sz val="10.5"/>
      <color theme="1"/>
      <name val="ＭＳ 明朝"/>
      <family val="1"/>
      <charset val="128"/>
    </font>
    <font>
      <b/>
      <sz val="12"/>
      <color rgb="FFFFFF00"/>
      <name val="HG丸ｺﾞｼｯｸM-PRO"/>
      <family val="3"/>
      <charset val="128"/>
    </font>
    <font>
      <sz val="9"/>
      <color indexed="81"/>
      <name val="MS P ゴシック"/>
      <family val="3"/>
      <charset val="128"/>
    </font>
    <font>
      <sz val="10"/>
      <color indexed="81"/>
      <name val="MS P ゴシック"/>
      <family val="3"/>
      <charset val="128"/>
    </font>
    <font>
      <sz val="11"/>
      <color indexed="81"/>
      <name val="MS P ゴシック"/>
      <family val="3"/>
      <charset val="128"/>
    </font>
    <font>
      <b/>
      <sz val="14"/>
      <color rgb="FFFFFF00"/>
      <name val="ＭＳ Ｐ明朝"/>
      <family val="1"/>
      <charset val="128"/>
    </font>
    <font>
      <sz val="11"/>
      <color indexed="9"/>
      <name val="MS P ゴシック"/>
      <family val="3"/>
      <charset val="128"/>
    </font>
    <font>
      <u/>
      <sz val="11"/>
      <color theme="1"/>
      <name val="ＭＳ Ｐゴシック"/>
      <family val="3"/>
      <charset val="128"/>
    </font>
    <font>
      <u/>
      <sz val="12"/>
      <name val="ＭＳ Ｐゴシック"/>
      <family val="3"/>
      <charset val="128"/>
    </font>
    <font>
      <sz val="16"/>
      <name val="ＭＳ 明朝"/>
      <family val="1"/>
      <charset val="128"/>
    </font>
    <font>
      <sz val="16"/>
      <name val="ＭＳ ゴシック"/>
      <family val="3"/>
      <charset val="128"/>
    </font>
    <font>
      <sz val="16"/>
      <color rgb="FF000000"/>
      <name val="ＭＳ 明朝"/>
      <family val="1"/>
      <charset val="128"/>
    </font>
    <font>
      <sz val="16"/>
      <color theme="1"/>
      <name val="Century"/>
      <family val="1"/>
    </font>
    <font>
      <sz val="18"/>
      <name val="ＭＳ ゴシック"/>
      <family val="3"/>
      <charset val="128"/>
    </font>
    <font>
      <b/>
      <sz val="9"/>
      <color theme="1"/>
      <name val="ＭＳ ゴシック"/>
      <family val="3"/>
      <charset val="128"/>
    </font>
    <font>
      <sz val="9"/>
      <color rgb="FFFF0000"/>
      <name val="メイリオ"/>
      <family val="3"/>
      <charset val="128"/>
    </font>
    <font>
      <b/>
      <sz val="9"/>
      <name val="ＭＳ Ｐ明朝"/>
      <family val="1"/>
      <charset val="128"/>
    </font>
    <font>
      <b/>
      <sz val="10"/>
      <color rgb="FFFF0000"/>
      <name val="ＭＳ Ｐゴシック"/>
      <family val="3"/>
      <charset val="128"/>
    </font>
    <font>
      <sz val="11"/>
      <color theme="1"/>
      <name val="ＭＳ Ｐゴシック"/>
      <family val="2"/>
      <scheme val="minor"/>
    </font>
    <font>
      <sz val="6"/>
      <name val="ＭＳ Ｐゴシック"/>
      <family val="3"/>
      <charset val="128"/>
      <scheme val="minor"/>
    </font>
    <font>
      <b/>
      <sz val="12"/>
      <color rgb="FFFF0000"/>
      <name val="ＭＳ Ｐゴシック"/>
      <family val="3"/>
      <charset val="128"/>
      <scheme val="minor"/>
    </font>
    <font>
      <b/>
      <sz val="16"/>
      <color theme="1"/>
      <name val="UD デジタル 教科書体 NP-B"/>
      <family val="1"/>
      <charset val="128"/>
    </font>
    <font>
      <b/>
      <sz val="11"/>
      <color theme="1"/>
      <name val="ＭＳ Ｐゴシック"/>
      <family val="3"/>
      <charset val="128"/>
    </font>
    <font>
      <sz val="10"/>
      <name val="ＭＳ Ｐ明朝"/>
      <family val="1"/>
      <charset val="128"/>
    </font>
    <font>
      <b/>
      <sz val="14"/>
      <color theme="1"/>
      <name val="メイリオ"/>
      <family val="3"/>
      <charset val="128"/>
    </font>
    <font>
      <b/>
      <sz val="11"/>
      <name val="ＭＳ Ｐゴシック"/>
      <family val="3"/>
      <charset val="128"/>
      <scheme val="minor"/>
    </font>
    <font>
      <b/>
      <u val="singleAccounting"/>
      <sz val="11"/>
      <color theme="1"/>
      <name val="ＭＳ Ｐゴシック"/>
      <family val="3"/>
      <charset val="128"/>
      <scheme val="minor"/>
    </font>
    <font>
      <sz val="12"/>
      <color rgb="FFFF0000"/>
      <name val="ＭＳ Ｐゴシック"/>
      <family val="3"/>
      <charset val="128"/>
    </font>
    <font>
      <b/>
      <sz val="14"/>
      <color theme="1"/>
      <name val="ＭＳ ゴシック"/>
      <family val="3"/>
      <charset val="128"/>
    </font>
    <font>
      <b/>
      <sz val="10"/>
      <name val="ＭＳ Ｐゴシック"/>
      <family val="3"/>
      <charset val="128"/>
    </font>
    <font>
      <sz val="9"/>
      <color theme="1"/>
      <name val="HG丸ｺﾞｼｯｸM-PRO"/>
      <family val="3"/>
      <charset val="128"/>
    </font>
    <font>
      <b/>
      <sz val="14"/>
      <color theme="1"/>
      <name val="ＭＳ Ｐゴシック"/>
      <family val="3"/>
      <charset val="128"/>
      <scheme val="minor"/>
    </font>
    <font>
      <sz val="14"/>
      <color theme="1"/>
      <name val="ＭＳ Ｐゴシック"/>
      <family val="3"/>
      <charset val="128"/>
      <scheme val="minor"/>
    </font>
    <font>
      <b/>
      <sz val="12"/>
      <color theme="1"/>
      <name val="メイリオ"/>
      <family val="3"/>
      <charset val="128"/>
    </font>
    <font>
      <sz val="11"/>
      <color rgb="FFFF0000"/>
      <name val="ＭＳ Ｐゴシック"/>
      <family val="2"/>
      <charset val="128"/>
      <scheme val="minor"/>
    </font>
    <font>
      <sz val="16"/>
      <color theme="1"/>
      <name val="ＭＳ Ｐ明朝"/>
      <family val="1"/>
      <charset val="128"/>
    </font>
    <font>
      <b/>
      <sz val="11"/>
      <color indexed="81"/>
      <name val="MS P ゴシック"/>
      <family val="3"/>
      <charset val="128"/>
    </font>
    <font>
      <b/>
      <sz val="11"/>
      <color indexed="10"/>
      <name val="MS P ゴシック"/>
      <family val="3"/>
      <charset val="128"/>
    </font>
    <font>
      <b/>
      <sz val="10"/>
      <color rgb="FFFF0000"/>
      <name val="ＭＳ Ｐゴシック"/>
      <family val="3"/>
      <charset val="128"/>
      <scheme val="minor"/>
    </font>
    <font>
      <b/>
      <u/>
      <sz val="10"/>
      <color rgb="FFFF0000"/>
      <name val="ＭＳ Ｐゴシック"/>
      <family val="3"/>
      <charset val="128"/>
      <scheme val="minor"/>
    </font>
    <font>
      <sz val="11"/>
      <color indexed="10"/>
      <name val="MS P ゴシック"/>
      <family val="3"/>
      <charset val="128"/>
    </font>
    <font>
      <b/>
      <sz val="10"/>
      <color rgb="FFFF0000"/>
      <name val="ＭＳ Ｐ明朝"/>
      <family val="1"/>
      <charset val="128"/>
    </font>
    <font>
      <b/>
      <sz val="11"/>
      <color rgb="FFFF0000"/>
      <name val="ＭＳ Ｐ明朝"/>
      <family val="1"/>
      <charset val="128"/>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FFF99"/>
        <bgColor indexed="64"/>
      </patternFill>
    </fill>
  </fills>
  <borders count="10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diagonalUp="1">
      <left/>
      <right style="thin">
        <color indexed="64"/>
      </right>
      <top style="double">
        <color indexed="64"/>
      </top>
      <bottom style="thin">
        <color indexed="64"/>
      </bottom>
      <diagonal style="thin">
        <color indexed="64"/>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auto="1"/>
      </left>
      <right style="thin">
        <color indexed="64"/>
      </right>
      <top style="double">
        <color auto="1"/>
      </top>
      <bottom style="thin">
        <color auto="1"/>
      </bottom>
      <diagonal/>
    </border>
    <border>
      <left style="thin">
        <color auto="1"/>
      </left>
      <right style="thin">
        <color indexed="64"/>
      </right>
      <top style="thin">
        <color indexed="64"/>
      </top>
      <bottom style="dashed">
        <color indexed="64"/>
      </bottom>
      <diagonal/>
    </border>
    <border>
      <left style="thin">
        <color auto="1"/>
      </left>
      <right style="thin">
        <color indexed="64"/>
      </right>
      <top style="dashed">
        <color indexed="64"/>
      </top>
      <bottom/>
      <diagonal/>
    </border>
    <border diagonalUp="1">
      <left style="thin">
        <color auto="1"/>
      </left>
      <right style="thin">
        <color indexed="64"/>
      </right>
      <top style="double">
        <color indexed="64"/>
      </top>
      <bottom style="thin">
        <color indexed="64"/>
      </bottom>
      <diagonal style="thin">
        <color indexed="64"/>
      </diagonal>
    </border>
    <border>
      <left style="thin">
        <color auto="1"/>
      </left>
      <right style="thin">
        <color indexed="64"/>
      </right>
      <top style="dashed">
        <color indexed="64"/>
      </top>
      <bottom style="double">
        <color indexed="64"/>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double">
        <color auto="1"/>
      </top>
      <bottom style="thin">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diagonalUp="1">
      <left style="thin">
        <color auto="1"/>
      </left>
      <right style="thin">
        <color auto="1"/>
      </right>
      <top style="thin">
        <color auto="1"/>
      </top>
      <bottom style="dotted">
        <color auto="1"/>
      </bottom>
      <diagonal style="thin">
        <color auto="1"/>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style="thin">
        <color auto="1"/>
      </left>
      <right style="thin">
        <color auto="1"/>
      </right>
      <top style="thin">
        <color auto="1"/>
      </top>
      <bottom style="double">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indexed="64"/>
      </top>
      <bottom style="thin">
        <color indexed="64"/>
      </bottom>
      <diagonal/>
    </border>
    <border>
      <left/>
      <right style="thin">
        <color auto="1"/>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auto="1"/>
      </left>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diagonal/>
    </border>
    <border>
      <left style="medium">
        <color rgb="FFFF0000"/>
      </left>
      <right style="thin">
        <color auto="1"/>
      </right>
      <top/>
      <bottom/>
      <diagonal/>
    </border>
    <border>
      <left style="medium">
        <color rgb="FFFF0000"/>
      </left>
      <right style="thin">
        <color auto="1"/>
      </right>
      <top/>
      <bottom style="thin">
        <color auto="1"/>
      </bottom>
      <diagonal/>
    </border>
    <border diagonalUp="1">
      <left/>
      <right/>
      <top/>
      <bottom/>
      <diagonal style="thin">
        <color auto="1"/>
      </diagonal>
    </border>
  </borders>
  <cellStyleXfs count="20">
    <xf numFmtId="0" fontId="0" fillId="0" borderId="0">
      <alignment vertical="center"/>
    </xf>
    <xf numFmtId="0" fontId="5" fillId="0" borderId="0"/>
    <xf numFmtId="0" fontId="8" fillId="0" borderId="0"/>
    <xf numFmtId="38" fontId="8" fillId="0" borderId="0" applyFont="0" applyFill="0" applyBorder="0" applyAlignment="0" applyProtection="0"/>
    <xf numFmtId="9" fontId="8" fillId="0" borderId="0" applyFont="0" applyFill="0" applyBorder="0" applyAlignment="0" applyProtection="0"/>
    <xf numFmtId="0" fontId="5" fillId="0" borderId="0">
      <alignment vertical="center"/>
    </xf>
    <xf numFmtId="38" fontId="5" fillId="0" borderId="0" applyFont="0" applyFill="0" applyBorder="0" applyAlignment="0" applyProtection="0">
      <alignment vertical="center"/>
    </xf>
    <xf numFmtId="0" fontId="8" fillId="0" borderId="0"/>
    <xf numFmtId="38" fontId="8" fillId="0" borderId="0" applyFont="0" applyFill="0" applyBorder="0" applyAlignment="0" applyProtection="0"/>
    <xf numFmtId="38" fontId="11" fillId="0" borderId="0" applyFont="0" applyFill="0" applyBorder="0" applyAlignment="0" applyProtection="0">
      <alignment vertical="center"/>
    </xf>
    <xf numFmtId="0" fontId="3" fillId="0" borderId="0">
      <alignment vertical="center"/>
    </xf>
    <xf numFmtId="0" fontId="5" fillId="0" borderId="0"/>
    <xf numFmtId="0" fontId="2" fillId="0" borderId="0">
      <alignment vertical="center"/>
    </xf>
    <xf numFmtId="38" fontId="5" fillId="0" borderId="0" applyFont="0" applyFill="0" applyBorder="0" applyAlignment="0" applyProtection="0"/>
    <xf numFmtId="0" fontId="8" fillId="0" borderId="0"/>
    <xf numFmtId="38" fontId="8" fillId="0" borderId="0" applyFont="0" applyFill="0" applyBorder="0" applyAlignment="0" applyProtection="0"/>
    <xf numFmtId="0" fontId="11" fillId="0" borderId="0">
      <alignment vertical="center"/>
    </xf>
    <xf numFmtId="0" fontId="138" fillId="0" borderId="0"/>
    <xf numFmtId="0" fontId="1" fillId="0" borderId="0">
      <alignment vertical="center"/>
    </xf>
    <xf numFmtId="0" fontId="1" fillId="0" borderId="0">
      <alignment vertical="center"/>
    </xf>
  </cellStyleXfs>
  <cellXfs count="953">
    <xf numFmtId="0" fontId="0" fillId="0" borderId="0" xfId="0">
      <alignment vertical="center"/>
    </xf>
    <xf numFmtId="0" fontId="7" fillId="0" borderId="0" xfId="1" applyFont="1" applyAlignment="1">
      <alignment vertical="center"/>
    </xf>
    <xf numFmtId="0" fontId="10" fillId="0" borderId="0" xfId="5" applyFont="1" applyProtection="1">
      <alignment vertical="center"/>
      <protection locked="0"/>
    </xf>
    <xf numFmtId="0" fontId="8" fillId="0" borderId="0" xfId="5" applyFont="1" applyFill="1" applyProtection="1">
      <alignment vertical="center"/>
      <protection locked="0"/>
    </xf>
    <xf numFmtId="0" fontId="8" fillId="2" borderId="0" xfId="5" applyFont="1" applyFill="1" applyAlignment="1" applyProtection="1">
      <alignment horizontal="center" vertical="center"/>
      <protection locked="0"/>
    </xf>
    <xf numFmtId="0" fontId="8" fillId="2" borderId="0" xfId="5" applyFont="1" applyFill="1" applyAlignment="1" applyProtection="1">
      <alignment vertical="center"/>
      <protection locked="0"/>
    </xf>
    <xf numFmtId="0" fontId="8" fillId="0" borderId="0" xfId="5" applyFont="1" applyFill="1" applyAlignment="1" applyProtection="1">
      <alignment vertical="center"/>
      <protection locked="0"/>
    </xf>
    <xf numFmtId="0" fontId="8" fillId="2" borderId="0" xfId="5" applyFont="1" applyFill="1" applyProtection="1">
      <alignment vertical="center"/>
      <protection locked="0"/>
    </xf>
    <xf numFmtId="0" fontId="13" fillId="0" borderId="0" xfId="0" applyFont="1">
      <alignmen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xf>
    <xf numFmtId="0" fontId="15" fillId="0" borderId="1" xfId="0" applyFont="1" applyFill="1" applyBorder="1" applyAlignment="1">
      <alignment horizontal="left" vertical="center" shrinkToFit="1"/>
    </xf>
    <xf numFmtId="0" fontId="15" fillId="0" borderId="1" xfId="0" applyFont="1" applyFill="1" applyBorder="1" applyAlignment="1">
      <alignment horizontal="left" vertical="center" wrapText="1"/>
    </xf>
    <xf numFmtId="0" fontId="15" fillId="0" borderId="1" xfId="0" applyFont="1" applyFill="1" applyBorder="1" applyAlignment="1">
      <alignment vertical="center"/>
    </xf>
    <xf numFmtId="179" fontId="12" fillId="4" borderId="1" xfId="9" applyNumberFormat="1" applyFont="1" applyFill="1" applyBorder="1" applyAlignment="1">
      <alignment horizontal="right" vertical="center"/>
    </xf>
    <xf numFmtId="179" fontId="12" fillId="4" borderId="1" xfId="0" applyNumberFormat="1" applyFont="1" applyFill="1" applyBorder="1" applyAlignment="1">
      <alignment horizontal="right" vertical="center"/>
    </xf>
    <xf numFmtId="179" fontId="12" fillId="4" borderId="1" xfId="9" applyNumberFormat="1" applyFont="1" applyFill="1" applyBorder="1" applyAlignment="1">
      <alignment horizontal="center" vertical="center"/>
    </xf>
    <xf numFmtId="179" fontId="12" fillId="4" borderId="1" xfId="9" applyNumberFormat="1" applyFont="1" applyFill="1" applyBorder="1" applyAlignment="1">
      <alignment vertical="center"/>
    </xf>
    <xf numFmtId="179" fontId="12" fillId="4" borderId="1" xfId="0" applyNumberFormat="1" applyFont="1" applyFill="1" applyBorder="1" applyAlignment="1">
      <alignment vertical="center"/>
    </xf>
    <xf numFmtId="0" fontId="16" fillId="3" borderId="1" xfId="0" applyFont="1" applyFill="1" applyBorder="1" applyAlignment="1">
      <alignment horizontal="left" vertical="center" wrapText="1"/>
    </xf>
    <xf numFmtId="0" fontId="17" fillId="0" borderId="0" xfId="5" applyFont="1" applyFill="1" applyAlignment="1" applyProtection="1">
      <alignment horizontal="center" vertical="center"/>
      <protection locked="0"/>
    </xf>
    <xf numFmtId="38" fontId="17" fillId="0" borderId="16" xfId="6" applyFont="1" applyFill="1" applyBorder="1" applyAlignment="1" applyProtection="1">
      <alignment horizontal="center" vertical="center" shrinkToFit="1"/>
      <protection locked="0"/>
    </xf>
    <xf numFmtId="38" fontId="17" fillId="0" borderId="26" xfId="6" applyFont="1" applyFill="1" applyBorder="1" applyAlignment="1" applyProtection="1">
      <alignment horizontal="center" vertical="center" shrinkToFit="1"/>
      <protection locked="0"/>
    </xf>
    <xf numFmtId="0" fontId="21" fillId="0" borderId="0" xfId="1" applyFont="1" applyAlignment="1">
      <alignment vertical="center"/>
    </xf>
    <xf numFmtId="0" fontId="22" fillId="0" borderId="0" xfId="1" applyFont="1" applyAlignment="1">
      <alignment vertical="center"/>
    </xf>
    <xf numFmtId="0" fontId="23" fillId="0" borderId="9" xfId="7" applyFont="1" applyBorder="1" applyAlignment="1">
      <alignment horizontal="distributed" vertical="center" indent="6"/>
    </xf>
    <xf numFmtId="0" fontId="23" fillId="0" borderId="10" xfId="1" applyFont="1" applyBorder="1" applyAlignment="1">
      <alignment horizontal="distributed" vertical="center" justifyLastLine="1"/>
    </xf>
    <xf numFmtId="0" fontId="23" fillId="0" borderId="13" xfId="1" applyFont="1" applyBorder="1" applyAlignment="1">
      <alignment horizontal="distributed" vertical="center" justifyLastLine="1"/>
    </xf>
    <xf numFmtId="0" fontId="23" fillId="0" borderId="7" xfId="1" applyFont="1" applyBorder="1" applyAlignment="1">
      <alignment horizontal="distributed" vertical="center"/>
    </xf>
    <xf numFmtId="0" fontId="23" fillId="0" borderId="7" xfId="1" applyFont="1" applyBorder="1" applyAlignment="1">
      <alignment horizontal="center" vertical="center" shrinkToFit="1"/>
    </xf>
    <xf numFmtId="0" fontId="23" fillId="0" borderId="11" xfId="1" quotePrefix="1" applyFont="1" applyBorder="1" applyAlignment="1">
      <alignment horizontal="distributed" vertical="center"/>
    </xf>
    <xf numFmtId="0" fontId="23" fillId="0" borderId="11" xfId="1" applyFont="1" applyBorder="1" applyAlignment="1">
      <alignment horizontal="distributed" vertical="center"/>
    </xf>
    <xf numFmtId="0" fontId="23" fillId="0" borderId="0" xfId="7" applyFont="1" applyBorder="1" applyAlignment="1">
      <alignment shrinkToFit="1"/>
    </xf>
    <xf numFmtId="0" fontId="22" fillId="0" borderId="0" xfId="1" applyFont="1" applyBorder="1" applyAlignment="1">
      <alignment vertical="center"/>
    </xf>
    <xf numFmtId="0" fontId="7" fillId="0" borderId="0" xfId="1" applyFont="1" applyBorder="1" applyAlignment="1">
      <alignment vertical="center"/>
    </xf>
    <xf numFmtId="0" fontId="23" fillId="0" borderId="0" xfId="7" applyFont="1" applyFill="1" applyBorder="1" applyAlignment="1"/>
    <xf numFmtId="0" fontId="7" fillId="0" borderId="0" xfId="1" applyFont="1" applyBorder="1" applyAlignment="1">
      <alignment horizontal="right" vertical="center"/>
    </xf>
    <xf numFmtId="0" fontId="23" fillId="0" borderId="1" xfId="1" applyFont="1" applyBorder="1" applyAlignment="1">
      <alignment horizontal="center" vertical="center"/>
    </xf>
    <xf numFmtId="0" fontId="18" fillId="0" borderId="1" xfId="1" applyFont="1" applyBorder="1" applyAlignment="1">
      <alignment vertical="center" wrapText="1"/>
    </xf>
    <xf numFmtId="0" fontId="23" fillId="0" borderId="1" xfId="1" applyFont="1" applyBorder="1" applyAlignment="1">
      <alignment horizontal="center" vertical="center" wrapText="1"/>
    </xf>
    <xf numFmtId="0" fontId="18" fillId="0" borderId="0" xfId="5" applyFont="1" applyBorder="1" applyAlignment="1" applyProtection="1">
      <alignment vertical="center" wrapText="1"/>
      <protection locked="0"/>
    </xf>
    <xf numFmtId="0" fontId="23" fillId="0" borderId="9" xfId="7" applyFont="1" applyBorder="1" applyAlignment="1">
      <alignment horizontal="distributed" vertical="center"/>
    </xf>
    <xf numFmtId="0" fontId="23" fillId="0" borderId="5" xfId="1" applyFont="1" applyBorder="1" applyAlignment="1">
      <alignment horizontal="distributed" vertical="center" justifyLastLine="1"/>
    </xf>
    <xf numFmtId="0" fontId="23" fillId="0" borderId="0" xfId="7" applyFont="1" applyBorder="1" applyAlignment="1">
      <alignment shrinkToFit="1"/>
    </xf>
    <xf numFmtId="0" fontId="25" fillId="0" borderId="0" xfId="1" applyFont="1" applyAlignment="1">
      <alignment vertical="center"/>
    </xf>
    <xf numFmtId="0" fontId="28" fillId="0" borderId="0" xfId="1" applyFont="1" applyAlignment="1">
      <alignment vertical="center"/>
    </xf>
    <xf numFmtId="0" fontId="29" fillId="0" borderId="0" xfId="1" applyFont="1" applyAlignment="1">
      <alignment horizontal="left" vertical="center"/>
    </xf>
    <xf numFmtId="0" fontId="29" fillId="0" borderId="0" xfId="1" applyFont="1" applyAlignment="1">
      <alignment vertical="center"/>
    </xf>
    <xf numFmtId="0" fontId="29" fillId="0" borderId="0" xfId="1" applyFont="1" applyBorder="1" applyAlignment="1">
      <alignment vertical="center"/>
    </xf>
    <xf numFmtId="0" fontId="30" fillId="0" borderId="0" xfId="5" applyFont="1" applyAlignment="1" applyProtection="1">
      <alignment horizontal="center" vertical="center"/>
      <protection locked="0"/>
    </xf>
    <xf numFmtId="0" fontId="31" fillId="0" borderId="0" xfId="0" applyFont="1" applyAlignment="1">
      <alignment horizontal="center" vertical="center"/>
    </xf>
    <xf numFmtId="0" fontId="17" fillId="0" borderId="1" xfId="5" applyFont="1" applyBorder="1" applyAlignment="1" applyProtection="1">
      <alignment horizontal="center" vertical="center" wrapText="1"/>
      <protection locked="0"/>
    </xf>
    <xf numFmtId="0" fontId="5" fillId="0" borderId="1" xfId="5" applyFont="1" applyBorder="1" applyProtection="1">
      <alignment vertical="center"/>
      <protection locked="0"/>
    </xf>
    <xf numFmtId="0" fontId="17" fillId="0" borderId="3" xfId="5" applyFont="1" applyFill="1" applyBorder="1" applyAlignment="1" applyProtection="1">
      <alignment horizontal="center" vertical="center"/>
      <protection locked="0"/>
    </xf>
    <xf numFmtId="0" fontId="17" fillId="0" borderId="1" xfId="5" applyFont="1" applyFill="1" applyBorder="1" applyAlignment="1" applyProtection="1">
      <alignment horizontal="center" vertical="center" wrapText="1"/>
      <protection locked="0"/>
    </xf>
    <xf numFmtId="49" fontId="17" fillId="0" borderId="9" xfId="5" applyNumberFormat="1" applyFont="1" applyFill="1" applyBorder="1" applyAlignment="1" applyProtection="1">
      <alignment horizontal="left" vertical="center" wrapText="1"/>
      <protection locked="0"/>
    </xf>
    <xf numFmtId="49" fontId="17" fillId="0" borderId="19" xfId="5" applyNumberFormat="1" applyFont="1" applyFill="1" applyBorder="1" applyAlignment="1" applyProtection="1">
      <alignment horizontal="left" vertical="center" wrapText="1"/>
      <protection locked="0"/>
    </xf>
    <xf numFmtId="49" fontId="17" fillId="0" borderId="10" xfId="5" applyNumberFormat="1" applyFont="1" applyFill="1" applyBorder="1" applyAlignment="1" applyProtection="1">
      <alignment horizontal="left" vertical="center" wrapText="1"/>
      <protection locked="0"/>
    </xf>
    <xf numFmtId="0" fontId="18" fillId="0" borderId="0" xfId="1" applyFont="1" applyBorder="1" applyAlignment="1">
      <alignment vertical="center" wrapText="1"/>
    </xf>
    <xf numFmtId="0" fontId="37" fillId="0" borderId="0" xfId="1" applyFont="1" applyAlignment="1">
      <alignment vertical="center"/>
    </xf>
    <xf numFmtId="0" fontId="37" fillId="0" borderId="0" xfId="1" applyFont="1" applyAlignment="1">
      <alignment horizontal="left" vertical="center"/>
    </xf>
    <xf numFmtId="0" fontId="37" fillId="0" borderId="0" xfId="7" applyFont="1" applyBorder="1" applyAlignment="1">
      <alignment horizontal="distributed" vertical="center"/>
    </xf>
    <xf numFmtId="0" fontId="37" fillId="0" borderId="0" xfId="7" applyFont="1" applyBorder="1" applyAlignment="1">
      <alignment horizontal="distributed" vertical="center" shrinkToFit="1"/>
    </xf>
    <xf numFmtId="0" fontId="37" fillId="0" borderId="0" xfId="7" applyFont="1" applyFill="1" applyBorder="1" applyAlignment="1">
      <alignment horizontal="distributed" vertical="center"/>
    </xf>
    <xf numFmtId="0" fontId="37" fillId="0" borderId="0" xfId="7" applyFont="1" applyBorder="1" applyAlignment="1">
      <alignment horizontal="center" vertical="center" shrinkToFit="1"/>
    </xf>
    <xf numFmtId="0" fontId="37" fillId="0" borderId="0" xfId="7" applyFont="1" applyBorder="1" applyAlignment="1">
      <alignment vertical="center" shrinkToFit="1"/>
    </xf>
    <xf numFmtId="0" fontId="37" fillId="0" borderId="0" xfId="7" applyFont="1" applyFill="1" applyBorder="1" applyAlignment="1">
      <alignment vertical="center"/>
    </xf>
    <xf numFmtId="0" fontId="37" fillId="0" borderId="0" xfId="7" applyFont="1" applyBorder="1" applyAlignment="1">
      <alignment shrinkToFit="1"/>
    </xf>
    <xf numFmtId="0" fontId="37" fillId="0" borderId="0" xfId="7" applyFont="1" applyFill="1" applyBorder="1" applyAlignment="1"/>
    <xf numFmtId="0" fontId="39" fillId="0" borderId="0" xfId="5" applyFont="1" applyFill="1" applyBorder="1" applyAlignment="1" applyProtection="1">
      <alignment horizontal="left" vertical="center"/>
      <protection locked="0"/>
    </xf>
    <xf numFmtId="0" fontId="5" fillId="0" borderId="0" xfId="5" applyFont="1" applyBorder="1" applyProtection="1">
      <alignment vertical="center"/>
      <protection locked="0"/>
    </xf>
    <xf numFmtId="0" fontId="8" fillId="0" borderId="0" xfId="5" applyFont="1" applyBorder="1" applyAlignment="1" applyProtection="1">
      <alignment vertical="center" wrapText="1"/>
      <protection locked="0"/>
    </xf>
    <xf numFmtId="0" fontId="8" fillId="0" borderId="0" xfId="1" applyFont="1" applyAlignment="1">
      <alignment vertical="center"/>
    </xf>
    <xf numFmtId="0" fontId="28" fillId="0" borderId="0" xfId="1" applyFont="1" applyAlignment="1">
      <alignment horizontal="right" vertical="center"/>
    </xf>
    <xf numFmtId="0" fontId="41" fillId="0" borderId="0" xfId="1" applyFont="1" applyAlignment="1">
      <alignment horizontal="left" vertical="center"/>
    </xf>
    <xf numFmtId="0" fontId="25" fillId="0" borderId="0" xfId="1" applyFont="1" applyAlignment="1">
      <alignment horizontal="left" vertical="center"/>
    </xf>
    <xf numFmtId="0" fontId="25" fillId="0" borderId="0" xfId="1" applyFont="1" applyBorder="1" applyAlignment="1">
      <alignment horizontal="left" vertical="center"/>
    </xf>
    <xf numFmtId="0" fontId="25" fillId="0" borderId="0" xfId="1" applyFont="1" applyBorder="1" applyAlignment="1">
      <alignment vertical="center"/>
    </xf>
    <xf numFmtId="0" fontId="25" fillId="0" borderId="0" xfId="1" applyFont="1" applyAlignment="1">
      <alignment horizontal="right" vertical="center"/>
    </xf>
    <xf numFmtId="0" fontId="26" fillId="0" borderId="0" xfId="0" applyFont="1" applyBorder="1" applyAlignment="1">
      <alignment horizontal="left" vertical="center"/>
    </xf>
    <xf numFmtId="0" fontId="26" fillId="0" borderId="0" xfId="0" applyFont="1" applyBorder="1" applyAlignment="1">
      <alignment horizontal="left" vertical="center" wrapText="1"/>
    </xf>
    <xf numFmtId="0" fontId="25" fillId="0" borderId="0" xfId="7" applyFont="1" applyBorder="1" applyAlignment="1">
      <alignment horizontal="distributed" vertical="center" justifyLastLine="1"/>
    </xf>
    <xf numFmtId="0" fontId="26" fillId="0" borderId="0" xfId="0" applyFont="1" applyAlignment="1">
      <alignment horizontal="right" vertical="center" wrapText="1"/>
    </xf>
    <xf numFmtId="0" fontId="26" fillId="0" borderId="0" xfId="0" applyFont="1" applyBorder="1">
      <alignment vertical="center"/>
    </xf>
    <xf numFmtId="0" fontId="17" fillId="0" borderId="1" xfId="1" applyFont="1" applyBorder="1" applyAlignment="1">
      <alignment horizontal="center" vertical="center"/>
    </xf>
    <xf numFmtId="0" fontId="5" fillId="0" borderId="1" xfId="5" applyFont="1" applyBorder="1" applyAlignment="1" applyProtection="1">
      <alignment horizontal="center" vertical="center"/>
      <protection locked="0"/>
    </xf>
    <xf numFmtId="0" fontId="26" fillId="0" borderId="0" xfId="0" applyFont="1" applyBorder="1" applyAlignment="1">
      <alignment horizontal="left" vertical="center" wrapText="1"/>
    </xf>
    <xf numFmtId="0" fontId="5" fillId="0" borderId="1" xfId="1" applyFont="1" applyBorder="1" applyAlignment="1">
      <alignment horizontal="center" vertical="center"/>
    </xf>
    <xf numFmtId="0" fontId="26" fillId="0" borderId="0" xfId="0" applyFont="1" applyBorder="1" applyAlignment="1">
      <alignment vertical="center"/>
    </xf>
    <xf numFmtId="0" fontId="8" fillId="0" borderId="0" xfId="1" applyFont="1" applyAlignment="1">
      <alignment horizontal="right" vertical="center"/>
    </xf>
    <xf numFmtId="0" fontId="24" fillId="0" borderId="10" xfId="0" applyFont="1" applyBorder="1" applyAlignment="1">
      <alignment vertical="center" justifyLastLine="1"/>
    </xf>
    <xf numFmtId="0" fontId="23" fillId="0" borderId="9" xfId="1" applyFont="1" applyBorder="1" applyAlignment="1">
      <alignment horizontal="center" vertical="center" justifyLastLine="1"/>
    </xf>
    <xf numFmtId="0" fontId="44" fillId="0" borderId="0" xfId="0" applyFont="1" applyFill="1">
      <alignment vertical="center"/>
    </xf>
    <xf numFmtId="0" fontId="48" fillId="6" borderId="41" xfId="0" applyFont="1" applyFill="1" applyBorder="1" applyAlignment="1">
      <alignment vertical="center" wrapText="1"/>
    </xf>
    <xf numFmtId="0" fontId="48" fillId="6" borderId="43" xfId="0" applyFont="1" applyFill="1" applyBorder="1" applyAlignment="1">
      <alignment vertical="center" wrapText="1"/>
    </xf>
    <xf numFmtId="0" fontId="49" fillId="0" borderId="0" xfId="0" applyFont="1" applyFill="1" applyBorder="1" applyAlignment="1">
      <alignment vertical="center" wrapText="1"/>
    </xf>
    <xf numFmtId="0" fontId="50" fillId="0" borderId="0" xfId="0" applyFont="1" applyFill="1" applyBorder="1" applyAlignment="1">
      <alignment horizontal="left" vertical="center" wrapText="1"/>
    </xf>
    <xf numFmtId="0" fontId="51" fillId="0" borderId="0" xfId="0" applyFont="1" applyBorder="1" applyAlignment="1">
      <alignment vertical="top"/>
    </xf>
    <xf numFmtId="0" fontId="0" fillId="0" borderId="0" xfId="0" applyBorder="1" applyAlignment="1">
      <alignment vertical="center"/>
    </xf>
    <xf numFmtId="0" fontId="44" fillId="0" borderId="0" xfId="0" applyFont="1" applyFill="1" applyBorder="1">
      <alignment vertical="center"/>
    </xf>
    <xf numFmtId="0" fontId="44" fillId="0" borderId="0" xfId="0" applyFont="1" applyFill="1" applyBorder="1" applyAlignment="1">
      <alignment vertical="center" wrapText="1"/>
    </xf>
    <xf numFmtId="0" fontId="43" fillId="2" borderId="0" xfId="0" applyFont="1" applyFill="1" applyBorder="1">
      <alignment vertical="center"/>
    </xf>
    <xf numFmtId="0" fontId="44" fillId="2" borderId="0" xfId="0" applyFont="1" applyFill="1" applyBorder="1">
      <alignment vertical="center"/>
    </xf>
    <xf numFmtId="0" fontId="53" fillId="0" borderId="0" xfId="0" applyFont="1" applyFill="1" applyBorder="1">
      <alignment vertical="center"/>
    </xf>
    <xf numFmtId="0" fontId="54" fillId="0" borderId="0" xfId="0" applyFont="1" applyFill="1" applyBorder="1">
      <alignment vertical="center"/>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0" fontId="55" fillId="0" borderId="0" xfId="0" applyFont="1" applyFill="1" applyBorder="1" applyAlignment="1" applyProtection="1">
      <alignment vertical="center" shrinkToFit="1"/>
      <protection locked="0"/>
    </xf>
    <xf numFmtId="0" fontId="53" fillId="0" borderId="0" xfId="0" applyFont="1" applyFill="1" applyBorder="1" applyAlignment="1">
      <alignment horizontal="center" vertical="center"/>
    </xf>
    <xf numFmtId="0" fontId="53" fillId="0" borderId="0" xfId="0" applyFont="1" applyBorder="1">
      <alignment vertical="center"/>
    </xf>
    <xf numFmtId="0" fontId="56" fillId="2" borderId="0" xfId="0" applyFont="1" applyFill="1" applyBorder="1" applyAlignment="1">
      <alignment horizontal="right" vertical="top"/>
    </xf>
    <xf numFmtId="0" fontId="57" fillId="2" borderId="0" xfId="0" applyFont="1" applyFill="1" applyBorder="1" applyAlignment="1">
      <alignment vertical="top"/>
    </xf>
    <xf numFmtId="0" fontId="48" fillId="2" borderId="0" xfId="0" applyFont="1" applyFill="1" applyBorder="1" applyAlignment="1">
      <alignment vertical="center" wrapText="1"/>
    </xf>
    <xf numFmtId="0" fontId="20" fillId="2" borderId="0" xfId="0" applyFont="1" applyFill="1" applyBorder="1" applyAlignment="1">
      <alignment vertical="center"/>
    </xf>
    <xf numFmtId="0" fontId="48" fillId="2" borderId="0" xfId="0" applyFont="1" applyFill="1" applyAlignment="1">
      <alignment vertical="center" wrapText="1"/>
    </xf>
    <xf numFmtId="0" fontId="56" fillId="2" borderId="0" xfId="0" applyFont="1" applyFill="1" applyBorder="1" applyAlignment="1">
      <alignment horizontal="right" vertical="top" wrapText="1"/>
    </xf>
    <xf numFmtId="0" fontId="58" fillId="0" borderId="0" xfId="0" applyFont="1" applyBorder="1" applyAlignment="1">
      <alignment vertical="top"/>
    </xf>
    <xf numFmtId="0" fontId="59" fillId="0" borderId="0" xfId="0" applyFont="1">
      <alignment vertical="center"/>
    </xf>
    <xf numFmtId="0" fontId="60" fillId="0" borderId="0" xfId="0" applyFont="1" applyFill="1" applyBorder="1" applyAlignment="1">
      <alignment vertical="center" wrapText="1"/>
    </xf>
    <xf numFmtId="0" fontId="67" fillId="0" borderId="0" xfId="5" applyFont="1">
      <alignment vertical="center"/>
    </xf>
    <xf numFmtId="0" fontId="5" fillId="0" borderId="0" xfId="5" applyFont="1">
      <alignment vertical="center"/>
    </xf>
    <xf numFmtId="0" fontId="68" fillId="0" borderId="0" xfId="11" applyFont="1"/>
    <xf numFmtId="0" fontId="67" fillId="0" borderId="0" xfId="5" applyFont="1" applyAlignment="1">
      <alignment horizontal="right" vertical="center"/>
    </xf>
    <xf numFmtId="0" fontId="70" fillId="0" borderId="0" xfId="5" applyFont="1">
      <alignment vertical="center"/>
    </xf>
    <xf numFmtId="0" fontId="26" fillId="0" borderId="0" xfId="1" applyFont="1" applyAlignment="1">
      <alignment vertical="center"/>
    </xf>
    <xf numFmtId="0" fontId="31" fillId="0" borderId="0" xfId="0" applyFont="1">
      <alignment vertical="center"/>
    </xf>
    <xf numFmtId="0" fontId="31" fillId="0" borderId="0" xfId="0" applyFont="1" applyAlignment="1">
      <alignment horizontal="right" vertical="center"/>
    </xf>
    <xf numFmtId="38" fontId="64" fillId="0" borderId="0" xfId="9" applyFont="1" applyAlignment="1">
      <alignment vertical="center"/>
    </xf>
    <xf numFmtId="0" fontId="66" fillId="0" borderId="0" xfId="0" applyFont="1" applyFill="1" applyAlignment="1">
      <alignment vertical="center" wrapText="1"/>
    </xf>
    <xf numFmtId="0" fontId="78" fillId="0" borderId="0" xfId="5" applyFont="1">
      <alignment vertical="center"/>
    </xf>
    <xf numFmtId="0" fontId="67" fillId="0" borderId="0" xfId="5" applyFont="1" applyBorder="1" applyAlignment="1">
      <alignment horizontal="center" vertical="center"/>
    </xf>
    <xf numFmtId="182" fontId="67" fillId="0" borderId="0" xfId="5" applyNumberFormat="1" applyFont="1" applyFill="1" applyBorder="1" applyAlignment="1">
      <alignment horizontal="right" vertical="center"/>
    </xf>
    <xf numFmtId="0" fontId="77" fillId="0" borderId="0" xfId="0" applyFont="1" applyAlignment="1">
      <alignment horizontal="center" vertical="center"/>
    </xf>
    <xf numFmtId="0" fontId="81" fillId="0" borderId="0" xfId="0" applyFont="1" applyAlignment="1">
      <alignment horizontal="center" vertical="center"/>
    </xf>
    <xf numFmtId="0" fontId="82" fillId="0" borderId="0" xfId="0" applyFont="1">
      <alignment vertical="center"/>
    </xf>
    <xf numFmtId="0" fontId="82" fillId="0" borderId="0" xfId="0" applyFont="1" applyAlignment="1">
      <alignment horizontal="justify" vertical="center"/>
    </xf>
    <xf numFmtId="0" fontId="85" fillId="0" borderId="0" xfId="0" applyFont="1" applyAlignment="1">
      <alignment horizontal="justify" vertical="center"/>
    </xf>
    <xf numFmtId="0" fontId="86" fillId="0" borderId="0" xfId="0" applyFont="1">
      <alignment vertical="center"/>
    </xf>
    <xf numFmtId="0" fontId="87" fillId="0" borderId="0" xfId="0" applyFont="1">
      <alignment vertical="center"/>
    </xf>
    <xf numFmtId="0" fontId="82" fillId="0" borderId="0" xfId="0" applyFont="1" applyAlignment="1">
      <alignment vertical="center" wrapText="1"/>
    </xf>
    <xf numFmtId="0" fontId="31" fillId="0" borderId="0" xfId="0" applyFont="1" applyAlignment="1">
      <alignment horizontal="center" vertical="center"/>
    </xf>
    <xf numFmtId="0" fontId="17" fillId="0" borderId="3" xfId="5" applyFont="1" applyFill="1" applyBorder="1" applyAlignment="1" applyProtection="1">
      <alignment horizontal="center" vertical="center"/>
      <protection locked="0"/>
    </xf>
    <xf numFmtId="0" fontId="30" fillId="0" borderId="0" xfId="5" applyFont="1" applyAlignment="1" applyProtection="1">
      <alignment horizontal="center" vertical="center"/>
      <protection locked="0"/>
    </xf>
    <xf numFmtId="179" fontId="17" fillId="2" borderId="49" xfId="5" applyNumberFormat="1" applyFont="1" applyFill="1" applyBorder="1" applyAlignment="1" applyProtection="1">
      <alignment vertical="center" shrinkToFit="1"/>
      <protection locked="0"/>
    </xf>
    <xf numFmtId="0" fontId="37" fillId="0" borderId="0" xfId="7" applyFont="1" applyBorder="1" applyAlignment="1">
      <alignment vertical="center"/>
    </xf>
    <xf numFmtId="0" fontId="37" fillId="0" borderId="0" xfId="7" applyFont="1" applyBorder="1" applyAlignment="1">
      <alignment horizontal="center" vertical="center"/>
    </xf>
    <xf numFmtId="0" fontId="25" fillId="0" borderId="0" xfId="7" applyFont="1" applyBorder="1" applyAlignment="1">
      <alignment horizontal="distributed" vertical="center"/>
    </xf>
    <xf numFmtId="0" fontId="0" fillId="0" borderId="49" xfId="0" applyBorder="1" applyAlignment="1">
      <alignment vertical="center" wrapText="1"/>
    </xf>
    <xf numFmtId="179" fontId="17" fillId="2" borderId="52" xfId="5" applyNumberFormat="1" applyFont="1" applyFill="1" applyBorder="1" applyAlignment="1" applyProtection="1">
      <alignment vertical="center" shrinkToFit="1"/>
      <protection locked="0"/>
    </xf>
    <xf numFmtId="0" fontId="8" fillId="0" borderId="0" xfId="7"/>
    <xf numFmtId="0" fontId="7" fillId="0" borderId="0" xfId="7" applyFont="1"/>
    <xf numFmtId="0" fontId="97" fillId="0" borderId="0" xfId="7" applyFont="1" applyFill="1" applyAlignment="1"/>
    <xf numFmtId="0" fontId="98" fillId="0" borderId="0" xfId="7" applyFont="1" applyFill="1" applyAlignment="1">
      <alignment horizontal="left"/>
    </xf>
    <xf numFmtId="0" fontId="99" fillId="0" borderId="0" xfId="7" applyFont="1" applyFill="1" applyAlignment="1">
      <alignment horizontal="left"/>
    </xf>
    <xf numFmtId="0" fontId="97" fillId="0" borderId="0" xfId="7" applyFont="1" applyFill="1" applyAlignment="1">
      <alignment horizontal="center" vertical="center"/>
    </xf>
    <xf numFmtId="0" fontId="5" fillId="7" borderId="55" xfId="7" applyFont="1" applyFill="1" applyBorder="1" applyAlignment="1">
      <alignment horizontal="center" vertical="center"/>
    </xf>
    <xf numFmtId="0" fontId="8" fillId="0" borderId="0" xfId="7" applyAlignment="1">
      <alignment vertical="center"/>
    </xf>
    <xf numFmtId="0" fontId="5" fillId="0" borderId="1" xfId="7" applyFont="1" applyFill="1" applyBorder="1" applyAlignment="1">
      <alignment horizontal="center" vertical="center"/>
    </xf>
    <xf numFmtId="0" fontId="101" fillId="0" borderId="0" xfId="7" applyFont="1" applyFill="1" applyBorder="1" applyAlignment="1">
      <alignment horizontal="left" vertical="center" wrapText="1"/>
    </xf>
    <xf numFmtId="0" fontId="100" fillId="0" borderId="1" xfId="7" applyFont="1" applyFill="1" applyBorder="1" applyAlignment="1">
      <alignment horizontal="center" vertical="center"/>
    </xf>
    <xf numFmtId="0" fontId="100" fillId="0" borderId="9" xfId="7" applyFont="1" applyFill="1" applyBorder="1" applyAlignment="1">
      <alignment horizontal="center" vertical="center"/>
    </xf>
    <xf numFmtId="0" fontId="100" fillId="0" borderId="46" xfId="7" applyFont="1" applyFill="1" applyBorder="1" applyAlignment="1">
      <alignment horizontal="center" vertical="center"/>
    </xf>
    <xf numFmtId="0" fontId="100" fillId="0" borderId="11" xfId="7" applyFont="1" applyFill="1" applyBorder="1" applyAlignment="1">
      <alignment horizontal="center" vertical="center"/>
    </xf>
    <xf numFmtId="0" fontId="100" fillId="0" borderId="65" xfId="7" applyFont="1" applyFill="1" applyBorder="1" applyAlignment="1">
      <alignment horizontal="center" vertical="center" wrapText="1" shrinkToFit="1"/>
    </xf>
    <xf numFmtId="0" fontId="100" fillId="0" borderId="11" xfId="7" applyFont="1" applyFill="1" applyBorder="1" applyAlignment="1">
      <alignment horizontal="center" vertical="center" wrapText="1" shrinkToFit="1"/>
    </xf>
    <xf numFmtId="0" fontId="100" fillId="0" borderId="1" xfId="7" applyFont="1" applyFill="1" applyBorder="1" applyAlignment="1">
      <alignment horizontal="center" vertical="center" wrapText="1" shrinkToFit="1"/>
    </xf>
    <xf numFmtId="0" fontId="5" fillId="0" borderId="1" xfId="7" applyFont="1" applyFill="1" applyBorder="1" applyAlignment="1">
      <alignment horizontal="center" vertical="center" wrapText="1" shrinkToFit="1"/>
    </xf>
    <xf numFmtId="0" fontId="5" fillId="0" borderId="46" xfId="7" applyFont="1" applyFill="1" applyBorder="1" applyAlignment="1">
      <alignment horizontal="center" vertical="center" wrapText="1" shrinkToFit="1"/>
    </xf>
    <xf numFmtId="0" fontId="100" fillId="0" borderId="65" xfId="7" applyFont="1" applyFill="1" applyBorder="1" applyAlignment="1">
      <alignment horizontal="left" vertical="center" wrapText="1"/>
    </xf>
    <xf numFmtId="0" fontId="7" fillId="0" borderId="0" xfId="7" applyFont="1" applyAlignment="1">
      <alignment vertical="center"/>
    </xf>
    <xf numFmtId="0" fontId="68" fillId="0" borderId="0" xfId="7" applyFont="1" applyBorder="1" applyAlignment="1">
      <alignment horizontal="center"/>
    </xf>
    <xf numFmtId="0" fontId="68" fillId="0" borderId="0" xfId="7" applyFont="1" applyFill="1" applyBorder="1" applyAlignment="1">
      <alignment horizontal="center"/>
    </xf>
    <xf numFmtId="0" fontId="104" fillId="0" borderId="0" xfId="0" applyFont="1" applyBorder="1" applyAlignment="1" applyProtection="1">
      <alignment horizontal="center"/>
    </xf>
    <xf numFmtId="0" fontId="8" fillId="0" borderId="0" xfId="7" applyBorder="1" applyAlignment="1">
      <alignment horizontal="left" vertical="center" wrapText="1"/>
    </xf>
    <xf numFmtId="0" fontId="8" fillId="0" borderId="0" xfId="7" applyBorder="1" applyAlignment="1">
      <alignment vertical="center"/>
    </xf>
    <xf numFmtId="0" fontId="35" fillId="0" borderId="0" xfId="5" applyFont="1">
      <alignment vertical="center"/>
    </xf>
    <xf numFmtId="0" fontId="105" fillId="0" borderId="0" xfId="5" applyFont="1" applyAlignment="1">
      <alignment horizontal="left" vertical="center"/>
    </xf>
    <xf numFmtId="0" fontId="107" fillId="0" borderId="0" xfId="5" applyFont="1" applyBorder="1" applyAlignment="1">
      <alignment vertical="center"/>
    </xf>
    <xf numFmtId="0" fontId="108" fillId="0" borderId="0" xfId="5" applyFont="1" applyBorder="1" applyAlignment="1">
      <alignment horizontal="center" vertical="center"/>
    </xf>
    <xf numFmtId="0" fontId="107" fillId="2" borderId="68" xfId="5" applyFont="1" applyFill="1" applyBorder="1" applyAlignment="1">
      <alignment vertical="center"/>
    </xf>
    <xf numFmtId="0" fontId="82" fillId="2" borderId="31" xfId="5" applyFont="1" applyFill="1" applyBorder="1" applyAlignment="1">
      <alignment horizontal="left" vertical="center"/>
    </xf>
    <xf numFmtId="0" fontId="109" fillId="2" borderId="31" xfId="5" applyFont="1" applyFill="1" applyBorder="1" applyAlignment="1">
      <alignment horizontal="center" vertical="center"/>
    </xf>
    <xf numFmtId="0" fontId="110" fillId="2" borderId="31" xfId="5" applyFont="1" applyFill="1" applyBorder="1" applyAlignment="1">
      <alignment horizontal="right" vertical="center"/>
    </xf>
    <xf numFmtId="0" fontId="110" fillId="2" borderId="32" xfId="5" applyFont="1" applyFill="1" applyBorder="1" applyAlignment="1">
      <alignment horizontal="right" vertical="center"/>
    </xf>
    <xf numFmtId="0" fontId="82" fillId="0" borderId="69" xfId="5" applyFont="1" applyFill="1" applyBorder="1" applyAlignment="1">
      <alignment horizontal="center" vertical="center"/>
    </xf>
    <xf numFmtId="0" fontId="82" fillId="0" borderId="0" xfId="5" applyFont="1" applyFill="1" applyBorder="1" applyAlignment="1">
      <alignment horizontal="left" vertical="center"/>
    </xf>
    <xf numFmtId="0" fontId="82" fillId="0" borderId="34" xfId="5" applyFont="1" applyFill="1" applyBorder="1" applyAlignment="1">
      <alignment horizontal="left" vertical="center"/>
    </xf>
    <xf numFmtId="0" fontId="107" fillId="2" borderId="70" xfId="5" applyFont="1" applyFill="1" applyBorder="1" applyAlignment="1">
      <alignment vertical="center"/>
    </xf>
    <xf numFmtId="0" fontId="82" fillId="2" borderId="0" xfId="5" applyFont="1" applyFill="1" applyBorder="1" applyAlignment="1">
      <alignment horizontal="left" vertical="center"/>
    </xf>
    <xf numFmtId="0" fontId="82" fillId="2" borderId="34" xfId="5" applyFont="1" applyFill="1" applyBorder="1" applyAlignment="1">
      <alignment horizontal="left" vertical="center"/>
    </xf>
    <xf numFmtId="0" fontId="105" fillId="0" borderId="35" xfId="5" applyFont="1" applyBorder="1" applyAlignment="1">
      <alignment horizontal="center" vertical="center" wrapText="1"/>
    </xf>
    <xf numFmtId="0" fontId="105" fillId="0" borderId="30" xfId="5" applyFont="1" applyBorder="1" applyAlignment="1">
      <alignment horizontal="center" vertical="center" wrapText="1"/>
    </xf>
    <xf numFmtId="0" fontId="105" fillId="0" borderId="69" xfId="5" applyFont="1" applyBorder="1" applyAlignment="1">
      <alignment horizontal="center" vertical="center" wrapText="1"/>
    </xf>
    <xf numFmtId="0" fontId="105" fillId="0" borderId="70" xfId="5" applyFont="1" applyBorder="1" applyAlignment="1">
      <alignment horizontal="center" vertical="center" wrapText="1"/>
    </xf>
    <xf numFmtId="0" fontId="111" fillId="0" borderId="0" xfId="5" applyFont="1" applyBorder="1" applyAlignment="1">
      <alignment vertical="center" wrapText="1"/>
    </xf>
    <xf numFmtId="0" fontId="105" fillId="0" borderId="68" xfId="5" applyFont="1" applyBorder="1" applyAlignment="1">
      <alignment horizontal="center" vertical="center" wrapText="1"/>
    </xf>
    <xf numFmtId="0" fontId="87" fillId="0" borderId="74" xfId="5" applyFont="1" applyBorder="1" applyAlignment="1">
      <alignment horizontal="center" vertical="center" wrapText="1"/>
    </xf>
    <xf numFmtId="185" fontId="105" fillId="2" borderId="39" xfId="5" applyNumberFormat="1" applyFont="1" applyFill="1" applyBorder="1" applyAlignment="1">
      <alignment vertical="center" wrapText="1"/>
    </xf>
    <xf numFmtId="185" fontId="105" fillId="2" borderId="40" xfId="5" applyNumberFormat="1" applyFont="1" applyFill="1" applyBorder="1" applyAlignment="1">
      <alignment horizontal="left" vertical="center" wrapText="1"/>
    </xf>
    <xf numFmtId="0" fontId="10" fillId="0" borderId="0" xfId="5" applyFont="1">
      <alignment vertical="center"/>
    </xf>
    <xf numFmtId="0" fontId="87" fillId="0" borderId="0" xfId="5" applyFont="1" applyBorder="1" applyAlignment="1">
      <alignment horizontal="center" vertical="center" wrapText="1"/>
    </xf>
    <xf numFmtId="0" fontId="105" fillId="0" borderId="36" xfId="5" applyFont="1" applyBorder="1" applyAlignment="1">
      <alignment horizontal="center" vertical="center" wrapText="1"/>
    </xf>
    <xf numFmtId="0" fontId="105" fillId="0" borderId="0" xfId="5" applyFont="1" applyBorder="1" applyAlignment="1">
      <alignment vertical="center" wrapText="1"/>
    </xf>
    <xf numFmtId="0" fontId="105" fillId="0" borderId="34" xfId="5" applyFont="1" applyBorder="1" applyAlignment="1">
      <alignment vertical="center" wrapText="1"/>
    </xf>
    <xf numFmtId="180" fontId="105" fillId="0" borderId="33" xfId="5" applyNumberFormat="1" applyFont="1" applyBorder="1" applyAlignment="1">
      <alignment horizontal="right" vertical="center" wrapText="1"/>
    </xf>
    <xf numFmtId="180" fontId="105" fillId="0" borderId="0" xfId="5" applyNumberFormat="1" applyFont="1" applyBorder="1" applyAlignment="1">
      <alignment horizontal="right" vertical="center" wrapText="1"/>
    </xf>
    <xf numFmtId="0" fontId="35" fillId="0" borderId="33" xfId="5" applyFont="1" applyBorder="1">
      <alignment vertical="center"/>
    </xf>
    <xf numFmtId="0" fontId="105" fillId="0" borderId="0" xfId="5" applyFont="1" applyBorder="1" applyAlignment="1">
      <alignment horizontal="center" vertical="center" wrapText="1"/>
    </xf>
    <xf numFmtId="0" fontId="35" fillId="0" borderId="0" xfId="5" applyFont="1" applyBorder="1" applyAlignment="1">
      <alignment horizontal="left" vertical="center" wrapText="1"/>
    </xf>
    <xf numFmtId="0" fontId="35" fillId="0" borderId="0" xfId="5" applyFont="1" applyBorder="1" applyAlignment="1">
      <alignment vertical="center" wrapText="1"/>
    </xf>
    <xf numFmtId="0" fontId="105" fillId="0" borderId="0" xfId="5" applyFont="1" applyBorder="1" applyAlignment="1">
      <alignment horizontal="justify" vertical="center" wrapText="1"/>
    </xf>
    <xf numFmtId="0" fontId="87" fillId="0" borderId="0" xfId="5" applyFont="1" applyAlignment="1">
      <alignment vertical="center" wrapText="1"/>
    </xf>
    <xf numFmtId="0" fontId="114" fillId="0" borderId="0" xfId="5" applyFont="1">
      <alignment vertical="center"/>
    </xf>
    <xf numFmtId="0" fontId="115" fillId="0" borderId="0" xfId="5" applyFont="1" applyFill="1">
      <alignment vertical="center"/>
    </xf>
    <xf numFmtId="0" fontId="115" fillId="2" borderId="0" xfId="5" applyFont="1" applyFill="1">
      <alignment vertical="center"/>
    </xf>
    <xf numFmtId="0" fontId="115" fillId="2" borderId="0" xfId="5" applyFont="1" applyFill="1" applyAlignment="1">
      <alignment vertical="distributed"/>
    </xf>
    <xf numFmtId="0" fontId="115" fillId="2" borderId="0" xfId="5" applyFont="1" applyFill="1" applyAlignment="1">
      <alignment horizontal="left" vertical="center"/>
    </xf>
    <xf numFmtId="0" fontId="117" fillId="0" borderId="0" xfId="5" applyFont="1" applyAlignment="1">
      <alignment vertical="center"/>
    </xf>
    <xf numFmtId="0" fontId="118" fillId="0" borderId="0" xfId="5" applyFont="1" applyAlignment="1">
      <alignment vertical="center"/>
    </xf>
    <xf numFmtId="0" fontId="119" fillId="0" borderId="0" xfId="16" applyFont="1">
      <alignment vertical="center"/>
    </xf>
    <xf numFmtId="0" fontId="105" fillId="0" borderId="0" xfId="16" applyFont="1">
      <alignment vertical="center"/>
    </xf>
    <xf numFmtId="0" fontId="84" fillId="0" borderId="0" xfId="16" applyFont="1" applyAlignment="1">
      <alignment horizontal="left" vertical="center" indent="1"/>
    </xf>
    <xf numFmtId="0" fontId="119" fillId="0" borderId="0" xfId="16" applyFont="1" applyAlignment="1">
      <alignment horizontal="left" vertical="center" indent="1"/>
    </xf>
    <xf numFmtId="0" fontId="105" fillId="0" borderId="0" xfId="16" applyFont="1" applyAlignment="1">
      <alignment horizontal="left" vertical="center"/>
    </xf>
    <xf numFmtId="0" fontId="105" fillId="0" borderId="0" xfId="16" applyFont="1" applyAlignment="1">
      <alignment vertical="distributed" wrapText="1"/>
    </xf>
    <xf numFmtId="0" fontId="113" fillId="0" borderId="0" xfId="16" applyFont="1">
      <alignment vertical="center"/>
    </xf>
    <xf numFmtId="0" fontId="82" fillId="0" borderId="0" xfId="16" applyFont="1">
      <alignment vertical="center"/>
    </xf>
    <xf numFmtId="0" fontId="84" fillId="0" borderId="0" xfId="16" applyFont="1">
      <alignment vertical="center"/>
    </xf>
    <xf numFmtId="0" fontId="120" fillId="0" borderId="0" xfId="16" applyFont="1" applyAlignment="1">
      <alignment horizontal="justify" vertical="center"/>
    </xf>
    <xf numFmtId="0" fontId="82" fillId="0" borderId="0" xfId="16" applyFont="1" applyAlignment="1">
      <alignment horizontal="center" vertical="center"/>
    </xf>
    <xf numFmtId="0" fontId="113" fillId="0" borderId="0" xfId="16" applyFont="1" applyAlignment="1">
      <alignment vertical="center"/>
    </xf>
    <xf numFmtId="0" fontId="113" fillId="0" borderId="0" xfId="16" applyFont="1" applyAlignment="1">
      <alignment horizontal="left" vertical="center"/>
    </xf>
    <xf numFmtId="0" fontId="113" fillId="0" borderId="0" xfId="16" applyFont="1" applyFill="1" applyAlignment="1">
      <alignment horizontal="center" vertical="center" shrinkToFit="1"/>
    </xf>
    <xf numFmtId="0" fontId="82" fillId="0" borderId="0" xfId="16" applyFont="1" applyAlignment="1">
      <alignment horizontal="right" vertical="center"/>
    </xf>
    <xf numFmtId="0" fontId="125" fillId="0" borderId="0" xfId="1" applyFont="1" applyAlignment="1">
      <alignment vertical="center"/>
    </xf>
    <xf numFmtId="0" fontId="42" fillId="0" borderId="52" xfId="0" applyFont="1" applyBorder="1" applyAlignment="1">
      <alignment vertical="center"/>
    </xf>
    <xf numFmtId="0" fontId="100" fillId="9" borderId="44" xfId="7" applyFont="1" applyFill="1" applyBorder="1" applyAlignment="1">
      <alignment horizontal="left" vertical="center" shrinkToFit="1"/>
    </xf>
    <xf numFmtId="0" fontId="100" fillId="9" borderId="58" xfId="7" applyFont="1" applyFill="1" applyBorder="1" applyAlignment="1">
      <alignment horizontal="left" vertical="center" shrinkToFit="1"/>
    </xf>
    <xf numFmtId="0" fontId="100" fillId="9" borderId="57" xfId="7" applyFont="1" applyFill="1" applyBorder="1" applyAlignment="1">
      <alignment horizontal="left" vertical="center" shrinkToFit="1"/>
    </xf>
    <xf numFmtId="0" fontId="100" fillId="9" borderId="57" xfId="0" applyFont="1" applyFill="1" applyBorder="1" applyAlignment="1">
      <alignment horizontal="left" vertical="center" shrinkToFit="1"/>
    </xf>
    <xf numFmtId="49" fontId="100" fillId="9" borderId="44" xfId="7" applyNumberFormat="1" applyFont="1" applyFill="1" applyBorder="1" applyAlignment="1">
      <alignment horizontal="left" vertical="center" shrinkToFit="1"/>
    </xf>
    <xf numFmtId="49" fontId="0" fillId="9" borderId="58" xfId="0" applyNumberFormat="1" applyFill="1" applyBorder="1" applyAlignment="1">
      <alignment horizontal="left" vertical="center" shrinkToFit="1"/>
    </xf>
    <xf numFmtId="180" fontId="5" fillId="9" borderId="47" xfId="0" applyNumberFormat="1" applyFont="1" applyFill="1" applyBorder="1" applyAlignment="1">
      <alignment horizontal="left" vertical="center" shrinkToFit="1"/>
    </xf>
    <xf numFmtId="49" fontId="100" fillId="9" borderId="57" xfId="7" applyNumberFormat="1" applyFont="1" applyFill="1" applyBorder="1" applyAlignment="1">
      <alignment horizontal="left" vertical="center" shrinkToFit="1"/>
    </xf>
    <xf numFmtId="0" fontId="100" fillId="9" borderId="47" xfId="7" applyFont="1" applyFill="1" applyBorder="1" applyAlignment="1">
      <alignment horizontal="left" vertical="center" shrinkToFit="1"/>
    </xf>
    <xf numFmtId="0" fontId="100" fillId="9" borderId="66" xfId="7" applyFont="1" applyFill="1" applyBorder="1" applyAlignment="1">
      <alignment horizontal="center" vertical="center" shrinkToFit="1"/>
    </xf>
    <xf numFmtId="0" fontId="87" fillId="9" borderId="72" xfId="5" applyFont="1" applyFill="1" applyBorder="1" applyAlignment="1">
      <alignment vertical="center" wrapText="1"/>
    </xf>
    <xf numFmtId="0" fontId="87" fillId="9" borderId="73" xfId="5" applyFont="1" applyFill="1" applyBorder="1" applyAlignment="1">
      <alignment vertical="center" wrapText="1"/>
    </xf>
    <xf numFmtId="49" fontId="100" fillId="9" borderId="66" xfId="7" applyNumberFormat="1" applyFont="1" applyFill="1" applyBorder="1" applyAlignment="1">
      <alignment horizontal="left" vertical="center" shrinkToFit="1"/>
    </xf>
    <xf numFmtId="0" fontId="100" fillId="0" borderId="1" xfId="7" applyFont="1" applyFill="1" applyBorder="1" applyAlignment="1">
      <alignment horizontal="left" vertical="center" wrapText="1"/>
    </xf>
    <xf numFmtId="0" fontId="100" fillId="9" borderId="44" xfId="0" applyFont="1" applyFill="1" applyBorder="1" applyAlignment="1">
      <alignment horizontal="center" vertical="center" shrinkToFit="1"/>
    </xf>
    <xf numFmtId="0" fontId="82" fillId="0" borderId="0" xfId="0" applyFont="1" applyAlignment="1">
      <alignment vertical="center"/>
    </xf>
    <xf numFmtId="0" fontId="44" fillId="2" borderId="0" xfId="0" applyFont="1" applyFill="1" applyBorder="1" applyAlignment="1" applyProtection="1">
      <alignment horizontal="center" vertical="center"/>
      <protection locked="0"/>
    </xf>
    <xf numFmtId="0" fontId="43" fillId="2" borderId="0" xfId="0" applyFont="1" applyFill="1" applyBorder="1" applyAlignment="1" applyProtection="1">
      <alignment horizontal="center" vertical="center"/>
      <protection locked="0"/>
    </xf>
    <xf numFmtId="0" fontId="100" fillId="9" borderId="63" xfId="0" applyFont="1" applyFill="1" applyBorder="1" applyAlignment="1">
      <alignment horizontal="center" vertical="center" shrinkToFit="1"/>
    </xf>
    <xf numFmtId="180" fontId="8" fillId="0" borderId="0" xfId="7" applyNumberFormat="1"/>
    <xf numFmtId="49" fontId="8" fillId="0" borderId="0" xfId="7" applyNumberFormat="1"/>
    <xf numFmtId="0" fontId="8" fillId="2" borderId="0" xfId="5" applyFont="1" applyFill="1" applyBorder="1" applyAlignment="1" applyProtection="1">
      <alignment vertical="center"/>
      <protection locked="0"/>
    </xf>
    <xf numFmtId="0" fontId="8" fillId="0" borderId="0" xfId="5" applyFont="1" applyFill="1" applyBorder="1" applyAlignment="1" applyProtection="1">
      <alignment vertical="center"/>
      <protection locked="0"/>
    </xf>
    <xf numFmtId="0" fontId="129" fillId="0" borderId="0" xfId="11" applyFont="1" applyFill="1" applyAlignment="1">
      <alignment vertical="center"/>
    </xf>
    <xf numFmtId="0" fontId="129" fillId="0" borderId="0" xfId="5" applyFont="1" applyFill="1">
      <alignment vertical="center"/>
    </xf>
    <xf numFmtId="0" fontId="130" fillId="0" borderId="0" xfId="11" applyFont="1" applyFill="1" applyAlignment="1">
      <alignment horizontal="center" vertical="center"/>
    </xf>
    <xf numFmtId="38" fontId="129" fillId="0" borderId="0" xfId="13" applyFont="1" applyFill="1" applyAlignment="1">
      <alignment horizontal="right" vertical="center"/>
    </xf>
    <xf numFmtId="0" fontId="129" fillId="0" borderId="0" xfId="5" applyFont="1" applyFill="1" applyAlignment="1">
      <alignment horizontal="left" vertical="center"/>
    </xf>
    <xf numFmtId="0" fontId="129" fillId="0" borderId="0" xfId="11" applyFont="1" applyFill="1" applyAlignment="1">
      <alignment horizontal="center" vertical="center"/>
    </xf>
    <xf numFmtId="0" fontId="129" fillId="0" borderId="0" xfId="11" applyFont="1" applyFill="1" applyAlignment="1">
      <alignment horizontal="left" vertical="center"/>
    </xf>
    <xf numFmtId="0" fontId="131" fillId="0" borderId="0" xfId="14" applyFont="1" applyFill="1" applyAlignment="1">
      <alignment vertical="center" wrapText="1"/>
    </xf>
    <xf numFmtId="58" fontId="129" fillId="0" borderId="0" xfId="11" applyNumberFormat="1" applyFont="1" applyFill="1" applyAlignment="1">
      <alignment horizontal="right" vertical="center"/>
    </xf>
    <xf numFmtId="180" fontId="129" fillId="0" borderId="0" xfId="11" applyNumberFormat="1" applyFont="1" applyFill="1" applyAlignment="1">
      <alignment horizontal="distributed" vertical="center"/>
    </xf>
    <xf numFmtId="0" fontId="129" fillId="0" borderId="0" xfId="5" applyFont="1" applyFill="1" applyAlignment="1">
      <alignment vertical="center"/>
    </xf>
    <xf numFmtId="0" fontId="129" fillId="0" borderId="0" xfId="5" applyFont="1" applyFill="1" applyAlignment="1">
      <alignment horizontal="center" vertical="center"/>
    </xf>
    <xf numFmtId="0" fontId="129" fillId="0" borderId="0" xfId="14" applyFont="1" applyFill="1" applyAlignment="1">
      <alignment horizontal="distributed" vertical="center"/>
    </xf>
    <xf numFmtId="0" fontId="129" fillId="0" borderId="0" xfId="5" applyFont="1" applyFill="1" applyAlignment="1">
      <alignment vertical="center" wrapText="1"/>
    </xf>
    <xf numFmtId="0" fontId="129" fillId="0" borderId="0" xfId="5" applyFont="1" applyFill="1" applyAlignment="1">
      <alignment horizontal="left" vertical="center" wrapText="1"/>
    </xf>
    <xf numFmtId="0" fontId="129" fillId="0" borderId="0" xfId="5" applyFont="1" applyFill="1" applyAlignment="1">
      <alignment vertical="distributed"/>
    </xf>
    <xf numFmtId="0" fontId="129" fillId="0" borderId="0" xfId="14" applyFont="1" applyFill="1" applyAlignment="1">
      <alignment vertical="distributed" wrapText="1"/>
    </xf>
    <xf numFmtId="0" fontId="129" fillId="0" borderId="0" xfId="14" applyFont="1" applyFill="1" applyAlignment="1">
      <alignment horizontal="left" vertical="center"/>
    </xf>
    <xf numFmtId="58" fontId="129" fillId="0" borderId="0" xfId="11" applyNumberFormat="1" applyFont="1" applyFill="1" applyAlignment="1">
      <alignment horizontal="distributed" vertical="center"/>
    </xf>
    <xf numFmtId="0" fontId="129" fillId="0" borderId="0" xfId="11" applyFont="1" applyFill="1" applyAlignment="1">
      <alignment horizontal="distributed" vertical="center"/>
    </xf>
    <xf numFmtId="0" fontId="129" fillId="0" borderId="0" xfId="14" applyFont="1" applyFill="1" applyAlignment="1">
      <alignment horizontal="left" vertical="top" wrapText="1"/>
    </xf>
    <xf numFmtId="0" fontId="129" fillId="0" borderId="0" xfId="14" applyFont="1" applyFill="1" applyAlignment="1">
      <alignment horizontal="left" vertical="distributed" wrapText="1"/>
    </xf>
    <xf numFmtId="0" fontId="129" fillId="0" borderId="0" xfId="11" applyFont="1" applyFill="1" applyAlignment="1">
      <alignment vertical="center" shrinkToFit="1"/>
    </xf>
    <xf numFmtId="0" fontId="129" fillId="0" borderId="0" xfId="11" applyFont="1" applyFill="1" applyAlignment="1">
      <alignment horizontal="center" vertical="center" shrinkToFit="1"/>
    </xf>
    <xf numFmtId="0" fontId="129" fillId="0" borderId="0" xfId="5" applyFont="1" applyFill="1" applyAlignment="1">
      <alignment horizontal="distributed" vertical="center" shrinkToFit="1"/>
    </xf>
    <xf numFmtId="0" fontId="129" fillId="0" borderId="0" xfId="11" applyFont="1" applyFill="1" applyAlignment="1">
      <alignment vertical="top" shrinkToFit="1"/>
    </xf>
    <xf numFmtId="0" fontId="129" fillId="2" borderId="0" xfId="11" applyFont="1" applyFill="1" applyAlignment="1">
      <alignment horizontal="center" vertical="center"/>
    </xf>
    <xf numFmtId="0" fontId="129" fillId="2" borderId="0" xfId="5" applyFont="1" applyFill="1" applyAlignment="1">
      <alignment horizontal="center" vertical="center"/>
    </xf>
    <xf numFmtId="0" fontId="129" fillId="2" borderId="0" xfId="11" applyFont="1" applyFill="1" applyAlignment="1">
      <alignment horizontal="right" vertical="center"/>
    </xf>
    <xf numFmtId="0" fontId="101" fillId="0" borderId="86" xfId="7" applyFont="1" applyFill="1" applyBorder="1" applyAlignment="1">
      <alignment vertical="center" wrapText="1"/>
    </xf>
    <xf numFmtId="0" fontId="114" fillId="0" borderId="0" xfId="5" applyFont="1" applyProtection="1">
      <alignment vertical="center"/>
      <protection locked="0"/>
    </xf>
    <xf numFmtId="0" fontId="7" fillId="0" borderId="0" xfId="5" applyFont="1" applyFill="1" applyProtection="1">
      <alignment vertical="center"/>
      <protection locked="0"/>
    </xf>
    <xf numFmtId="0" fontId="7" fillId="0" borderId="0" xfId="5" applyFont="1" applyFill="1" applyAlignment="1" applyProtection="1">
      <alignment vertical="center"/>
      <protection locked="0"/>
    </xf>
    <xf numFmtId="0" fontId="7" fillId="0" borderId="1" xfId="5" applyFont="1" applyFill="1" applyBorder="1" applyAlignment="1" applyProtection="1">
      <alignment horizontal="center" vertical="center"/>
      <protection locked="0"/>
    </xf>
    <xf numFmtId="0" fontId="7" fillId="0" borderId="1" xfId="5" applyFont="1" applyFill="1" applyBorder="1" applyAlignment="1" applyProtection="1">
      <alignment vertical="center" wrapText="1"/>
      <protection locked="0"/>
    </xf>
    <xf numFmtId="0" fontId="7" fillId="0" borderId="1" xfId="5" applyFont="1" applyFill="1" applyBorder="1" applyProtection="1">
      <alignment vertical="center"/>
      <protection locked="0"/>
    </xf>
    <xf numFmtId="179" fontId="10" fillId="0" borderId="0" xfId="5" applyNumberFormat="1" applyFont="1" applyProtection="1">
      <alignment vertical="center"/>
      <protection locked="0"/>
    </xf>
    <xf numFmtId="0" fontId="136" fillId="0" borderId="0" xfId="5" applyFont="1" applyFill="1" applyProtection="1">
      <alignment vertical="center"/>
      <protection locked="0"/>
    </xf>
    <xf numFmtId="0" fontId="100" fillId="9" borderId="57" xfId="0" applyFont="1" applyFill="1" applyBorder="1" applyAlignment="1">
      <alignment horizontal="center" vertical="center" shrinkToFit="1"/>
    </xf>
    <xf numFmtId="0" fontId="19" fillId="0" borderId="0" xfId="17" applyFont="1" applyAlignment="1">
      <alignment vertical="center"/>
    </xf>
    <xf numFmtId="0" fontId="64" fillId="0" borderId="0" xfId="17" applyFont="1" applyAlignment="1">
      <alignment horizontal="left" vertical="top" wrapText="1"/>
    </xf>
    <xf numFmtId="0" fontId="140" fillId="0" borderId="0" xfId="17" applyFont="1" applyAlignment="1">
      <alignment horizontal="center" vertical="top" wrapText="1"/>
    </xf>
    <xf numFmtId="0" fontId="64" fillId="4" borderId="88" xfId="17" applyFont="1" applyFill="1" applyBorder="1" applyAlignment="1">
      <alignment horizontal="center" vertical="center"/>
    </xf>
    <xf numFmtId="0" fontId="64" fillId="3" borderId="1" xfId="17" applyFont="1" applyFill="1" applyBorder="1" applyAlignment="1">
      <alignment vertical="center" wrapText="1"/>
    </xf>
    <xf numFmtId="0" fontId="64" fillId="0" borderId="88" xfId="17" applyFont="1" applyBorder="1" applyAlignment="1">
      <alignment horizontal="center" vertical="center" wrapText="1"/>
    </xf>
    <xf numFmtId="0" fontId="64" fillId="3" borderId="1" xfId="17" applyFont="1" applyFill="1" applyBorder="1" applyAlignment="1">
      <alignment horizontal="left" vertical="center" wrapText="1"/>
    </xf>
    <xf numFmtId="186" fontId="64" fillId="0" borderId="88" xfId="17" applyNumberFormat="1" applyFont="1" applyBorder="1" applyAlignment="1">
      <alignment horizontal="center" vertical="center"/>
    </xf>
    <xf numFmtId="0" fontId="64" fillId="0" borderId="88" xfId="17" applyFont="1" applyBorder="1" applyAlignment="1">
      <alignment horizontal="center" vertical="center"/>
    </xf>
    <xf numFmtId="0" fontId="64" fillId="0" borderId="0" xfId="17" applyFont="1" applyAlignment="1">
      <alignment horizontal="left" vertical="center" wrapText="1"/>
    </xf>
    <xf numFmtId="0" fontId="64" fillId="0" borderId="0" xfId="17" applyFont="1" applyAlignment="1">
      <alignment horizontal="center" vertical="center"/>
    </xf>
    <xf numFmtId="0" fontId="19" fillId="0" borderId="0" xfId="17" applyFont="1" applyAlignment="1">
      <alignment horizontal="center" vertical="center"/>
    </xf>
    <xf numFmtId="0" fontId="68" fillId="0" borderId="86" xfId="7" applyFont="1" applyFill="1" applyBorder="1" applyAlignment="1">
      <alignment vertical="center" wrapText="1"/>
    </xf>
    <xf numFmtId="0" fontId="23" fillId="0" borderId="9" xfId="7" applyFont="1" applyBorder="1" applyAlignment="1">
      <alignment horizontal="distributed" vertical="center"/>
    </xf>
    <xf numFmtId="0" fontId="23" fillId="0" borderId="0" xfId="7" applyFont="1" applyBorder="1" applyAlignment="1">
      <alignment shrinkToFit="1"/>
    </xf>
    <xf numFmtId="0" fontId="0" fillId="0" borderId="1" xfId="0" applyBorder="1" applyAlignment="1">
      <alignment vertical="center" wrapText="1"/>
    </xf>
    <xf numFmtId="179" fontId="0" fillId="0" borderId="1" xfId="0" applyNumberFormat="1" applyBorder="1" applyAlignment="1">
      <alignment vertical="center" shrinkToFit="1"/>
    </xf>
    <xf numFmtId="0" fontId="8" fillId="5" borderId="0" xfId="5" applyFont="1" applyFill="1" applyBorder="1" applyAlignment="1" applyProtection="1">
      <alignment horizontal="right" vertical="center"/>
      <protection locked="0"/>
    </xf>
    <xf numFmtId="0" fontId="8" fillId="5" borderId="0" xfId="5" applyFont="1" applyFill="1" applyBorder="1" applyAlignment="1" applyProtection="1">
      <alignment vertical="center"/>
      <protection locked="0"/>
    </xf>
    <xf numFmtId="0" fontId="25" fillId="5" borderId="0" xfId="5" applyFont="1" applyFill="1" applyBorder="1" applyAlignment="1" applyProtection="1">
      <alignment horizontal="right" vertical="center"/>
      <protection locked="0"/>
    </xf>
    <xf numFmtId="179" fontId="8" fillId="5" borderId="0" xfId="5" applyNumberFormat="1" applyFont="1" applyFill="1" applyBorder="1" applyAlignment="1" applyProtection="1">
      <alignment vertical="center"/>
      <protection locked="0"/>
    </xf>
    <xf numFmtId="179" fontId="8" fillId="5" borderId="0" xfId="5" applyNumberFormat="1" applyFont="1" applyFill="1" applyAlignment="1" applyProtection="1">
      <alignment vertical="center"/>
      <protection locked="0"/>
    </xf>
    <xf numFmtId="179" fontId="8" fillId="5" borderId="0" xfId="5" applyNumberFormat="1" applyFont="1" applyFill="1" applyAlignment="1" applyProtection="1">
      <alignment horizontal="right" vertical="center"/>
      <protection locked="0"/>
    </xf>
    <xf numFmtId="0" fontId="67" fillId="2" borderId="0" xfId="5" applyFont="1" applyFill="1">
      <alignment vertical="center"/>
    </xf>
    <xf numFmtId="177" fontId="23" fillId="9" borderId="5" xfId="8" applyNumberFormat="1" applyFont="1" applyFill="1" applyBorder="1" applyAlignment="1">
      <alignment horizontal="center" vertical="center" wrapText="1"/>
    </xf>
    <xf numFmtId="179" fontId="17" fillId="9" borderId="9" xfId="8" applyNumberFormat="1" applyFont="1" applyFill="1" applyBorder="1" applyAlignment="1">
      <alignment horizontal="right" vertical="center"/>
    </xf>
    <xf numFmtId="179" fontId="17" fillId="2" borderId="5" xfId="8" applyNumberFormat="1" applyFont="1" applyFill="1" applyBorder="1" applyAlignment="1">
      <alignment horizontal="right" vertical="center"/>
    </xf>
    <xf numFmtId="179" fontId="17" fillId="2" borderId="3" xfId="8" applyNumberFormat="1" applyFont="1" applyFill="1" applyBorder="1" applyAlignment="1">
      <alignment horizontal="right" vertical="center"/>
    </xf>
    <xf numFmtId="179" fontId="17" fillId="2" borderId="1" xfId="8" applyNumberFormat="1" applyFont="1" applyFill="1" applyBorder="1" applyAlignment="1">
      <alignment horizontal="right" vertical="center"/>
    </xf>
    <xf numFmtId="179" fontId="17" fillId="2" borderId="1" xfId="6" applyNumberFormat="1" applyFont="1" applyFill="1" applyBorder="1" applyAlignment="1">
      <alignment horizontal="right" vertical="center" shrinkToFit="1"/>
    </xf>
    <xf numFmtId="179" fontId="17" fillId="2" borderId="9" xfId="8" applyNumberFormat="1" applyFont="1" applyFill="1" applyBorder="1" applyAlignment="1">
      <alignment horizontal="right" vertical="center"/>
    </xf>
    <xf numFmtId="183" fontId="17" fillId="9" borderId="1" xfId="1" applyNumberFormat="1" applyFont="1" applyFill="1" applyBorder="1" applyAlignment="1">
      <alignment horizontal="center" vertical="center"/>
    </xf>
    <xf numFmtId="0" fontId="17" fillId="9" borderId="1" xfId="1" applyFont="1" applyFill="1" applyBorder="1" applyAlignment="1">
      <alignment vertical="center"/>
    </xf>
    <xf numFmtId="38" fontId="61" fillId="9" borderId="45" xfId="9" applyFont="1" applyFill="1" applyBorder="1" applyAlignment="1" applyProtection="1">
      <alignment horizontal="right" vertical="center"/>
      <protection locked="0"/>
    </xf>
    <xf numFmtId="177" fontId="22" fillId="9" borderId="5" xfId="8" applyNumberFormat="1" applyFont="1" applyFill="1" applyBorder="1" applyAlignment="1">
      <alignment horizontal="center" vertical="center" wrapText="1"/>
    </xf>
    <xf numFmtId="179" fontId="17" fillId="0" borderId="5" xfId="8" applyNumberFormat="1" applyFont="1" applyFill="1" applyBorder="1" applyAlignment="1">
      <alignment horizontal="right" vertical="center"/>
    </xf>
    <xf numFmtId="179" fontId="17" fillId="0" borderId="3" xfId="8" applyNumberFormat="1" applyFont="1" applyFill="1" applyBorder="1" applyAlignment="1">
      <alignment horizontal="right" vertical="center"/>
    </xf>
    <xf numFmtId="179" fontId="17" fillId="0" borderId="1" xfId="8" applyNumberFormat="1" applyFont="1" applyFill="1" applyBorder="1" applyAlignment="1">
      <alignment horizontal="right" vertical="center"/>
    </xf>
    <xf numFmtId="179" fontId="17" fillId="0" borderId="1" xfId="6" applyNumberFormat="1" applyFont="1" applyFill="1" applyBorder="1" applyAlignment="1">
      <alignment horizontal="right" vertical="center" shrinkToFit="1"/>
    </xf>
    <xf numFmtId="179" fontId="17" fillId="0" borderId="9" xfId="8" applyNumberFormat="1" applyFont="1" applyFill="1" applyBorder="1" applyAlignment="1">
      <alignment horizontal="right" vertical="center"/>
    </xf>
    <xf numFmtId="49" fontId="17" fillId="9" borderId="1" xfId="1" applyNumberFormat="1" applyFont="1" applyFill="1" applyBorder="1" applyAlignment="1">
      <alignment horizontal="center" vertical="center"/>
    </xf>
    <xf numFmtId="0" fontId="17" fillId="9" borderId="1" xfId="1" applyFont="1" applyFill="1" applyBorder="1" applyAlignment="1">
      <alignment horizontal="center" vertical="center"/>
    </xf>
    <xf numFmtId="0" fontId="17" fillId="0" borderId="15" xfId="0" applyFont="1" applyBorder="1" applyAlignment="1">
      <alignment horizontal="left" vertical="center" wrapText="1"/>
    </xf>
    <xf numFmtId="179" fontId="17" fillId="2" borderId="15" xfId="5" applyNumberFormat="1" applyFont="1" applyFill="1" applyBorder="1" applyAlignment="1" applyProtection="1">
      <alignment vertical="center" shrinkToFit="1"/>
      <protection locked="0"/>
    </xf>
    <xf numFmtId="0" fontId="0" fillId="0" borderId="15" xfId="0" applyBorder="1" applyAlignment="1">
      <alignment vertical="center" wrapText="1"/>
    </xf>
    <xf numFmtId="0" fontId="7" fillId="0" borderId="0" xfId="5" applyFont="1" applyFill="1" applyBorder="1" applyProtection="1">
      <alignment vertical="center"/>
      <protection locked="0"/>
    </xf>
    <xf numFmtId="42" fontId="145" fillId="0" borderId="15" xfId="5" applyNumberFormat="1" applyFont="1" applyFill="1" applyBorder="1" applyAlignment="1" applyProtection="1">
      <alignment horizontal="left" vertical="center" wrapText="1" shrinkToFit="1"/>
      <protection locked="0"/>
    </xf>
    <xf numFmtId="42" fontId="17" fillId="0" borderId="0" xfId="5" applyNumberFormat="1" applyFont="1" applyFill="1" applyBorder="1" applyAlignment="1" applyProtection="1">
      <alignment horizontal="left" vertical="center" wrapText="1" shrinkToFit="1"/>
      <protection locked="0"/>
    </xf>
    <xf numFmtId="0" fontId="17" fillId="0" borderId="0" xfId="0" applyFont="1" applyBorder="1" applyAlignment="1">
      <alignment horizontal="left" vertical="center" wrapText="1"/>
    </xf>
    <xf numFmtId="0" fontId="48" fillId="6" borderId="70" xfId="0" applyFont="1" applyFill="1" applyBorder="1" applyAlignment="1">
      <alignment vertical="center" wrapText="1"/>
    </xf>
    <xf numFmtId="0" fontId="57" fillId="2" borderId="0" xfId="0" applyFont="1" applyFill="1" applyAlignment="1">
      <alignment horizontal="left" vertical="center" wrapText="1"/>
    </xf>
    <xf numFmtId="0" fontId="100" fillId="0" borderId="3" xfId="7" applyFont="1" applyFill="1" applyBorder="1" applyAlignment="1">
      <alignment horizontal="left" vertical="center" wrapText="1"/>
    </xf>
    <xf numFmtId="0" fontId="100" fillId="8" borderId="1" xfId="7" applyFont="1" applyFill="1" applyBorder="1" applyAlignment="1">
      <alignment horizontal="left" vertical="center" wrapText="1"/>
    </xf>
    <xf numFmtId="0" fontId="100" fillId="8" borderId="11" xfId="7" applyFont="1" applyFill="1" applyBorder="1" applyAlignment="1">
      <alignment horizontal="left" vertical="center" wrapText="1"/>
    </xf>
    <xf numFmtId="0" fontId="5" fillId="8" borderId="1" xfId="7" applyFont="1" applyFill="1" applyBorder="1" applyAlignment="1">
      <alignment vertical="center" wrapText="1"/>
    </xf>
    <xf numFmtId="0" fontId="5" fillId="8" borderId="94" xfId="7" applyFont="1" applyFill="1" applyBorder="1" applyAlignment="1">
      <alignment vertical="center" wrapText="1"/>
    </xf>
    <xf numFmtId="0" fontId="29" fillId="2" borderId="0" xfId="5" applyFont="1" applyFill="1" applyBorder="1" applyAlignment="1" applyProtection="1">
      <alignment horizontal="left" vertical="center"/>
      <protection locked="0"/>
    </xf>
    <xf numFmtId="0" fontId="94" fillId="0" borderId="0" xfId="0" applyFont="1" applyBorder="1" applyAlignment="1">
      <alignment horizontal="left" vertical="center"/>
    </xf>
    <xf numFmtId="179" fontId="17" fillId="2" borderId="12" xfId="5" applyNumberFormat="1" applyFont="1" applyFill="1" applyBorder="1" applyAlignment="1" applyProtection="1">
      <alignment vertical="center" shrinkToFit="1"/>
      <protection locked="0"/>
    </xf>
    <xf numFmtId="0" fontId="17" fillId="0" borderId="0" xfId="0" applyFont="1" applyBorder="1" applyAlignment="1">
      <alignment horizontal="right" vertical="center" wrapText="1"/>
    </xf>
    <xf numFmtId="0" fontId="51" fillId="0" borderId="12" xfId="0" applyFont="1" applyBorder="1" applyAlignment="1">
      <alignment vertical="center" wrapText="1"/>
    </xf>
    <xf numFmtId="179" fontId="17" fillId="9" borderId="1" xfId="5" applyNumberFormat="1" applyFont="1" applyFill="1" applyBorder="1" applyAlignment="1" applyProtection="1">
      <alignment vertical="center" shrinkToFit="1"/>
      <protection locked="0"/>
    </xf>
    <xf numFmtId="0" fontId="5" fillId="9" borderId="1" xfId="5" applyFont="1" applyFill="1" applyBorder="1" applyAlignment="1" applyProtection="1">
      <alignment vertical="center" wrapText="1"/>
      <protection locked="0"/>
    </xf>
    <xf numFmtId="179" fontId="17" fillId="9" borderId="17" xfId="5" applyNumberFormat="1" applyFont="1" applyFill="1" applyBorder="1" applyAlignment="1" applyProtection="1">
      <alignment vertical="center" shrinkToFit="1"/>
      <protection locked="0"/>
    </xf>
    <xf numFmtId="178" fontId="17" fillId="9" borderId="24" xfId="6" applyNumberFormat="1" applyFont="1" applyFill="1" applyBorder="1" applyAlignment="1" applyProtection="1">
      <alignment horizontal="left" vertical="center" wrapText="1"/>
      <protection locked="0"/>
    </xf>
    <xf numFmtId="179" fontId="17" fillId="9" borderId="18" xfId="5" applyNumberFormat="1" applyFont="1" applyFill="1" applyBorder="1" applyAlignment="1" applyProtection="1">
      <alignment vertical="center" shrinkToFit="1"/>
      <protection locked="0"/>
    </xf>
    <xf numFmtId="178" fontId="17" fillId="9" borderId="19" xfId="6" applyNumberFormat="1" applyFont="1" applyFill="1" applyBorder="1" applyAlignment="1" applyProtection="1">
      <alignment horizontal="left" vertical="center" wrapText="1"/>
      <protection locked="0"/>
    </xf>
    <xf numFmtId="179" fontId="17" fillId="9" borderId="20" xfId="5" applyNumberFormat="1" applyFont="1" applyFill="1" applyBorder="1" applyAlignment="1" applyProtection="1">
      <alignment vertical="center" shrinkToFit="1"/>
      <protection locked="0"/>
    </xf>
    <xf numFmtId="178" fontId="17" fillId="9" borderId="25" xfId="6" applyNumberFormat="1" applyFont="1" applyFill="1" applyBorder="1" applyAlignment="1" applyProtection="1">
      <alignment horizontal="left" vertical="center" wrapText="1"/>
      <protection locked="0"/>
    </xf>
    <xf numFmtId="179" fontId="17" fillId="9" borderId="3" xfId="5" applyNumberFormat="1" applyFont="1" applyFill="1" applyBorder="1" applyAlignment="1" applyProtection="1">
      <alignment vertical="center" shrinkToFit="1"/>
      <protection locked="0"/>
    </xf>
    <xf numFmtId="178" fontId="17" fillId="9" borderId="1" xfId="6" applyNumberFormat="1" applyFont="1" applyFill="1" applyBorder="1" applyAlignment="1" applyProtection="1">
      <alignment horizontal="left" vertical="center" wrapText="1"/>
      <protection locked="0"/>
    </xf>
    <xf numFmtId="179" fontId="17" fillId="9" borderId="7" xfId="5" applyNumberFormat="1" applyFont="1" applyFill="1" applyBorder="1" applyAlignment="1" applyProtection="1">
      <alignment vertical="center" shrinkToFit="1"/>
      <protection locked="0"/>
    </xf>
    <xf numFmtId="0" fontId="100" fillId="0" borderId="11" xfId="7" applyFont="1" applyFill="1" applyBorder="1" applyAlignment="1">
      <alignment horizontal="left" vertical="center" wrapText="1"/>
    </xf>
    <xf numFmtId="0" fontId="100" fillId="9" borderId="57" xfId="7" applyFont="1" applyFill="1" applyBorder="1" applyAlignment="1">
      <alignment horizontal="center" vertical="center" shrinkToFit="1"/>
    </xf>
    <xf numFmtId="183" fontId="17" fillId="2" borderId="1" xfId="1" applyNumberFormat="1" applyFont="1" applyFill="1" applyBorder="1" applyAlignment="1">
      <alignment horizontal="center" vertical="center"/>
    </xf>
    <xf numFmtId="0" fontId="64" fillId="2" borderId="1" xfId="17" applyFont="1" applyFill="1" applyBorder="1" applyAlignment="1">
      <alignment vertical="center" wrapText="1"/>
    </xf>
    <xf numFmtId="0" fontId="64" fillId="2" borderId="1" xfId="17" applyFont="1" applyFill="1" applyBorder="1" applyAlignment="1">
      <alignment horizontal="left" vertical="center" wrapText="1"/>
    </xf>
    <xf numFmtId="0" fontId="67" fillId="2" borderId="2" xfId="0" applyFont="1" applyFill="1" applyBorder="1" applyAlignment="1">
      <alignment horizontal="left" vertical="center" wrapText="1"/>
    </xf>
    <xf numFmtId="0" fontId="67" fillId="2" borderId="3" xfId="0" applyFont="1" applyFill="1" applyBorder="1" applyAlignment="1">
      <alignment horizontal="left" vertical="center" wrapText="1"/>
    </xf>
    <xf numFmtId="0" fontId="67" fillId="2" borderId="1" xfId="17" applyFont="1" applyFill="1" applyBorder="1" applyAlignment="1">
      <alignment horizontal="left" vertical="center" wrapText="1"/>
    </xf>
    <xf numFmtId="0" fontId="68" fillId="2" borderId="2" xfId="0" applyFont="1" applyFill="1" applyBorder="1" applyAlignment="1">
      <alignment horizontal="left" vertical="center" wrapText="1"/>
    </xf>
    <xf numFmtId="0" fontId="64" fillId="5" borderId="1" xfId="17" applyFont="1" applyFill="1" applyBorder="1" applyAlignment="1">
      <alignment horizontal="center" vertical="center" wrapText="1"/>
    </xf>
    <xf numFmtId="0" fontId="8" fillId="0" borderId="0" xfId="1" applyFont="1" applyAlignment="1">
      <alignment vertical="center" wrapText="1"/>
    </xf>
    <xf numFmtId="0" fontId="35" fillId="9" borderId="0" xfId="5" applyFont="1" applyFill="1" applyBorder="1" applyAlignment="1" applyProtection="1">
      <alignment vertical="center" shrinkToFit="1"/>
      <protection locked="0"/>
    </xf>
    <xf numFmtId="179" fontId="17" fillId="9" borderId="5" xfId="5" applyNumberFormat="1" applyFont="1" applyFill="1" applyBorder="1" applyAlignment="1" applyProtection="1">
      <alignment horizontal="right" vertical="center" wrapText="1"/>
      <protection locked="0"/>
    </xf>
    <xf numFmtId="0" fontId="17" fillId="9" borderId="9" xfId="5" applyFont="1" applyFill="1" applyBorder="1" applyAlignment="1" applyProtection="1">
      <alignment horizontal="left" vertical="center" wrapText="1"/>
      <protection locked="0"/>
    </xf>
    <xf numFmtId="179" fontId="17" fillId="9" borderId="17" xfId="5" applyNumberFormat="1" applyFont="1" applyFill="1" applyBorder="1" applyAlignment="1" applyProtection="1">
      <alignment horizontal="right" vertical="center" wrapText="1" shrinkToFit="1"/>
      <protection locked="0"/>
    </xf>
    <xf numFmtId="178" fontId="17" fillId="9" borderId="24" xfId="6" applyNumberFormat="1" applyFont="1" applyFill="1" applyBorder="1" applyAlignment="1" applyProtection="1">
      <alignment horizontal="left" vertical="center" shrinkToFit="1"/>
      <protection locked="0"/>
    </xf>
    <xf numFmtId="179" fontId="17" fillId="9" borderId="18" xfId="5" applyNumberFormat="1" applyFont="1" applyFill="1" applyBorder="1" applyAlignment="1" applyProtection="1">
      <alignment horizontal="right" vertical="center" wrapText="1" shrinkToFit="1"/>
      <protection locked="0"/>
    </xf>
    <xf numFmtId="178" fontId="17" fillId="9" borderId="19" xfId="6" applyNumberFormat="1" applyFont="1" applyFill="1" applyBorder="1" applyAlignment="1" applyProtection="1">
      <alignment horizontal="left" vertical="center" shrinkToFit="1"/>
      <protection locked="0"/>
    </xf>
    <xf numFmtId="179" fontId="17" fillId="9" borderId="20" xfId="5" applyNumberFormat="1" applyFont="1" applyFill="1" applyBorder="1" applyAlignment="1" applyProtection="1">
      <alignment horizontal="right" vertical="center" wrapText="1" shrinkToFit="1"/>
      <protection locked="0"/>
    </xf>
    <xf numFmtId="178" fontId="17" fillId="9" borderId="27" xfId="6" applyNumberFormat="1" applyFont="1" applyFill="1" applyBorder="1" applyAlignment="1" applyProtection="1">
      <alignment horizontal="left" vertical="center" shrinkToFit="1"/>
      <protection locked="0"/>
    </xf>
    <xf numFmtId="179" fontId="17" fillId="0" borderId="23" xfId="6" applyNumberFormat="1" applyFont="1" applyFill="1" applyBorder="1" applyAlignment="1" applyProtection="1">
      <alignment horizontal="right" vertical="center" wrapText="1" shrinkToFit="1"/>
    </xf>
    <xf numFmtId="179" fontId="17" fillId="2" borderId="23" xfId="6" applyNumberFormat="1" applyFont="1" applyFill="1" applyBorder="1" applyAlignment="1" applyProtection="1">
      <alignment horizontal="right" vertical="center" wrapText="1" shrinkToFit="1"/>
    </xf>
    <xf numFmtId="0" fontId="68" fillId="2" borderId="2" xfId="0" applyFont="1" applyFill="1" applyBorder="1" applyAlignment="1">
      <alignment vertical="center" wrapText="1"/>
    </xf>
    <xf numFmtId="0" fontId="64" fillId="0" borderId="0" xfId="0" applyFont="1">
      <alignment vertical="center"/>
    </xf>
    <xf numFmtId="0" fontId="36" fillId="0" borderId="0" xfId="17" applyFont="1" applyFill="1" applyAlignment="1">
      <alignment vertical="center"/>
    </xf>
    <xf numFmtId="0" fontId="155" fillId="9" borderId="1" xfId="17" applyFont="1" applyFill="1" applyBorder="1" applyAlignment="1">
      <alignment vertical="center" wrapText="1"/>
    </xf>
    <xf numFmtId="0" fontId="155" fillId="2" borderId="1" xfId="17" applyFont="1" applyFill="1" applyBorder="1" applyAlignment="1">
      <alignment horizontal="left" vertical="center" wrapText="1"/>
    </xf>
    <xf numFmtId="180" fontId="155" fillId="2" borderId="1" xfId="17" applyNumberFormat="1" applyFont="1" applyFill="1" applyBorder="1" applyAlignment="1">
      <alignment horizontal="left" vertical="center" wrapText="1"/>
    </xf>
    <xf numFmtId="0" fontId="5" fillId="7" borderId="40" xfId="7" applyFont="1" applyFill="1" applyBorder="1" applyAlignment="1">
      <alignment horizontal="center" vertical="center"/>
    </xf>
    <xf numFmtId="0" fontId="68" fillId="0" borderId="42" xfId="7" applyFont="1" applyFill="1" applyBorder="1" applyAlignment="1">
      <alignment horizontal="left" vertical="center"/>
    </xf>
    <xf numFmtId="0" fontId="68" fillId="0" borderId="96" xfId="7" applyFont="1" applyFill="1" applyBorder="1" applyAlignment="1">
      <alignment horizontal="left" vertical="center" wrapText="1"/>
    </xf>
    <xf numFmtId="0" fontId="68" fillId="0" borderId="97" xfId="7" applyFont="1" applyFill="1" applyBorder="1" applyAlignment="1">
      <alignment horizontal="left" vertical="center" wrapText="1"/>
    </xf>
    <xf numFmtId="0" fontId="68" fillId="0" borderId="86" xfId="7" applyFont="1" applyFill="1" applyBorder="1" applyAlignment="1">
      <alignment horizontal="left" vertical="center" wrapText="1"/>
    </xf>
    <xf numFmtId="0" fontId="68" fillId="0" borderId="34" xfId="7" applyFont="1" applyFill="1" applyBorder="1" applyAlignment="1">
      <alignment vertical="center" wrapText="1"/>
    </xf>
    <xf numFmtId="0" fontId="68" fillId="0" borderId="42" xfId="7" applyFont="1" applyFill="1" applyBorder="1" applyAlignment="1">
      <alignment vertical="center" wrapText="1"/>
    </xf>
    <xf numFmtId="0" fontId="68" fillId="0" borderId="37" xfId="7" applyFont="1" applyFill="1" applyBorder="1" applyAlignment="1">
      <alignment vertical="center" wrapText="1"/>
    </xf>
    <xf numFmtId="0" fontId="68" fillId="0" borderId="90" xfId="7" applyFont="1" applyFill="1" applyBorder="1" applyAlignment="1">
      <alignment vertical="center" wrapText="1"/>
    </xf>
    <xf numFmtId="0" fontId="68" fillId="0" borderId="96" xfId="7" applyFont="1" applyFill="1" applyBorder="1" applyAlignment="1">
      <alignment vertical="center" wrapText="1"/>
    </xf>
    <xf numFmtId="0" fontId="100" fillId="7" borderId="74" xfId="7" applyFont="1" applyFill="1" applyBorder="1" applyAlignment="1">
      <alignment horizontal="center" vertical="center"/>
    </xf>
    <xf numFmtId="0" fontId="5" fillId="0" borderId="98" xfId="7" applyFont="1" applyFill="1" applyBorder="1" applyAlignment="1">
      <alignment horizontal="center" vertical="center" shrinkToFit="1"/>
    </xf>
    <xf numFmtId="0" fontId="100" fillId="0" borderId="98" xfId="7" applyFont="1" applyFill="1" applyBorder="1" applyAlignment="1">
      <alignment horizontal="center" vertical="center" shrinkToFit="1"/>
    </xf>
    <xf numFmtId="0" fontId="5" fillId="0" borderId="99" xfId="7" applyFont="1" applyFill="1" applyBorder="1" applyAlignment="1">
      <alignment horizontal="center" vertical="center" shrinkToFit="1"/>
    </xf>
    <xf numFmtId="0" fontId="5" fillId="0" borderId="45" xfId="7" applyFont="1" applyFill="1" applyBorder="1" applyAlignment="1">
      <alignment horizontal="center" vertical="center" shrinkToFit="1"/>
    </xf>
    <xf numFmtId="0" fontId="100" fillId="0" borderId="43" xfId="7" applyFont="1" applyFill="1" applyBorder="1" applyAlignment="1">
      <alignment horizontal="center" vertical="center" shrinkToFit="1"/>
    </xf>
    <xf numFmtId="0" fontId="5" fillId="0" borderId="69" xfId="7" applyFont="1" applyFill="1" applyBorder="1" applyAlignment="1">
      <alignment horizontal="center" vertical="center" shrinkToFit="1"/>
    </xf>
    <xf numFmtId="0" fontId="100" fillId="0" borderId="41" xfId="7" applyFont="1" applyFill="1" applyBorder="1" applyAlignment="1">
      <alignment horizontal="center" vertical="center" shrinkToFit="1"/>
    </xf>
    <xf numFmtId="0" fontId="5" fillId="0" borderId="43" xfId="7" applyFont="1" applyFill="1" applyBorder="1" applyAlignment="1">
      <alignment horizontal="center" vertical="center" shrinkToFit="1"/>
    </xf>
    <xf numFmtId="0" fontId="100" fillId="0" borderId="99" xfId="7" applyFont="1" applyFill="1" applyBorder="1" applyAlignment="1">
      <alignment horizontal="center" vertical="center" shrinkToFit="1"/>
    </xf>
    <xf numFmtId="0" fontId="100" fillId="0" borderId="43" xfId="7" applyFont="1" applyFill="1" applyBorder="1" applyAlignment="1">
      <alignment vertical="center" shrinkToFit="1"/>
    </xf>
    <xf numFmtId="0" fontId="100" fillId="0" borderId="70" xfId="7" applyFont="1" applyFill="1" applyBorder="1" applyAlignment="1">
      <alignment horizontal="center" vertical="center" shrinkToFit="1"/>
    </xf>
    <xf numFmtId="0" fontId="103" fillId="0" borderId="43" xfId="7" applyFont="1" applyFill="1" applyBorder="1" applyAlignment="1">
      <alignment horizontal="center" vertical="center" shrinkToFit="1"/>
    </xf>
    <xf numFmtId="179" fontId="17" fillId="2" borderId="23" xfId="6" applyNumberFormat="1" applyFont="1" applyFill="1" applyBorder="1" applyAlignment="1" applyProtection="1">
      <alignment vertical="center" shrinkToFit="1"/>
    </xf>
    <xf numFmtId="0" fontId="79" fillId="0" borderId="0" xfId="12" applyFont="1" applyAlignment="1" applyProtection="1">
      <alignment vertical="center"/>
    </xf>
    <xf numFmtId="0" fontId="61" fillId="0" borderId="0" xfId="12" applyFont="1" applyAlignment="1" applyProtection="1">
      <alignment vertical="center"/>
    </xf>
    <xf numFmtId="0" fontId="61" fillId="0" borderId="0" xfId="12" applyFont="1" applyProtection="1">
      <alignment vertical="center"/>
    </xf>
    <xf numFmtId="0" fontId="13" fillId="0" borderId="0" xfId="0" applyFont="1" applyAlignment="1" applyProtection="1">
      <alignment vertical="center" wrapText="1"/>
    </xf>
    <xf numFmtId="0" fontId="14" fillId="0" borderId="0" xfId="12" applyFont="1" applyProtection="1">
      <alignment vertical="center"/>
    </xf>
    <xf numFmtId="0" fontId="61" fillId="0" borderId="0" xfId="12" applyFont="1" applyAlignment="1" applyProtection="1">
      <alignment horizontal="center" vertical="center"/>
    </xf>
    <xf numFmtId="0" fontId="19" fillId="0" borderId="1" xfId="0" applyFont="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9" fillId="0" borderId="13" xfId="0" applyFont="1" applyFill="1" applyBorder="1" applyAlignment="1" applyProtection="1">
      <alignment horizontal="center" vertical="center" wrapText="1"/>
    </xf>
    <xf numFmtId="0" fontId="61" fillId="0" borderId="0" xfId="10" applyFont="1" applyProtection="1">
      <alignment vertical="center"/>
    </xf>
    <xf numFmtId="0" fontId="63" fillId="0" borderId="2" xfId="10" applyFont="1" applyBorder="1" applyAlignment="1" applyProtection="1">
      <alignment horizontal="center" vertical="center" wrapText="1"/>
    </xf>
    <xf numFmtId="0" fontId="0" fillId="0" borderId="2" xfId="0" applyBorder="1" applyAlignment="1" applyProtection="1">
      <alignment horizontal="center" vertical="center" wrapText="1"/>
    </xf>
    <xf numFmtId="0" fontId="20" fillId="0" borderId="2" xfId="0" applyFont="1" applyBorder="1" applyAlignment="1" applyProtection="1">
      <alignment vertical="center" wrapText="1"/>
    </xf>
    <xf numFmtId="0" fontId="0" fillId="0" borderId="2" xfId="0" applyBorder="1" applyAlignment="1" applyProtection="1">
      <alignment vertical="center" wrapText="1"/>
    </xf>
    <xf numFmtId="0" fontId="19" fillId="0" borderId="2" xfId="0" applyFont="1" applyBorder="1" applyAlignment="1" applyProtection="1">
      <alignment horizontal="center" vertical="center" wrapText="1"/>
    </xf>
    <xf numFmtId="0" fontId="19" fillId="0" borderId="12"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63" fillId="0" borderId="1" xfId="12" applyFont="1" applyBorder="1" applyAlignment="1" applyProtection="1">
      <alignment horizontal="center" vertical="center"/>
    </xf>
    <xf numFmtId="180" fontId="73" fillId="0" borderId="1" xfId="12" applyNumberFormat="1" applyFont="1" applyFill="1" applyBorder="1" applyAlignment="1" applyProtection="1">
      <alignment horizontal="center" vertical="center" wrapText="1"/>
    </xf>
    <xf numFmtId="180" fontId="73" fillId="2" borderId="1" xfId="12" applyNumberFormat="1" applyFont="1" applyFill="1" applyBorder="1" applyAlignment="1" applyProtection="1">
      <alignment horizontal="center" vertical="center"/>
    </xf>
    <xf numFmtId="180" fontId="73" fillId="0" borderId="13" xfId="12" applyNumberFormat="1" applyFont="1" applyFill="1" applyBorder="1" applyAlignment="1" applyProtection="1">
      <alignment horizontal="center" vertical="center"/>
    </xf>
    <xf numFmtId="180" fontId="73" fillId="0" borderId="1" xfId="12" applyNumberFormat="1" applyFont="1" applyFill="1" applyBorder="1" applyAlignment="1" applyProtection="1">
      <alignment horizontal="center" vertical="center"/>
    </xf>
    <xf numFmtId="0" fontId="0" fillId="0" borderId="0" xfId="0" applyAlignment="1" applyProtection="1">
      <alignment horizontal="center" vertical="center"/>
    </xf>
    <xf numFmtId="0" fontId="73" fillId="0" borderId="1" xfId="12" applyFont="1" applyBorder="1" applyAlignment="1" applyProtection="1">
      <alignment horizontal="center" vertical="center"/>
    </xf>
    <xf numFmtId="0" fontId="90" fillId="0" borderId="1" xfId="12" applyFont="1" applyBorder="1" applyAlignment="1" applyProtection="1">
      <alignment horizontal="center" vertical="center" wrapText="1"/>
    </xf>
    <xf numFmtId="0" fontId="73" fillId="0" borderId="0" xfId="12" applyFont="1" applyBorder="1" applyProtection="1">
      <alignment vertical="center"/>
    </xf>
    <xf numFmtId="0" fontId="73" fillId="0" borderId="3" xfId="12" applyFont="1" applyBorder="1" applyAlignment="1" applyProtection="1">
      <alignment horizontal="center" vertical="center"/>
    </xf>
    <xf numFmtId="0" fontId="38" fillId="0" borderId="1" xfId="12" applyFont="1" applyFill="1" applyBorder="1" applyAlignment="1" applyProtection="1">
      <alignment horizontal="center" vertical="center"/>
    </xf>
    <xf numFmtId="0" fontId="38" fillId="0" borderId="1" xfId="12" applyFont="1" applyBorder="1" applyAlignment="1" applyProtection="1">
      <alignment horizontal="center" vertical="center"/>
    </xf>
    <xf numFmtId="0" fontId="61" fillId="0" borderId="1" xfId="12" applyFont="1" applyFill="1" applyBorder="1" applyAlignment="1" applyProtection="1">
      <alignment horizontal="center" vertical="center"/>
    </xf>
    <xf numFmtId="0" fontId="61" fillId="0" borderId="1" xfId="12" applyFont="1" applyFill="1" applyBorder="1" applyProtection="1">
      <alignment vertical="center"/>
    </xf>
    <xf numFmtId="0" fontId="61" fillId="0" borderId="1" xfId="12" applyFont="1" applyFill="1" applyBorder="1" applyAlignment="1" applyProtection="1">
      <alignment horizontal="right" vertical="center"/>
    </xf>
    <xf numFmtId="177" fontId="61" fillId="0" borderId="1" xfId="12" applyNumberFormat="1" applyFont="1" applyFill="1" applyBorder="1" applyAlignment="1" applyProtection="1">
      <alignment horizontal="right" vertical="center"/>
    </xf>
    <xf numFmtId="0" fontId="61" fillId="0" borderId="0" xfId="12" applyFont="1" applyBorder="1" applyProtection="1">
      <alignment vertical="center"/>
    </xf>
    <xf numFmtId="0" fontId="61" fillId="0" borderId="1" xfId="12" applyFont="1" applyBorder="1" applyAlignment="1" applyProtection="1">
      <alignment horizontal="center" vertical="center"/>
    </xf>
    <xf numFmtId="184" fontId="90" fillId="0" borderId="1" xfId="12" applyNumberFormat="1" applyFont="1" applyFill="1" applyBorder="1" applyAlignment="1" applyProtection="1">
      <alignment horizontal="center" vertical="center" shrinkToFit="1"/>
    </xf>
    <xf numFmtId="180" fontId="73" fillId="0" borderId="3" xfId="12" applyNumberFormat="1" applyFont="1" applyFill="1" applyBorder="1" applyAlignment="1" applyProtection="1">
      <alignment horizontal="center" vertical="center"/>
    </xf>
    <xf numFmtId="183" fontId="73" fillId="0" borderId="1" xfId="10" applyNumberFormat="1" applyFont="1" applyFill="1" applyBorder="1" applyAlignment="1" applyProtection="1">
      <alignment horizontal="center" vertical="center"/>
    </xf>
    <xf numFmtId="183" fontId="73" fillId="0" borderId="0" xfId="10" applyNumberFormat="1" applyFont="1" applyFill="1" applyBorder="1" applyAlignment="1" applyProtection="1">
      <alignment horizontal="center" vertical="center"/>
    </xf>
    <xf numFmtId="180" fontId="89" fillId="0" borderId="0" xfId="10" applyNumberFormat="1" applyFont="1" applyFill="1" applyBorder="1" applyAlignment="1" applyProtection="1">
      <alignment horizontal="center" vertical="center"/>
    </xf>
    <xf numFmtId="0" fontId="150" fillId="5" borderId="0" xfId="12" applyFont="1" applyFill="1" applyAlignment="1" applyProtection="1">
      <alignment horizontal="right" vertical="center" shrinkToFit="1"/>
    </xf>
    <xf numFmtId="38" fontId="150" fillId="5" borderId="0" xfId="9" applyFont="1" applyFill="1" applyBorder="1" applyAlignment="1" applyProtection="1">
      <alignment horizontal="right" vertical="center"/>
    </xf>
    <xf numFmtId="0" fontId="61" fillId="0" borderId="41" xfId="12" applyFont="1" applyBorder="1" applyAlignment="1" applyProtection="1">
      <alignment horizontal="center" vertical="center"/>
    </xf>
    <xf numFmtId="177" fontId="61" fillId="0" borderId="45" xfId="12" applyNumberFormat="1" applyFont="1" applyBorder="1" applyAlignment="1" applyProtection="1">
      <alignment horizontal="right" vertical="center"/>
    </xf>
    <xf numFmtId="177" fontId="61" fillId="0" borderId="95" xfId="12" applyNumberFormat="1" applyFont="1" applyBorder="1" applyAlignment="1" applyProtection="1">
      <alignment horizontal="right" vertical="center"/>
    </xf>
    <xf numFmtId="38" fontId="61" fillId="0" borderId="13" xfId="9" applyFont="1" applyFill="1" applyBorder="1" applyAlignment="1" applyProtection="1">
      <alignment horizontal="right" vertical="center"/>
    </xf>
    <xf numFmtId="0" fontId="61" fillId="0" borderId="14" xfId="12" applyFont="1" applyBorder="1" applyProtection="1">
      <alignment vertical="center"/>
    </xf>
    <xf numFmtId="0" fontId="72" fillId="0" borderId="41" xfId="12" applyFont="1" applyBorder="1" applyAlignment="1" applyProtection="1">
      <alignment horizontal="center" vertical="center"/>
    </xf>
    <xf numFmtId="177" fontId="148" fillId="0" borderId="45" xfId="12" applyNumberFormat="1" applyFont="1" applyBorder="1" applyAlignment="1" applyProtection="1">
      <alignment horizontal="right" vertical="center"/>
    </xf>
    <xf numFmtId="0" fontId="92" fillId="0" borderId="0" xfId="12" applyFont="1" applyBorder="1" applyAlignment="1" applyProtection="1">
      <alignment horizontal="left" vertical="center"/>
    </xf>
    <xf numFmtId="0" fontId="61" fillId="0" borderId="9" xfId="12" applyFont="1" applyFill="1" applyBorder="1" applyAlignment="1" applyProtection="1">
      <alignment horizontal="center" vertical="center"/>
    </xf>
    <xf numFmtId="0" fontId="61" fillId="0" borderId="9" xfId="12" applyFont="1" applyFill="1" applyBorder="1" applyAlignment="1" applyProtection="1">
      <alignment horizontal="right" vertical="center"/>
    </xf>
    <xf numFmtId="177" fontId="61" fillId="0" borderId="11" xfId="12" applyNumberFormat="1" applyFont="1" applyFill="1" applyBorder="1" applyAlignment="1" applyProtection="1">
      <alignment horizontal="right" vertical="center"/>
    </xf>
    <xf numFmtId="177" fontId="61" fillId="0" borderId="87" xfId="12" applyNumberFormat="1" applyFont="1" applyFill="1" applyBorder="1" applyAlignment="1" applyProtection="1">
      <alignment horizontal="right" vertical="center"/>
    </xf>
    <xf numFmtId="0" fontId="61" fillId="0" borderId="23" xfId="12" applyFont="1" applyFill="1" applyBorder="1" applyAlignment="1" applyProtection="1">
      <alignment horizontal="right" vertical="center"/>
    </xf>
    <xf numFmtId="177" fontId="61" fillId="0" borderId="23" xfId="12" applyNumberFormat="1" applyFont="1" applyFill="1" applyBorder="1" applyProtection="1">
      <alignment vertical="center"/>
    </xf>
    <xf numFmtId="0" fontId="19" fillId="0" borderId="100" xfId="17" applyFont="1" applyBorder="1" applyAlignment="1">
      <alignment vertical="center"/>
    </xf>
    <xf numFmtId="0" fontId="19" fillId="0" borderId="100" xfId="17" applyFont="1" applyBorder="1" applyAlignment="1">
      <alignment horizontal="center" vertical="center"/>
    </xf>
    <xf numFmtId="0" fontId="19" fillId="0" borderId="100" xfId="17" applyFont="1" applyBorder="1" applyAlignment="1">
      <alignment vertical="center" wrapText="1"/>
    </xf>
    <xf numFmtId="0" fontId="19" fillId="0" borderId="100" xfId="17" applyFont="1" applyBorder="1" applyAlignment="1">
      <alignment horizontal="left" vertical="center" wrapText="1"/>
    </xf>
    <xf numFmtId="0" fontId="19" fillId="0" borderId="101" xfId="17" applyFont="1" applyBorder="1" applyAlignment="1">
      <alignment vertical="center" wrapText="1"/>
    </xf>
    <xf numFmtId="0" fontId="17" fillId="0" borderId="100" xfId="17" applyFont="1" applyBorder="1" applyAlignment="1">
      <alignment vertical="center" wrapText="1"/>
    </xf>
    <xf numFmtId="0" fontId="17" fillId="0" borderId="103" xfId="17" applyFont="1" applyBorder="1" applyAlignment="1">
      <alignment vertical="center" wrapText="1"/>
    </xf>
    <xf numFmtId="0" fontId="71" fillId="0" borderId="0" xfId="0" applyFont="1" applyBorder="1" applyAlignment="1" applyProtection="1">
      <alignment vertical="center"/>
    </xf>
    <xf numFmtId="0" fontId="45" fillId="0" borderId="0" xfId="0" applyFont="1" applyBorder="1" applyAlignment="1" applyProtection="1">
      <alignment horizontal="right" vertical="center"/>
    </xf>
    <xf numFmtId="0" fontId="65" fillId="0" borderId="0" xfId="0" applyFont="1" applyBorder="1" applyAlignment="1" applyProtection="1">
      <alignment horizontal="left" vertical="center"/>
    </xf>
    <xf numFmtId="0" fontId="65" fillId="0" borderId="15" xfId="0" applyFont="1" applyBorder="1" applyAlignment="1" applyProtection="1">
      <alignment horizontal="left" vertical="center"/>
    </xf>
    <xf numFmtId="0" fontId="19" fillId="0" borderId="42" xfId="0" applyFont="1" applyBorder="1" applyAlignment="1" applyProtection="1">
      <alignment horizontal="left" vertical="center" wrapText="1"/>
    </xf>
    <xf numFmtId="0" fontId="19" fillId="2" borderId="53" xfId="0" applyFont="1" applyFill="1" applyBorder="1" applyAlignment="1" applyProtection="1">
      <alignment horizontal="right" vertical="center" wrapText="1"/>
    </xf>
    <xf numFmtId="177" fontId="71" fillId="0" borderId="55" xfId="0" applyNumberFormat="1" applyFont="1" applyFill="1" applyBorder="1" applyAlignment="1" applyProtection="1">
      <alignment horizontal="right" vertical="center"/>
    </xf>
    <xf numFmtId="179" fontId="17" fillId="9" borderId="1" xfId="8" applyNumberFormat="1" applyFont="1" applyFill="1" applyBorder="1" applyAlignment="1" applyProtection="1">
      <alignment horizontal="center" vertical="center"/>
      <protection locked="0"/>
    </xf>
    <xf numFmtId="0" fontId="19" fillId="9" borderId="40" xfId="0" applyFont="1" applyFill="1" applyBorder="1" applyAlignment="1" applyProtection="1">
      <alignment vertical="center" wrapText="1"/>
      <protection locked="0"/>
    </xf>
    <xf numFmtId="0" fontId="79" fillId="0" borderId="0" xfId="10" applyFont="1" applyAlignment="1" applyProtection="1">
      <alignment vertical="center"/>
    </xf>
    <xf numFmtId="0" fontId="61" fillId="0" borderId="0" xfId="10" applyFont="1" applyAlignment="1" applyProtection="1">
      <alignment vertical="center"/>
    </xf>
    <xf numFmtId="0" fontId="61" fillId="0" borderId="0" xfId="10" applyFont="1" applyAlignment="1" applyProtection="1">
      <alignment horizontal="center" vertical="center"/>
    </xf>
    <xf numFmtId="0" fontId="63" fillId="0" borderId="1" xfId="10" applyFont="1" applyBorder="1" applyAlignment="1" applyProtection="1">
      <alignment horizontal="center" vertical="center" shrinkToFit="1"/>
    </xf>
    <xf numFmtId="0" fontId="72" fillId="0" borderId="0" xfId="10" applyFont="1" applyBorder="1" applyAlignment="1" applyProtection="1">
      <alignment horizontal="left" vertical="center"/>
    </xf>
    <xf numFmtId="0" fontId="63" fillId="0" borderId="9" xfId="10" applyFont="1" applyBorder="1" applyAlignment="1" applyProtection="1">
      <alignment horizontal="center" vertical="center" wrapText="1"/>
    </xf>
    <xf numFmtId="0" fontId="61" fillId="0" borderId="0" xfId="10" applyFont="1" applyAlignment="1" applyProtection="1">
      <alignment vertical="center" wrapText="1"/>
    </xf>
    <xf numFmtId="0" fontId="74" fillId="5" borderId="1" xfId="10" applyFont="1" applyFill="1" applyBorder="1" applyAlignment="1" applyProtection="1">
      <alignment horizontal="center" vertical="center"/>
    </xf>
    <xf numFmtId="180" fontId="134" fillId="5" borderId="1" xfId="10" applyNumberFormat="1" applyFont="1" applyFill="1" applyBorder="1" applyAlignment="1" applyProtection="1">
      <alignment horizontal="center" vertical="center"/>
    </xf>
    <xf numFmtId="180" fontId="134" fillId="5" borderId="1" xfId="10" applyNumberFormat="1" applyFont="1" applyFill="1" applyBorder="1" applyAlignment="1" applyProtection="1">
      <alignment horizontal="left" vertical="center" wrapText="1"/>
    </xf>
    <xf numFmtId="181" fontId="74" fillId="5" borderId="1" xfId="10" applyNumberFormat="1" applyFont="1" applyFill="1" applyBorder="1" applyAlignment="1" applyProtection="1">
      <alignment horizontal="center" vertical="center"/>
    </xf>
    <xf numFmtId="179" fontId="74" fillId="5" borderId="1" xfId="10" applyNumberFormat="1" applyFont="1" applyFill="1" applyBorder="1" applyAlignment="1" applyProtection="1">
      <alignment horizontal="left" vertical="center" wrapText="1"/>
    </xf>
    <xf numFmtId="179" fontId="72" fillId="5" borderId="1" xfId="10" applyNumberFormat="1" applyFont="1" applyFill="1" applyBorder="1" applyAlignment="1" applyProtection="1">
      <alignment horizontal="right" vertical="center"/>
    </xf>
    <xf numFmtId="0" fontId="61" fillId="5" borderId="0" xfId="10" applyFont="1" applyFill="1" applyProtection="1">
      <alignment vertical="center"/>
    </xf>
    <xf numFmtId="0" fontId="61" fillId="0" borderId="1" xfId="10" applyFont="1" applyBorder="1" applyAlignment="1" applyProtection="1">
      <alignment horizontal="center" vertical="center"/>
    </xf>
    <xf numFmtId="181" fontId="61" fillId="0" borderId="1" xfId="10" applyNumberFormat="1" applyFont="1" applyFill="1" applyBorder="1" applyAlignment="1" applyProtection="1">
      <alignment horizontal="center" vertical="center"/>
    </xf>
    <xf numFmtId="179" fontId="61" fillId="0" borderId="1" xfId="10" applyNumberFormat="1" applyFont="1" applyFill="1" applyBorder="1" applyAlignment="1" applyProtection="1">
      <alignment horizontal="right" vertical="center"/>
    </xf>
    <xf numFmtId="0" fontId="61" fillId="9" borderId="1" xfId="10" applyFont="1" applyFill="1" applyBorder="1" applyAlignment="1" applyProtection="1">
      <alignment horizontal="center" vertical="center"/>
      <protection locked="0"/>
    </xf>
    <xf numFmtId="0" fontId="61" fillId="9" borderId="1" xfId="10" applyFont="1" applyFill="1" applyBorder="1" applyAlignment="1" applyProtection="1">
      <alignment horizontal="center" vertical="center" shrinkToFit="1"/>
      <protection locked="0"/>
    </xf>
    <xf numFmtId="180" fontId="73" fillId="9" borderId="1" xfId="10" applyNumberFormat="1" applyFont="1" applyFill="1" applyBorder="1" applyAlignment="1" applyProtection="1">
      <alignment horizontal="center" vertical="center" shrinkToFit="1"/>
      <protection locked="0"/>
    </xf>
    <xf numFmtId="180" fontId="90" fillId="9" borderId="1" xfId="10" applyNumberFormat="1" applyFont="1" applyFill="1" applyBorder="1" applyAlignment="1" applyProtection="1">
      <alignment horizontal="left" vertical="center" wrapText="1"/>
      <protection locked="0"/>
    </xf>
    <xf numFmtId="181" fontId="61" fillId="9" borderId="1" xfId="10" applyNumberFormat="1" applyFont="1" applyFill="1" applyBorder="1" applyAlignment="1" applyProtection="1">
      <alignment horizontal="center" vertical="center" wrapText="1"/>
      <protection locked="0"/>
    </xf>
    <xf numFmtId="0" fontId="19" fillId="0" borderId="102" xfId="17" applyFont="1" applyBorder="1" applyAlignment="1">
      <alignment vertical="center" wrapText="1"/>
    </xf>
    <xf numFmtId="0" fontId="154" fillId="2" borderId="0" xfId="0" applyFont="1" applyFill="1">
      <alignment vertical="center"/>
    </xf>
    <xf numFmtId="0" fontId="0" fillId="2" borderId="0" xfId="0" applyFill="1">
      <alignment vertical="center"/>
    </xf>
    <xf numFmtId="0" fontId="17" fillId="9" borderId="1" xfId="5" applyFont="1" applyFill="1" applyBorder="1" applyProtection="1">
      <alignment vertical="center"/>
      <protection locked="0"/>
    </xf>
    <xf numFmtId="0" fontId="39" fillId="0" borderId="0" xfId="5" applyFont="1" applyFill="1" applyBorder="1" applyAlignment="1" applyProtection="1">
      <alignment horizontal="left"/>
      <protection locked="0"/>
    </xf>
    <xf numFmtId="0" fontId="8" fillId="0" borderId="0" xfId="7" applyAlignment="1">
      <alignment vertical="center" wrapText="1"/>
    </xf>
    <xf numFmtId="0" fontId="8" fillId="0" borderId="104" xfId="7" applyBorder="1" applyAlignment="1">
      <alignment vertical="center"/>
    </xf>
    <xf numFmtId="0" fontId="8" fillId="0" borderId="104" xfId="7" applyBorder="1"/>
    <xf numFmtId="0" fontId="162" fillId="0" borderId="0" xfId="7" applyFont="1" applyAlignment="1">
      <alignment vertical="center"/>
    </xf>
    <xf numFmtId="0" fontId="8" fillId="0" borderId="1" xfId="7" applyBorder="1"/>
    <xf numFmtId="0" fontId="17" fillId="0" borderId="15" xfId="5" applyFont="1" applyBorder="1" applyAlignment="1" applyProtection="1">
      <alignment horizontal="center" vertical="center" wrapText="1"/>
      <protection locked="0"/>
    </xf>
    <xf numFmtId="0" fontId="103" fillId="0" borderId="30" xfId="7" applyFont="1" applyFill="1" applyBorder="1" applyAlignment="1">
      <alignment horizontal="center" vertical="center" wrapText="1"/>
    </xf>
    <xf numFmtId="0" fontId="103" fillId="0" borderId="33" xfId="7" applyFont="1" applyFill="1" applyBorder="1" applyAlignment="1">
      <alignment horizontal="center" vertical="center" wrapText="1"/>
    </xf>
    <xf numFmtId="0" fontId="103" fillId="0" borderId="35" xfId="7" applyFont="1" applyFill="1" applyBorder="1" applyAlignment="1">
      <alignment horizontal="center" vertical="center" wrapText="1"/>
    </xf>
    <xf numFmtId="0" fontId="100" fillId="0" borderId="64" xfId="7" applyFont="1" applyFill="1" applyBorder="1" applyAlignment="1">
      <alignment horizontal="center" vertical="center" wrapText="1"/>
    </xf>
    <xf numFmtId="0" fontId="100" fillId="0" borderId="67" xfId="7" applyFont="1" applyFill="1" applyBorder="1" applyAlignment="1">
      <alignment horizontal="center" vertical="center" wrapText="1"/>
    </xf>
    <xf numFmtId="0" fontId="5" fillId="0" borderId="56" xfId="7" applyFont="1" applyFill="1" applyBorder="1" applyAlignment="1">
      <alignment horizontal="center" vertical="center" wrapText="1"/>
    </xf>
    <xf numFmtId="0" fontId="5" fillId="0" borderId="56" xfId="7" applyFont="1" applyFill="1" applyBorder="1" applyAlignment="1">
      <alignment horizontal="center" vertical="center"/>
    </xf>
    <xf numFmtId="0" fontId="5" fillId="0" borderId="60" xfId="7" applyFont="1" applyFill="1" applyBorder="1" applyAlignment="1">
      <alignment horizontal="center" vertical="center"/>
    </xf>
    <xf numFmtId="0" fontId="102" fillId="0" borderId="34" xfId="7" applyFont="1" applyFill="1" applyBorder="1" applyAlignment="1">
      <alignment horizontal="left" vertical="center" wrapText="1"/>
    </xf>
    <xf numFmtId="0" fontId="102" fillId="0" borderId="37" xfId="7" applyFont="1" applyFill="1" applyBorder="1" applyAlignment="1">
      <alignment horizontal="left" vertical="center" wrapText="1"/>
    </xf>
    <xf numFmtId="0" fontId="97" fillId="0" borderId="0" xfId="7" applyFont="1" applyFill="1" applyAlignment="1">
      <alignment horizontal="center" vertical="center" shrinkToFit="1"/>
    </xf>
    <xf numFmtId="0" fontId="5" fillId="7" borderId="53" xfId="7" applyFont="1" applyFill="1" applyBorder="1" applyAlignment="1">
      <alignment horizontal="center" vertical="center"/>
    </xf>
    <xf numFmtId="0" fontId="5" fillId="7" borderId="54" xfId="7" applyFont="1" applyFill="1" applyBorder="1" applyAlignment="1">
      <alignment horizontal="center" vertical="center"/>
    </xf>
    <xf numFmtId="0" fontId="100" fillId="0" borderId="56" xfId="7" applyFont="1" applyFill="1" applyBorder="1" applyAlignment="1">
      <alignment horizontal="center" vertical="center" wrapText="1"/>
    </xf>
    <xf numFmtId="0" fontId="5" fillId="0" borderId="59" xfId="7" applyFont="1" applyFill="1" applyBorder="1" applyAlignment="1">
      <alignment horizontal="center" vertical="center" wrapText="1"/>
    </xf>
    <xf numFmtId="0" fontId="5" fillId="0" borderId="60" xfId="7" applyFont="1" applyFill="1" applyBorder="1" applyAlignment="1">
      <alignment horizontal="center" vertical="center" wrapText="1"/>
    </xf>
    <xf numFmtId="0" fontId="100" fillId="0" borderId="61" xfId="7" applyFont="1" applyFill="1" applyBorder="1" applyAlignment="1">
      <alignment horizontal="center" vertical="center" textRotation="255" wrapText="1"/>
    </xf>
    <xf numFmtId="0" fontId="100" fillId="0" borderId="62" xfId="7" applyFont="1" applyFill="1" applyBorder="1" applyAlignment="1">
      <alignment horizontal="center" vertical="center" textRotation="255" wrapText="1"/>
    </xf>
    <xf numFmtId="180" fontId="31" fillId="0" borderId="0" xfId="0" applyNumberFormat="1" applyFont="1" applyAlignment="1">
      <alignment horizontal="center" vertical="center"/>
    </xf>
    <xf numFmtId="38" fontId="64" fillId="2" borderId="0" xfId="9" applyFont="1" applyFill="1" applyAlignment="1">
      <alignment horizontal="right" vertical="center"/>
    </xf>
    <xf numFmtId="0" fontId="31" fillId="0" borderId="0" xfId="0" applyFont="1" applyAlignment="1">
      <alignment horizontal="center" vertical="center"/>
    </xf>
    <xf numFmtId="0" fontId="77" fillId="0" borderId="0" xfId="0" applyFont="1" applyAlignment="1">
      <alignment horizontal="center" vertical="center"/>
    </xf>
    <xf numFmtId="0" fontId="64" fillId="0" borderId="0" xfId="0" applyFont="1" applyAlignment="1">
      <alignment horizontal="center" vertical="center"/>
    </xf>
    <xf numFmtId="0" fontId="0" fillId="0" borderId="0" xfId="0" applyFont="1" applyAlignment="1">
      <alignment horizontal="distributed" vertical="center" indent="1"/>
    </xf>
    <xf numFmtId="0" fontId="19" fillId="0" borderId="0" xfId="0" applyFont="1" applyAlignment="1">
      <alignment horizontal="distributed" vertical="center" indent="1"/>
    </xf>
    <xf numFmtId="0" fontId="31" fillId="0" borderId="0" xfId="0" applyFont="1" applyAlignment="1">
      <alignment horizontal="distributed" vertical="center" indent="1"/>
    </xf>
    <xf numFmtId="0" fontId="51" fillId="0" borderId="0" xfId="0" applyFont="1" applyAlignment="1">
      <alignment horizontal="distributed" vertical="center" indent="1"/>
    </xf>
    <xf numFmtId="0" fontId="20" fillId="0" borderId="0" xfId="0" applyFont="1" applyAlignment="1">
      <alignment horizontal="distributed" vertical="center" indent="1"/>
    </xf>
    <xf numFmtId="0" fontId="31" fillId="0" borderId="0" xfId="0" applyFont="1" applyAlignment="1">
      <alignment vertical="center" shrinkToFit="1"/>
    </xf>
    <xf numFmtId="0" fontId="0" fillId="0" borderId="0" xfId="0" applyAlignment="1">
      <alignment vertical="center" shrinkToFit="1"/>
    </xf>
    <xf numFmtId="0" fontId="31" fillId="0" borderId="0" xfId="0" applyFont="1" applyAlignment="1">
      <alignment vertical="center"/>
    </xf>
    <xf numFmtId="0" fontId="0" fillId="0" borderId="0" xfId="0" applyAlignment="1">
      <alignment vertical="center"/>
    </xf>
    <xf numFmtId="0" fontId="78" fillId="0" borderId="0" xfId="11" applyFont="1" applyAlignment="1">
      <alignment horizontal="center"/>
    </xf>
    <xf numFmtId="0" fontId="67" fillId="0" borderId="1" xfId="5" applyFont="1" applyBorder="1" applyAlignment="1">
      <alignment horizontal="center" vertical="center"/>
    </xf>
    <xf numFmtId="0" fontId="69" fillId="0" borderId="0" xfId="5" applyFont="1" applyAlignment="1">
      <alignment horizontal="center" vertical="center" wrapText="1"/>
    </xf>
    <xf numFmtId="182" fontId="67" fillId="2" borderId="1" xfId="5" applyNumberFormat="1" applyFont="1" applyFill="1" applyBorder="1" applyAlignment="1">
      <alignment horizontal="right" vertical="center"/>
    </xf>
    <xf numFmtId="0" fontId="17" fillId="0" borderId="3" xfId="5" applyFont="1" applyBorder="1" applyAlignment="1">
      <alignment horizontal="left" vertical="center" wrapText="1"/>
    </xf>
    <xf numFmtId="0" fontId="17" fillId="0" borderId="2" xfId="5" applyFont="1" applyBorder="1" applyAlignment="1">
      <alignment horizontal="left" vertical="center" wrapText="1"/>
    </xf>
    <xf numFmtId="0" fontId="17" fillId="0" borderId="4" xfId="5" applyFont="1" applyBorder="1" applyAlignment="1">
      <alignment horizontal="left" vertical="center" wrapText="1"/>
    </xf>
    <xf numFmtId="0" fontId="67" fillId="0" borderId="1" xfId="5" applyFont="1" applyBorder="1" applyAlignment="1">
      <alignment horizontal="left" vertical="center"/>
    </xf>
    <xf numFmtId="0" fontId="67" fillId="2" borderId="1" xfId="5" applyFont="1" applyFill="1" applyBorder="1" applyAlignment="1">
      <alignment horizontal="center" vertical="center"/>
    </xf>
    <xf numFmtId="0" fontId="46" fillId="0" borderId="3" xfId="5" applyFont="1" applyBorder="1" applyAlignment="1">
      <alignment horizontal="left" vertical="center" wrapText="1"/>
    </xf>
    <xf numFmtId="0" fontId="46" fillId="0" borderId="2" xfId="5" applyFont="1" applyBorder="1" applyAlignment="1">
      <alignment horizontal="left" vertical="center" wrapText="1"/>
    </xf>
    <xf numFmtId="0" fontId="46" fillId="0" borderId="4" xfId="5" applyFont="1" applyBorder="1" applyAlignment="1">
      <alignment horizontal="left" vertical="center" wrapText="1"/>
    </xf>
    <xf numFmtId="182" fontId="67" fillId="2" borderId="3" xfId="5" applyNumberFormat="1" applyFont="1" applyFill="1" applyBorder="1" applyAlignment="1">
      <alignment horizontal="right" vertical="center"/>
    </xf>
    <xf numFmtId="182" fontId="67" fillId="2" borderId="2" xfId="5" applyNumberFormat="1" applyFont="1" applyFill="1" applyBorder="1" applyAlignment="1">
      <alignment horizontal="right" vertical="center"/>
    </xf>
    <xf numFmtId="182" fontId="67" fillId="2" borderId="4" xfId="5" applyNumberFormat="1" applyFont="1" applyFill="1" applyBorder="1" applyAlignment="1">
      <alignment horizontal="right" vertical="center"/>
    </xf>
    <xf numFmtId="0" fontId="67" fillId="0" borderId="3" xfId="5" applyFont="1" applyBorder="1" applyAlignment="1">
      <alignment horizontal="center" vertical="center"/>
    </xf>
    <xf numFmtId="0" fontId="67" fillId="0" borderId="2" xfId="5" applyFont="1" applyBorder="1" applyAlignment="1">
      <alignment horizontal="center" vertical="center"/>
    </xf>
    <xf numFmtId="0" fontId="67" fillId="0" borderId="4" xfId="5" applyFont="1" applyBorder="1" applyAlignment="1">
      <alignment horizontal="center" vertical="center"/>
    </xf>
    <xf numFmtId="0" fontId="67" fillId="0" borderId="3" xfId="5" applyFont="1" applyBorder="1" applyAlignment="1">
      <alignment horizontal="left" vertical="center" wrapText="1"/>
    </xf>
    <xf numFmtId="0" fontId="67" fillId="0" borderId="2" xfId="5" applyFont="1" applyBorder="1" applyAlignment="1">
      <alignment horizontal="left" vertical="center" wrapText="1"/>
    </xf>
    <xf numFmtId="0" fontId="67" fillId="0" borderId="4" xfId="5" applyFont="1" applyBorder="1" applyAlignment="1">
      <alignment horizontal="left" vertical="center" wrapText="1"/>
    </xf>
    <xf numFmtId="0" fontId="23" fillId="0" borderId="10" xfId="1" applyFont="1" applyBorder="1" applyAlignment="1">
      <alignment horizontal="center" vertical="center" wrapText="1" justifyLastLine="1"/>
    </xf>
    <xf numFmtId="176" fontId="30" fillId="0" borderId="0" xfId="1" applyNumberFormat="1" applyFont="1" applyAlignment="1">
      <alignment horizontal="center" vertical="center"/>
    </xf>
    <xf numFmtId="0" fontId="23" fillId="0" borderId="3" xfId="7" applyFont="1" applyBorder="1" applyAlignment="1">
      <alignment horizontal="center" vertical="center" shrinkToFit="1"/>
    </xf>
    <xf numFmtId="0" fontId="23" fillId="0" borderId="2" xfId="7" applyFont="1" applyBorder="1" applyAlignment="1">
      <alignment horizontal="center" vertical="center" shrinkToFit="1"/>
    </xf>
    <xf numFmtId="0" fontId="11" fillId="0" borderId="4" xfId="0" applyFont="1" applyBorder="1" applyAlignment="1">
      <alignment horizontal="center" vertical="center" shrinkToFit="1"/>
    </xf>
    <xf numFmtId="176" fontId="27" fillId="0" borderId="0" xfId="1" applyNumberFormat="1" applyFont="1" applyAlignment="1">
      <alignment horizontal="center" vertical="center"/>
    </xf>
    <xf numFmtId="0" fontId="26" fillId="0" borderId="0" xfId="0" applyFont="1" applyAlignment="1">
      <alignment vertical="center"/>
    </xf>
    <xf numFmtId="0" fontId="23" fillId="0" borderId="9" xfId="1" applyFont="1" applyBorder="1" applyAlignment="1">
      <alignment horizontal="center" vertical="center"/>
    </xf>
    <xf numFmtId="0" fontId="11" fillId="0" borderId="11" xfId="0" applyFont="1" applyBorder="1" applyAlignment="1">
      <alignment horizontal="center" vertical="center"/>
    </xf>
    <xf numFmtId="0" fontId="23" fillId="0" borderId="3" xfId="1" applyFont="1" applyBorder="1" applyAlignment="1">
      <alignment horizontal="center" vertical="center"/>
    </xf>
    <xf numFmtId="0" fontId="11" fillId="0" borderId="4" xfId="0" applyFont="1" applyBorder="1" applyAlignment="1">
      <alignment horizontal="center" vertical="center"/>
    </xf>
    <xf numFmtId="0" fontId="21" fillId="0" borderId="3" xfId="1" applyFont="1" applyBorder="1" applyAlignment="1">
      <alignment horizontal="center" vertical="distributed" wrapText="1" shrinkToFit="1"/>
    </xf>
    <xf numFmtId="0" fontId="11" fillId="0" borderId="4" xfId="0" applyFont="1" applyBorder="1" applyAlignment="1">
      <alignment vertical="center" shrinkToFit="1"/>
    </xf>
    <xf numFmtId="0" fontId="23" fillId="0" borderId="9" xfId="7" applyFont="1" applyBorder="1" applyAlignment="1">
      <alignment vertical="center" wrapText="1" shrinkToFit="1"/>
    </xf>
    <xf numFmtId="0" fontId="11" fillId="0" borderId="11" xfId="0" applyFont="1" applyBorder="1" applyAlignment="1">
      <alignment vertical="center"/>
    </xf>
    <xf numFmtId="0" fontId="11" fillId="0" borderId="11" xfId="0" applyFont="1" applyBorder="1" applyAlignment="1">
      <alignment vertical="center" wrapText="1" shrinkToFit="1"/>
    </xf>
    <xf numFmtId="0" fontId="23" fillId="0" borderId="9" xfId="7" applyFont="1" applyBorder="1" applyAlignment="1">
      <alignment horizontal="distributed" vertical="center"/>
    </xf>
    <xf numFmtId="0" fontId="19" fillId="0" borderId="10" xfId="0" applyFont="1" applyBorder="1" applyAlignment="1">
      <alignment horizontal="distributed" vertical="center"/>
    </xf>
    <xf numFmtId="177" fontId="23" fillId="2" borderId="3" xfId="8" applyNumberFormat="1" applyFont="1" applyFill="1" applyBorder="1" applyAlignment="1">
      <alignment horizontal="left" vertical="center" wrapText="1"/>
    </xf>
    <xf numFmtId="0" fontId="19" fillId="2" borderId="4" xfId="0" applyFont="1" applyFill="1" applyBorder="1" applyAlignment="1">
      <alignment horizontal="left" vertical="center" wrapText="1"/>
    </xf>
    <xf numFmtId="0" fontId="26" fillId="0" borderId="0" xfId="0" applyFont="1" applyBorder="1" applyAlignment="1">
      <alignment horizontal="left" vertical="center" wrapText="1"/>
    </xf>
    <xf numFmtId="0" fontId="23" fillId="0" borderId="1" xfId="7" applyFont="1" applyBorder="1" applyAlignment="1">
      <alignment horizontal="center" vertical="center"/>
    </xf>
    <xf numFmtId="0" fontId="23" fillId="0" borderId="9" xfId="1" applyFont="1" applyBorder="1" applyAlignment="1">
      <alignment horizontal="center" vertical="center" wrapText="1" justifyLastLine="1"/>
    </xf>
    <xf numFmtId="0" fontId="23" fillId="0" borderId="9" xfId="1" applyFont="1" applyBorder="1" applyAlignment="1">
      <alignment horizontal="distributed" vertical="center" wrapText="1" justifyLastLine="1"/>
    </xf>
    <xf numFmtId="0" fontId="19" fillId="0" borderId="10" xfId="0" applyFont="1" applyBorder="1" applyAlignment="1">
      <alignment horizontal="distributed" vertical="center" justifyLastLine="1"/>
    </xf>
    <xf numFmtId="0" fontId="19" fillId="0" borderId="11" xfId="0" applyFont="1" applyBorder="1" applyAlignment="1">
      <alignment horizontal="distributed" vertical="center" justifyLastLine="1"/>
    </xf>
    <xf numFmtId="0" fontId="23" fillId="0" borderId="5" xfId="1" applyFont="1" applyBorder="1" applyAlignment="1">
      <alignment horizontal="distributed" vertical="center" justifyLastLine="1"/>
    </xf>
    <xf numFmtId="0" fontId="19" fillId="0" borderId="6" xfId="0" applyFont="1" applyBorder="1" applyAlignment="1">
      <alignment horizontal="distributed" vertical="center" justifyLastLine="1"/>
    </xf>
    <xf numFmtId="0" fontId="19" fillId="0" borderId="13" xfId="0" applyFont="1" applyBorder="1" applyAlignment="1">
      <alignment horizontal="distributed" vertical="center" justifyLastLine="1"/>
    </xf>
    <xf numFmtId="0" fontId="19" fillId="0" borderId="14" xfId="0" applyFont="1" applyBorder="1" applyAlignment="1">
      <alignment horizontal="distributed" vertical="center" justifyLastLine="1"/>
    </xf>
    <xf numFmtId="0" fontId="19" fillId="0" borderId="7" xfId="0" applyFont="1" applyBorder="1" applyAlignment="1">
      <alignment horizontal="distributed" vertical="center" justifyLastLine="1"/>
    </xf>
    <xf numFmtId="0" fontId="19" fillId="0" borderId="8" xfId="0" applyFont="1" applyBorder="1" applyAlignment="1">
      <alignment horizontal="distributed" vertical="center" justifyLastLine="1"/>
    </xf>
    <xf numFmtId="0" fontId="37" fillId="0" borderId="12" xfId="1" applyFont="1" applyBorder="1" applyAlignment="1">
      <alignment horizontal="left" vertical="center"/>
    </xf>
    <xf numFmtId="0" fontId="38" fillId="0" borderId="12" xfId="0" applyFont="1" applyBorder="1" applyAlignment="1">
      <alignment horizontal="left" vertical="center"/>
    </xf>
    <xf numFmtId="0" fontId="21" fillId="0" borderId="0" xfId="1" applyFont="1" applyBorder="1" applyAlignment="1">
      <alignment horizontal="center" vertical="distributed" shrinkToFit="1"/>
    </xf>
    <xf numFmtId="0" fontId="23" fillId="0" borderId="0" xfId="7" applyFont="1" applyBorder="1" applyAlignment="1">
      <alignment shrinkToFit="1"/>
    </xf>
    <xf numFmtId="0" fontId="19" fillId="2" borderId="3" xfId="0" applyFont="1" applyFill="1" applyBorder="1" applyAlignment="1">
      <alignment horizontal="left" vertical="center" wrapText="1"/>
    </xf>
    <xf numFmtId="0" fontId="19" fillId="2" borderId="2" xfId="0" applyFont="1" applyFill="1" applyBorder="1" applyAlignment="1">
      <alignment vertical="center" wrapText="1"/>
    </xf>
    <xf numFmtId="0" fontId="19" fillId="2" borderId="4" xfId="0" applyFont="1" applyFill="1" applyBorder="1" applyAlignment="1">
      <alignment vertical="center" wrapText="1"/>
    </xf>
    <xf numFmtId="177" fontId="23" fillId="0" borderId="3" xfId="8" applyNumberFormat="1" applyFont="1" applyBorder="1" applyAlignment="1">
      <alignment horizontal="center" vertical="center" wrapText="1"/>
    </xf>
    <xf numFmtId="177" fontId="23" fillId="0" borderId="2" xfId="8" applyNumberFormat="1" applyFont="1" applyBorder="1" applyAlignment="1">
      <alignment horizontal="center" vertical="center" wrapText="1"/>
    </xf>
    <xf numFmtId="0" fontId="19" fillId="0" borderId="4" xfId="0" applyFont="1" applyBorder="1" applyAlignment="1">
      <alignment vertical="center" wrapText="1"/>
    </xf>
    <xf numFmtId="179" fontId="17" fillId="2" borderId="28" xfId="8" applyNumberFormat="1" applyFont="1" applyFill="1" applyBorder="1" applyAlignment="1">
      <alignment horizontal="right" vertical="center"/>
    </xf>
    <xf numFmtId="179" fontId="17" fillId="2" borderId="29" xfId="8" applyNumberFormat="1" applyFont="1" applyFill="1" applyBorder="1" applyAlignment="1">
      <alignment horizontal="right" vertical="center"/>
    </xf>
    <xf numFmtId="0" fontId="23" fillId="0" borderId="10" xfId="1" applyFont="1" applyBorder="1" applyAlignment="1">
      <alignment horizontal="left" vertical="center" wrapText="1" shrinkToFit="1"/>
    </xf>
    <xf numFmtId="0" fontId="121" fillId="0" borderId="0" xfId="1" applyFont="1" applyAlignment="1">
      <alignment horizontal="center" vertical="center" textRotation="255" wrapText="1"/>
    </xf>
    <xf numFmtId="0" fontId="40" fillId="0" borderId="0" xfId="1" applyFont="1" applyAlignment="1">
      <alignment horizontal="center" vertical="center" textRotation="255" wrapText="1"/>
    </xf>
    <xf numFmtId="0" fontId="41" fillId="0" borderId="12" xfId="1" applyFont="1" applyBorder="1" applyAlignment="1">
      <alignment horizontal="left" vertical="center"/>
    </xf>
    <xf numFmtId="0" fontId="0" fillId="0" borderId="12" xfId="0" applyBorder="1" applyAlignment="1">
      <alignment vertical="center"/>
    </xf>
    <xf numFmtId="0" fontId="19" fillId="0" borderId="12" xfId="0" applyFont="1" applyBorder="1" applyAlignment="1">
      <alignment horizontal="distributed" vertical="center" justifyLastLine="1"/>
    </xf>
    <xf numFmtId="0" fontId="19" fillId="0" borderId="0" xfId="0" applyFont="1" applyAlignment="1">
      <alignment horizontal="distributed" vertical="center" justifyLastLine="1"/>
    </xf>
    <xf numFmtId="0" fontId="19" fillId="0" borderId="15" xfId="0" applyFont="1" applyBorder="1" applyAlignment="1">
      <alignment horizontal="distributed" vertical="center" justifyLastLine="1"/>
    </xf>
    <xf numFmtId="0" fontId="23" fillId="0" borderId="10" xfId="1" applyFont="1" applyBorder="1" applyAlignment="1">
      <alignment horizontal="distributed" wrapText="1"/>
    </xf>
    <xf numFmtId="0" fontId="23" fillId="0" borderId="11" xfId="7" applyFont="1" applyBorder="1" applyAlignment="1">
      <alignment horizontal="distributed" wrapText="1"/>
    </xf>
    <xf numFmtId="0" fontId="27" fillId="0" borderId="0" xfId="5" applyFont="1" applyAlignment="1" applyProtection="1">
      <alignment horizontal="center" vertical="center"/>
      <protection locked="0"/>
    </xf>
    <xf numFmtId="0" fontId="17" fillId="0" borderId="3" xfId="5" applyFont="1" applyFill="1" applyBorder="1" applyAlignment="1" applyProtection="1">
      <alignment horizontal="center" vertical="center"/>
      <protection locked="0"/>
    </xf>
    <xf numFmtId="0" fontId="17" fillId="0" borderId="2" xfId="5" applyFont="1" applyFill="1" applyBorder="1" applyAlignment="1" applyProtection="1">
      <alignment horizontal="center" vertical="center"/>
      <protection locked="0"/>
    </xf>
    <xf numFmtId="42" fontId="17" fillId="0" borderId="1" xfId="5" applyNumberFormat="1" applyFont="1" applyFill="1" applyBorder="1" applyAlignment="1" applyProtection="1">
      <alignment horizontal="left" vertical="center" wrapText="1" shrinkToFit="1"/>
      <protection locked="0"/>
    </xf>
    <xf numFmtId="42" fontId="17" fillId="0" borderId="9" xfId="5" applyNumberFormat="1" applyFont="1" applyFill="1" applyBorder="1" applyAlignment="1" applyProtection="1">
      <alignment horizontal="left" vertical="center" wrapText="1" shrinkToFit="1"/>
      <protection locked="0"/>
    </xf>
    <xf numFmtId="42" fontId="19" fillId="0" borderId="3" xfId="5" applyNumberFormat="1" applyFont="1" applyFill="1" applyBorder="1" applyAlignment="1" applyProtection="1">
      <alignment horizontal="left" vertical="center" wrapText="1" shrinkToFit="1"/>
      <protection locked="0"/>
    </xf>
    <xf numFmtId="42" fontId="19" fillId="0" borderId="4" xfId="5" applyNumberFormat="1" applyFont="1" applyFill="1" applyBorder="1" applyAlignment="1" applyProtection="1">
      <alignment horizontal="left" vertical="center" wrapText="1" shrinkToFit="1"/>
      <protection locked="0"/>
    </xf>
    <xf numFmtId="42" fontId="17" fillId="0" borderId="3" xfId="5" applyNumberFormat="1" applyFont="1" applyFill="1" applyBorder="1" applyAlignment="1" applyProtection="1">
      <alignment horizontal="left" vertical="center" wrapText="1" shrinkToFit="1"/>
      <protection locked="0"/>
    </xf>
    <xf numFmtId="0" fontId="19" fillId="0" borderId="4" xfId="0" applyFont="1" applyBorder="1" applyAlignment="1">
      <alignment horizontal="left" vertical="center" wrapText="1"/>
    </xf>
    <xf numFmtId="0" fontId="30" fillId="0" borderId="0" xfId="5" applyFont="1" applyAlignment="1" applyProtection="1">
      <alignment horizontal="center" vertical="center"/>
      <protection locked="0"/>
    </xf>
    <xf numFmtId="42" fontId="17" fillId="0" borderId="5" xfId="5" applyNumberFormat="1" applyFont="1" applyFill="1" applyBorder="1" applyAlignment="1" applyProtection="1">
      <alignment horizontal="left" vertical="center" wrapText="1" shrinkToFit="1"/>
      <protection locked="0"/>
    </xf>
    <xf numFmtId="0" fontId="0" fillId="0" borderId="6" xfId="0" applyBorder="1" applyAlignment="1">
      <alignment horizontal="left" vertical="center" wrapText="1"/>
    </xf>
    <xf numFmtId="42" fontId="17" fillId="0" borderId="50" xfId="5" applyNumberFormat="1" applyFont="1" applyFill="1" applyBorder="1" applyAlignment="1" applyProtection="1">
      <alignment horizontal="left" vertical="center" wrapText="1" shrinkToFit="1"/>
      <protection locked="0"/>
    </xf>
    <xf numFmtId="0" fontId="17" fillId="0" borderId="51" xfId="0" applyFont="1" applyBorder="1" applyAlignment="1">
      <alignment horizontal="left" vertical="center" wrapText="1"/>
    </xf>
    <xf numFmtId="49" fontId="17" fillId="0" borderId="21" xfId="5" applyNumberFormat="1" applyFont="1" applyFill="1" applyBorder="1" applyAlignment="1" applyProtection="1">
      <alignment horizontal="center" vertical="center" wrapText="1"/>
      <protection locked="0"/>
    </xf>
    <xf numFmtId="49" fontId="17" fillId="0" borderId="22" xfId="5" applyNumberFormat="1" applyFont="1" applyFill="1" applyBorder="1" applyAlignment="1" applyProtection="1">
      <alignment horizontal="center" vertical="center" wrapText="1"/>
      <protection locked="0"/>
    </xf>
    <xf numFmtId="0" fontId="29" fillId="2" borderId="12" xfId="5" applyFont="1" applyFill="1" applyBorder="1" applyAlignment="1" applyProtection="1">
      <alignment horizontal="left" vertical="center"/>
      <protection locked="0"/>
    </xf>
    <xf numFmtId="0" fontId="94" fillId="0" borderId="12" xfId="0" applyFont="1" applyBorder="1" applyAlignment="1">
      <alignment horizontal="left" vertical="center"/>
    </xf>
    <xf numFmtId="0" fontId="20" fillId="0" borderId="12" xfId="0" applyFont="1" applyBorder="1" applyAlignment="1" applyProtection="1">
      <alignment horizontal="left" wrapText="1"/>
    </xf>
    <xf numFmtId="0" fontId="20" fillId="0" borderId="36" xfId="0" applyFont="1" applyBorder="1" applyAlignment="1" applyProtection="1">
      <alignment horizontal="left" wrapText="1"/>
    </xf>
    <xf numFmtId="0" fontId="0" fillId="0" borderId="9" xfId="0" applyBorder="1" applyAlignment="1" applyProtection="1">
      <alignment horizontal="center" vertical="center" wrapText="1"/>
    </xf>
    <xf numFmtId="0" fontId="0" fillId="0" borderId="11" xfId="0" applyBorder="1" applyAlignment="1" applyProtection="1">
      <alignment horizontal="center" vertical="center" wrapText="1"/>
    </xf>
    <xf numFmtId="0" fontId="92" fillId="0" borderId="12" xfId="10" applyFont="1" applyBorder="1" applyAlignment="1" applyProtection="1">
      <alignment horizontal="left" vertical="center"/>
    </xf>
    <xf numFmtId="0" fontId="92" fillId="0" borderId="12" xfId="0" applyFont="1" applyBorder="1" applyAlignment="1" applyProtection="1">
      <alignment horizontal="left" vertical="center"/>
    </xf>
    <xf numFmtId="0" fontId="93" fillId="0" borderId="12" xfId="0" applyFont="1" applyBorder="1" applyAlignment="1" applyProtection="1">
      <alignment vertical="center"/>
    </xf>
    <xf numFmtId="0" fontId="61" fillId="0" borderId="9" xfId="10" applyFont="1" applyBorder="1" applyAlignment="1" applyProtection="1">
      <alignment horizontal="center" vertical="center"/>
    </xf>
    <xf numFmtId="0" fontId="0" fillId="0" borderId="11" xfId="0" applyBorder="1" applyAlignment="1" applyProtection="1">
      <alignment horizontal="center" vertical="center"/>
    </xf>
    <xf numFmtId="0" fontId="75" fillId="0" borderId="9" xfId="0" applyFont="1" applyBorder="1" applyAlignment="1" applyProtection="1">
      <alignment horizontal="left" vertical="center" wrapText="1"/>
    </xf>
    <xf numFmtId="0" fontId="0" fillId="0" borderId="11" xfId="0" applyBorder="1" applyAlignment="1" applyProtection="1">
      <alignment horizontal="left" vertical="center" wrapText="1"/>
    </xf>
    <xf numFmtId="0" fontId="144" fillId="0" borderId="0" xfId="10" applyFont="1" applyAlignment="1" applyProtection="1">
      <alignment horizontal="center" vertical="center" wrapText="1"/>
    </xf>
    <xf numFmtId="0" fontId="144" fillId="0" borderId="0" xfId="10" applyFont="1" applyAlignment="1" applyProtection="1">
      <alignment horizontal="center" vertical="center"/>
    </xf>
    <xf numFmtId="0" fontId="144" fillId="0" borderId="0" xfId="0" applyFont="1" applyAlignment="1" applyProtection="1">
      <alignment vertical="center"/>
    </xf>
    <xf numFmtId="0" fontId="17" fillId="0" borderId="1" xfId="5" applyFont="1" applyBorder="1" applyAlignment="1" applyProtection="1">
      <alignment horizontal="center" vertical="center" shrinkToFit="1"/>
    </xf>
    <xf numFmtId="0" fontId="5" fillId="9" borderId="1" xfId="5" applyFont="1" applyFill="1" applyBorder="1" applyAlignment="1" applyProtection="1">
      <alignment horizontal="center" vertical="center" wrapText="1"/>
      <protection locked="0"/>
    </xf>
    <xf numFmtId="0" fontId="63" fillId="0" borderId="7" xfId="10" applyFont="1" applyBorder="1" applyAlignment="1" applyProtection="1">
      <alignment horizontal="left" vertical="center" shrinkToFit="1"/>
    </xf>
    <xf numFmtId="0" fontId="0" fillId="0" borderId="8" xfId="0" applyBorder="1" applyAlignment="1" applyProtection="1">
      <alignment horizontal="left" vertical="center" shrinkToFit="1"/>
    </xf>
    <xf numFmtId="0" fontId="63" fillId="0" borderId="9" xfId="10" applyFont="1" applyBorder="1" applyAlignment="1" applyProtection="1">
      <alignment horizontal="center" vertical="center" wrapText="1"/>
    </xf>
    <xf numFmtId="0" fontId="20" fillId="9" borderId="3" xfId="0" applyFont="1" applyFill="1" applyBorder="1" applyAlignment="1" applyProtection="1">
      <alignment horizontal="center" vertical="center" wrapText="1"/>
      <protection locked="0"/>
    </xf>
    <xf numFmtId="0" fontId="20" fillId="9" borderId="2" xfId="0" applyFont="1" applyFill="1" applyBorder="1" applyAlignment="1" applyProtection="1">
      <alignment horizontal="center" vertical="center" wrapText="1"/>
      <protection locked="0"/>
    </xf>
    <xf numFmtId="0" fontId="72" fillId="0" borderId="0" xfId="10" applyFont="1" applyBorder="1" applyAlignment="1" applyProtection="1">
      <alignment horizontal="left" vertical="center"/>
    </xf>
    <xf numFmtId="0" fontId="65" fillId="0" borderId="0" xfId="0" applyFont="1" applyBorder="1" applyAlignment="1" applyProtection="1">
      <alignment horizontal="left" vertical="center"/>
    </xf>
    <xf numFmtId="0" fontId="19" fillId="0" borderId="38" xfId="0" applyFont="1" applyBorder="1" applyAlignment="1" applyProtection="1">
      <alignment horizontal="center" vertical="center" wrapText="1"/>
    </xf>
    <xf numFmtId="0" fontId="0" fillId="0" borderId="92" xfId="0" applyBorder="1" applyAlignment="1" applyProtection="1">
      <alignment horizontal="center" vertical="center" wrapText="1"/>
    </xf>
    <xf numFmtId="0" fontId="0" fillId="0" borderId="9" xfId="0" applyBorder="1" applyAlignment="1" applyProtection="1">
      <alignment horizontal="left" vertical="center" wrapText="1"/>
    </xf>
    <xf numFmtId="0" fontId="0" fillId="0" borderId="11" xfId="0" applyBorder="1" applyAlignment="1" applyProtection="1">
      <alignment vertical="center" wrapText="1"/>
    </xf>
    <xf numFmtId="0" fontId="45" fillId="0" borderId="38" xfId="0" applyFont="1" applyBorder="1" applyAlignment="1" applyProtection="1">
      <alignment horizontal="center" vertical="center" shrinkToFit="1"/>
    </xf>
    <xf numFmtId="0" fontId="45" fillId="0" borderId="40" xfId="0" applyFont="1" applyBorder="1" applyAlignment="1" applyProtection="1">
      <alignment horizontal="center" vertical="center" shrinkToFit="1"/>
    </xf>
    <xf numFmtId="0" fontId="72" fillId="0" borderId="0" xfId="12" applyFont="1" applyBorder="1" applyAlignment="1" applyProtection="1">
      <alignment horizontal="left" vertical="center"/>
    </xf>
    <xf numFmtId="0" fontId="0" fillId="0" borderId="0" xfId="0" applyAlignment="1" applyProtection="1">
      <alignment horizontal="left" vertical="center"/>
    </xf>
    <xf numFmtId="0" fontId="61" fillId="0" borderId="21" xfId="12" applyFont="1" applyFill="1" applyBorder="1" applyAlignment="1" applyProtection="1">
      <alignment horizontal="center" vertical="center"/>
    </xf>
    <xf numFmtId="0" fontId="0" fillId="0" borderId="22" xfId="0" applyFill="1" applyBorder="1" applyAlignment="1" applyProtection="1">
      <alignment vertical="center"/>
    </xf>
    <xf numFmtId="0" fontId="0" fillId="0" borderId="48" xfId="0" applyFill="1" applyBorder="1" applyAlignment="1" applyProtection="1">
      <alignment vertical="center"/>
    </xf>
    <xf numFmtId="0" fontId="153" fillId="0" borderId="0" xfId="12" applyFont="1" applyAlignment="1" applyProtection="1">
      <alignment horizontal="center" vertical="center" wrapText="1"/>
    </xf>
    <xf numFmtId="0" fontId="13" fillId="0" borderId="0" xfId="0" applyFont="1" applyAlignment="1" applyProtection="1">
      <alignment vertical="center" wrapText="1"/>
    </xf>
    <xf numFmtId="0" fontId="63" fillId="0" borderId="5" xfId="10" applyFont="1"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20" fillId="0" borderId="5" xfId="0" applyFont="1" applyFill="1" applyBorder="1" applyAlignment="1" applyProtection="1">
      <alignment vertical="center" wrapText="1"/>
    </xf>
    <xf numFmtId="0" fontId="0" fillId="0" borderId="6" xfId="0" applyFill="1" applyBorder="1" applyAlignment="1" applyProtection="1">
      <alignment vertical="center" wrapText="1"/>
    </xf>
    <xf numFmtId="0" fontId="0" fillId="0" borderId="7" xfId="0" applyFill="1" applyBorder="1" applyAlignment="1" applyProtection="1">
      <alignment vertical="center" wrapText="1"/>
    </xf>
    <xf numFmtId="0" fontId="0" fillId="0" borderId="8" xfId="0" applyFill="1" applyBorder="1" applyAlignment="1" applyProtection="1">
      <alignment vertical="center" wrapText="1"/>
    </xf>
    <xf numFmtId="0" fontId="73" fillId="0" borderId="3" xfId="12" applyFont="1" applyBorder="1" applyAlignment="1" applyProtection="1">
      <alignment horizontal="center" vertical="center" wrapText="1"/>
    </xf>
    <xf numFmtId="0" fontId="91" fillId="0" borderId="4" xfId="0" applyFont="1" applyBorder="1" applyAlignment="1" applyProtection="1">
      <alignment horizontal="center" vertical="center" wrapText="1"/>
    </xf>
    <xf numFmtId="0" fontId="61" fillId="0" borderId="41" xfId="12" applyFont="1" applyBorder="1" applyAlignment="1" applyProtection="1">
      <alignment horizontal="center" vertical="center" wrapText="1" shrinkToFit="1"/>
    </xf>
    <xf numFmtId="0" fontId="61" fillId="0" borderId="43" xfId="12" applyFont="1" applyBorder="1" applyAlignment="1" applyProtection="1">
      <alignment horizontal="center" vertical="center" wrapText="1" shrinkToFit="1"/>
    </xf>
    <xf numFmtId="0" fontId="61" fillId="0" borderId="9" xfId="12" applyFont="1" applyBorder="1" applyAlignment="1" applyProtection="1">
      <alignment horizontal="center" vertical="center"/>
    </xf>
    <xf numFmtId="0" fontId="63" fillId="0" borderId="9" xfId="12" applyFont="1" applyBorder="1" applyAlignment="1" applyProtection="1">
      <alignment horizontal="center" vertical="center" wrapText="1"/>
    </xf>
    <xf numFmtId="0" fontId="91" fillId="0" borderId="2" xfId="0" applyFont="1" applyBorder="1" applyAlignment="1" applyProtection="1">
      <alignment horizontal="center" vertical="center" wrapText="1"/>
    </xf>
    <xf numFmtId="0" fontId="34" fillId="0" borderId="3" xfId="12"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4" xfId="0" applyFont="1" applyBorder="1" applyAlignment="1" applyProtection="1">
      <alignment horizontal="center" vertical="center"/>
    </xf>
    <xf numFmtId="0" fontId="95" fillId="0" borderId="0" xfId="12" applyFont="1" applyAlignment="1" applyProtection="1">
      <alignment vertical="center" wrapText="1"/>
    </xf>
    <xf numFmtId="0" fontId="96" fillId="0" borderId="0" xfId="0" applyFont="1" applyAlignment="1" applyProtection="1">
      <alignmen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53" fillId="0" borderId="0" xfId="0" applyFont="1" applyFill="1" applyAlignment="1">
      <alignment horizontal="center" vertical="center" wrapText="1"/>
    </xf>
    <xf numFmtId="0" fontId="47" fillId="5" borderId="38" xfId="0" applyFont="1" applyFill="1" applyBorder="1" applyAlignment="1">
      <alignment horizontal="center" vertical="center" wrapText="1"/>
    </xf>
    <xf numFmtId="0" fontId="47" fillId="5" borderId="39" xfId="0" applyFont="1" applyFill="1" applyBorder="1" applyAlignment="1">
      <alignment horizontal="center" vertical="center" wrapText="1"/>
    </xf>
    <xf numFmtId="0" fontId="47" fillId="5" borderId="40" xfId="0" applyFont="1" applyFill="1" applyBorder="1" applyAlignment="1">
      <alignment horizontal="center" vertical="center" wrapText="1"/>
    </xf>
    <xf numFmtId="0" fontId="64" fillId="2" borderId="89" xfId="0" applyFont="1" applyFill="1" applyBorder="1" applyAlignment="1">
      <alignment horizontal="left" vertical="top"/>
    </xf>
    <xf numFmtId="0" fontId="64" fillId="2" borderId="93" xfId="0" applyFont="1" applyFill="1" applyBorder="1" applyAlignment="1">
      <alignment horizontal="left" vertical="top"/>
    </xf>
    <xf numFmtId="0" fontId="64" fillId="2" borderId="90" xfId="0" applyFont="1" applyFill="1" applyBorder="1" applyAlignment="1">
      <alignment horizontal="left" vertical="top"/>
    </xf>
    <xf numFmtId="0" fontId="64" fillId="2" borderId="91" xfId="0" applyFont="1" applyFill="1" applyBorder="1" applyAlignment="1">
      <alignment horizontal="left" vertical="top"/>
    </xf>
    <xf numFmtId="0" fontId="64" fillId="2" borderId="2" xfId="0" applyFont="1" applyFill="1" applyBorder="1" applyAlignment="1">
      <alignment horizontal="left" vertical="top"/>
    </xf>
    <xf numFmtId="0" fontId="64" fillId="2" borderId="86" xfId="0" applyFont="1" applyFill="1" applyBorder="1" applyAlignment="1">
      <alignment horizontal="left" vertical="top"/>
    </xf>
    <xf numFmtId="0" fontId="67" fillId="2" borderId="91" xfId="0" applyFont="1" applyFill="1" applyBorder="1" applyAlignment="1">
      <alignment horizontal="left" vertical="top"/>
    </xf>
    <xf numFmtId="0" fontId="67" fillId="2" borderId="2" xfId="0" applyFont="1" applyFill="1" applyBorder="1" applyAlignment="1">
      <alignment horizontal="left" vertical="top"/>
    </xf>
    <xf numFmtId="0" fontId="67" fillId="2" borderId="86" xfId="0" applyFont="1" applyFill="1" applyBorder="1" applyAlignment="1">
      <alignment horizontal="left" vertical="top"/>
    </xf>
    <xf numFmtId="0" fontId="64" fillId="2" borderId="91" xfId="0" applyFont="1" applyFill="1" applyBorder="1" applyAlignment="1">
      <alignment horizontal="left" vertical="top" wrapText="1"/>
    </xf>
    <xf numFmtId="0" fontId="64" fillId="2" borderId="2" xfId="0" applyFont="1" applyFill="1" applyBorder="1" applyAlignment="1">
      <alignment horizontal="left" vertical="top" wrapText="1"/>
    </xf>
    <xf numFmtId="0" fontId="64" fillId="2" borderId="86" xfId="0" applyFont="1" applyFill="1" applyBorder="1" applyAlignment="1">
      <alignment horizontal="left" vertical="top" wrapText="1"/>
    </xf>
    <xf numFmtId="0" fontId="67" fillId="2" borderId="36" xfId="0" applyFont="1" applyFill="1" applyBorder="1" applyAlignment="1">
      <alignment horizontal="left" vertical="top" wrapText="1"/>
    </xf>
    <xf numFmtId="0" fontId="67" fillId="2" borderId="37" xfId="0" applyFont="1" applyFill="1" applyBorder="1" applyAlignment="1">
      <alignment horizontal="left" vertical="top" wrapText="1"/>
    </xf>
    <xf numFmtId="0" fontId="58" fillId="2" borderId="31" xfId="0" applyFont="1" applyFill="1" applyBorder="1" applyAlignment="1">
      <alignment horizontal="left" vertical="top" wrapText="1"/>
    </xf>
    <xf numFmtId="0" fontId="58" fillId="2" borderId="0" xfId="0" applyFont="1" applyFill="1" applyBorder="1" applyAlignment="1">
      <alignment horizontal="left" vertical="top" wrapText="1"/>
    </xf>
    <xf numFmtId="0" fontId="44" fillId="0" borderId="0" xfId="0" applyFont="1" applyFill="1" applyBorder="1" applyAlignment="1">
      <alignment horizontal="center" vertical="center" shrinkToFit="1"/>
    </xf>
    <xf numFmtId="0" fontId="44" fillId="6" borderId="0" xfId="0" applyFont="1" applyFill="1" applyBorder="1" applyAlignment="1" applyProtection="1">
      <alignment horizontal="left" vertical="center" shrinkToFit="1"/>
      <protection locked="0"/>
    </xf>
    <xf numFmtId="0" fontId="57" fillId="2" borderId="0" xfId="0" applyFont="1" applyFill="1" applyAlignment="1">
      <alignment horizontal="left" vertical="center" wrapText="1"/>
    </xf>
    <xf numFmtId="0" fontId="52" fillId="2" borderId="0" xfId="0" applyFont="1" applyFill="1" applyBorder="1" applyAlignment="1">
      <alignment horizontal="left" vertical="top" wrapText="1"/>
    </xf>
    <xf numFmtId="180" fontId="44" fillId="6" borderId="0" xfId="0" applyNumberFormat="1" applyFont="1" applyFill="1" applyBorder="1" applyAlignment="1">
      <alignment horizontal="center" vertical="center"/>
    </xf>
    <xf numFmtId="0" fontId="44" fillId="0" borderId="0" xfId="0" applyFont="1" applyFill="1" applyBorder="1" applyAlignment="1">
      <alignment horizontal="center" vertical="center"/>
    </xf>
    <xf numFmtId="0" fontId="44" fillId="9" borderId="0" xfId="0" applyFont="1" applyFill="1" applyBorder="1" applyAlignment="1">
      <alignment horizontal="left" vertical="center" shrinkToFit="1"/>
    </xf>
    <xf numFmtId="0" fontId="44" fillId="6" borderId="0" xfId="0" applyFont="1" applyFill="1" applyBorder="1" applyAlignment="1">
      <alignment horizontal="left" vertical="center" shrinkToFit="1"/>
    </xf>
    <xf numFmtId="0" fontId="64" fillId="0" borderId="1" xfId="17" applyFont="1" applyBorder="1" applyAlignment="1">
      <alignment horizontal="center" vertical="center" wrapText="1"/>
    </xf>
    <xf numFmtId="0" fontId="19" fillId="0" borderId="9" xfId="17" applyFont="1" applyBorder="1" applyAlignment="1">
      <alignment horizontal="left" vertical="top" wrapText="1"/>
    </xf>
    <xf numFmtId="0" fontId="19" fillId="0" borderId="11" xfId="17" applyFont="1" applyBorder="1" applyAlignment="1">
      <alignment horizontal="left" vertical="top" wrapText="1"/>
    </xf>
    <xf numFmtId="0" fontId="64" fillId="0" borderId="0" xfId="17" applyFont="1" applyAlignment="1">
      <alignment horizontal="right" vertical="center" wrapText="1"/>
    </xf>
    <xf numFmtId="0" fontId="141" fillId="0" borderId="0" xfId="17" applyFont="1" applyAlignment="1">
      <alignment horizontal="center" vertical="center" wrapText="1"/>
    </xf>
    <xf numFmtId="0" fontId="64" fillId="2" borderId="3" xfId="17" applyFont="1" applyFill="1" applyBorder="1" applyAlignment="1">
      <alignment horizontal="left" vertical="center" wrapText="1"/>
    </xf>
    <xf numFmtId="0" fontId="64" fillId="2" borderId="2" xfId="17" applyFont="1" applyFill="1" applyBorder="1" applyAlignment="1">
      <alignment horizontal="left" vertical="center" wrapText="1"/>
    </xf>
    <xf numFmtId="0" fontId="151" fillId="0" borderId="0" xfId="17" applyFont="1" applyAlignment="1">
      <alignment horizontal="left" vertical="center" wrapText="1"/>
    </xf>
    <xf numFmtId="0" fontId="8" fillId="0" borderId="12" xfId="1" applyFont="1" applyBorder="1" applyAlignment="1">
      <alignment horizontal="left" vertical="center"/>
    </xf>
    <xf numFmtId="0" fontId="11" fillId="0" borderId="12" xfId="0" applyFont="1" applyBorder="1" applyAlignment="1">
      <alignment horizontal="left" vertical="center"/>
    </xf>
    <xf numFmtId="0" fontId="21" fillId="0" borderId="3" xfId="1" applyFont="1" applyBorder="1" applyAlignment="1">
      <alignment horizontal="center" vertical="distributed" shrinkToFit="1"/>
    </xf>
    <xf numFmtId="0" fontId="25" fillId="0" borderId="0" xfId="7" applyFont="1" applyBorder="1" applyAlignment="1">
      <alignment horizontal="distributed" vertical="center" justifyLastLine="1"/>
    </xf>
    <xf numFmtId="0" fontId="23" fillId="0" borderId="0" xfId="7" applyFont="1" applyBorder="1" applyAlignment="1">
      <alignment horizontal="center" vertical="center" shrinkToFit="1"/>
    </xf>
    <xf numFmtId="0" fontId="0" fillId="0" borderId="0" xfId="0" applyBorder="1" applyAlignment="1">
      <alignment horizontal="center" vertical="center" shrinkToFit="1"/>
    </xf>
    <xf numFmtId="0" fontId="19" fillId="0" borderId="3" xfId="0" applyFont="1" applyFill="1" applyBorder="1" applyAlignment="1">
      <alignment horizontal="left" vertical="center" wrapText="1"/>
    </xf>
    <xf numFmtId="0" fontId="19" fillId="0" borderId="2" xfId="0" applyFont="1" applyFill="1" applyBorder="1" applyAlignment="1">
      <alignment vertical="center" wrapText="1"/>
    </xf>
    <xf numFmtId="0" fontId="19" fillId="0" borderId="4" xfId="0" applyFont="1" applyFill="1" applyBorder="1" applyAlignment="1">
      <alignment vertical="center" wrapText="1"/>
    </xf>
    <xf numFmtId="177" fontId="23" fillId="0" borderId="3" xfId="8" applyNumberFormat="1" applyFont="1" applyFill="1" applyBorder="1" applyAlignment="1">
      <alignment horizontal="left" vertical="center" wrapText="1"/>
    </xf>
    <xf numFmtId="0" fontId="19" fillId="0" borderId="4" xfId="0" applyFont="1" applyFill="1" applyBorder="1" applyAlignment="1">
      <alignment horizontal="left" vertical="center" wrapText="1"/>
    </xf>
    <xf numFmtId="0" fontId="0" fillId="0" borderId="4" xfId="0" applyBorder="1" applyAlignment="1">
      <alignment vertical="center" wrapText="1"/>
    </xf>
    <xf numFmtId="0" fontId="11" fillId="0" borderId="12" xfId="0" applyFont="1" applyBorder="1" applyAlignment="1">
      <alignment horizontal="distributed" vertical="center" justifyLastLine="1"/>
    </xf>
    <xf numFmtId="0" fontId="11" fillId="0" borderId="6" xfId="0" applyFont="1" applyBorder="1" applyAlignment="1">
      <alignment horizontal="distributed" vertical="center" justifyLastLine="1"/>
    </xf>
    <xf numFmtId="0" fontId="11" fillId="0" borderId="13" xfId="0" applyFont="1" applyBorder="1" applyAlignment="1">
      <alignment horizontal="distributed" vertical="center" justifyLastLine="1"/>
    </xf>
    <xf numFmtId="0" fontId="11" fillId="0" borderId="0" xfId="0" applyFont="1" applyAlignment="1">
      <alignment horizontal="distributed" vertical="center" justifyLastLine="1"/>
    </xf>
    <xf numFmtId="0" fontId="11" fillId="0" borderId="14" xfId="0" applyFont="1" applyBorder="1" applyAlignment="1">
      <alignment horizontal="distributed" vertical="center" justifyLastLine="1"/>
    </xf>
    <xf numFmtId="0" fontId="11" fillId="0" borderId="7" xfId="0" applyFont="1" applyBorder="1" applyAlignment="1">
      <alignment horizontal="distributed" vertical="center" justifyLastLine="1"/>
    </xf>
    <xf numFmtId="0" fontId="11" fillId="0" borderId="15"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0" fillId="0" borderId="6"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14"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10" xfId="0" applyBorder="1" applyAlignment="1">
      <alignment horizontal="distributed" vertical="center" justifyLastLine="1"/>
    </xf>
    <xf numFmtId="0" fontId="0" fillId="0" borderId="11" xfId="0" applyBorder="1" applyAlignment="1">
      <alignment horizontal="distributed" vertical="center" justifyLastLine="1"/>
    </xf>
    <xf numFmtId="0" fontId="0" fillId="0" borderId="10" xfId="0" applyBorder="1" applyAlignment="1">
      <alignment horizontal="distributed" vertical="center"/>
    </xf>
    <xf numFmtId="0" fontId="23" fillId="0" borderId="10" xfId="1" applyFont="1" applyBorder="1" applyAlignment="1">
      <alignment horizontal="distributed" vertical="center" wrapText="1"/>
    </xf>
    <xf numFmtId="0" fontId="23" fillId="0" borderId="11" xfId="7" applyFont="1" applyBorder="1" applyAlignment="1">
      <alignment horizontal="distributed" vertical="center" wrapText="1"/>
    </xf>
    <xf numFmtId="0" fontId="17" fillId="0" borderId="3" xfId="5" applyFont="1" applyFill="1" applyBorder="1" applyAlignment="1" applyProtection="1">
      <alignment horizontal="left" vertical="center" wrapText="1"/>
      <protection locked="0"/>
    </xf>
    <xf numFmtId="0" fontId="34" fillId="0" borderId="0" xfId="0" applyFont="1" applyAlignment="1">
      <alignment horizontal="center" vertical="center"/>
    </xf>
    <xf numFmtId="180" fontId="82" fillId="0" borderId="0" xfId="0" applyNumberFormat="1" applyFont="1" applyAlignment="1">
      <alignment horizontal="center" vertical="center"/>
    </xf>
    <xf numFmtId="0" fontId="82" fillId="0" borderId="0" xfId="0" applyFont="1" applyAlignment="1">
      <alignment vertical="center" wrapText="1"/>
    </xf>
    <xf numFmtId="0" fontId="81" fillId="0" borderId="0" xfId="0" applyFont="1" applyAlignment="1">
      <alignment horizontal="center" vertical="center"/>
    </xf>
    <xf numFmtId="0" fontId="82" fillId="0" borderId="0" xfId="0" applyFont="1" applyAlignment="1">
      <alignment horizontal="left" vertical="center" wrapText="1"/>
    </xf>
    <xf numFmtId="0" fontId="82" fillId="0" borderId="0" xfId="0" applyFont="1" applyAlignment="1">
      <alignment vertical="center"/>
    </xf>
    <xf numFmtId="0" fontId="82" fillId="0" borderId="0" xfId="0" applyFont="1" applyAlignment="1">
      <alignment horizontal="center" vertical="center"/>
    </xf>
    <xf numFmtId="0" fontId="88" fillId="0" borderId="0" xfId="0" applyFont="1" applyAlignment="1">
      <alignment horizontal="distributed" vertical="center" indent="1"/>
    </xf>
    <xf numFmtId="0" fontId="83" fillId="0" borderId="0" xfId="0" applyFont="1" applyAlignment="1">
      <alignment horizontal="distributed" vertical="center" indent="1"/>
    </xf>
    <xf numFmtId="0" fontId="82" fillId="0" borderId="0" xfId="0" applyFont="1" applyAlignment="1">
      <alignment horizontal="distributed" vertical="center" indent="1"/>
    </xf>
    <xf numFmtId="0" fontId="84" fillId="0" borderId="0" xfId="0" applyFont="1" applyAlignment="1">
      <alignment horizontal="distributed" vertical="center" indent="1"/>
    </xf>
    <xf numFmtId="0" fontId="31" fillId="0" borderId="0" xfId="0" applyFont="1" applyAlignment="1">
      <alignment horizontal="left" vertical="center" shrinkToFit="1"/>
    </xf>
    <xf numFmtId="0" fontId="0" fillId="0" borderId="0" xfId="0" applyAlignment="1">
      <alignment horizontal="left" vertical="center" shrinkToFit="1"/>
    </xf>
    <xf numFmtId="0" fontId="129" fillId="0" borderId="0" xfId="11" applyFont="1" applyFill="1" applyAlignment="1">
      <alignment horizontal="distributed" vertical="top"/>
    </xf>
    <xf numFmtId="0" fontId="129" fillId="0" borderId="0" xfId="5" applyFont="1" applyFill="1" applyAlignment="1">
      <alignment horizontal="left" vertical="center" shrinkToFit="1"/>
    </xf>
    <xf numFmtId="0" fontId="129" fillId="0" borderId="0" xfId="5" applyFont="1" applyFill="1" applyAlignment="1">
      <alignment horizontal="center" vertical="center"/>
    </xf>
    <xf numFmtId="0" fontId="129" fillId="0" borderId="0" xfId="5" applyFont="1" applyFill="1" applyAlignment="1">
      <alignment horizontal="distributed" vertical="center"/>
    </xf>
    <xf numFmtId="0" fontId="129" fillId="0" borderId="0" xfId="5" applyFont="1" applyFill="1" applyAlignment="1">
      <alignment vertical="center" shrinkToFit="1"/>
    </xf>
    <xf numFmtId="0" fontId="129" fillId="0" borderId="0" xfId="11" applyFont="1" applyFill="1" applyAlignment="1">
      <alignment horizontal="distributed" vertical="top" shrinkToFit="1"/>
    </xf>
    <xf numFmtId="0" fontId="129" fillId="2" borderId="0" xfId="11" applyFont="1" applyFill="1" applyAlignment="1">
      <alignment horizontal="center" vertical="center"/>
    </xf>
    <xf numFmtId="49" fontId="129" fillId="0" borderId="0" xfId="5" applyNumberFormat="1" applyFont="1" applyFill="1" applyAlignment="1">
      <alignment horizontal="left" vertical="center" shrinkToFit="1"/>
    </xf>
    <xf numFmtId="0" fontId="129" fillId="0" borderId="0" xfId="14" applyFont="1" applyFill="1" applyAlignment="1">
      <alignment horizontal="left" vertical="center"/>
    </xf>
    <xf numFmtId="0" fontId="129" fillId="0" borderId="0" xfId="14" applyFont="1" applyFill="1" applyAlignment="1">
      <alignment horizontal="distributed" vertical="center"/>
    </xf>
    <xf numFmtId="0" fontId="129" fillId="0" borderId="0" xfId="11" applyFont="1" applyFill="1" applyAlignment="1">
      <alignment horizontal="center" vertical="center"/>
    </xf>
    <xf numFmtId="0" fontId="129" fillId="0" borderId="0" xfId="14" applyFont="1" applyFill="1" applyAlignment="1">
      <alignment horizontal="left" vertical="top" wrapText="1"/>
    </xf>
    <xf numFmtId="0" fontId="129" fillId="0" borderId="0" xfId="11" applyFont="1" applyFill="1" applyAlignment="1">
      <alignment horizontal="center" vertical="center" shrinkToFit="1"/>
    </xf>
    <xf numFmtId="0" fontId="129" fillId="0" borderId="0" xfId="11" applyFont="1" applyFill="1" applyAlignment="1">
      <alignment horizontal="distributed" vertical="center"/>
    </xf>
    <xf numFmtId="0" fontId="129" fillId="0" borderId="0" xfId="14" applyFont="1" applyFill="1" applyAlignment="1">
      <alignment horizontal="center" vertical="distributed" wrapText="1"/>
    </xf>
    <xf numFmtId="0" fontId="133" fillId="0" borderId="0" xfId="11" applyFont="1" applyFill="1" applyAlignment="1">
      <alignment horizontal="center" vertical="center"/>
    </xf>
    <xf numFmtId="38" fontId="129" fillId="0" borderId="0" xfId="13" applyFont="1" applyFill="1" applyAlignment="1">
      <alignment horizontal="right" vertical="center"/>
    </xf>
    <xf numFmtId="0" fontId="131" fillId="0" borderId="0" xfId="14" applyFont="1" applyFill="1" applyAlignment="1">
      <alignment horizontal="center" vertical="center" wrapText="1"/>
    </xf>
    <xf numFmtId="38" fontId="129" fillId="0" borderId="0" xfId="15" applyFont="1" applyFill="1" applyAlignment="1">
      <alignment horizontal="right" vertical="center"/>
    </xf>
    <xf numFmtId="0" fontId="81" fillId="0" borderId="0" xfId="0" applyFont="1" applyAlignment="1">
      <alignment horizontal="left" vertical="center" wrapText="1"/>
    </xf>
    <xf numFmtId="0" fontId="81" fillId="0" borderId="0" xfId="0" applyFont="1" applyAlignment="1">
      <alignment horizontal="left" vertical="center"/>
    </xf>
    <xf numFmtId="0" fontId="129" fillId="0" borderId="0" xfId="5" applyFont="1" applyFill="1" applyAlignment="1">
      <alignment horizontal="left" vertical="center"/>
    </xf>
    <xf numFmtId="0" fontId="114" fillId="0" borderId="0" xfId="5" applyFont="1" applyAlignment="1">
      <alignment vertical="center" wrapText="1"/>
    </xf>
    <xf numFmtId="0" fontId="112" fillId="0" borderId="0" xfId="5" applyFont="1" applyAlignment="1">
      <alignment horizontal="left" vertical="center" wrapText="1"/>
    </xf>
    <xf numFmtId="180" fontId="113" fillId="0" borderId="33" xfId="11" quotePrefix="1" applyNumberFormat="1" applyFont="1" applyFill="1" applyBorder="1" applyAlignment="1">
      <alignment horizontal="left" vertical="center"/>
    </xf>
    <xf numFmtId="180" fontId="113" fillId="0" borderId="0" xfId="11" applyNumberFormat="1" applyFont="1" applyFill="1" applyBorder="1" applyAlignment="1">
      <alignment horizontal="left" vertical="center"/>
    </xf>
    <xf numFmtId="0" fontId="105" fillId="0" borderId="33" xfId="5" applyFont="1" applyBorder="1" applyAlignment="1">
      <alignment horizontal="justify" vertical="center" wrapText="1"/>
    </xf>
    <xf numFmtId="0" fontId="105" fillId="0" borderId="0" xfId="5" applyFont="1" applyBorder="1" applyAlignment="1">
      <alignment horizontal="justify" vertical="center" wrapText="1"/>
    </xf>
    <xf numFmtId="0" fontId="105" fillId="0" borderId="34" xfId="5" applyFont="1" applyBorder="1" applyAlignment="1">
      <alignment horizontal="justify" vertical="center" wrapText="1"/>
    </xf>
    <xf numFmtId="0" fontId="105" fillId="0" borderId="0" xfId="5" applyFont="1" applyBorder="1" applyAlignment="1">
      <alignment horizontal="left" vertical="center" wrapText="1"/>
    </xf>
    <xf numFmtId="0" fontId="35" fillId="0" borderId="0" xfId="5" applyFont="1" applyFill="1" applyBorder="1" applyAlignment="1">
      <alignment horizontal="left" vertical="center" shrinkToFit="1"/>
    </xf>
    <xf numFmtId="0" fontId="105" fillId="0" borderId="35" xfId="5" applyFont="1" applyBorder="1" applyAlignment="1">
      <alignment horizontal="justify" vertical="center" wrapText="1"/>
    </xf>
    <xf numFmtId="0" fontId="105" fillId="0" borderId="36" xfId="5" applyFont="1" applyBorder="1" applyAlignment="1">
      <alignment horizontal="justify" vertical="center" wrapText="1"/>
    </xf>
    <xf numFmtId="0" fontId="105" fillId="0" borderId="37" xfId="5" applyFont="1" applyBorder="1" applyAlignment="1">
      <alignment horizontal="justify" vertical="center" wrapText="1"/>
    </xf>
    <xf numFmtId="0" fontId="105" fillId="0" borderId="0" xfId="5" applyFont="1" applyAlignment="1">
      <alignment horizontal="left" vertical="center"/>
    </xf>
    <xf numFmtId="0" fontId="87" fillId="0" borderId="38" xfId="5" applyFont="1" applyBorder="1" applyAlignment="1">
      <alignment horizontal="center" vertical="center" wrapText="1"/>
    </xf>
    <xf numFmtId="0" fontId="87" fillId="0" borderId="39" xfId="5" applyFont="1" applyBorder="1" applyAlignment="1">
      <alignment horizontal="center" vertical="center" wrapText="1"/>
    </xf>
    <xf numFmtId="0" fontId="87" fillId="0" borderId="40" xfId="5" applyFont="1" applyBorder="1" applyAlignment="1">
      <alignment horizontal="center" vertical="center" wrapText="1"/>
    </xf>
    <xf numFmtId="0" fontId="105" fillId="0" borderId="68" xfId="5" applyFont="1" applyBorder="1" applyAlignment="1">
      <alignment horizontal="center" vertical="center" wrapText="1"/>
    </xf>
    <xf numFmtId="0" fontId="105" fillId="0" borderId="69" xfId="5" applyFont="1" applyBorder="1" applyAlignment="1">
      <alignment horizontal="center" vertical="center" wrapText="1"/>
    </xf>
    <xf numFmtId="0" fontId="105" fillId="0" borderId="70" xfId="5" applyFont="1" applyBorder="1" applyAlignment="1">
      <alignment horizontal="center" vertical="center" wrapText="1"/>
    </xf>
    <xf numFmtId="0" fontId="111" fillId="0" borderId="75" xfId="5" applyFont="1" applyBorder="1" applyAlignment="1">
      <alignment horizontal="justify" vertical="center" wrapText="1"/>
    </xf>
    <xf numFmtId="0" fontId="111" fillId="0" borderId="76" xfId="5" applyFont="1" applyBorder="1" applyAlignment="1">
      <alignment horizontal="justify" vertical="center" wrapText="1"/>
    </xf>
    <xf numFmtId="0" fontId="111" fillId="0" borderId="77" xfId="5" applyFont="1" applyBorder="1" applyAlignment="1">
      <alignment horizontal="justify" vertical="center" wrapText="1"/>
    </xf>
    <xf numFmtId="0" fontId="111" fillId="0" borderId="69" xfId="5" applyFont="1" applyBorder="1" applyAlignment="1">
      <alignment horizontal="justify" vertical="center" wrapText="1"/>
    </xf>
    <xf numFmtId="0" fontId="111" fillId="0" borderId="70" xfId="5" applyFont="1" applyBorder="1" applyAlignment="1">
      <alignment horizontal="justify" vertical="center" wrapText="1"/>
    </xf>
    <xf numFmtId="0" fontId="111" fillId="0" borderId="78" xfId="5" applyFont="1" applyBorder="1" applyAlignment="1">
      <alignment horizontal="center" vertical="center" wrapText="1"/>
    </xf>
    <xf numFmtId="0" fontId="111" fillId="0" borderId="79" xfId="5" applyFont="1" applyBorder="1" applyAlignment="1">
      <alignment horizontal="center" vertical="center" wrapText="1"/>
    </xf>
    <xf numFmtId="0" fontId="111" fillId="0" borderId="35" xfId="5" applyFont="1" applyBorder="1" applyAlignment="1">
      <alignment horizontal="center" vertical="center" wrapText="1"/>
    </xf>
    <xf numFmtId="0" fontId="111" fillId="0" borderId="36" xfId="5" applyFont="1" applyBorder="1" applyAlignment="1">
      <alignment horizontal="center" vertical="center" wrapText="1"/>
    </xf>
    <xf numFmtId="0" fontId="87" fillId="0" borderId="79" xfId="5" applyFont="1" applyBorder="1" applyAlignment="1">
      <alignment horizontal="left" vertical="center" wrapText="1"/>
    </xf>
    <xf numFmtId="0" fontId="87" fillId="0" borderId="80" xfId="5" applyFont="1" applyBorder="1" applyAlignment="1">
      <alignment horizontal="left" vertical="center" wrapText="1"/>
    </xf>
    <xf numFmtId="0" fontId="105" fillId="0" borderId="36" xfId="5" applyFont="1" applyBorder="1" applyAlignment="1">
      <alignment horizontal="left" vertical="center" wrapText="1"/>
    </xf>
    <xf numFmtId="0" fontId="105" fillId="0" borderId="37" xfId="5" applyFont="1" applyBorder="1" applyAlignment="1">
      <alignment horizontal="left" vertical="center" wrapText="1"/>
    </xf>
    <xf numFmtId="0" fontId="111" fillId="0" borderId="38" xfId="5" applyFont="1" applyBorder="1" applyAlignment="1">
      <alignment horizontal="center" vertical="center" wrapText="1"/>
    </xf>
    <xf numFmtId="0" fontId="111" fillId="0" borderId="39" xfId="5" applyFont="1" applyBorder="1" applyAlignment="1">
      <alignment horizontal="center" vertical="center" wrapText="1"/>
    </xf>
    <xf numFmtId="0" fontId="111" fillId="0" borderId="40" xfId="5" applyFont="1" applyBorder="1" applyAlignment="1">
      <alignment horizontal="center" vertical="center" wrapText="1"/>
    </xf>
    <xf numFmtId="0" fontId="112" fillId="0" borderId="38" xfId="5" applyFont="1" applyBorder="1" applyAlignment="1">
      <alignment horizontal="center" vertical="center" wrapText="1"/>
    </xf>
    <xf numFmtId="0" fontId="112" fillId="0" borderId="40" xfId="5" applyFont="1" applyBorder="1" applyAlignment="1">
      <alignment horizontal="center" vertical="center" wrapText="1"/>
    </xf>
    <xf numFmtId="49" fontId="105" fillId="0" borderId="38" xfId="5" applyNumberFormat="1" applyFont="1" applyBorder="1" applyAlignment="1">
      <alignment horizontal="left" vertical="center" wrapText="1"/>
    </xf>
    <xf numFmtId="49" fontId="105" fillId="0" borderId="39" xfId="5" applyNumberFormat="1" applyFont="1" applyBorder="1" applyAlignment="1">
      <alignment horizontal="left" vertical="center" wrapText="1"/>
    </xf>
    <xf numFmtId="49" fontId="105" fillId="0" borderId="40" xfId="5" applyNumberFormat="1" applyFont="1" applyBorder="1" applyAlignment="1">
      <alignment horizontal="left" vertical="center" wrapText="1"/>
    </xf>
    <xf numFmtId="0" fontId="111" fillId="0" borderId="81" xfId="5" applyFont="1" applyBorder="1" applyAlignment="1">
      <alignment horizontal="justify" vertical="center" wrapText="1"/>
    </xf>
    <xf numFmtId="0" fontId="111" fillId="0" borderId="82" xfId="5" applyFont="1" applyBorder="1" applyAlignment="1">
      <alignment horizontal="justify" vertical="center" wrapText="1"/>
    </xf>
    <xf numFmtId="0" fontId="111" fillId="0" borderId="83" xfId="5" applyFont="1" applyBorder="1" applyAlignment="1">
      <alignment horizontal="justify" vertical="center" wrapText="1"/>
    </xf>
    <xf numFmtId="0" fontId="105" fillId="0" borderId="30" xfId="5" applyFont="1" applyBorder="1" applyAlignment="1">
      <alignment horizontal="justify" vertical="center" wrapText="1"/>
    </xf>
    <xf numFmtId="0" fontId="105" fillId="0" borderId="31" xfId="5" applyFont="1" applyBorder="1" applyAlignment="1">
      <alignment horizontal="justify" vertical="center" wrapText="1"/>
    </xf>
    <xf numFmtId="0" fontId="105" fillId="0" borderId="32" xfId="5" applyFont="1" applyBorder="1" applyAlignment="1">
      <alignment horizontal="justify" vertical="center" wrapText="1"/>
    </xf>
    <xf numFmtId="0" fontId="87" fillId="0" borderId="75" xfId="5" applyFont="1" applyBorder="1" applyAlignment="1">
      <alignment horizontal="left" vertical="center" shrinkToFit="1"/>
    </xf>
    <xf numFmtId="0" fontId="87" fillId="0" borderId="76" xfId="5" applyFont="1" applyBorder="1" applyAlignment="1">
      <alignment horizontal="left" vertical="center" shrinkToFit="1"/>
    </xf>
    <xf numFmtId="0" fontId="87" fillId="0" borderId="77" xfId="5" applyFont="1" applyBorder="1" applyAlignment="1">
      <alignment horizontal="left" vertical="center" shrinkToFit="1"/>
    </xf>
    <xf numFmtId="0" fontId="87" fillId="0" borderId="78" xfId="5" applyFont="1" applyBorder="1" applyAlignment="1">
      <alignment horizontal="justify" vertical="center"/>
    </xf>
    <xf numFmtId="0" fontId="87" fillId="0" borderId="79" xfId="5" applyFont="1" applyBorder="1" applyAlignment="1">
      <alignment horizontal="justify" vertical="center"/>
    </xf>
    <xf numFmtId="0" fontId="87" fillId="0" borderId="80" xfId="5" applyFont="1" applyBorder="1" applyAlignment="1">
      <alignment horizontal="justify" vertical="center"/>
    </xf>
    <xf numFmtId="0" fontId="87" fillId="0" borderId="35" xfId="5" applyFont="1" applyBorder="1" applyAlignment="1">
      <alignment horizontal="justify" vertical="center"/>
    </xf>
    <xf numFmtId="0" fontId="87" fillId="0" borderId="36" xfId="5" applyFont="1" applyBorder="1" applyAlignment="1">
      <alignment horizontal="justify" vertical="center"/>
    </xf>
    <xf numFmtId="0" fontId="87" fillId="0" borderId="37" xfId="5" applyFont="1" applyBorder="1" applyAlignment="1">
      <alignment horizontal="justify" vertical="center"/>
    </xf>
    <xf numFmtId="0" fontId="105" fillId="9" borderId="33" xfId="5" applyFont="1" applyFill="1" applyBorder="1" applyAlignment="1">
      <alignment horizontal="center" vertical="center" wrapText="1"/>
    </xf>
    <xf numFmtId="0" fontId="105" fillId="9" borderId="0" xfId="5" applyFont="1" applyFill="1" applyBorder="1" applyAlignment="1">
      <alignment horizontal="center" vertical="center" wrapText="1"/>
    </xf>
    <xf numFmtId="0" fontId="105" fillId="9" borderId="34" xfId="5" applyFont="1" applyFill="1" applyBorder="1" applyAlignment="1">
      <alignment horizontal="center" vertical="center" wrapText="1"/>
    </xf>
    <xf numFmtId="0" fontId="105" fillId="9" borderId="35" xfId="5" applyFont="1" applyFill="1" applyBorder="1" applyAlignment="1">
      <alignment horizontal="center" vertical="center" wrapText="1"/>
    </xf>
    <xf numFmtId="0" fontId="105" fillId="9" borderId="36" xfId="5" applyFont="1" applyFill="1" applyBorder="1" applyAlignment="1">
      <alignment horizontal="center" vertical="center" wrapText="1"/>
    </xf>
    <xf numFmtId="0" fontId="105" fillId="9" borderId="37" xfId="5" applyFont="1" applyFill="1" applyBorder="1" applyAlignment="1">
      <alignment horizontal="center" vertical="center" wrapText="1"/>
    </xf>
    <xf numFmtId="0" fontId="87" fillId="9" borderId="71" xfId="5" applyFont="1" applyFill="1" applyBorder="1" applyAlignment="1">
      <alignment horizontal="center" vertical="center" shrinkToFit="1"/>
    </xf>
    <xf numFmtId="0" fontId="87" fillId="9" borderId="72" xfId="5" applyFont="1" applyFill="1" applyBorder="1" applyAlignment="1">
      <alignment horizontal="center" vertical="center" shrinkToFit="1"/>
    </xf>
    <xf numFmtId="0" fontId="87" fillId="0" borderId="68" xfId="5" applyFont="1" applyBorder="1" applyAlignment="1">
      <alignment horizontal="left" vertical="center" wrapText="1"/>
    </xf>
    <xf numFmtId="0" fontId="87" fillId="0" borderId="69" xfId="5" applyFont="1" applyBorder="1" applyAlignment="1">
      <alignment horizontal="left" vertical="center" wrapText="1"/>
    </xf>
    <xf numFmtId="185" fontId="105" fillId="2" borderId="33" xfId="5" applyNumberFormat="1" applyFont="1" applyFill="1" applyBorder="1" applyAlignment="1">
      <alignment horizontal="center" vertical="center" wrapText="1"/>
    </xf>
    <xf numFmtId="185" fontId="105" fillId="2" borderId="0" xfId="5" applyNumberFormat="1" applyFont="1" applyFill="1" applyBorder="1" applyAlignment="1">
      <alignment horizontal="center" vertical="center" wrapText="1"/>
    </xf>
    <xf numFmtId="185" fontId="105" fillId="2" borderId="35" xfId="5" applyNumberFormat="1" applyFont="1" applyFill="1" applyBorder="1" applyAlignment="1">
      <alignment horizontal="center" vertical="center" wrapText="1"/>
    </xf>
    <xf numFmtId="185" fontId="105" fillId="2" borderId="36" xfId="5" applyNumberFormat="1" applyFont="1" applyFill="1" applyBorder="1" applyAlignment="1">
      <alignment horizontal="center" vertical="center" wrapText="1"/>
    </xf>
    <xf numFmtId="49" fontId="105" fillId="2" borderId="0" xfId="5" applyNumberFormat="1" applyFont="1" applyFill="1" applyBorder="1" applyAlignment="1">
      <alignment horizontal="left" vertical="center" shrinkToFit="1"/>
    </xf>
    <xf numFmtId="0" fontId="105" fillId="2" borderId="0" xfId="5" applyFont="1" applyFill="1" applyBorder="1" applyAlignment="1">
      <alignment horizontal="left" vertical="center" shrinkToFit="1"/>
    </xf>
    <xf numFmtId="0" fontId="105" fillId="2" borderId="36" xfId="5" applyFont="1" applyFill="1" applyBorder="1" applyAlignment="1">
      <alignment horizontal="left" vertical="center" shrinkToFit="1"/>
    </xf>
    <xf numFmtId="0" fontId="87" fillId="0" borderId="0" xfId="5" applyFont="1" applyBorder="1" applyAlignment="1">
      <alignment horizontal="left" vertical="center" wrapText="1"/>
    </xf>
    <xf numFmtId="0" fontId="87" fillId="0" borderId="34" xfId="5" applyFont="1" applyBorder="1" applyAlignment="1">
      <alignment horizontal="left" vertical="center" wrapText="1"/>
    </xf>
    <xf numFmtId="0" fontId="35" fillId="9" borderId="30" xfId="5" applyFont="1" applyFill="1" applyBorder="1" applyAlignment="1">
      <alignment horizontal="center" vertical="center"/>
    </xf>
    <xf numFmtId="0" fontId="35" fillId="9" borderId="31" xfId="5" applyFont="1" applyFill="1" applyBorder="1" applyAlignment="1">
      <alignment horizontal="center" vertical="center"/>
    </xf>
    <xf numFmtId="0" fontId="35" fillId="9" borderId="32" xfId="5" applyFont="1" applyFill="1" applyBorder="1" applyAlignment="1">
      <alignment horizontal="center" vertical="center"/>
    </xf>
    <xf numFmtId="0" fontId="35" fillId="9" borderId="35" xfId="5" applyFont="1" applyFill="1" applyBorder="1" applyAlignment="1">
      <alignment horizontal="center" vertical="center"/>
    </xf>
    <xf numFmtId="0" fontId="35" fillId="9" borderId="36" xfId="5" applyFont="1" applyFill="1" applyBorder="1" applyAlignment="1">
      <alignment horizontal="center" vertical="center"/>
    </xf>
    <xf numFmtId="0" fontId="35" fillId="9" borderId="37" xfId="5" applyFont="1" applyFill="1" applyBorder="1" applyAlignment="1">
      <alignment horizontal="center" vertical="center"/>
    </xf>
    <xf numFmtId="0" fontId="87" fillId="0" borderId="70" xfId="5" applyFont="1" applyBorder="1" applyAlignment="1">
      <alignment horizontal="left" vertical="center" wrapText="1"/>
    </xf>
    <xf numFmtId="185" fontId="105" fillId="2" borderId="38" xfId="5" applyNumberFormat="1" applyFont="1" applyFill="1" applyBorder="1" applyAlignment="1">
      <alignment horizontal="center" vertical="center" wrapText="1"/>
    </xf>
    <xf numFmtId="185" fontId="105" fillId="2" borderId="39" xfId="5" applyNumberFormat="1" applyFont="1" applyFill="1" applyBorder="1" applyAlignment="1">
      <alignment horizontal="center" vertical="center" wrapText="1"/>
    </xf>
    <xf numFmtId="185" fontId="105" fillId="2" borderId="40" xfId="5" applyNumberFormat="1" applyFont="1" applyFill="1" applyBorder="1" applyAlignment="1">
      <alignment horizontal="center" vertical="center" wrapText="1"/>
    </xf>
    <xf numFmtId="0" fontId="105" fillId="9" borderId="30" xfId="5" applyFont="1" applyFill="1" applyBorder="1" applyAlignment="1">
      <alignment horizontal="left" vertical="center" shrinkToFit="1"/>
    </xf>
    <xf numFmtId="0" fontId="105" fillId="9" borderId="31" xfId="5" applyFont="1" applyFill="1" applyBorder="1" applyAlignment="1">
      <alignment horizontal="left" vertical="center" shrinkToFit="1"/>
    </xf>
    <xf numFmtId="0" fontId="105" fillId="2" borderId="31" xfId="5" applyFont="1" applyFill="1" applyBorder="1" applyAlignment="1">
      <alignment horizontal="center" vertical="center" shrinkToFit="1"/>
    </xf>
    <xf numFmtId="0" fontId="105" fillId="9" borderId="39" xfId="5" applyFont="1" applyFill="1" applyBorder="1" applyAlignment="1">
      <alignment horizontal="center" vertical="center" shrinkToFit="1"/>
    </xf>
    <xf numFmtId="0" fontId="105" fillId="9" borderId="40" xfId="5" applyFont="1" applyFill="1" applyBorder="1" applyAlignment="1">
      <alignment horizontal="center" vertical="center" shrinkToFit="1"/>
    </xf>
    <xf numFmtId="0" fontId="105" fillId="2" borderId="30" xfId="5" applyFont="1" applyFill="1" applyBorder="1" applyAlignment="1">
      <alignment horizontal="left" vertical="center" shrinkToFit="1"/>
    </xf>
    <xf numFmtId="0" fontId="105" fillId="2" borderId="31" xfId="5" applyFont="1" applyFill="1" applyBorder="1" applyAlignment="1">
      <alignment horizontal="left" vertical="center" shrinkToFit="1"/>
    </xf>
    <xf numFmtId="0" fontId="105" fillId="2" borderId="35" xfId="5" applyFont="1" applyFill="1" applyBorder="1" applyAlignment="1">
      <alignment horizontal="left" vertical="center" shrinkToFit="1"/>
    </xf>
    <xf numFmtId="49" fontId="105" fillId="2" borderId="31" xfId="5" applyNumberFormat="1" applyFont="1" applyFill="1" applyBorder="1" applyAlignment="1">
      <alignment horizontal="center" vertical="center" wrapText="1"/>
    </xf>
    <xf numFmtId="0" fontId="105" fillId="2" borderId="31" xfId="5" applyFont="1" applyFill="1" applyBorder="1" applyAlignment="1">
      <alignment horizontal="center" vertical="center" wrapText="1"/>
    </xf>
    <xf numFmtId="0" fontId="105" fillId="2" borderId="32" xfId="5" applyFont="1" applyFill="1" applyBorder="1" applyAlignment="1">
      <alignment horizontal="center" vertical="center" wrapText="1"/>
    </xf>
    <xf numFmtId="0" fontId="105" fillId="2" borderId="36" xfId="5" applyFont="1" applyFill="1" applyBorder="1" applyAlignment="1">
      <alignment horizontal="center" vertical="center" shrinkToFit="1"/>
    </xf>
    <xf numFmtId="49" fontId="105" fillId="2" borderId="85" xfId="5" applyNumberFormat="1" applyFont="1" applyFill="1" applyBorder="1" applyAlignment="1">
      <alignment horizontal="center" vertical="center" wrapText="1"/>
    </xf>
    <xf numFmtId="0" fontId="105" fillId="2" borderId="85" xfId="5" applyFont="1" applyFill="1" applyBorder="1" applyAlignment="1">
      <alignment horizontal="center" vertical="center" wrapText="1"/>
    </xf>
    <xf numFmtId="0" fontId="105" fillId="2" borderId="84" xfId="5" applyFont="1" applyFill="1" applyBorder="1" applyAlignment="1">
      <alignment horizontal="center" vertical="center" wrapText="1"/>
    </xf>
    <xf numFmtId="0" fontId="87" fillId="9" borderId="71" xfId="5" applyFont="1" applyFill="1" applyBorder="1" applyAlignment="1">
      <alignment horizontal="left" vertical="center" wrapText="1"/>
    </xf>
    <xf numFmtId="0" fontId="87" fillId="9" borderId="72" xfId="5" applyFont="1" applyFill="1" applyBorder="1" applyAlignment="1">
      <alignment horizontal="left" vertical="center" wrapText="1"/>
    </xf>
    <xf numFmtId="0" fontId="87" fillId="9" borderId="73" xfId="5" applyFont="1" applyFill="1" applyBorder="1" applyAlignment="1">
      <alignment horizontal="left" vertical="center" wrapText="1"/>
    </xf>
    <xf numFmtId="0" fontId="105" fillId="2" borderId="38" xfId="5" applyFont="1" applyFill="1" applyBorder="1" applyAlignment="1">
      <alignment horizontal="center" vertical="center" wrapText="1"/>
    </xf>
    <xf numFmtId="0" fontId="105" fillId="2" borderId="39" xfId="5" applyFont="1" applyFill="1" applyBorder="1" applyAlignment="1">
      <alignment horizontal="center" vertical="center" wrapText="1"/>
    </xf>
    <xf numFmtId="0" fontId="105" fillId="2" borderId="40" xfId="5" applyFont="1" applyFill="1" applyBorder="1" applyAlignment="1">
      <alignment horizontal="center" vertical="center" wrapText="1"/>
    </xf>
    <xf numFmtId="0" fontId="105" fillId="0" borderId="3" xfId="5" applyFont="1" applyBorder="1" applyAlignment="1">
      <alignment horizontal="center" vertical="center"/>
    </xf>
    <xf numFmtId="0" fontId="105" fillId="0" borderId="2" xfId="5" applyFont="1" applyBorder="1" applyAlignment="1">
      <alignment horizontal="center" vertical="center"/>
    </xf>
    <xf numFmtId="0" fontId="105" fillId="0" borderId="4" xfId="5" applyFont="1" applyBorder="1" applyAlignment="1">
      <alignment horizontal="center" vertical="center"/>
    </xf>
    <xf numFmtId="0" fontId="106" fillId="0" borderId="0" xfId="5" applyFont="1" applyBorder="1" applyAlignment="1">
      <alignment horizontal="center" vertical="center"/>
    </xf>
    <xf numFmtId="0" fontId="87" fillId="0" borderId="0" xfId="5" applyFont="1" applyBorder="1" applyAlignment="1">
      <alignment horizontal="center" vertical="center"/>
    </xf>
    <xf numFmtId="0" fontId="105" fillId="2" borderId="68" xfId="5" applyFont="1" applyFill="1" applyBorder="1" applyAlignment="1">
      <alignment horizontal="center" vertical="center" wrapText="1"/>
    </xf>
    <xf numFmtId="0" fontId="105" fillId="2" borderId="69" xfId="5" applyFont="1" applyFill="1" applyBorder="1" applyAlignment="1">
      <alignment horizontal="center" vertical="center" wrapText="1"/>
    </xf>
    <xf numFmtId="0" fontId="105" fillId="2" borderId="70" xfId="5" applyFont="1" applyFill="1" applyBorder="1" applyAlignment="1">
      <alignment horizontal="center" vertical="center" wrapText="1"/>
    </xf>
    <xf numFmtId="0" fontId="87" fillId="9" borderId="71" xfId="5" applyFont="1" applyFill="1" applyBorder="1" applyAlignment="1">
      <alignment horizontal="justify" vertical="center" wrapText="1"/>
    </xf>
    <xf numFmtId="0" fontId="87" fillId="9" borderId="72" xfId="5" applyFont="1" applyFill="1" applyBorder="1" applyAlignment="1">
      <alignment horizontal="justify" vertical="center" wrapText="1"/>
    </xf>
    <xf numFmtId="0" fontId="87" fillId="9" borderId="73" xfId="5" applyFont="1" applyFill="1" applyBorder="1" applyAlignment="1">
      <alignment horizontal="justify" vertical="center" wrapText="1"/>
    </xf>
    <xf numFmtId="0" fontId="105" fillId="2" borderId="33" xfId="5" applyFont="1" applyFill="1" applyBorder="1" applyAlignment="1">
      <alignment horizontal="left" vertical="center" wrapText="1"/>
    </xf>
    <xf numFmtId="0" fontId="105" fillId="2" borderId="0" xfId="5" applyFont="1" applyFill="1" applyBorder="1" applyAlignment="1">
      <alignment horizontal="left" vertical="center" wrapText="1"/>
    </xf>
    <xf numFmtId="0" fontId="105" fillId="2" borderId="34" xfId="5" applyFont="1" applyFill="1" applyBorder="1" applyAlignment="1">
      <alignment horizontal="left" vertical="center" wrapText="1"/>
    </xf>
    <xf numFmtId="0" fontId="105" fillId="2" borderId="35" xfId="5" applyFont="1" applyFill="1" applyBorder="1" applyAlignment="1">
      <alignment horizontal="left" vertical="center" wrapText="1"/>
    </xf>
    <xf numFmtId="0" fontId="105" fillId="2" borderId="36" xfId="5" applyFont="1" applyFill="1" applyBorder="1" applyAlignment="1">
      <alignment horizontal="left" vertical="center" wrapText="1"/>
    </xf>
    <xf numFmtId="0" fontId="105" fillId="2" borderId="37" xfId="5" applyFont="1" applyFill="1" applyBorder="1" applyAlignment="1">
      <alignment horizontal="left" vertical="center" wrapText="1"/>
    </xf>
    <xf numFmtId="0" fontId="113" fillId="0" borderId="0" xfId="16" applyFont="1" applyFill="1" applyAlignment="1">
      <alignment horizontal="left" vertical="center" shrinkToFit="1"/>
    </xf>
    <xf numFmtId="0" fontId="116" fillId="0" borderId="0" xfId="16" applyFont="1" applyAlignment="1">
      <alignment horizontal="center" vertical="center"/>
    </xf>
    <xf numFmtId="9" fontId="84" fillId="0" borderId="0" xfId="16" applyNumberFormat="1" applyFont="1" applyAlignment="1">
      <alignment horizontal="left" vertical="center" wrapText="1"/>
    </xf>
    <xf numFmtId="0" fontId="119" fillId="0" borderId="0" xfId="16" applyFont="1" applyAlignment="1">
      <alignment horizontal="center" vertical="center"/>
    </xf>
    <xf numFmtId="0" fontId="105" fillId="0" borderId="0" xfId="16" applyFont="1" applyAlignment="1">
      <alignment horizontal="center" vertical="center"/>
    </xf>
    <xf numFmtId="0" fontId="105" fillId="0" borderId="0" xfId="16" applyFont="1" applyFill="1" applyAlignment="1">
      <alignment horizontal="left" vertical="center" wrapText="1"/>
    </xf>
    <xf numFmtId="58" fontId="82" fillId="0" borderId="0" xfId="16" applyNumberFormat="1" applyFont="1" applyFill="1" applyAlignment="1">
      <alignment horizontal="center" vertical="center"/>
    </xf>
    <xf numFmtId="0" fontId="82" fillId="0" borderId="0" xfId="16" applyFont="1" applyFill="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4" fillId="3" borderId="1" xfId="0" applyFont="1" applyFill="1" applyBorder="1" applyAlignment="1">
      <alignment horizontal="center" vertical="center"/>
    </xf>
  </cellXfs>
  <cellStyles count="20">
    <cellStyle name="パーセント 2" xfId="4" xr:uid="{00000000-0005-0000-0000-000000000000}"/>
    <cellStyle name="桁区切り" xfId="9" builtinId="6"/>
    <cellStyle name="桁区切り 2" xfId="3" xr:uid="{00000000-0005-0000-0000-000002000000}"/>
    <cellStyle name="桁区切り 2 2" xfId="8" xr:uid="{00000000-0005-0000-0000-000003000000}"/>
    <cellStyle name="桁区切り 2 2 2" xfId="13" xr:uid="{86C7F8AC-5DE4-4CBD-BB6C-6240EA5FEE2F}"/>
    <cellStyle name="桁区切り 2 2 2 2" xfId="15" xr:uid="{C61E4A71-D6CB-4E18-9926-D90982E9B159}"/>
    <cellStyle name="桁区切り 3" xfId="6" xr:uid="{00000000-0005-0000-0000-000004000000}"/>
    <cellStyle name="標準" xfId="0" builtinId="0"/>
    <cellStyle name="標準 2" xfId="2" xr:uid="{00000000-0005-0000-0000-000006000000}"/>
    <cellStyle name="標準 2 2" xfId="7" xr:uid="{00000000-0005-0000-0000-000007000000}"/>
    <cellStyle name="標準 2 2 2" xfId="11" xr:uid="{00000000-0005-0000-0000-000008000000}"/>
    <cellStyle name="標準 2 3" xfId="14" xr:uid="{D0385470-EE5C-429D-AABD-1F73E391789C}"/>
    <cellStyle name="標準 2 4" xfId="17" xr:uid="{3D88DFD7-5BF4-4B37-9899-15B57603A32B}"/>
    <cellStyle name="標準 3" xfId="5" xr:uid="{00000000-0005-0000-0000-000009000000}"/>
    <cellStyle name="標準 3 2" xfId="16" xr:uid="{9D7898EC-6FC6-423A-ADA5-3AAD64B47B26}"/>
    <cellStyle name="標準 4" xfId="10" xr:uid="{00000000-0005-0000-0000-00000A000000}"/>
    <cellStyle name="標準 4 2" xfId="12" xr:uid="{00000000-0005-0000-0000-00000B000000}"/>
    <cellStyle name="標準 4 2 2" xfId="19" xr:uid="{768B0283-49EB-4393-A152-BA57081D4593}"/>
    <cellStyle name="標準 4 3" xfId="18" xr:uid="{DA6489A8-64F2-43AE-9A5E-EA6029F96603}"/>
    <cellStyle name="標準_⑭内示表　継続分" xfId="1" xr:uid="{00000000-0005-0000-0000-00000C000000}"/>
  </cellStyles>
  <dxfs count="48">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6500"/>
      </font>
      <fill>
        <patternFill>
          <bgColor rgb="FFFFEB9C"/>
        </patternFill>
      </fill>
    </dxf>
    <dxf>
      <font>
        <color theme="1"/>
      </font>
      <fill>
        <patternFill>
          <bgColor theme="0" tint="-0.14996795556505021"/>
        </patternFill>
      </fill>
    </dxf>
    <dxf>
      <font>
        <color rgb="FF9C0006"/>
      </font>
      <fill>
        <patternFill>
          <bgColor theme="8" tint="0.59996337778862885"/>
        </patternFill>
      </fill>
    </dxf>
    <dxf>
      <font>
        <color rgb="FF9C0006"/>
      </font>
      <fill>
        <patternFill>
          <bgColor theme="0" tint="-0.14996795556505021"/>
        </patternFill>
      </fill>
    </dxf>
    <dxf>
      <font>
        <color rgb="FF9C0006"/>
      </font>
      <fill>
        <patternFill>
          <bgColor rgb="FFFFFF00"/>
        </patternFill>
      </fill>
    </dxf>
    <dxf>
      <fill>
        <patternFill>
          <bgColor theme="0" tint="-0.24994659260841701"/>
        </patternFill>
      </fill>
    </dxf>
    <dxf>
      <font>
        <color rgb="FF9C6500"/>
      </font>
      <fill>
        <patternFill>
          <bgColor rgb="FFFFEB9C"/>
        </patternFill>
      </fill>
    </dxf>
    <dxf>
      <font>
        <color theme="1"/>
      </font>
      <fill>
        <patternFill>
          <bgColor theme="0" tint="-0.14996795556505021"/>
        </patternFill>
      </fill>
    </dxf>
    <dxf>
      <font>
        <color rgb="FF9C0006"/>
      </font>
      <fill>
        <patternFill>
          <bgColor theme="8" tint="0.59996337778862885"/>
        </patternFill>
      </fill>
    </dxf>
    <dxf>
      <font>
        <color rgb="FF9C0006"/>
      </font>
      <fill>
        <patternFill>
          <bgColor theme="0" tint="-0.14996795556505021"/>
        </patternFill>
      </fill>
    </dxf>
    <dxf>
      <font>
        <color rgb="FF9C0006"/>
      </font>
      <fill>
        <patternFill>
          <bgColor rgb="FFFFFF00"/>
        </patternFill>
      </fill>
    </dxf>
    <dxf>
      <font>
        <color rgb="FF9C6500"/>
      </font>
      <fill>
        <patternFill>
          <bgColor rgb="FFFFEB9C"/>
        </patternFill>
      </fill>
    </dxf>
    <dxf>
      <font>
        <color theme="1"/>
      </font>
      <fill>
        <patternFill>
          <bgColor theme="0" tint="-0.14996795556505021"/>
        </patternFill>
      </fill>
    </dxf>
    <dxf>
      <font>
        <color rgb="FF9C0006"/>
      </font>
      <fill>
        <patternFill>
          <bgColor theme="8" tint="0.59996337778862885"/>
        </patternFill>
      </fill>
    </dxf>
    <dxf>
      <font>
        <color rgb="FF9C0006"/>
      </font>
      <fill>
        <patternFill>
          <bgColor theme="0" tint="-0.14996795556505021"/>
        </patternFill>
      </fill>
    </dxf>
    <dxf>
      <font>
        <color rgb="FF9C0006"/>
      </font>
      <fill>
        <patternFill>
          <bgColor rgb="FFFFFF00"/>
        </patternFill>
      </fill>
    </dxf>
    <dxf>
      <fill>
        <patternFill>
          <bgColor theme="0"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FFCC"/>
      <color rgb="FFFF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76865</xdr:rowOff>
    </xdr:from>
    <xdr:to>
      <xdr:col>5</xdr:col>
      <xdr:colOff>587670</xdr:colOff>
      <xdr:row>0</xdr:row>
      <xdr:rowOff>1266265</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0" y="76865"/>
          <a:ext cx="9955788" cy="1189400"/>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latin typeface="ＭＳ ゴシック" panose="020B0609070205080204" pitchFamily="49" charset="-128"/>
              <a:ea typeface="ＭＳ ゴシック" panose="020B0609070205080204" pitchFamily="49" charset="-128"/>
            </a:rPr>
            <a:t>着色セル</a:t>
          </a:r>
          <a:r>
            <a:rPr kumimoji="1" lang="ja-JP" altLang="en-US" sz="2400" b="1" u="none">
              <a:solidFill>
                <a:srgbClr val="FFFF00"/>
              </a:solidFill>
              <a:latin typeface="ＭＳ ゴシック" panose="020B0609070205080204" pitchFamily="49" charset="-128"/>
              <a:ea typeface="ＭＳ ゴシック" panose="020B0609070205080204" pitchFamily="49" charset="-128"/>
            </a:rPr>
            <a:t>に</a:t>
          </a:r>
          <a:r>
            <a:rPr kumimoji="1" lang="ja-JP" altLang="en-US" sz="2400" b="1">
              <a:solidFill>
                <a:srgbClr val="FFFF00"/>
              </a:solidFill>
              <a:latin typeface="ＭＳ ゴシック" panose="020B0609070205080204" pitchFamily="49" charset="-128"/>
              <a:ea typeface="ＭＳ ゴシック" panose="020B0609070205080204" pitchFamily="49" charset="-128"/>
            </a:rPr>
            <a:t>必要事項を入力</a:t>
          </a:r>
          <a:r>
            <a:rPr kumimoji="1" lang="ja-JP" altLang="en-US" sz="2400" b="1">
              <a:solidFill>
                <a:srgbClr val="FF0000"/>
              </a:solidFill>
              <a:latin typeface="ＭＳ ゴシック" panose="020B0609070205080204" pitchFamily="49" charset="-128"/>
              <a:ea typeface="ＭＳ ゴシック" panose="020B0609070205080204" pitchFamily="49" charset="-128"/>
            </a:rPr>
            <a:t>してください。</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latin typeface="ＭＳ ゴシック" panose="020B0609070205080204" pitchFamily="49" charset="-128"/>
              <a:ea typeface="ＭＳ ゴシック" panose="020B0609070205080204" pitchFamily="49" charset="-128"/>
            </a:rPr>
            <a:t>　</a:t>
          </a:r>
          <a:r>
            <a:rPr kumimoji="1" lang="ja-JP" altLang="en-US" sz="2400" b="1">
              <a:solidFill>
                <a:srgbClr val="FF0000"/>
              </a:solidFill>
              <a:latin typeface="ＭＳ ゴシック" panose="020B0609070205080204" pitchFamily="49" charset="-128"/>
              <a:ea typeface="ＭＳ ゴシック" panose="020B0609070205080204" pitchFamily="49" charset="-128"/>
            </a:rPr>
            <a:t>（入力した情報が別のシートに自動転記されます）</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647700</xdr:colOff>
      <xdr:row>0</xdr:row>
      <xdr:rowOff>123826</xdr:rowOff>
    </xdr:from>
    <xdr:to>
      <xdr:col>5</xdr:col>
      <xdr:colOff>6271260</xdr:colOff>
      <xdr:row>0</xdr:row>
      <xdr:rowOff>1000126</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10020300" y="123826"/>
          <a:ext cx="5623560" cy="876300"/>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　各シートには複雑な計算式が入っているので、誤って計算式を削除した場合は、メールに添付の未入力の状態から再度入力いただくのが確実です。また、シートを追加したり削除したりしないでください。</a:t>
          </a:r>
          <a:endParaRPr lang="ja-JP" altLang="ja-JP" sz="2400">
            <a:effectLst/>
          </a:endParaRPr>
        </a:p>
        <a:p>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103186</xdr:colOff>
      <xdr:row>0</xdr:row>
      <xdr:rowOff>39687</xdr:rowOff>
    </xdr:from>
    <xdr:to>
      <xdr:col>1</xdr:col>
      <xdr:colOff>114300</xdr:colOff>
      <xdr:row>0</xdr:row>
      <xdr:rowOff>309562</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103186" y="39687"/>
          <a:ext cx="1001714" cy="2698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（別紙３）</a:t>
          </a:r>
        </a:p>
      </xdr:txBody>
    </xdr:sp>
    <xdr:clientData/>
  </xdr:twoCellAnchor>
  <xdr:twoCellAnchor>
    <xdr:from>
      <xdr:col>5</xdr:col>
      <xdr:colOff>78441</xdr:colOff>
      <xdr:row>0</xdr:row>
      <xdr:rowOff>0</xdr:rowOff>
    </xdr:from>
    <xdr:to>
      <xdr:col>36</xdr:col>
      <xdr:colOff>67235</xdr:colOff>
      <xdr:row>4</xdr:row>
      <xdr:rowOff>123266</xdr:rowOff>
    </xdr:to>
    <xdr:sp macro="" textlink="">
      <xdr:nvSpPr>
        <xdr:cNvPr id="4" name="吹き出し: 角を丸めた四角形 3">
          <a:extLst>
            <a:ext uri="{FF2B5EF4-FFF2-40B4-BE49-F238E27FC236}">
              <a16:creationId xmlns:a16="http://schemas.microsoft.com/office/drawing/2014/main" id="{00000000-0008-0000-0A00-000004000000}"/>
            </a:ext>
          </a:extLst>
        </xdr:cNvPr>
        <xdr:cNvSpPr/>
      </xdr:nvSpPr>
      <xdr:spPr>
        <a:xfrm>
          <a:off x="11127441" y="0"/>
          <a:ext cx="4191000" cy="1546413"/>
        </a:xfrm>
        <a:prstGeom prst="wedgeRoundRectCallout">
          <a:avLst>
            <a:gd name="adj1" fmla="val -42850"/>
            <a:gd name="adj2" fmla="val 23286"/>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兵庫県所管（政令中核市以外）の事業所が派遣元の場合、こちらで申請できます。</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政令中核市及び、県外の事業所が派遣元の場合は、所在している自治体へ申請してください。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145675</xdr:colOff>
      <xdr:row>6</xdr:row>
      <xdr:rowOff>89646</xdr:rowOff>
    </xdr:from>
    <xdr:to>
      <xdr:col>41</xdr:col>
      <xdr:colOff>135590</xdr:colOff>
      <xdr:row>7</xdr:row>
      <xdr:rowOff>263337</xdr:rowOff>
    </xdr:to>
    <xdr:sp macro="" textlink="">
      <xdr:nvSpPr>
        <xdr:cNvPr id="5" name="正方形/長方形 4">
          <a:extLst>
            <a:ext uri="{FF2B5EF4-FFF2-40B4-BE49-F238E27FC236}">
              <a16:creationId xmlns:a16="http://schemas.microsoft.com/office/drawing/2014/main" id="{00000000-0008-0000-0A00-000005000000}"/>
            </a:ext>
          </a:extLst>
        </xdr:cNvPr>
        <xdr:cNvSpPr/>
      </xdr:nvSpPr>
      <xdr:spPr>
        <a:xfrm>
          <a:off x="11026587" y="2106705"/>
          <a:ext cx="5200650" cy="47625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品目等が多い場合は、内訳は「別紙のとおり」と記載し、別紙内訳表（Ｅｘｃｅｌファイル）を添付ください。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103185</xdr:colOff>
      <xdr:row>0</xdr:row>
      <xdr:rowOff>39687</xdr:rowOff>
    </xdr:from>
    <xdr:to>
      <xdr:col>1</xdr:col>
      <xdr:colOff>523874</xdr:colOff>
      <xdr:row>0</xdr:row>
      <xdr:rowOff>309562</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103185" y="39687"/>
          <a:ext cx="1411289" cy="2698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（別紙３）</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103185</xdr:colOff>
      <xdr:row>0</xdr:row>
      <xdr:rowOff>39687</xdr:rowOff>
    </xdr:from>
    <xdr:to>
      <xdr:col>1</xdr:col>
      <xdr:colOff>200024</xdr:colOff>
      <xdr:row>0</xdr:row>
      <xdr:rowOff>309562</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103185" y="39687"/>
          <a:ext cx="1087439" cy="2698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（別紙３）</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19050</xdr:colOff>
      <xdr:row>1</xdr:row>
      <xdr:rowOff>57150</xdr:rowOff>
    </xdr:from>
    <xdr:to>
      <xdr:col>14</xdr:col>
      <xdr:colOff>609600</xdr:colOff>
      <xdr:row>11</xdr:row>
      <xdr:rowOff>77442</xdr:rowOff>
    </xdr:to>
    <xdr:sp macro="" textlink="">
      <xdr:nvSpPr>
        <xdr:cNvPr id="2" name="吹き出し: 角を丸めた四角形 1">
          <a:extLst>
            <a:ext uri="{FF2B5EF4-FFF2-40B4-BE49-F238E27FC236}">
              <a16:creationId xmlns:a16="http://schemas.microsoft.com/office/drawing/2014/main" id="{00000000-0008-0000-0D00-000002000000}"/>
            </a:ext>
          </a:extLst>
        </xdr:cNvPr>
        <xdr:cNvSpPr/>
      </xdr:nvSpPr>
      <xdr:spPr>
        <a:xfrm>
          <a:off x="6191250" y="238125"/>
          <a:ext cx="4019550" cy="2468217"/>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32</xdr:col>
      <xdr:colOff>127000</xdr:colOff>
      <xdr:row>14</xdr:row>
      <xdr:rowOff>114300</xdr:rowOff>
    </xdr:from>
    <xdr:to>
      <xdr:col>32</xdr:col>
      <xdr:colOff>228600</xdr:colOff>
      <xdr:row>31</xdr:row>
      <xdr:rowOff>63500</xdr:rowOff>
    </xdr:to>
    <xdr:sp macro="" textlink="">
      <xdr:nvSpPr>
        <xdr:cNvPr id="3" name="右大かっこ 2">
          <a:extLst>
            <a:ext uri="{FF2B5EF4-FFF2-40B4-BE49-F238E27FC236}">
              <a16:creationId xmlns:a16="http://schemas.microsoft.com/office/drawing/2014/main" id="{00000000-0008-0000-0E00-000003000000}"/>
            </a:ext>
          </a:extLst>
        </xdr:cNvPr>
        <xdr:cNvSpPr/>
      </xdr:nvSpPr>
      <xdr:spPr>
        <a:xfrm>
          <a:off x="9509125" y="4114800"/>
          <a:ext cx="101600" cy="3816350"/>
        </a:xfrm>
        <a:prstGeom prst="rightBracket">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227693</xdr:colOff>
      <xdr:row>24</xdr:row>
      <xdr:rowOff>217170</xdr:rowOff>
    </xdr:from>
    <xdr:to>
      <xdr:col>44</xdr:col>
      <xdr:colOff>291193</xdr:colOff>
      <xdr:row>27</xdr:row>
      <xdr:rowOff>166369</xdr:rowOff>
    </xdr:to>
    <xdr:sp macro="" textlink="">
      <xdr:nvSpPr>
        <xdr:cNvPr id="4" name="吹き出し: 角を丸めた四角形 3">
          <a:extLst>
            <a:ext uri="{FF2B5EF4-FFF2-40B4-BE49-F238E27FC236}">
              <a16:creationId xmlns:a16="http://schemas.microsoft.com/office/drawing/2014/main" id="{00000000-0008-0000-0E00-000004000000}"/>
            </a:ext>
          </a:extLst>
        </xdr:cNvPr>
        <xdr:cNvSpPr/>
      </xdr:nvSpPr>
      <xdr:spPr>
        <a:xfrm>
          <a:off x="11439979" y="6503670"/>
          <a:ext cx="4826000" cy="588735"/>
        </a:xfrm>
        <a:prstGeom prst="wedgeRoundRectCallout">
          <a:avLst>
            <a:gd name="adj1" fmla="val -86720"/>
            <a:gd name="adj2" fmla="val -27696"/>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aseline="0">
              <a:solidFill>
                <a:schemeClr val="tx1"/>
              </a:solidFill>
              <a:effectLst/>
              <a:latin typeface="ＭＳ ゴシック" panose="020B0609070205080204" pitchFamily="49" charset="-128"/>
              <a:ea typeface="ＭＳ ゴシック" panose="020B0609070205080204" pitchFamily="49" charset="-128"/>
              <a:cs typeface="+mn-cs"/>
            </a:rPr>
            <a:t>入力しないでください。</a:t>
          </a:r>
          <a:endParaRPr kumimoji="1" lang="en-US" altLang="ja-JP" sz="1400" baseline="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37</xdr:col>
      <xdr:colOff>265974</xdr:colOff>
      <xdr:row>36</xdr:row>
      <xdr:rowOff>127000</xdr:rowOff>
    </xdr:from>
    <xdr:to>
      <xdr:col>44</xdr:col>
      <xdr:colOff>329474</xdr:colOff>
      <xdr:row>40</xdr:row>
      <xdr:rowOff>342900</xdr:rowOff>
    </xdr:to>
    <xdr:sp macro="" textlink="">
      <xdr:nvSpPr>
        <xdr:cNvPr id="5" name="吹き出し: 角を丸めた四角形 4">
          <a:extLst>
            <a:ext uri="{FF2B5EF4-FFF2-40B4-BE49-F238E27FC236}">
              <a16:creationId xmlns:a16="http://schemas.microsoft.com/office/drawing/2014/main" id="{00000000-0008-0000-0E00-000005000000}"/>
            </a:ext>
          </a:extLst>
        </xdr:cNvPr>
        <xdr:cNvSpPr/>
      </xdr:nvSpPr>
      <xdr:spPr>
        <a:xfrm>
          <a:off x="11478260" y="9407071"/>
          <a:ext cx="4826000" cy="1358900"/>
        </a:xfrm>
        <a:prstGeom prst="wedgeRoundRectCallout">
          <a:avLst>
            <a:gd name="adj1" fmla="val -89234"/>
            <a:gd name="adj2" fmla="val -11092"/>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aseline="0">
              <a:solidFill>
                <a:schemeClr val="tx1"/>
              </a:solidFill>
              <a:effectLst/>
              <a:latin typeface="ＭＳ ゴシック" panose="020B0609070205080204" pitchFamily="49" charset="-128"/>
              <a:ea typeface="ＭＳ ゴシック" panose="020B0609070205080204" pitchFamily="49" charset="-128"/>
              <a:cs typeface="+mn-cs"/>
            </a:rPr>
            <a:t>経理処理の都合上、日付は当課で入力するので、入力しないでください。</a:t>
          </a:r>
          <a:endParaRPr kumimoji="1" lang="en-US" altLang="ja-JP" sz="1400" baseline="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32</xdr:col>
      <xdr:colOff>254000</xdr:colOff>
      <xdr:row>43</xdr:row>
      <xdr:rowOff>50800</xdr:rowOff>
    </xdr:from>
    <xdr:to>
      <xdr:col>33</xdr:col>
      <xdr:colOff>190500</xdr:colOff>
      <xdr:row>53</xdr:row>
      <xdr:rowOff>254000</xdr:rowOff>
    </xdr:to>
    <xdr:sp macro="" textlink="">
      <xdr:nvSpPr>
        <xdr:cNvPr id="6" name="右大かっこ 5">
          <a:extLst>
            <a:ext uri="{FF2B5EF4-FFF2-40B4-BE49-F238E27FC236}">
              <a16:creationId xmlns:a16="http://schemas.microsoft.com/office/drawing/2014/main" id="{00000000-0008-0000-0E00-000006000000}"/>
            </a:ext>
          </a:extLst>
        </xdr:cNvPr>
        <xdr:cNvSpPr/>
      </xdr:nvSpPr>
      <xdr:spPr>
        <a:xfrm>
          <a:off x="9636125" y="11614150"/>
          <a:ext cx="222250" cy="3060700"/>
        </a:xfrm>
        <a:prstGeom prst="rightBracket">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75293</xdr:colOff>
      <xdr:row>9</xdr:row>
      <xdr:rowOff>106136</xdr:rowOff>
    </xdr:from>
    <xdr:to>
      <xdr:col>41</xdr:col>
      <xdr:colOff>642258</xdr:colOff>
      <xdr:row>14</xdr:row>
      <xdr:rowOff>95250</xdr:rowOff>
    </xdr:to>
    <xdr:sp macro="" textlink="">
      <xdr:nvSpPr>
        <xdr:cNvPr id="7" name="吹き出し: 角を丸めた四角形 6">
          <a:extLst>
            <a:ext uri="{FF2B5EF4-FFF2-40B4-BE49-F238E27FC236}">
              <a16:creationId xmlns:a16="http://schemas.microsoft.com/office/drawing/2014/main" id="{00000000-0008-0000-0E00-000007000000}"/>
            </a:ext>
          </a:extLst>
        </xdr:cNvPr>
        <xdr:cNvSpPr/>
      </xdr:nvSpPr>
      <xdr:spPr>
        <a:xfrm>
          <a:off x="9749972" y="2677886"/>
          <a:ext cx="4826000" cy="1417864"/>
        </a:xfrm>
        <a:prstGeom prst="wedgeRoundRectCallout">
          <a:avLst>
            <a:gd name="adj1" fmla="val -47859"/>
            <a:gd name="adj2" fmla="val 644046"/>
            <a:gd name="adj3" fmla="val 16667"/>
          </a:avLst>
        </a:prstGeom>
        <a:solidFill>
          <a:srgbClr val="FFFF0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aseline="0">
              <a:solidFill>
                <a:schemeClr val="tx1"/>
              </a:solidFill>
              <a:effectLst/>
              <a:latin typeface="ＭＳ ゴシック" panose="020B0609070205080204" pitchFamily="49" charset="-128"/>
              <a:ea typeface="ＭＳ ゴシック" panose="020B0609070205080204" pitchFamily="49" charset="-128"/>
              <a:cs typeface="+mn-cs"/>
            </a:rPr>
            <a:t>自動で転記されるので入力不要です。</a:t>
          </a:r>
          <a:endParaRPr kumimoji="1" lang="en-US" altLang="ja-JP" sz="1400" baseline="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400" u="sng" baseline="0">
              <a:solidFill>
                <a:schemeClr val="tx1"/>
              </a:solidFill>
              <a:effectLst/>
              <a:latin typeface="ＭＳ ゴシック" panose="020B0609070205080204" pitchFamily="49" charset="-128"/>
              <a:ea typeface="ＭＳ ゴシック" panose="020B0609070205080204" pitchFamily="49" charset="-128"/>
              <a:cs typeface="+mn-cs"/>
            </a:rPr>
            <a:t>発行責任者と担当者が異なる場合は、</a:t>
          </a:r>
          <a:endParaRPr kumimoji="1" lang="en-US" altLang="ja-JP" sz="1400" u="sng" baseline="0">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400" u="sng" baseline="0">
              <a:solidFill>
                <a:schemeClr val="tx1"/>
              </a:solidFill>
              <a:effectLst/>
              <a:latin typeface="ＭＳ ゴシック" panose="020B0609070205080204" pitchFamily="49" charset="-128"/>
              <a:ea typeface="ＭＳ ゴシック" panose="020B0609070205080204" pitchFamily="49" charset="-128"/>
              <a:cs typeface="+mn-cs"/>
            </a:rPr>
            <a:t>直接入力</a:t>
          </a:r>
          <a:r>
            <a:rPr kumimoji="1" lang="ja-JP" altLang="en-US" sz="1400" baseline="0">
              <a:solidFill>
                <a:schemeClr val="tx1"/>
              </a:solidFill>
              <a:effectLst/>
              <a:latin typeface="ＭＳ ゴシック" panose="020B0609070205080204" pitchFamily="49" charset="-128"/>
              <a:ea typeface="ＭＳ ゴシック" panose="020B0609070205080204" pitchFamily="49" charset="-128"/>
              <a:cs typeface="+mn-cs"/>
            </a:rPr>
            <a:t>してください。</a:t>
          </a:r>
          <a:endParaRPr kumimoji="1" lang="en-US" altLang="ja-JP" sz="1400" baseline="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32</xdr:col>
      <xdr:colOff>241300</xdr:colOff>
      <xdr:row>0</xdr:row>
      <xdr:rowOff>190500</xdr:rowOff>
    </xdr:from>
    <xdr:to>
      <xdr:col>40</xdr:col>
      <xdr:colOff>349250</xdr:colOff>
      <xdr:row>9</xdr:row>
      <xdr:rowOff>29817</xdr:rowOff>
    </xdr:to>
    <xdr:sp macro="" textlink="">
      <xdr:nvSpPr>
        <xdr:cNvPr id="8" name="吹き出し: 角を丸めた四角形 7">
          <a:extLst>
            <a:ext uri="{FF2B5EF4-FFF2-40B4-BE49-F238E27FC236}">
              <a16:creationId xmlns:a16="http://schemas.microsoft.com/office/drawing/2014/main" id="{00000000-0008-0000-0E00-000008000000}"/>
            </a:ext>
          </a:extLst>
        </xdr:cNvPr>
        <xdr:cNvSpPr/>
      </xdr:nvSpPr>
      <xdr:spPr>
        <a:xfrm>
          <a:off x="9817100" y="190500"/>
          <a:ext cx="4019550" cy="2468217"/>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242842</xdr:colOff>
      <xdr:row>25</xdr:row>
      <xdr:rowOff>70666</xdr:rowOff>
    </xdr:from>
    <xdr:to>
      <xdr:col>3</xdr:col>
      <xdr:colOff>476250</xdr:colOff>
      <xdr:row>26</xdr:row>
      <xdr:rowOff>108766</xdr:rowOff>
    </xdr:to>
    <xdr:sp macro="" textlink="">
      <xdr:nvSpPr>
        <xdr:cNvPr id="2" name="円/楕円 4">
          <a:extLst>
            <a:ext uri="{FF2B5EF4-FFF2-40B4-BE49-F238E27FC236}">
              <a16:creationId xmlns:a16="http://schemas.microsoft.com/office/drawing/2014/main" id="{00000000-0008-0000-0F00-000002000000}"/>
            </a:ext>
          </a:extLst>
        </xdr:cNvPr>
        <xdr:cNvSpPr/>
      </xdr:nvSpPr>
      <xdr:spPr>
        <a:xfrm>
          <a:off x="2757442" y="6195241"/>
          <a:ext cx="233408" cy="2381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20</xdr:row>
      <xdr:rowOff>171450</xdr:rowOff>
    </xdr:from>
    <xdr:to>
      <xdr:col>1</xdr:col>
      <xdr:colOff>352425</xdr:colOff>
      <xdr:row>21</xdr:row>
      <xdr:rowOff>133350</xdr:rowOff>
    </xdr:to>
    <xdr:sp macro="" textlink="">
      <xdr:nvSpPr>
        <xdr:cNvPr id="3" name="円/楕円 5">
          <a:extLst>
            <a:ext uri="{FF2B5EF4-FFF2-40B4-BE49-F238E27FC236}">
              <a16:creationId xmlns:a16="http://schemas.microsoft.com/office/drawing/2014/main" id="{00000000-0008-0000-0F00-000003000000}"/>
            </a:ext>
          </a:extLst>
        </xdr:cNvPr>
        <xdr:cNvSpPr/>
      </xdr:nvSpPr>
      <xdr:spPr>
        <a:xfrm>
          <a:off x="1609725" y="5000625"/>
          <a:ext cx="285750" cy="2381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161925</xdr:colOff>
      <xdr:row>47</xdr:row>
      <xdr:rowOff>76200</xdr:rowOff>
    </xdr:from>
    <xdr:to>
      <xdr:col>11</xdr:col>
      <xdr:colOff>933450</xdr:colOff>
      <xdr:row>51</xdr:row>
      <xdr:rowOff>9525</xdr:rowOff>
    </xdr:to>
    <xdr:sp macro="" textlink="">
      <xdr:nvSpPr>
        <xdr:cNvPr id="4" name="テキスト ボックス 3">
          <a:extLst>
            <a:ext uri="{FF2B5EF4-FFF2-40B4-BE49-F238E27FC236}">
              <a16:creationId xmlns:a16="http://schemas.microsoft.com/office/drawing/2014/main" id="{00000000-0008-0000-0F00-000004000000}"/>
            </a:ext>
          </a:extLst>
        </xdr:cNvPr>
        <xdr:cNvSpPr txBox="1"/>
      </xdr:nvSpPr>
      <xdr:spPr>
        <a:xfrm>
          <a:off x="161925" y="11458575"/>
          <a:ext cx="8153400" cy="8858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１　登録する債権者の本人確認書類の写しを添付してください。詳細は下記注意事項６を参照。</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２　本人確認書類の写しとは、概ね以下のとおりです（いずれか一つ）。</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登録者が法人等の場合</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・登記事項証明書　・印鑑登録証明書　等</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登録者が個人の場合</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・マイナンバーカード　・運転免許証　・パスポート　・各種健康保険証　等</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6</xdr:row>
          <xdr:rowOff>190500</xdr:rowOff>
        </xdr:from>
        <xdr:to>
          <xdr:col>1</xdr:col>
          <xdr:colOff>333375</xdr:colOff>
          <xdr:row>8</xdr:row>
          <xdr:rowOff>85725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F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xdr:row>
          <xdr:rowOff>190500</xdr:rowOff>
        </xdr:from>
        <xdr:to>
          <xdr:col>1</xdr:col>
          <xdr:colOff>333375</xdr:colOff>
          <xdr:row>7</xdr:row>
          <xdr:rowOff>85725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F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5</xdr:row>
          <xdr:rowOff>180975</xdr:rowOff>
        </xdr:from>
        <xdr:to>
          <xdr:col>0</xdr:col>
          <xdr:colOff>742950</xdr:colOff>
          <xdr:row>7</xdr:row>
          <xdr:rowOff>76200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F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6</xdr:row>
          <xdr:rowOff>180975</xdr:rowOff>
        </xdr:from>
        <xdr:to>
          <xdr:col>0</xdr:col>
          <xdr:colOff>742950</xdr:colOff>
          <xdr:row>8</xdr:row>
          <xdr:rowOff>76200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F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171450</xdr:rowOff>
        </xdr:from>
        <xdr:to>
          <xdr:col>4</xdr:col>
          <xdr:colOff>342900</xdr:colOff>
          <xdr:row>7</xdr:row>
          <xdr:rowOff>66675</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F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190500</xdr:rowOff>
        </xdr:from>
        <xdr:to>
          <xdr:col>4</xdr:col>
          <xdr:colOff>342900</xdr:colOff>
          <xdr:row>8</xdr:row>
          <xdr:rowOff>85725</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F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xdr:row>
          <xdr:rowOff>180975</xdr:rowOff>
        </xdr:from>
        <xdr:to>
          <xdr:col>7</xdr:col>
          <xdr:colOff>342900</xdr:colOff>
          <xdr:row>7</xdr:row>
          <xdr:rowOff>76200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F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38101</xdr:colOff>
      <xdr:row>31</xdr:row>
      <xdr:rowOff>19050</xdr:rowOff>
    </xdr:from>
    <xdr:to>
      <xdr:col>13</xdr:col>
      <xdr:colOff>38101</xdr:colOff>
      <xdr:row>37</xdr:row>
      <xdr:rowOff>400050</xdr:rowOff>
    </xdr:to>
    <xdr:sp macro="" textlink="">
      <xdr:nvSpPr>
        <xdr:cNvPr id="12" name="右中かっこ 11">
          <a:extLst>
            <a:ext uri="{FF2B5EF4-FFF2-40B4-BE49-F238E27FC236}">
              <a16:creationId xmlns:a16="http://schemas.microsoft.com/office/drawing/2014/main" id="{00000000-0008-0000-0F00-00000C000000}"/>
            </a:ext>
          </a:extLst>
        </xdr:cNvPr>
        <xdr:cNvSpPr/>
      </xdr:nvSpPr>
      <xdr:spPr>
        <a:xfrm>
          <a:off x="8505826" y="7439025"/>
          <a:ext cx="152400" cy="1933575"/>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20</xdr:row>
      <xdr:rowOff>142876</xdr:rowOff>
    </xdr:from>
    <xdr:to>
      <xdr:col>13</xdr:col>
      <xdr:colOff>171449</xdr:colOff>
      <xdr:row>27</xdr:row>
      <xdr:rowOff>28576</xdr:rowOff>
    </xdr:to>
    <xdr:sp macro="" textlink="">
      <xdr:nvSpPr>
        <xdr:cNvPr id="13" name="右中かっこ 12">
          <a:extLst>
            <a:ext uri="{FF2B5EF4-FFF2-40B4-BE49-F238E27FC236}">
              <a16:creationId xmlns:a16="http://schemas.microsoft.com/office/drawing/2014/main" id="{00000000-0008-0000-0F00-00000D000000}"/>
            </a:ext>
          </a:extLst>
        </xdr:cNvPr>
        <xdr:cNvSpPr/>
      </xdr:nvSpPr>
      <xdr:spPr>
        <a:xfrm>
          <a:off x="8505825" y="4972051"/>
          <a:ext cx="285749" cy="1562100"/>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31</xdr:row>
      <xdr:rowOff>9525</xdr:rowOff>
    </xdr:from>
    <xdr:to>
      <xdr:col>11</xdr:col>
      <xdr:colOff>1057275</xdr:colOff>
      <xdr:row>37</xdr:row>
      <xdr:rowOff>428625</xdr:rowOff>
    </xdr:to>
    <xdr:cxnSp macro="">
      <xdr:nvCxnSpPr>
        <xdr:cNvPr id="14" name="直線コネクタ 13">
          <a:extLst>
            <a:ext uri="{FF2B5EF4-FFF2-40B4-BE49-F238E27FC236}">
              <a16:creationId xmlns:a16="http://schemas.microsoft.com/office/drawing/2014/main" id="{00000000-0008-0000-0F00-00000E000000}"/>
            </a:ext>
          </a:extLst>
        </xdr:cNvPr>
        <xdr:cNvCxnSpPr/>
      </xdr:nvCxnSpPr>
      <xdr:spPr>
        <a:xfrm>
          <a:off x="0" y="7429500"/>
          <a:ext cx="8439150" cy="197167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xdr:row>
      <xdr:rowOff>19050</xdr:rowOff>
    </xdr:from>
    <xdr:to>
      <xdr:col>11</xdr:col>
      <xdr:colOff>1057275</xdr:colOff>
      <xdr:row>8</xdr:row>
      <xdr:rowOff>219075</xdr:rowOff>
    </xdr:to>
    <xdr:cxnSp macro="">
      <xdr:nvCxnSpPr>
        <xdr:cNvPr id="15" name="直線コネクタ 14">
          <a:extLst>
            <a:ext uri="{FF2B5EF4-FFF2-40B4-BE49-F238E27FC236}">
              <a16:creationId xmlns:a16="http://schemas.microsoft.com/office/drawing/2014/main" id="{00000000-0008-0000-0F00-00000F000000}"/>
            </a:ext>
          </a:extLst>
        </xdr:cNvPr>
        <xdr:cNvCxnSpPr/>
      </xdr:nvCxnSpPr>
      <xdr:spPr>
        <a:xfrm>
          <a:off x="0" y="1257300"/>
          <a:ext cx="8439150" cy="94297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95249</xdr:colOff>
      <xdr:row>6</xdr:row>
      <xdr:rowOff>19050</xdr:rowOff>
    </xdr:from>
    <xdr:to>
      <xdr:col>14</xdr:col>
      <xdr:colOff>638174</xdr:colOff>
      <xdr:row>8</xdr:row>
      <xdr:rowOff>57150</xdr:rowOff>
    </xdr:to>
    <xdr:sp macro="" textlink="">
      <xdr:nvSpPr>
        <xdr:cNvPr id="16" name="吹き出し: 角を丸めた四角形 15">
          <a:extLst>
            <a:ext uri="{FF2B5EF4-FFF2-40B4-BE49-F238E27FC236}">
              <a16:creationId xmlns:a16="http://schemas.microsoft.com/office/drawing/2014/main" id="{00000000-0008-0000-0F00-000010000000}"/>
            </a:ext>
          </a:extLst>
        </xdr:cNvPr>
        <xdr:cNvSpPr/>
      </xdr:nvSpPr>
      <xdr:spPr>
        <a:xfrm>
          <a:off x="8715374" y="1504950"/>
          <a:ext cx="1228725"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入力不要です。</a:t>
          </a:r>
          <a:endParaRPr kumimoji="1" lang="ja-JP" altLang="en-US" sz="1100"/>
        </a:p>
      </xdr:txBody>
    </xdr:sp>
    <xdr:clientData/>
  </xdr:twoCellAnchor>
  <xdr:twoCellAnchor>
    <xdr:from>
      <xdr:col>13</xdr:col>
      <xdr:colOff>171448</xdr:colOff>
      <xdr:row>10</xdr:row>
      <xdr:rowOff>76199</xdr:rowOff>
    </xdr:from>
    <xdr:to>
      <xdr:col>18</xdr:col>
      <xdr:colOff>419100</xdr:colOff>
      <xdr:row>14</xdr:row>
      <xdr:rowOff>200025</xdr:rowOff>
    </xdr:to>
    <xdr:sp macro="" textlink="">
      <xdr:nvSpPr>
        <xdr:cNvPr id="17" name="吹き出し: 角を丸めた四角形 16">
          <a:extLst>
            <a:ext uri="{FF2B5EF4-FFF2-40B4-BE49-F238E27FC236}">
              <a16:creationId xmlns:a16="http://schemas.microsoft.com/office/drawing/2014/main" id="{00000000-0008-0000-0F00-000011000000}"/>
            </a:ext>
          </a:extLst>
        </xdr:cNvPr>
        <xdr:cNvSpPr/>
      </xdr:nvSpPr>
      <xdr:spPr>
        <a:xfrm>
          <a:off x="8791573" y="2552699"/>
          <a:ext cx="3676652" cy="914401"/>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mn-lt"/>
              <a:ea typeface="+mn-ea"/>
              <a:cs typeface="+mn-cs"/>
            </a:rPr>
            <a:t>「住所（所在地）」「屋号・氏名又は法人名」欄は、法人本部の情報が</a:t>
          </a:r>
          <a:r>
            <a:rPr kumimoji="1" lang="ja-JP" altLang="en-US" sz="1100">
              <a:solidFill>
                <a:schemeClr val="tx1"/>
              </a:solidFill>
              <a:effectLst/>
              <a:latin typeface="+mn-lt"/>
              <a:ea typeface="+mn-ea"/>
              <a:cs typeface="+mn-cs"/>
            </a:rPr>
            <a:t>基本情報</a:t>
          </a:r>
          <a:r>
            <a:rPr kumimoji="1" lang="ja-JP" altLang="ja-JP" sz="1100">
              <a:solidFill>
                <a:schemeClr val="tx1"/>
              </a:solidFill>
              <a:effectLst/>
              <a:latin typeface="+mn-lt"/>
              <a:ea typeface="+mn-ea"/>
              <a:cs typeface="+mn-cs"/>
            </a:rPr>
            <a:t>シートから転記されます。</a:t>
          </a:r>
          <a:endParaRPr lang="ja-JP" altLang="ja-JP" sz="1100">
            <a:solidFill>
              <a:schemeClr val="tx1"/>
            </a:solidFill>
            <a:effectLst/>
          </a:endParaRPr>
        </a:p>
        <a:p>
          <a:r>
            <a:rPr kumimoji="1" lang="ja-JP" altLang="ja-JP" sz="1100">
              <a:solidFill>
                <a:srgbClr val="FF0000"/>
              </a:solidFill>
              <a:effectLst/>
              <a:latin typeface="+mn-lt"/>
              <a:ea typeface="+mn-ea"/>
              <a:cs typeface="+mn-cs"/>
            </a:rPr>
            <a:t>フリガナのみ入力</a:t>
          </a:r>
          <a:r>
            <a:rPr kumimoji="1" lang="ja-JP" altLang="ja-JP" sz="1100">
              <a:solidFill>
                <a:schemeClr val="tx1"/>
              </a:solidFill>
              <a:effectLst/>
              <a:latin typeface="+mn-lt"/>
              <a:ea typeface="+mn-ea"/>
              <a:cs typeface="+mn-cs"/>
            </a:rPr>
            <a:t>してください。</a:t>
          </a:r>
          <a:endParaRPr kumimoji="1" lang="ja-JP" altLang="en-US" sz="1000">
            <a:solidFill>
              <a:schemeClr val="tx1"/>
            </a:solidFill>
          </a:endParaRPr>
        </a:p>
      </xdr:txBody>
    </xdr:sp>
    <xdr:clientData/>
  </xdr:twoCellAnchor>
  <xdr:twoCellAnchor>
    <xdr:from>
      <xdr:col>12</xdr:col>
      <xdr:colOff>66674</xdr:colOff>
      <xdr:row>9</xdr:row>
      <xdr:rowOff>28575</xdr:rowOff>
    </xdr:from>
    <xdr:to>
      <xdr:col>13</xdr:col>
      <xdr:colOff>114299</xdr:colOff>
      <xdr:row>15</xdr:row>
      <xdr:rowOff>95250</xdr:rowOff>
    </xdr:to>
    <xdr:sp macro="" textlink="">
      <xdr:nvSpPr>
        <xdr:cNvPr id="18" name="右中かっこ 17">
          <a:extLst>
            <a:ext uri="{FF2B5EF4-FFF2-40B4-BE49-F238E27FC236}">
              <a16:creationId xmlns:a16="http://schemas.microsoft.com/office/drawing/2014/main" id="{00000000-0008-0000-0F00-000012000000}"/>
            </a:ext>
          </a:extLst>
        </xdr:cNvPr>
        <xdr:cNvSpPr/>
      </xdr:nvSpPr>
      <xdr:spPr>
        <a:xfrm>
          <a:off x="8534399" y="2257425"/>
          <a:ext cx="200025" cy="1343025"/>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171449</xdr:colOff>
      <xdr:row>16</xdr:row>
      <xdr:rowOff>142874</xdr:rowOff>
    </xdr:from>
    <xdr:to>
      <xdr:col>18</xdr:col>
      <xdr:colOff>381000</xdr:colOff>
      <xdr:row>18</xdr:row>
      <xdr:rowOff>95250</xdr:rowOff>
    </xdr:to>
    <xdr:sp macro="" textlink="">
      <xdr:nvSpPr>
        <xdr:cNvPr id="19" name="吹き出し: 角を丸めた四角形 18">
          <a:extLst>
            <a:ext uri="{FF2B5EF4-FFF2-40B4-BE49-F238E27FC236}">
              <a16:creationId xmlns:a16="http://schemas.microsoft.com/office/drawing/2014/main" id="{00000000-0008-0000-0F00-000013000000}"/>
            </a:ext>
          </a:extLst>
        </xdr:cNvPr>
        <xdr:cNvSpPr/>
      </xdr:nvSpPr>
      <xdr:spPr>
        <a:xfrm>
          <a:off x="8791574" y="3886199"/>
          <a:ext cx="3638551" cy="581026"/>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100">
              <a:solidFill>
                <a:srgbClr val="FF0000"/>
              </a:solidFill>
              <a:effectLst/>
              <a:latin typeface="+mn-lt"/>
              <a:ea typeface="+mn-ea"/>
              <a:cs typeface="+mn-cs"/>
            </a:rPr>
            <a:t>経理担当者氏名の欄を入力</a:t>
          </a:r>
          <a:r>
            <a:rPr kumimoji="1" lang="ja-JP" altLang="ja-JP" sz="1100">
              <a:solidFill>
                <a:schemeClr val="tx1"/>
              </a:solidFill>
              <a:effectLst/>
              <a:latin typeface="+mn-lt"/>
              <a:ea typeface="+mn-ea"/>
              <a:cs typeface="+mn-cs"/>
            </a:rPr>
            <a:t>してください。</a:t>
          </a:r>
          <a:endParaRPr kumimoji="1" lang="ja-JP" altLang="en-US" sz="1100">
            <a:solidFill>
              <a:schemeClr val="tx1"/>
            </a:solidFill>
          </a:endParaRPr>
        </a:p>
      </xdr:txBody>
    </xdr:sp>
    <xdr:clientData/>
  </xdr:twoCellAnchor>
  <xdr:twoCellAnchor>
    <xdr:from>
      <xdr:col>13</xdr:col>
      <xdr:colOff>228600</xdr:colOff>
      <xdr:row>21</xdr:row>
      <xdr:rowOff>123826</xdr:rowOff>
    </xdr:from>
    <xdr:to>
      <xdr:col>18</xdr:col>
      <xdr:colOff>485775</xdr:colOff>
      <xdr:row>24</xdr:row>
      <xdr:rowOff>95250</xdr:rowOff>
    </xdr:to>
    <xdr:sp macro="" textlink="">
      <xdr:nvSpPr>
        <xdr:cNvPr id="20" name="吹き出し: 角を丸めた四角形 19">
          <a:extLst>
            <a:ext uri="{FF2B5EF4-FFF2-40B4-BE49-F238E27FC236}">
              <a16:creationId xmlns:a16="http://schemas.microsoft.com/office/drawing/2014/main" id="{00000000-0008-0000-0F00-000014000000}"/>
            </a:ext>
          </a:extLst>
        </xdr:cNvPr>
        <xdr:cNvSpPr/>
      </xdr:nvSpPr>
      <xdr:spPr>
        <a:xfrm>
          <a:off x="8848725" y="5229226"/>
          <a:ext cx="3686175" cy="761999"/>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tx1"/>
              </a:solidFill>
              <a:effectLst/>
              <a:latin typeface="+mn-lt"/>
              <a:ea typeface="+mn-ea"/>
              <a:cs typeface="+mn-cs"/>
            </a:rPr>
            <a:t>金融機関名・支店名</a:t>
          </a:r>
          <a:r>
            <a:rPr kumimoji="1" lang="ja-JP" altLang="en-US" sz="1100">
              <a:solidFill>
                <a:schemeClr val="tx1"/>
              </a:solidFill>
              <a:effectLst/>
              <a:latin typeface="+mn-lt"/>
              <a:ea typeface="+mn-ea"/>
              <a:cs typeface="+mn-cs"/>
            </a:rPr>
            <a:t>の</a:t>
          </a:r>
          <a:r>
            <a:rPr kumimoji="1" lang="ja-JP" altLang="ja-JP" sz="1100">
              <a:solidFill>
                <a:schemeClr val="tx1"/>
              </a:solidFill>
              <a:effectLst/>
              <a:latin typeface="+mn-lt"/>
              <a:ea typeface="+mn-ea"/>
              <a:cs typeface="+mn-cs"/>
            </a:rPr>
            <a:t>フリガナを入力</a:t>
          </a:r>
          <a:r>
            <a:rPr kumimoji="1" lang="ja-JP" altLang="en-US" sz="1100">
              <a:solidFill>
                <a:schemeClr val="tx1"/>
              </a:solidFill>
              <a:effectLst/>
              <a:latin typeface="+mn-lt"/>
              <a:ea typeface="+mn-ea"/>
              <a:cs typeface="+mn-cs"/>
            </a:rPr>
            <a:t>してください。</a:t>
          </a:r>
          <a:endParaRPr lang="ja-JP" altLang="ja-JP" sz="1100">
            <a:solidFill>
              <a:schemeClr val="tx1"/>
            </a:solidFill>
            <a:effectLst/>
          </a:endParaRPr>
        </a:p>
        <a:p>
          <a:r>
            <a:rPr kumimoji="1" lang="ja-JP" altLang="ja-JP" sz="1100">
              <a:solidFill>
                <a:schemeClr val="tx1"/>
              </a:solidFill>
              <a:effectLst/>
              <a:latin typeface="+mn-lt"/>
              <a:ea typeface="+mn-ea"/>
              <a:cs typeface="+mn-cs"/>
            </a:rPr>
            <a:t>該当の項目に○を移動させて囲んでください。</a:t>
          </a:r>
          <a:endParaRPr kumimoji="0" lang="en-US" altLang="ja-JP" sz="1100" b="0" i="0" u="none" strike="noStrike">
            <a:solidFill>
              <a:schemeClr val="lt1"/>
            </a:solidFill>
            <a:effectLst/>
            <a:latin typeface="+mn-lt"/>
            <a:ea typeface="+mn-ea"/>
            <a:cs typeface="+mn-cs"/>
          </a:endParaRPr>
        </a:p>
      </xdr:txBody>
    </xdr:sp>
    <xdr:clientData/>
  </xdr:twoCellAnchor>
  <xdr:twoCellAnchor>
    <xdr:from>
      <xdr:col>13</xdr:col>
      <xdr:colOff>95249</xdr:colOff>
      <xdr:row>33</xdr:row>
      <xdr:rowOff>152400</xdr:rowOff>
    </xdr:from>
    <xdr:to>
      <xdr:col>17</xdr:col>
      <xdr:colOff>276224</xdr:colOff>
      <xdr:row>35</xdr:row>
      <xdr:rowOff>238125</xdr:rowOff>
    </xdr:to>
    <xdr:sp macro="" textlink="">
      <xdr:nvSpPr>
        <xdr:cNvPr id="21" name="吹き出し: 角を丸めた四角形 20">
          <a:extLst>
            <a:ext uri="{FF2B5EF4-FFF2-40B4-BE49-F238E27FC236}">
              <a16:creationId xmlns:a16="http://schemas.microsoft.com/office/drawing/2014/main" id="{00000000-0008-0000-0F00-000015000000}"/>
            </a:ext>
          </a:extLst>
        </xdr:cNvPr>
        <xdr:cNvSpPr/>
      </xdr:nvSpPr>
      <xdr:spPr>
        <a:xfrm>
          <a:off x="8715374" y="8124825"/>
          <a:ext cx="2924175" cy="542925"/>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入力不要です。</a:t>
          </a:r>
          <a:endParaRPr kumimoji="1" lang="ja-JP" altLang="en-US" sz="1100"/>
        </a:p>
      </xdr:txBody>
    </xdr:sp>
    <xdr:clientData/>
  </xdr:twoCellAnchor>
  <xdr:twoCellAnchor>
    <xdr:from>
      <xdr:col>13</xdr:col>
      <xdr:colOff>57149</xdr:colOff>
      <xdr:row>43</xdr:row>
      <xdr:rowOff>114300</xdr:rowOff>
    </xdr:from>
    <xdr:to>
      <xdr:col>17</xdr:col>
      <xdr:colOff>304800</xdr:colOff>
      <xdr:row>45</xdr:row>
      <xdr:rowOff>171450</xdr:rowOff>
    </xdr:to>
    <xdr:sp macro="" textlink="">
      <xdr:nvSpPr>
        <xdr:cNvPr id="22" name="吹き出し: 角を丸めた四角形 21">
          <a:extLst>
            <a:ext uri="{FF2B5EF4-FFF2-40B4-BE49-F238E27FC236}">
              <a16:creationId xmlns:a16="http://schemas.microsoft.com/office/drawing/2014/main" id="{00000000-0008-0000-0F00-000016000000}"/>
            </a:ext>
          </a:extLst>
        </xdr:cNvPr>
        <xdr:cNvSpPr/>
      </xdr:nvSpPr>
      <xdr:spPr>
        <a:xfrm>
          <a:off x="8677274" y="10544175"/>
          <a:ext cx="2990851"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押印不要です。</a:t>
          </a:r>
          <a:endParaRPr lang="ja-JP" altLang="ja-JP">
            <a:solidFill>
              <a:schemeClr val="tx1"/>
            </a:solidFill>
            <a:effectLst/>
          </a:endParaRPr>
        </a:p>
      </xdr:txBody>
    </xdr:sp>
    <xdr:clientData/>
  </xdr:twoCellAnchor>
  <xdr:twoCellAnchor>
    <xdr:from>
      <xdr:col>13</xdr:col>
      <xdr:colOff>38098</xdr:colOff>
      <xdr:row>48</xdr:row>
      <xdr:rowOff>9525</xdr:rowOff>
    </xdr:from>
    <xdr:to>
      <xdr:col>17</xdr:col>
      <xdr:colOff>342899</xdr:colOff>
      <xdr:row>50</xdr:row>
      <xdr:rowOff>66675</xdr:rowOff>
    </xdr:to>
    <xdr:sp macro="" textlink="">
      <xdr:nvSpPr>
        <xdr:cNvPr id="23" name="吹き出し: 角を丸めた四角形 22">
          <a:extLst>
            <a:ext uri="{FF2B5EF4-FFF2-40B4-BE49-F238E27FC236}">
              <a16:creationId xmlns:a16="http://schemas.microsoft.com/office/drawing/2014/main" id="{00000000-0008-0000-0F00-000017000000}"/>
            </a:ext>
          </a:extLst>
        </xdr:cNvPr>
        <xdr:cNvSpPr/>
      </xdr:nvSpPr>
      <xdr:spPr>
        <a:xfrm>
          <a:off x="8658223" y="11630025"/>
          <a:ext cx="3048001"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mn-lt"/>
              <a:ea typeface="+mn-ea"/>
              <a:cs typeface="+mn-cs"/>
            </a:rPr>
            <a:t>本人確認書類の提出は不要です。</a:t>
          </a:r>
          <a:endParaRPr lang="ja-JP" altLang="ja-JP">
            <a:solidFill>
              <a:schemeClr val="tx1"/>
            </a:solidFill>
            <a:effectLst/>
          </a:endParaRPr>
        </a:p>
      </xdr:txBody>
    </xdr:sp>
    <xdr:clientData/>
  </xdr:twoCellAnchor>
  <xdr:twoCellAnchor>
    <xdr:from>
      <xdr:col>0</xdr:col>
      <xdr:colOff>158750</xdr:colOff>
      <xdr:row>47</xdr:row>
      <xdr:rowOff>90714</xdr:rowOff>
    </xdr:from>
    <xdr:to>
      <xdr:col>11</xdr:col>
      <xdr:colOff>941161</xdr:colOff>
      <xdr:row>51</xdr:row>
      <xdr:rowOff>0</xdr:rowOff>
    </xdr:to>
    <xdr:cxnSp macro="">
      <xdr:nvCxnSpPr>
        <xdr:cNvPr id="24" name="直線コネクタ 23">
          <a:extLst>
            <a:ext uri="{FF2B5EF4-FFF2-40B4-BE49-F238E27FC236}">
              <a16:creationId xmlns:a16="http://schemas.microsoft.com/office/drawing/2014/main" id="{00000000-0008-0000-0F00-000018000000}"/>
            </a:ext>
          </a:extLst>
        </xdr:cNvPr>
        <xdr:cNvCxnSpPr/>
      </xdr:nvCxnSpPr>
      <xdr:spPr>
        <a:xfrm>
          <a:off x="158750" y="11473089"/>
          <a:ext cx="8164286" cy="861786"/>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152399</xdr:colOff>
      <xdr:row>1</xdr:row>
      <xdr:rowOff>0</xdr:rowOff>
    </xdr:from>
    <xdr:to>
      <xdr:col>19</xdr:col>
      <xdr:colOff>409574</xdr:colOff>
      <xdr:row>5</xdr:row>
      <xdr:rowOff>95250</xdr:rowOff>
    </xdr:to>
    <xdr:sp macro="" textlink="">
      <xdr:nvSpPr>
        <xdr:cNvPr id="25" name="吹き出し: 角を丸めた四角形 24">
          <a:extLst>
            <a:ext uri="{FF2B5EF4-FFF2-40B4-BE49-F238E27FC236}">
              <a16:creationId xmlns:a16="http://schemas.microsoft.com/office/drawing/2014/main" id="{00000000-0008-0000-0F00-000019000000}"/>
            </a:ext>
          </a:extLst>
        </xdr:cNvPr>
        <xdr:cNvSpPr/>
      </xdr:nvSpPr>
      <xdr:spPr>
        <a:xfrm>
          <a:off x="8620124" y="114300"/>
          <a:ext cx="4524375" cy="1219200"/>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着色箇所のみ</a:t>
          </a:r>
          <a:r>
            <a:rPr kumimoji="1" lang="ja-JP" altLang="ja-JP" sz="1800" b="1">
              <a:solidFill>
                <a:srgbClr val="FFFF00"/>
              </a:solidFill>
              <a:effectLst/>
              <a:latin typeface="ＭＳ ゴシック" panose="020B0609070205080204" pitchFamily="49" charset="-128"/>
              <a:ea typeface="ＭＳ ゴシック" panose="020B0609070205080204" pitchFamily="49" charset="-128"/>
              <a:cs typeface="+mn-cs"/>
            </a:rPr>
            <a:t>必要事項を直接入力</a:t>
          </a: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し</a:t>
          </a:r>
          <a:r>
            <a:rPr kumimoji="1" lang="ja-JP" altLang="ja-JP" sz="1800" b="1">
              <a:solidFill>
                <a:srgbClr val="FFFF00"/>
              </a:solidFill>
              <a:effectLst/>
              <a:latin typeface="ＭＳ ゴシック" panose="020B0609070205080204" pitchFamily="49" charset="-128"/>
              <a:ea typeface="ＭＳ ゴシック" panose="020B0609070205080204" pitchFamily="49" charset="-128"/>
              <a:cs typeface="+mn-cs"/>
            </a:rPr>
            <a:t>てください。</a:t>
          </a:r>
          <a:endParaRPr lang="ja-JP" altLang="ja-JP" sz="1800">
            <a:solidFill>
              <a:srgbClr val="FFFF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95251</xdr:colOff>
      <xdr:row>16</xdr:row>
      <xdr:rowOff>304801</xdr:rowOff>
    </xdr:from>
    <xdr:to>
      <xdr:col>13</xdr:col>
      <xdr:colOff>57151</xdr:colOff>
      <xdr:row>17</xdr:row>
      <xdr:rowOff>276226</xdr:rowOff>
    </xdr:to>
    <xdr:sp macro="" textlink="">
      <xdr:nvSpPr>
        <xdr:cNvPr id="26" name="右中かっこ 25">
          <a:extLst>
            <a:ext uri="{FF2B5EF4-FFF2-40B4-BE49-F238E27FC236}">
              <a16:creationId xmlns:a16="http://schemas.microsoft.com/office/drawing/2014/main" id="{00000000-0008-0000-0F00-00001A000000}"/>
            </a:ext>
          </a:extLst>
        </xdr:cNvPr>
        <xdr:cNvSpPr/>
      </xdr:nvSpPr>
      <xdr:spPr>
        <a:xfrm>
          <a:off x="8562976" y="4048126"/>
          <a:ext cx="114300" cy="285750"/>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5</xdr:row>
      <xdr:rowOff>123825</xdr:rowOff>
    </xdr:from>
    <xdr:to>
      <xdr:col>13</xdr:col>
      <xdr:colOff>28575</xdr:colOff>
      <xdr:row>8</xdr:row>
      <xdr:rowOff>142875</xdr:rowOff>
    </xdr:to>
    <xdr:sp macro="" textlink="">
      <xdr:nvSpPr>
        <xdr:cNvPr id="27" name="右中かっこ 26">
          <a:extLst>
            <a:ext uri="{FF2B5EF4-FFF2-40B4-BE49-F238E27FC236}">
              <a16:creationId xmlns:a16="http://schemas.microsoft.com/office/drawing/2014/main" id="{00000000-0008-0000-0F00-00001B000000}"/>
            </a:ext>
          </a:extLst>
        </xdr:cNvPr>
        <xdr:cNvSpPr/>
      </xdr:nvSpPr>
      <xdr:spPr>
        <a:xfrm>
          <a:off x="8562975" y="1362075"/>
          <a:ext cx="85725" cy="762000"/>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95249</xdr:colOff>
      <xdr:row>10</xdr:row>
      <xdr:rowOff>342900</xdr:rowOff>
    </xdr:from>
    <xdr:to>
      <xdr:col>17</xdr:col>
      <xdr:colOff>447675</xdr:colOff>
      <xdr:row>12</xdr:row>
      <xdr:rowOff>276225</xdr:rowOff>
    </xdr:to>
    <xdr:sp macro="" textlink="">
      <xdr:nvSpPr>
        <xdr:cNvPr id="2" name="吹き出し: 角を丸めた四角形 1">
          <a:extLst>
            <a:ext uri="{FF2B5EF4-FFF2-40B4-BE49-F238E27FC236}">
              <a16:creationId xmlns:a16="http://schemas.microsoft.com/office/drawing/2014/main" id="{00000000-0008-0000-1000-000002000000}"/>
            </a:ext>
          </a:extLst>
        </xdr:cNvPr>
        <xdr:cNvSpPr/>
      </xdr:nvSpPr>
      <xdr:spPr>
        <a:xfrm>
          <a:off x="7639049" y="5562600"/>
          <a:ext cx="3781426" cy="762000"/>
        </a:xfrm>
        <a:prstGeom prst="wedgeRoundRectCallout">
          <a:avLst>
            <a:gd name="adj1" fmla="val -62324"/>
            <a:gd name="adj2" fmla="val -55002"/>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日付は支払い処理時に当課で記入しますので、空欄のままにしてください。</a:t>
          </a:r>
          <a:endParaRPr kumimoji="1" lang="en-US" altLang="ja-JP" sz="1100">
            <a:solidFill>
              <a:schemeClr val="tx1"/>
            </a:solidFill>
            <a:effectLst/>
            <a:latin typeface="+mn-lt"/>
            <a:ea typeface="+mn-ea"/>
            <a:cs typeface="+mn-cs"/>
          </a:endParaRPr>
        </a:p>
      </xdr:txBody>
    </xdr:sp>
    <xdr:clientData/>
  </xdr:twoCellAnchor>
  <xdr:twoCellAnchor>
    <xdr:from>
      <xdr:col>12</xdr:col>
      <xdr:colOff>85723</xdr:colOff>
      <xdr:row>14</xdr:row>
      <xdr:rowOff>180976</xdr:rowOff>
    </xdr:from>
    <xdr:to>
      <xdr:col>17</xdr:col>
      <xdr:colOff>476250</xdr:colOff>
      <xdr:row>19</xdr:row>
      <xdr:rowOff>123826</xdr:rowOff>
    </xdr:to>
    <xdr:sp macro="" textlink="">
      <xdr:nvSpPr>
        <xdr:cNvPr id="3" name="吹き出し: 角を丸めた四角形 2">
          <a:extLst>
            <a:ext uri="{FF2B5EF4-FFF2-40B4-BE49-F238E27FC236}">
              <a16:creationId xmlns:a16="http://schemas.microsoft.com/office/drawing/2014/main" id="{00000000-0008-0000-1000-000003000000}"/>
            </a:ext>
          </a:extLst>
        </xdr:cNvPr>
        <xdr:cNvSpPr/>
      </xdr:nvSpPr>
      <xdr:spPr>
        <a:xfrm>
          <a:off x="7629523" y="7019926"/>
          <a:ext cx="3819527" cy="1485900"/>
        </a:xfrm>
        <a:prstGeom prst="wedgeRoundRectCallout">
          <a:avLst>
            <a:gd name="adj1" fmla="val -63526"/>
            <a:gd name="adj2" fmla="val -14167"/>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住所</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団体名・代表者</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は自動で転記されるので入力不要です。</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kumimoji="1" lang="ja-JP" altLang="en-US" sz="1400">
              <a:solidFill>
                <a:schemeClr val="tx1"/>
              </a:solidFill>
              <a:effectLst/>
              <a:latin typeface="ＭＳ ゴシック" panose="020B0609070205080204" pitchFamily="49" charset="-128"/>
              <a:ea typeface="ＭＳ ゴシック" panose="020B0609070205080204" pitchFamily="49" charset="-128"/>
              <a:cs typeface="+mn-cs"/>
            </a:rPr>
            <a:t>ただし、</a:t>
          </a:r>
          <a:r>
            <a:rPr kumimoji="1" lang="ja-JP" altLang="en-US" sz="1400" b="1" u="sng">
              <a:solidFill>
                <a:srgbClr val="FF0000"/>
              </a:solidFill>
              <a:effectLst/>
              <a:latin typeface="ＭＳ ゴシック" panose="020B0609070205080204" pitchFamily="49" charset="-128"/>
              <a:ea typeface="ＭＳ ゴシック" panose="020B0609070205080204" pitchFamily="49" charset="-128"/>
              <a:cs typeface="+mn-cs"/>
            </a:rPr>
            <a:t>代表者印の押印が必要</a:t>
          </a:r>
          <a:r>
            <a:rPr kumimoji="1" lang="ja-JP" altLang="en-US" sz="1400" b="0" u="none">
              <a:solidFill>
                <a:schemeClr val="tx1"/>
              </a:solidFill>
              <a:effectLst/>
              <a:latin typeface="ＭＳ ゴシック" panose="020B0609070205080204" pitchFamily="49" charset="-128"/>
              <a:ea typeface="ＭＳ ゴシック" panose="020B0609070205080204" pitchFamily="49" charset="-128"/>
              <a:cs typeface="+mn-cs"/>
            </a:rPr>
            <a:t>です。原本を提出してください。</a:t>
          </a:r>
          <a:endParaRPr kumimoji="1" lang="en-US" altLang="ja-JP" sz="1400" b="0" u="none">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11</xdr:col>
      <xdr:colOff>165099</xdr:colOff>
      <xdr:row>0</xdr:row>
      <xdr:rowOff>129540</xdr:rowOff>
    </xdr:from>
    <xdr:to>
      <xdr:col>17</xdr:col>
      <xdr:colOff>485774</xdr:colOff>
      <xdr:row>8</xdr:row>
      <xdr:rowOff>200025</xdr:rowOff>
    </xdr:to>
    <xdr:sp macro="" textlink="">
      <xdr:nvSpPr>
        <xdr:cNvPr id="4" name="吹き出し: 角を丸めた四角形 3">
          <a:extLst>
            <a:ext uri="{FF2B5EF4-FFF2-40B4-BE49-F238E27FC236}">
              <a16:creationId xmlns:a16="http://schemas.microsoft.com/office/drawing/2014/main" id="{00000000-0008-0000-1000-000004000000}"/>
            </a:ext>
          </a:extLst>
        </xdr:cNvPr>
        <xdr:cNvSpPr/>
      </xdr:nvSpPr>
      <xdr:spPr>
        <a:xfrm>
          <a:off x="7023099" y="129540"/>
          <a:ext cx="4435475" cy="4118610"/>
        </a:xfrm>
        <a:prstGeom prst="wedgeRoundRectCallout">
          <a:avLst>
            <a:gd name="adj1" fmla="val -44794"/>
            <a:gd name="adj2" fmla="val 17916"/>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このシートは自動転記されるので入力不要ですが</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u="sng">
              <a:solidFill>
                <a:srgbClr val="FFFF00"/>
              </a:solidFill>
              <a:effectLst/>
              <a:latin typeface="ＭＳ ゴシック" panose="020B0609070205080204" pitchFamily="49" charset="-128"/>
              <a:ea typeface="ＭＳ ゴシック" panose="020B0609070205080204" pitchFamily="49" charset="-128"/>
              <a:cs typeface="+mn-cs"/>
            </a:rPr>
            <a:t>押印して郵送が必要</a:t>
          </a: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0000"/>
              </a:solidFill>
              <a:effectLst/>
              <a:latin typeface="ＭＳ ゴシック" panose="020B0609070205080204" pitchFamily="49" charset="-128"/>
              <a:ea typeface="ＭＳ ゴシック" panose="020B0609070205080204" pitchFamily="49" charset="-128"/>
              <a:cs typeface="+mn-cs"/>
            </a:rPr>
            <a:t>口座名義について</a:t>
          </a:r>
          <a:endParaRPr kumimoji="1" lang="en-US" altLang="ja-JP" sz="1800" b="1">
            <a:solidFill>
              <a:srgbClr val="FF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口座名義は原則として下記のパターンのものを指定してください。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①法人名のみ</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②法人名 ＋ 代表者職名 ＋ 代表者氏名</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上記以外（事業所の名称が含まれる場合等）は委任状が必要です。</a:t>
          </a:r>
          <a:endPar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200" b="1">
              <a:solidFill>
                <a:srgbClr val="FFFF00"/>
              </a:solidFill>
              <a:effectLst/>
              <a:latin typeface="ＭＳ ゴシック" panose="020B0609070205080204" pitchFamily="49" charset="-128"/>
              <a:ea typeface="ＭＳ ゴシック" panose="020B0609070205080204" pitchFamily="49" charset="-128"/>
              <a:cs typeface="+mn-cs"/>
            </a:rPr>
            <a:t>口座名義の情報は「交付申請基本情報」のシートに入力</a:t>
          </a: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してください。</a:t>
          </a:r>
          <a:endParaRPr kumimoji="1" lang="en-US" altLang="ja-JP" sz="1000" b="1">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12</xdr:col>
      <xdr:colOff>95249</xdr:colOff>
      <xdr:row>9</xdr:row>
      <xdr:rowOff>76200</xdr:rowOff>
    </xdr:from>
    <xdr:to>
      <xdr:col>17</xdr:col>
      <xdr:colOff>428624</xdr:colOff>
      <xdr:row>10</xdr:row>
      <xdr:rowOff>47625</xdr:rowOff>
    </xdr:to>
    <xdr:sp macro="" textlink="">
      <xdr:nvSpPr>
        <xdr:cNvPr id="5" name="吹き出し: 角を丸めた四角形 4">
          <a:extLst>
            <a:ext uri="{FF2B5EF4-FFF2-40B4-BE49-F238E27FC236}">
              <a16:creationId xmlns:a16="http://schemas.microsoft.com/office/drawing/2014/main" id="{00000000-0008-0000-1000-000005000000}"/>
            </a:ext>
          </a:extLst>
        </xdr:cNvPr>
        <xdr:cNvSpPr/>
      </xdr:nvSpPr>
      <xdr:spPr>
        <a:xfrm>
          <a:off x="7639049" y="4581525"/>
          <a:ext cx="3762375" cy="685800"/>
        </a:xfrm>
        <a:prstGeom prst="wedgeRoundRectCallout">
          <a:avLst>
            <a:gd name="adj1" fmla="val -67165"/>
            <a:gd name="adj2" fmla="val -84339"/>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「受任者」欄に振込先の口座名義が入力されているか確認してください。</a:t>
          </a:r>
          <a:endParaRPr kumimoji="1" lang="en-US" altLang="ja-JP" sz="1100">
            <a:solidFill>
              <a:schemeClr val="tx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238125</xdr:colOff>
      <xdr:row>12</xdr:row>
      <xdr:rowOff>161925</xdr:rowOff>
    </xdr:from>
    <xdr:to>
      <xdr:col>29</xdr:col>
      <xdr:colOff>495300</xdr:colOff>
      <xdr:row>15</xdr:row>
      <xdr:rowOff>38101</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7553325" y="3590925"/>
          <a:ext cx="3000375" cy="733426"/>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自動で転記されるので入力不要です。</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r>
            <a:rPr kumimoji="1" lang="ja-JP" altLang="ja-JP" sz="1100" b="1" u="sng">
              <a:solidFill>
                <a:srgbClr val="FF0000"/>
              </a:solidFill>
              <a:effectLst/>
              <a:latin typeface="+mn-lt"/>
              <a:ea typeface="+mn-ea"/>
              <a:cs typeface="+mn-cs"/>
            </a:rPr>
            <a:t>正しく表示されていない場合は直接入力</a:t>
          </a:r>
          <a:endParaRPr lang="ja-JP" altLang="ja-JP">
            <a:solidFill>
              <a:srgbClr val="FF0000"/>
            </a:solidFill>
            <a:effectLst/>
          </a:endParaRPr>
        </a:p>
        <a:p>
          <a:r>
            <a:rPr kumimoji="1" lang="ja-JP" altLang="ja-JP" sz="1100" b="1" u="sng">
              <a:solidFill>
                <a:srgbClr val="FF0000"/>
              </a:solidFill>
              <a:effectLst/>
              <a:latin typeface="+mn-lt"/>
              <a:ea typeface="+mn-ea"/>
              <a:cs typeface="+mn-cs"/>
            </a:rPr>
            <a:t>してください（平成と表示されている等）。</a:t>
          </a:r>
          <a:endParaRPr lang="ja-JP" altLang="ja-JP">
            <a:solidFill>
              <a:srgbClr val="FF0000"/>
            </a:solidFill>
            <a:effectLst/>
          </a:endParaRPr>
        </a:p>
        <a:p>
          <a:pPr algn="l"/>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24</xdr:col>
      <xdr:colOff>180976</xdr:colOff>
      <xdr:row>6</xdr:row>
      <xdr:rowOff>57150</xdr:rowOff>
    </xdr:from>
    <xdr:to>
      <xdr:col>24</xdr:col>
      <xdr:colOff>609600</xdr:colOff>
      <xdr:row>28</xdr:row>
      <xdr:rowOff>276225</xdr:rowOff>
    </xdr:to>
    <xdr:sp macro="" textlink="">
      <xdr:nvSpPr>
        <xdr:cNvPr id="5" name="右中かっこ 4">
          <a:extLst>
            <a:ext uri="{FF2B5EF4-FFF2-40B4-BE49-F238E27FC236}">
              <a16:creationId xmlns:a16="http://schemas.microsoft.com/office/drawing/2014/main" id="{00000000-0008-0000-0100-000005000000}"/>
            </a:ext>
          </a:extLst>
        </xdr:cNvPr>
        <xdr:cNvSpPr/>
      </xdr:nvSpPr>
      <xdr:spPr>
        <a:xfrm>
          <a:off x="6810376" y="1771650"/>
          <a:ext cx="428624" cy="6505575"/>
        </a:xfrm>
        <a:prstGeom prst="rightBrace">
          <a:avLst>
            <a:gd name="adj1" fmla="val 0"/>
            <a:gd name="adj2" fmla="val 32586"/>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333375</xdr:colOff>
      <xdr:row>0</xdr:row>
      <xdr:rowOff>161925</xdr:rowOff>
    </xdr:from>
    <xdr:to>
      <xdr:col>31</xdr:col>
      <xdr:colOff>619125</xdr:colOff>
      <xdr:row>9</xdr:row>
      <xdr:rowOff>58392</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7648575" y="161925"/>
          <a:ext cx="4400550" cy="2468217"/>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49696</xdr:colOff>
      <xdr:row>0</xdr:row>
      <xdr:rowOff>91109</xdr:rowOff>
    </xdr:from>
    <xdr:to>
      <xdr:col>16</xdr:col>
      <xdr:colOff>631963</xdr:colOff>
      <xdr:row>9</xdr:row>
      <xdr:rowOff>190500</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6791739" y="91109"/>
          <a:ext cx="4019550" cy="2468217"/>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23585</xdr:colOff>
      <xdr:row>36</xdr:row>
      <xdr:rowOff>196851</xdr:rowOff>
    </xdr:from>
    <xdr:to>
      <xdr:col>6</xdr:col>
      <xdr:colOff>33110</xdr:colOff>
      <xdr:row>42</xdr:row>
      <xdr:rowOff>146050</xdr:rowOff>
    </xdr:to>
    <xdr:pic>
      <xdr:nvPicPr>
        <xdr:cNvPr id="9" name="図 8">
          <a:extLst>
            <a:ext uri="{FF2B5EF4-FFF2-40B4-BE49-F238E27FC236}">
              <a16:creationId xmlns:a16="http://schemas.microsoft.com/office/drawing/2014/main" id="{00000000-0008-0000-0300-000009000000}"/>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459014" y="11068958"/>
          <a:ext cx="6268810" cy="1418771"/>
        </a:xfrm>
        <a:prstGeom prst="rect">
          <a:avLst/>
        </a:prstGeom>
        <a:solidFill>
          <a:schemeClr val="accent1">
            <a:lumMod val="20000"/>
            <a:lumOff val="80000"/>
          </a:schemeClr>
        </a:solidFill>
      </xdr:spPr>
    </xdr:pic>
    <xdr:clientData/>
  </xdr:twoCellAnchor>
  <xdr:twoCellAnchor>
    <xdr:from>
      <xdr:col>17</xdr:col>
      <xdr:colOff>50800</xdr:colOff>
      <xdr:row>11</xdr:row>
      <xdr:rowOff>50800</xdr:rowOff>
    </xdr:from>
    <xdr:to>
      <xdr:col>21</xdr:col>
      <xdr:colOff>368300</xdr:colOff>
      <xdr:row>15</xdr:row>
      <xdr:rowOff>372717</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16065500" y="3187700"/>
          <a:ext cx="3060700" cy="1896717"/>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↓も入力欄あり</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２．補助対象期間</a:t>
          </a:r>
          <a:endParaRPr kumimoji="1" lang="en-US" altLang="ja-JP" sz="18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latin typeface="ＭＳ ゴシック" panose="020B0609070205080204" pitchFamily="49" charset="-128"/>
              <a:ea typeface="ＭＳ ゴシック" panose="020B0609070205080204" pitchFamily="49" charset="-128"/>
            </a:rPr>
            <a:t>３．感染者等の発生状況</a:t>
          </a:r>
        </a:p>
      </xdr:txBody>
    </xdr:sp>
    <xdr:clientData/>
  </xdr:twoCellAnchor>
  <xdr:twoCellAnchor>
    <xdr:from>
      <xdr:col>2</xdr:col>
      <xdr:colOff>68942</xdr:colOff>
      <xdr:row>40</xdr:row>
      <xdr:rowOff>208643</xdr:rowOff>
    </xdr:from>
    <xdr:to>
      <xdr:col>3</xdr:col>
      <xdr:colOff>1211942</xdr:colOff>
      <xdr:row>42</xdr:row>
      <xdr:rowOff>86178</xdr:rowOff>
    </xdr:to>
    <xdr:sp macro="" textlink="">
      <xdr:nvSpPr>
        <xdr:cNvPr id="4" name="四角形: 角を丸くする 3">
          <a:extLst>
            <a:ext uri="{FF2B5EF4-FFF2-40B4-BE49-F238E27FC236}">
              <a16:creationId xmlns:a16="http://schemas.microsoft.com/office/drawing/2014/main" id="{00000000-0008-0000-0300-000004000000}"/>
            </a:ext>
          </a:extLst>
        </xdr:cNvPr>
        <xdr:cNvSpPr/>
      </xdr:nvSpPr>
      <xdr:spPr>
        <a:xfrm>
          <a:off x="1756228" y="12060464"/>
          <a:ext cx="2394857" cy="36739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929821</xdr:colOff>
      <xdr:row>37</xdr:row>
      <xdr:rowOff>149678</xdr:rowOff>
    </xdr:from>
    <xdr:to>
      <xdr:col>17</xdr:col>
      <xdr:colOff>536121</xdr:colOff>
      <xdr:row>40</xdr:row>
      <xdr:rowOff>117929</xdr:rowOff>
    </xdr:to>
    <xdr:sp macro="" textlink="">
      <xdr:nvSpPr>
        <xdr:cNvPr id="5" name="吹き出し: 角を丸めた四角形 4">
          <a:extLst>
            <a:ext uri="{FF2B5EF4-FFF2-40B4-BE49-F238E27FC236}">
              <a16:creationId xmlns:a16="http://schemas.microsoft.com/office/drawing/2014/main" id="{00000000-0008-0000-0300-000005000000}"/>
            </a:ext>
          </a:extLst>
        </xdr:cNvPr>
        <xdr:cNvSpPr/>
      </xdr:nvSpPr>
      <xdr:spPr>
        <a:xfrm>
          <a:off x="12101285" y="11266714"/>
          <a:ext cx="5484586" cy="703036"/>
        </a:xfrm>
        <a:prstGeom prst="wedgeRoundRectCallout">
          <a:avLst>
            <a:gd name="adj1" fmla="val -34625"/>
            <a:gd name="adj2" fmla="val -9484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シート名「</a:t>
          </a:r>
          <a:r>
            <a:rPr kumimoji="1" lang="en-US" altLang="ja-JP" sz="1600" b="1">
              <a:solidFill>
                <a:sysClr val="windowText" lastClr="000000"/>
              </a:solidFill>
              <a:effectLst/>
              <a:latin typeface="+mn-lt"/>
              <a:ea typeface="+mn-ea"/>
              <a:cs typeface="+mn-cs"/>
            </a:rPr>
            <a:t>【</a:t>
          </a:r>
          <a:r>
            <a:rPr kumimoji="1" lang="ja-JP" altLang="en-US" sz="1600" b="1">
              <a:solidFill>
                <a:sysClr val="windowText" lastClr="000000"/>
              </a:solidFill>
              <a:effectLst/>
              <a:latin typeface="+mn-lt"/>
              <a:ea typeface="+mn-ea"/>
              <a:cs typeface="+mn-cs"/>
            </a:rPr>
            <a:t>施設用</a:t>
          </a:r>
          <a:r>
            <a:rPr kumimoji="1" lang="en-US" altLang="ja-JP" sz="1600" b="1">
              <a:solidFill>
                <a:sysClr val="windowText" lastClr="000000"/>
              </a:solidFill>
              <a:effectLst/>
              <a:latin typeface="+mn-lt"/>
              <a:ea typeface="+mn-ea"/>
              <a:cs typeface="+mn-cs"/>
            </a:rPr>
            <a:t>】</a:t>
          </a:r>
          <a:r>
            <a:rPr kumimoji="1" lang="ja-JP" altLang="en-US" sz="1600" b="1">
              <a:solidFill>
                <a:sysClr val="windowText" lastClr="000000"/>
              </a:solidFill>
              <a:effectLst/>
              <a:latin typeface="+mn-lt"/>
              <a:ea typeface="+mn-ea"/>
              <a:cs typeface="+mn-cs"/>
            </a:rPr>
            <a:t>施設内療養者一覧</a:t>
          </a:r>
          <a:r>
            <a:rPr kumimoji="1" lang="ja-JP" altLang="en-US" sz="1200">
              <a:solidFill>
                <a:sysClr val="windowText" lastClr="000000"/>
              </a:solidFill>
              <a:effectLst/>
              <a:latin typeface="+mn-lt"/>
              <a:ea typeface="+mn-ea"/>
              <a:cs typeface="+mn-cs"/>
            </a:rPr>
            <a:t>」の</a:t>
          </a:r>
          <a:r>
            <a:rPr kumimoji="1" lang="ja-JP" altLang="en-US" sz="1400" b="1">
              <a:solidFill>
                <a:sysClr val="windowText" lastClr="000000"/>
              </a:solidFill>
              <a:effectLst/>
              <a:latin typeface="+mn-lt"/>
              <a:ea typeface="+mn-ea"/>
              <a:cs typeface="+mn-cs"/>
            </a:rPr>
            <a:t>人数</a:t>
          </a:r>
          <a:r>
            <a:rPr kumimoji="1" lang="ja-JP" altLang="en-US" sz="1200">
              <a:solidFill>
                <a:sysClr val="windowText" lastClr="000000"/>
              </a:solidFill>
              <a:effectLst/>
              <a:latin typeface="+mn-lt"/>
              <a:ea typeface="+mn-ea"/>
              <a:cs typeface="+mn-cs"/>
            </a:rPr>
            <a:t>と一致させること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11112</xdr:rowOff>
    </xdr:from>
    <xdr:to>
      <xdr:col>1</xdr:col>
      <xdr:colOff>114299</xdr:colOff>
      <xdr:row>0</xdr:row>
      <xdr:rowOff>261937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5250" y="11112"/>
          <a:ext cx="1104899" cy="2508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（別紙３－１）</a:t>
          </a:r>
        </a:p>
      </xdr:txBody>
    </xdr:sp>
    <xdr:clientData/>
  </xdr:twoCellAnchor>
  <xdr:twoCellAnchor>
    <xdr:from>
      <xdr:col>4</xdr:col>
      <xdr:colOff>114860</xdr:colOff>
      <xdr:row>2</xdr:row>
      <xdr:rowOff>380441</xdr:rowOff>
    </xdr:from>
    <xdr:to>
      <xdr:col>5</xdr:col>
      <xdr:colOff>152960</xdr:colOff>
      <xdr:row>3</xdr:row>
      <xdr:rowOff>433669</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1320742" y="963147"/>
          <a:ext cx="5204012" cy="479051"/>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品目等が多い場合は、内訳は「</a:t>
          </a:r>
          <a:r>
            <a:rPr kumimoji="1" lang="ja-JP" altLang="en-US" sz="1100" b="1"/>
            <a:t>別紙のとおり</a:t>
          </a:r>
          <a:r>
            <a:rPr kumimoji="1" lang="ja-JP" altLang="en-US" sz="1100"/>
            <a:t>」と記載し、別紙内訳表（Ｅｘｃｅｌファイル）を添付ください。</a:t>
          </a:r>
        </a:p>
      </xdr:txBody>
    </xdr:sp>
    <xdr:clientData/>
  </xdr:twoCellAnchor>
  <xdr:twoCellAnchor>
    <xdr:from>
      <xdr:col>6</xdr:col>
      <xdr:colOff>104773</xdr:colOff>
      <xdr:row>5</xdr:row>
      <xdr:rowOff>448235</xdr:rowOff>
    </xdr:from>
    <xdr:to>
      <xdr:col>36</xdr:col>
      <xdr:colOff>56028</xdr:colOff>
      <xdr:row>7</xdr:row>
      <xdr:rowOff>145678</xdr:rowOff>
    </xdr:to>
    <xdr:sp macro="" textlink="">
      <xdr:nvSpPr>
        <xdr:cNvPr id="4" name="吹き出し: 四角形 3">
          <a:extLst>
            <a:ext uri="{FF2B5EF4-FFF2-40B4-BE49-F238E27FC236}">
              <a16:creationId xmlns:a16="http://schemas.microsoft.com/office/drawing/2014/main" id="{00000000-0008-0000-0400-000004000000}"/>
            </a:ext>
          </a:extLst>
        </xdr:cNvPr>
        <xdr:cNvSpPr/>
      </xdr:nvSpPr>
      <xdr:spPr>
        <a:xfrm>
          <a:off x="16644655" y="2207559"/>
          <a:ext cx="5890373" cy="1322295"/>
        </a:xfrm>
        <a:prstGeom prst="wedgeRectCallout">
          <a:avLst>
            <a:gd name="adj1" fmla="val -65446"/>
            <a:gd name="adj2" fmla="val 697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手当については、審査にあたり「１日あたり」または「１時間あたり」の単価を確認する必要があるため、必ず記載例のとおり記載してください。</a:t>
          </a:r>
          <a:endParaRPr kumimoji="1" lang="en-US" altLang="ja-JP" sz="1100"/>
        </a:p>
        <a:p>
          <a:pPr algn="l"/>
          <a:r>
            <a:rPr kumimoji="1" lang="en-US" altLang="ja-JP" sz="1100"/>
            <a:t>※</a:t>
          </a:r>
          <a:r>
            <a:rPr kumimoji="1" lang="ja-JP" altLang="en-US" sz="1100">
              <a:solidFill>
                <a:srgbClr val="FF0000"/>
              </a:solidFill>
            </a:rPr>
            <a:t>手当については、支払い月毎に記載してください。</a:t>
          </a:r>
          <a:endParaRPr kumimoji="1" lang="en-US" altLang="ja-JP" sz="1100">
            <a:solidFill>
              <a:srgbClr val="FF0000"/>
            </a:solidFill>
          </a:endParaRPr>
        </a:p>
        <a:p>
          <a:pPr algn="l"/>
          <a:r>
            <a:rPr kumimoji="1" lang="ja-JP" altLang="en-US" sz="1100">
              <a:solidFill>
                <a:srgbClr val="FF0000"/>
              </a:solidFill>
            </a:rPr>
            <a:t>　　支払い月毎に限度額が設定されます。</a:t>
          </a:r>
          <a:endParaRPr kumimoji="1" lang="en-US" altLang="ja-JP" sz="1100">
            <a:solidFill>
              <a:srgbClr val="FF0000"/>
            </a:solidFill>
          </a:endParaRPr>
        </a:p>
        <a:p>
          <a:pPr algn="l"/>
          <a:r>
            <a:rPr kumimoji="1" lang="ja-JP" altLang="en-US" sz="1100"/>
            <a:t>　</a:t>
          </a:r>
          <a:r>
            <a:rPr kumimoji="1" lang="en-US" altLang="ja-JP" sz="1100"/>
            <a:t>(</a:t>
          </a:r>
          <a:r>
            <a:rPr kumimoji="1" lang="ja-JP" altLang="en-US" sz="1100"/>
            <a:t>注意：９月発生分→</a:t>
          </a:r>
          <a:r>
            <a:rPr kumimoji="1" lang="en-US" altLang="ja-JP" sz="1100"/>
            <a:t>10</a:t>
          </a:r>
          <a:r>
            <a:rPr kumimoji="1" lang="ja-JP" altLang="en-US" sz="1100"/>
            <a:t>月支払いの場合は、</a:t>
          </a:r>
          <a:r>
            <a:rPr kumimoji="1" lang="en-US" altLang="ja-JP" sz="1100"/>
            <a:t>10</a:t>
          </a:r>
          <a:r>
            <a:rPr kumimoji="1" lang="ja-JP" altLang="en-US" sz="1100"/>
            <a:t>月</a:t>
          </a:r>
          <a:r>
            <a:rPr kumimoji="1" lang="en-US" altLang="ja-JP" sz="1100"/>
            <a:t>1</a:t>
          </a:r>
          <a:r>
            <a:rPr kumimoji="1" lang="ja-JP" altLang="en-US" sz="1100"/>
            <a:t>日以降の単価が適用されます。</a:t>
          </a:r>
          <a:endParaRPr kumimoji="1" lang="en-US" altLang="ja-JP" sz="1100"/>
        </a:p>
        <a:p>
          <a:pPr algn="l"/>
          <a:r>
            <a:rPr kumimoji="1" lang="en-US" altLang="ja-JP" sz="1100"/>
            <a:t>※</a:t>
          </a:r>
          <a:r>
            <a:rPr kumimoji="1" lang="ja-JP" altLang="en-US" sz="1100"/>
            <a:t>慰労金や自宅療養に対する補償手当など見舞金や給与補償のようなものは対象外です。</a:t>
          </a:r>
        </a:p>
      </xdr:txBody>
    </xdr:sp>
    <xdr:clientData/>
  </xdr:twoCellAnchor>
  <xdr:twoCellAnchor>
    <xdr:from>
      <xdr:col>7</xdr:col>
      <xdr:colOff>10645</xdr:colOff>
      <xdr:row>13</xdr:row>
      <xdr:rowOff>411816</xdr:rowOff>
    </xdr:from>
    <xdr:to>
      <xdr:col>37</xdr:col>
      <xdr:colOff>56030</xdr:colOff>
      <xdr:row>16</xdr:row>
      <xdr:rowOff>33617</xdr:rowOff>
    </xdr:to>
    <xdr:sp macro="" textlink="">
      <xdr:nvSpPr>
        <xdr:cNvPr id="5" name="吹き出し: 四角形 4">
          <a:extLst>
            <a:ext uri="{FF2B5EF4-FFF2-40B4-BE49-F238E27FC236}">
              <a16:creationId xmlns:a16="http://schemas.microsoft.com/office/drawing/2014/main" id="{00000000-0008-0000-0400-000005000000}"/>
            </a:ext>
          </a:extLst>
        </xdr:cNvPr>
        <xdr:cNvSpPr/>
      </xdr:nvSpPr>
      <xdr:spPr>
        <a:xfrm>
          <a:off x="16718616" y="6687110"/>
          <a:ext cx="5984502" cy="809625"/>
        </a:xfrm>
        <a:prstGeom prst="wedgeRectCallout">
          <a:avLst>
            <a:gd name="adj1" fmla="val -72792"/>
            <a:gd name="adj2" fmla="val -2261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「衛生用品等」「衛生用品他」のように「等」や「他」で省略せず、すべての種類を記載してください</a:t>
          </a:r>
        </a:p>
        <a:p>
          <a:pPr algn="l"/>
          <a:r>
            <a:rPr kumimoji="1" lang="en-US" altLang="ja-JP" sz="1100"/>
            <a:t>※</a:t>
          </a:r>
          <a:r>
            <a:rPr kumimoji="1" lang="ja-JP" altLang="en-US" sz="1100"/>
            <a:t>商品名ではなく品目名を記載してください（例えば、○○キラーではなく手指用消毒液、など）。（商品名では内容が判断できない場合があります）</a:t>
          </a:r>
        </a:p>
      </xdr:txBody>
    </xdr:sp>
    <xdr:clientData/>
  </xdr:twoCellAnchor>
  <mc:AlternateContent xmlns:mc="http://schemas.openxmlformats.org/markup-compatibility/2006">
    <mc:Choice xmlns:a14="http://schemas.microsoft.com/office/drawing/2010/main" Requires="a14">
      <xdr:twoCellAnchor editAs="oneCell">
        <xdr:from>
          <xdr:col>2</xdr:col>
          <xdr:colOff>428625</xdr:colOff>
          <xdr:row>19</xdr:row>
          <xdr:rowOff>219075</xdr:rowOff>
        </xdr:from>
        <xdr:to>
          <xdr:col>2</xdr:col>
          <xdr:colOff>790575</xdr:colOff>
          <xdr:row>21</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4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2324100</xdr:colOff>
      <xdr:row>6</xdr:row>
      <xdr:rowOff>400050</xdr:rowOff>
    </xdr:from>
    <xdr:to>
      <xdr:col>1</xdr:col>
      <xdr:colOff>2324101</xdr:colOff>
      <xdr:row>19</xdr:row>
      <xdr:rowOff>190500</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a:off x="3409950" y="2447925"/>
          <a:ext cx="1" cy="5676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1819275</xdr:colOff>
      <xdr:row>6</xdr:row>
      <xdr:rowOff>400050</xdr:rowOff>
    </xdr:from>
    <xdr:to>
      <xdr:col>1</xdr:col>
      <xdr:colOff>2324100</xdr:colOff>
      <xdr:row>6</xdr:row>
      <xdr:rowOff>400050</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a:off x="2905125" y="2447925"/>
          <a:ext cx="5048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428625</xdr:colOff>
          <xdr:row>21</xdr:row>
          <xdr:rowOff>219075</xdr:rowOff>
        </xdr:from>
        <xdr:to>
          <xdr:col>2</xdr:col>
          <xdr:colOff>800100</xdr:colOff>
          <xdr:row>23</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4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2364441</xdr:colOff>
      <xdr:row>6</xdr:row>
      <xdr:rowOff>168089</xdr:rowOff>
    </xdr:from>
    <xdr:to>
      <xdr:col>2</xdr:col>
      <xdr:colOff>79337</xdr:colOff>
      <xdr:row>14</xdr:row>
      <xdr:rowOff>392206</xdr:rowOff>
    </xdr:to>
    <xdr:sp macro="" textlink="">
      <xdr:nvSpPr>
        <xdr:cNvPr id="10" name="右中かっこ 9">
          <a:extLst>
            <a:ext uri="{FF2B5EF4-FFF2-40B4-BE49-F238E27FC236}">
              <a16:creationId xmlns:a16="http://schemas.microsoft.com/office/drawing/2014/main" id="{00000000-0008-0000-0400-00000A000000}"/>
            </a:ext>
          </a:extLst>
        </xdr:cNvPr>
        <xdr:cNvSpPr/>
      </xdr:nvSpPr>
      <xdr:spPr>
        <a:xfrm>
          <a:off x="3451412" y="2241177"/>
          <a:ext cx="337072" cy="474008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112059</xdr:colOff>
      <xdr:row>9</xdr:row>
      <xdr:rowOff>437029</xdr:rowOff>
    </xdr:from>
    <xdr:to>
      <xdr:col>2</xdr:col>
      <xdr:colOff>133574</xdr:colOff>
      <xdr:row>22</xdr:row>
      <xdr:rowOff>117661</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3821206" y="4616823"/>
          <a:ext cx="21515" cy="456639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476811</xdr:colOff>
      <xdr:row>28</xdr:row>
      <xdr:rowOff>87407</xdr:rowOff>
    </xdr:from>
    <xdr:to>
      <xdr:col>14</xdr:col>
      <xdr:colOff>646020</xdr:colOff>
      <xdr:row>30</xdr:row>
      <xdr:rowOff>154083</xdr:rowOff>
    </xdr:to>
    <xdr:sp macro="" textlink="">
      <xdr:nvSpPr>
        <xdr:cNvPr id="5" name="吹き出し: 角を丸めた四角形 4">
          <a:extLst>
            <a:ext uri="{FF2B5EF4-FFF2-40B4-BE49-F238E27FC236}">
              <a16:creationId xmlns:a16="http://schemas.microsoft.com/office/drawing/2014/main" id="{00000000-0008-0000-0500-000005000000}"/>
            </a:ext>
          </a:extLst>
        </xdr:cNvPr>
        <xdr:cNvSpPr/>
      </xdr:nvSpPr>
      <xdr:spPr>
        <a:xfrm>
          <a:off x="10662958" y="11035554"/>
          <a:ext cx="2903444" cy="739029"/>
        </a:xfrm>
        <a:prstGeom prst="wedgeRoundRectCallout">
          <a:avLst>
            <a:gd name="adj1" fmla="val -64817"/>
            <a:gd name="adj2" fmla="val -3427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u="sng">
              <a:solidFill>
                <a:schemeClr val="tx1"/>
              </a:solidFill>
              <a:latin typeface="ＭＳ ゴシック" panose="020B0609070205080204" pitchFamily="49" charset="-128"/>
              <a:ea typeface="ＭＳ ゴシック" panose="020B0609070205080204" pitchFamily="49" charset="-128"/>
            </a:rPr>
            <a:t>個々の対応状況</a:t>
          </a:r>
          <a:r>
            <a:rPr kumimoji="1" lang="ja-JP" altLang="en-US" sz="1100">
              <a:solidFill>
                <a:schemeClr val="tx1"/>
              </a:solidFill>
              <a:latin typeface="ＭＳ ゴシック" panose="020B0609070205080204" pitchFamily="49" charset="-128"/>
              <a:ea typeface="ＭＳ ゴシック" panose="020B0609070205080204" pitchFamily="49" charset="-128"/>
            </a:rPr>
            <a:t>も漏れなく入力してください。着色セルは自動計算のため入力不要です。</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89646</xdr:colOff>
      <xdr:row>0</xdr:row>
      <xdr:rowOff>0</xdr:rowOff>
    </xdr:from>
    <xdr:to>
      <xdr:col>10</xdr:col>
      <xdr:colOff>683559</xdr:colOff>
      <xdr:row>4</xdr:row>
      <xdr:rowOff>33618</xdr:rowOff>
    </xdr:to>
    <xdr:sp macro="" textlink="">
      <xdr:nvSpPr>
        <xdr:cNvPr id="3" name="吹き出し: 四角形 2">
          <a:extLst>
            <a:ext uri="{FF2B5EF4-FFF2-40B4-BE49-F238E27FC236}">
              <a16:creationId xmlns:a16="http://schemas.microsoft.com/office/drawing/2014/main" id="{00000000-0008-0000-0600-000003000000}"/>
            </a:ext>
          </a:extLst>
        </xdr:cNvPr>
        <xdr:cNvSpPr/>
      </xdr:nvSpPr>
      <xdr:spPr>
        <a:xfrm>
          <a:off x="7205381" y="0"/>
          <a:ext cx="3204884" cy="1143000"/>
        </a:xfrm>
        <a:prstGeom prst="wedgeRectCallout">
          <a:avLst>
            <a:gd name="adj1" fmla="val -51474"/>
            <a:gd name="adj2" fmla="val 414978"/>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FF00"/>
              </a:solidFill>
              <a:effectLst/>
              <a:latin typeface="+mn-lt"/>
              <a:ea typeface="+mn-ea"/>
              <a:cs typeface="+mn-cs"/>
            </a:rPr>
            <a:t>令和</a:t>
          </a:r>
          <a:r>
            <a:rPr kumimoji="1" lang="en-US" altLang="ja-JP" sz="1400" b="1">
              <a:solidFill>
                <a:srgbClr val="FFFF00"/>
              </a:solidFill>
              <a:effectLst/>
              <a:latin typeface="+mn-lt"/>
              <a:ea typeface="+mn-ea"/>
              <a:cs typeface="+mn-cs"/>
            </a:rPr>
            <a:t>5</a:t>
          </a:r>
          <a:r>
            <a:rPr kumimoji="1" lang="ja-JP" altLang="ja-JP" sz="1400" b="1">
              <a:solidFill>
                <a:srgbClr val="FFFF00"/>
              </a:solidFill>
              <a:effectLst/>
              <a:latin typeface="+mn-lt"/>
              <a:ea typeface="+mn-ea"/>
              <a:cs typeface="+mn-cs"/>
            </a:rPr>
            <a:t>年度発生分について施設内療養にかかる追加補助分を既に補助済みの事業所は</a:t>
          </a:r>
          <a:r>
            <a:rPr kumimoji="1" lang="ja-JP" altLang="en-US" sz="1400" b="1">
              <a:solidFill>
                <a:srgbClr val="FFFF00"/>
              </a:solidFill>
              <a:effectLst/>
              <a:latin typeface="+mn-lt"/>
              <a:ea typeface="+mn-ea"/>
              <a:cs typeface="+mn-cs"/>
            </a:rPr>
            <a:t>、「既に</a:t>
          </a:r>
          <a:r>
            <a:rPr kumimoji="1" lang="ja-JP" altLang="ja-JP" sz="1400" b="1">
              <a:solidFill>
                <a:srgbClr val="FFFF00"/>
              </a:solidFill>
              <a:effectLst/>
              <a:latin typeface="+mn-lt"/>
              <a:ea typeface="+mn-ea"/>
              <a:cs typeface="+mn-cs"/>
            </a:rPr>
            <a:t>算定済みの追加補助所要額</a:t>
          </a:r>
          <a:r>
            <a:rPr kumimoji="1" lang="ja-JP" altLang="en-US" sz="1400" b="1">
              <a:solidFill>
                <a:srgbClr val="FFFF00"/>
              </a:solidFill>
              <a:effectLst/>
              <a:latin typeface="+mn-lt"/>
              <a:ea typeface="+mn-ea"/>
              <a:cs typeface="+mn-cs"/>
            </a:rPr>
            <a:t>」</a:t>
          </a:r>
          <a:r>
            <a:rPr kumimoji="1" lang="ja-JP" altLang="ja-JP" sz="1400" b="1">
              <a:solidFill>
                <a:srgbClr val="FFFF00"/>
              </a:solidFill>
              <a:effectLst/>
              <a:latin typeface="+mn-lt"/>
              <a:ea typeface="+mn-ea"/>
              <a:cs typeface="+mn-cs"/>
            </a:rPr>
            <a:t>欄に金額を記載ください。</a:t>
          </a:r>
          <a:endParaRPr kumimoji="1" lang="ja-JP" altLang="en-US" sz="1400">
            <a:solidFill>
              <a:srgbClr val="FFFF00"/>
            </a:solidFill>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190500</xdr:rowOff>
        </xdr:from>
        <xdr:to>
          <xdr:col>3</xdr:col>
          <xdr:colOff>38100</xdr:colOff>
          <xdr:row>12</xdr:row>
          <xdr:rowOff>0</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7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200025</xdr:rowOff>
        </xdr:from>
        <xdr:to>
          <xdr:col>3</xdr:col>
          <xdr:colOff>38100</xdr:colOff>
          <xdr:row>11</xdr:row>
          <xdr:rowOff>0</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7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200025</xdr:rowOff>
        </xdr:from>
        <xdr:to>
          <xdr:col>3</xdr:col>
          <xdr:colOff>38100</xdr:colOff>
          <xdr:row>8</xdr:row>
          <xdr:rowOff>0</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7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200025</xdr:rowOff>
        </xdr:from>
        <xdr:to>
          <xdr:col>3</xdr:col>
          <xdr:colOff>38100</xdr:colOff>
          <xdr:row>7</xdr:row>
          <xdr:rowOff>0</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7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200025</xdr:rowOff>
        </xdr:from>
        <xdr:to>
          <xdr:col>3</xdr:col>
          <xdr:colOff>38100</xdr:colOff>
          <xdr:row>10</xdr:row>
          <xdr:rowOff>0</xdr:rowOff>
        </xdr:to>
        <xdr:sp macro="" textlink="">
          <xdr:nvSpPr>
            <xdr:cNvPr id="56325" name="Check Box 5" hidden="1">
              <a:extLst>
                <a:ext uri="{63B3BB69-23CF-44E3-9099-C40C66FF867C}">
                  <a14:compatExt spid="_x0000_s56325"/>
                </a:ext>
                <a:ext uri="{FF2B5EF4-FFF2-40B4-BE49-F238E27FC236}">
                  <a16:creationId xmlns:a16="http://schemas.microsoft.com/office/drawing/2014/main" id="{00000000-0008-0000-07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200025</xdr:rowOff>
        </xdr:from>
        <xdr:to>
          <xdr:col>3</xdr:col>
          <xdr:colOff>38100</xdr:colOff>
          <xdr:row>9</xdr:row>
          <xdr:rowOff>0</xdr:rowOff>
        </xdr:to>
        <xdr:sp macro="" textlink="">
          <xdr:nvSpPr>
            <xdr:cNvPr id="56326" name="Check Box 6" hidden="1">
              <a:extLst>
                <a:ext uri="{63B3BB69-23CF-44E3-9099-C40C66FF867C}">
                  <a14:compatExt spid="_x0000_s56326"/>
                </a:ext>
                <a:ext uri="{FF2B5EF4-FFF2-40B4-BE49-F238E27FC236}">
                  <a16:creationId xmlns:a16="http://schemas.microsoft.com/office/drawing/2014/main" id="{00000000-0008-0000-07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504825</xdr:colOff>
      <xdr:row>5</xdr:row>
      <xdr:rowOff>9525</xdr:rowOff>
    </xdr:from>
    <xdr:to>
      <xdr:col>41</xdr:col>
      <xdr:colOff>619125</xdr:colOff>
      <xdr:row>8</xdr:row>
      <xdr:rowOff>1</xdr:rowOff>
    </xdr:to>
    <xdr:sp macro="" textlink="">
      <xdr:nvSpPr>
        <xdr:cNvPr id="9" name="吹き出し: 角を丸めた四角形 8">
          <a:extLst>
            <a:ext uri="{FF2B5EF4-FFF2-40B4-BE49-F238E27FC236}">
              <a16:creationId xmlns:a16="http://schemas.microsoft.com/office/drawing/2014/main" id="{00000000-0008-0000-0700-000009000000}"/>
            </a:ext>
          </a:extLst>
        </xdr:cNvPr>
        <xdr:cNvSpPr/>
      </xdr:nvSpPr>
      <xdr:spPr>
        <a:xfrm>
          <a:off x="7429500" y="3400425"/>
          <a:ext cx="3543300" cy="733426"/>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確認項目について、該当する場合のみ補助対象となります。各項目に✓を入れてください。</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504825</xdr:colOff>
      <xdr:row>8</xdr:row>
      <xdr:rowOff>114300</xdr:rowOff>
    </xdr:from>
    <xdr:to>
      <xdr:col>40</xdr:col>
      <xdr:colOff>419100</xdr:colOff>
      <xdr:row>10</xdr:row>
      <xdr:rowOff>76200</xdr:rowOff>
    </xdr:to>
    <xdr:sp macro="" textlink="">
      <xdr:nvSpPr>
        <xdr:cNvPr id="10" name="吹き出し: 角を丸めた四角形 9">
          <a:extLst>
            <a:ext uri="{FF2B5EF4-FFF2-40B4-BE49-F238E27FC236}">
              <a16:creationId xmlns:a16="http://schemas.microsoft.com/office/drawing/2014/main" id="{00000000-0008-0000-0700-00000A000000}"/>
            </a:ext>
          </a:extLst>
        </xdr:cNvPr>
        <xdr:cNvSpPr/>
      </xdr:nvSpPr>
      <xdr:spPr>
        <a:xfrm>
          <a:off x="7429500" y="4248150"/>
          <a:ext cx="2657475" cy="457200"/>
        </a:xfrm>
        <a:prstGeom prst="wedgeRoundRectCallout">
          <a:avLst>
            <a:gd name="adj1" fmla="val -65255"/>
            <a:gd name="adj2" fmla="val 978682"/>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chemeClr val="tx1"/>
              </a:solidFill>
              <a:latin typeface="ＭＳ ゴシック" panose="020B0609070205080204" pitchFamily="49" charset="-128"/>
              <a:ea typeface="ＭＳ ゴシック" panose="020B0609070205080204" pitchFamily="49" charset="-128"/>
            </a:rPr>
            <a:t>事業所名</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27" name="Check Box 7" hidden="1">
              <a:extLst>
                <a:ext uri="{63B3BB69-23CF-44E3-9099-C40C66FF867C}">
                  <a14:compatExt spid="_x0000_s56327"/>
                </a:ext>
                <a:ext uri="{FF2B5EF4-FFF2-40B4-BE49-F238E27FC236}">
                  <a16:creationId xmlns:a16="http://schemas.microsoft.com/office/drawing/2014/main" id="{00000000-0008-0000-07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28" name="Check Box 8" hidden="1">
              <a:extLst>
                <a:ext uri="{63B3BB69-23CF-44E3-9099-C40C66FF867C}">
                  <a14:compatExt spid="_x0000_s56328"/>
                </a:ext>
                <a:ext uri="{FF2B5EF4-FFF2-40B4-BE49-F238E27FC236}">
                  <a16:creationId xmlns:a16="http://schemas.microsoft.com/office/drawing/2014/main" id="{00000000-0008-0000-0700-00000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29" name="Check Box 9" hidden="1">
              <a:extLst>
                <a:ext uri="{63B3BB69-23CF-44E3-9099-C40C66FF867C}">
                  <a14:compatExt spid="_x0000_s56329"/>
                </a:ext>
                <a:ext uri="{FF2B5EF4-FFF2-40B4-BE49-F238E27FC236}">
                  <a16:creationId xmlns:a16="http://schemas.microsoft.com/office/drawing/2014/main" id="{00000000-0008-0000-0700-00000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0" name="Check Box 10" hidden="1">
              <a:extLst>
                <a:ext uri="{63B3BB69-23CF-44E3-9099-C40C66FF867C}">
                  <a14:compatExt spid="_x0000_s56330"/>
                </a:ext>
                <a:ext uri="{FF2B5EF4-FFF2-40B4-BE49-F238E27FC236}">
                  <a16:creationId xmlns:a16="http://schemas.microsoft.com/office/drawing/2014/main" id="{00000000-0008-0000-0700-00000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1" name="Check Box 11" hidden="1">
              <a:extLst>
                <a:ext uri="{63B3BB69-23CF-44E3-9099-C40C66FF867C}">
                  <a14:compatExt spid="_x0000_s56331"/>
                </a:ext>
                <a:ext uri="{FF2B5EF4-FFF2-40B4-BE49-F238E27FC236}">
                  <a16:creationId xmlns:a16="http://schemas.microsoft.com/office/drawing/2014/main" id="{00000000-0008-0000-0700-00000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2" name="Check Box 12" hidden="1">
              <a:extLst>
                <a:ext uri="{63B3BB69-23CF-44E3-9099-C40C66FF867C}">
                  <a14:compatExt spid="_x0000_s56332"/>
                </a:ext>
                <a:ext uri="{FF2B5EF4-FFF2-40B4-BE49-F238E27FC236}">
                  <a16:creationId xmlns:a16="http://schemas.microsoft.com/office/drawing/2014/main" id="{00000000-0008-0000-0700-00000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3" name="Check Box 13" hidden="1">
              <a:extLst>
                <a:ext uri="{63B3BB69-23CF-44E3-9099-C40C66FF867C}">
                  <a14:compatExt spid="_x0000_s56333"/>
                </a:ext>
                <a:ext uri="{FF2B5EF4-FFF2-40B4-BE49-F238E27FC236}">
                  <a16:creationId xmlns:a16="http://schemas.microsoft.com/office/drawing/2014/main" id="{00000000-0008-0000-0700-00000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4" name="Check Box 14" hidden="1">
              <a:extLst>
                <a:ext uri="{63B3BB69-23CF-44E3-9099-C40C66FF867C}">
                  <a14:compatExt spid="_x0000_s56334"/>
                </a:ext>
                <a:ext uri="{FF2B5EF4-FFF2-40B4-BE49-F238E27FC236}">
                  <a16:creationId xmlns:a16="http://schemas.microsoft.com/office/drawing/2014/main" id="{00000000-0008-0000-0700-00000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5" name="Check Box 15" hidden="1">
              <a:extLst>
                <a:ext uri="{63B3BB69-23CF-44E3-9099-C40C66FF867C}">
                  <a14:compatExt spid="_x0000_s56335"/>
                </a:ext>
                <a:ext uri="{FF2B5EF4-FFF2-40B4-BE49-F238E27FC236}">
                  <a16:creationId xmlns:a16="http://schemas.microsoft.com/office/drawing/2014/main" id="{00000000-0008-0000-0700-00000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6" name="Check Box 16" hidden="1">
              <a:extLst>
                <a:ext uri="{63B3BB69-23CF-44E3-9099-C40C66FF867C}">
                  <a14:compatExt spid="_x0000_s56336"/>
                </a:ext>
                <a:ext uri="{FF2B5EF4-FFF2-40B4-BE49-F238E27FC236}">
                  <a16:creationId xmlns:a16="http://schemas.microsoft.com/office/drawing/2014/main" id="{00000000-0008-0000-0700-00001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7" name="Check Box 17" hidden="1">
              <a:extLst>
                <a:ext uri="{63B3BB69-23CF-44E3-9099-C40C66FF867C}">
                  <a14:compatExt spid="_x0000_s56337"/>
                </a:ext>
                <a:ext uri="{FF2B5EF4-FFF2-40B4-BE49-F238E27FC236}">
                  <a16:creationId xmlns:a16="http://schemas.microsoft.com/office/drawing/2014/main" id="{00000000-0008-0000-0700-00001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8" name="Check Box 18" hidden="1">
              <a:extLst>
                <a:ext uri="{63B3BB69-23CF-44E3-9099-C40C66FF867C}">
                  <a14:compatExt spid="_x0000_s56338"/>
                </a:ext>
                <a:ext uri="{FF2B5EF4-FFF2-40B4-BE49-F238E27FC236}">
                  <a16:creationId xmlns:a16="http://schemas.microsoft.com/office/drawing/2014/main" id="{00000000-0008-0000-0700-00001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238125</xdr:rowOff>
        </xdr:from>
        <xdr:to>
          <xdr:col>3</xdr:col>
          <xdr:colOff>38100</xdr:colOff>
          <xdr:row>12</xdr:row>
          <xdr:rowOff>238125</xdr:rowOff>
        </xdr:to>
        <xdr:sp macro="" textlink="">
          <xdr:nvSpPr>
            <xdr:cNvPr id="56347" name="Check Box 27" hidden="1">
              <a:extLst>
                <a:ext uri="{63B3BB69-23CF-44E3-9099-C40C66FF867C}">
                  <a14:compatExt spid="_x0000_s56347"/>
                </a:ext>
                <a:ext uri="{FF2B5EF4-FFF2-40B4-BE49-F238E27FC236}">
                  <a16:creationId xmlns:a16="http://schemas.microsoft.com/office/drawing/2014/main" id="{00000000-0008-0000-0700-00001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43</xdr:row>
          <xdr:rowOff>0</xdr:rowOff>
        </xdr:from>
        <xdr:to>
          <xdr:col>4</xdr:col>
          <xdr:colOff>0</xdr:colOff>
          <xdr:row>44</xdr:row>
          <xdr:rowOff>57150</xdr:rowOff>
        </xdr:to>
        <xdr:sp macro="" textlink="">
          <xdr:nvSpPr>
            <xdr:cNvPr id="56351" name="Check Box 31" hidden="1">
              <a:extLst>
                <a:ext uri="{63B3BB69-23CF-44E3-9099-C40C66FF867C}">
                  <a14:compatExt spid="_x0000_s56351"/>
                </a:ext>
                <a:ext uri="{FF2B5EF4-FFF2-40B4-BE49-F238E27FC236}">
                  <a16:creationId xmlns:a16="http://schemas.microsoft.com/office/drawing/2014/main" id="{00000000-0008-0000-0700-00001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2" name="Check Box 32" hidden="1">
              <a:extLst>
                <a:ext uri="{63B3BB69-23CF-44E3-9099-C40C66FF867C}">
                  <a14:compatExt spid="_x0000_s56352"/>
                </a:ext>
                <a:ext uri="{FF2B5EF4-FFF2-40B4-BE49-F238E27FC236}">
                  <a16:creationId xmlns:a16="http://schemas.microsoft.com/office/drawing/2014/main" id="{00000000-0008-0000-0700-00002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3" name="Check Box 33" hidden="1">
              <a:extLst>
                <a:ext uri="{63B3BB69-23CF-44E3-9099-C40C66FF867C}">
                  <a14:compatExt spid="_x0000_s56353"/>
                </a:ext>
                <a:ext uri="{FF2B5EF4-FFF2-40B4-BE49-F238E27FC236}">
                  <a16:creationId xmlns:a16="http://schemas.microsoft.com/office/drawing/2014/main" id="{00000000-0008-0000-0700-00002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4" name="Check Box 34" hidden="1">
              <a:extLst>
                <a:ext uri="{63B3BB69-23CF-44E3-9099-C40C66FF867C}">
                  <a14:compatExt spid="_x0000_s56354"/>
                </a:ext>
                <a:ext uri="{FF2B5EF4-FFF2-40B4-BE49-F238E27FC236}">
                  <a16:creationId xmlns:a16="http://schemas.microsoft.com/office/drawing/2014/main" id="{00000000-0008-0000-0700-00002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5" name="Check Box 35" hidden="1">
              <a:extLst>
                <a:ext uri="{63B3BB69-23CF-44E3-9099-C40C66FF867C}">
                  <a14:compatExt spid="_x0000_s56355"/>
                </a:ext>
                <a:ext uri="{FF2B5EF4-FFF2-40B4-BE49-F238E27FC236}">
                  <a16:creationId xmlns:a16="http://schemas.microsoft.com/office/drawing/2014/main" id="{00000000-0008-0000-0700-00002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6" name="Check Box 36" hidden="1">
              <a:extLst>
                <a:ext uri="{63B3BB69-23CF-44E3-9099-C40C66FF867C}">
                  <a14:compatExt spid="_x0000_s56356"/>
                </a:ext>
                <a:ext uri="{FF2B5EF4-FFF2-40B4-BE49-F238E27FC236}">
                  <a16:creationId xmlns:a16="http://schemas.microsoft.com/office/drawing/2014/main" id="{00000000-0008-0000-0700-00002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7" name="Check Box 37" hidden="1">
              <a:extLst>
                <a:ext uri="{63B3BB69-23CF-44E3-9099-C40C66FF867C}">
                  <a14:compatExt spid="_x0000_s56357"/>
                </a:ext>
                <a:ext uri="{FF2B5EF4-FFF2-40B4-BE49-F238E27FC236}">
                  <a16:creationId xmlns:a16="http://schemas.microsoft.com/office/drawing/2014/main" id="{00000000-0008-0000-0700-00002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8" name="Check Box 38" hidden="1">
              <a:extLst>
                <a:ext uri="{63B3BB69-23CF-44E3-9099-C40C66FF867C}">
                  <a14:compatExt spid="_x0000_s56358"/>
                </a:ext>
                <a:ext uri="{FF2B5EF4-FFF2-40B4-BE49-F238E27FC236}">
                  <a16:creationId xmlns:a16="http://schemas.microsoft.com/office/drawing/2014/main" id="{00000000-0008-0000-0700-00002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9" name="Check Box 39" hidden="1">
              <a:extLst>
                <a:ext uri="{63B3BB69-23CF-44E3-9099-C40C66FF867C}">
                  <a14:compatExt spid="_x0000_s56359"/>
                </a:ext>
                <a:ext uri="{FF2B5EF4-FFF2-40B4-BE49-F238E27FC236}">
                  <a16:creationId xmlns:a16="http://schemas.microsoft.com/office/drawing/2014/main" id="{00000000-0008-0000-0700-00002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60" name="Check Box 40" hidden="1">
              <a:extLst>
                <a:ext uri="{63B3BB69-23CF-44E3-9099-C40C66FF867C}">
                  <a14:compatExt spid="_x0000_s56360"/>
                </a:ext>
                <a:ext uri="{FF2B5EF4-FFF2-40B4-BE49-F238E27FC236}">
                  <a16:creationId xmlns:a16="http://schemas.microsoft.com/office/drawing/2014/main" id="{00000000-0008-0000-0700-00002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61" name="Check Box 41" hidden="1">
              <a:extLst>
                <a:ext uri="{63B3BB69-23CF-44E3-9099-C40C66FF867C}">
                  <a14:compatExt spid="_x0000_s56361"/>
                </a:ext>
                <a:ext uri="{FF2B5EF4-FFF2-40B4-BE49-F238E27FC236}">
                  <a16:creationId xmlns:a16="http://schemas.microsoft.com/office/drawing/2014/main" id="{00000000-0008-0000-0700-00002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16</xdr:col>
      <xdr:colOff>78441</xdr:colOff>
      <xdr:row>8</xdr:row>
      <xdr:rowOff>11206</xdr:rowOff>
    </xdr:from>
    <xdr:to>
      <xdr:col>21</xdr:col>
      <xdr:colOff>680196</xdr:colOff>
      <xdr:row>11</xdr:row>
      <xdr:rowOff>462365</xdr:rowOff>
    </xdr:to>
    <xdr:sp macro="" textlink="">
      <xdr:nvSpPr>
        <xdr:cNvPr id="2" name="吹き出し: 角を丸めた四角形 1">
          <a:extLst>
            <a:ext uri="{FF2B5EF4-FFF2-40B4-BE49-F238E27FC236}">
              <a16:creationId xmlns:a16="http://schemas.microsoft.com/office/drawing/2014/main" id="{00000000-0008-0000-0900-000002000000}"/>
            </a:ext>
          </a:extLst>
        </xdr:cNvPr>
        <xdr:cNvSpPr/>
      </xdr:nvSpPr>
      <xdr:spPr>
        <a:xfrm>
          <a:off x="16136470" y="1961030"/>
          <a:ext cx="4019550" cy="1896717"/>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↓も入力欄あり</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２．応援職員の派遣期間</a:t>
          </a:r>
          <a:endParaRPr kumimoji="1" lang="en-US" altLang="ja-JP" sz="18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latin typeface="ＭＳ ゴシック" panose="020B0609070205080204" pitchFamily="49" charset="-128"/>
              <a:ea typeface="ＭＳ ゴシック" panose="020B0609070205080204" pitchFamily="49" charset="-128"/>
            </a:rPr>
            <a:t>３．派遣職員の状況</a:t>
          </a:r>
        </a:p>
      </xdr:txBody>
    </xdr:sp>
    <xdr:clientData/>
  </xdr:twoCellAnchor>
  <xdr:twoCellAnchor editAs="oneCell">
    <xdr:from>
      <xdr:col>6</xdr:col>
      <xdr:colOff>517071</xdr:colOff>
      <xdr:row>31</xdr:row>
      <xdr:rowOff>176892</xdr:rowOff>
    </xdr:from>
    <xdr:to>
      <xdr:col>13</xdr:col>
      <xdr:colOff>948417</xdr:colOff>
      <xdr:row>39</xdr:row>
      <xdr:rowOff>46263</xdr:rowOff>
    </xdr:to>
    <xdr:pic>
      <xdr:nvPicPr>
        <xdr:cNvPr id="4" name="図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8178" y="9797142"/>
          <a:ext cx="6867525" cy="1828800"/>
        </a:xfrm>
        <a:prstGeom prst="rect">
          <a:avLst/>
        </a:prstGeom>
        <a:solidFill>
          <a:schemeClr val="tx2">
            <a:lumMod val="20000"/>
            <a:lumOff val="80000"/>
          </a:schemeClr>
        </a:solidFill>
      </xdr:spPr>
    </xdr:pic>
    <xdr:clientData/>
  </xdr:twoCellAnchor>
  <xdr:twoCellAnchor editAs="oneCell">
    <xdr:from>
      <xdr:col>1</xdr:col>
      <xdr:colOff>27214</xdr:colOff>
      <xdr:row>31</xdr:row>
      <xdr:rowOff>163286</xdr:rowOff>
    </xdr:from>
    <xdr:to>
      <xdr:col>6</xdr:col>
      <xdr:colOff>10773</xdr:colOff>
      <xdr:row>37</xdr:row>
      <xdr:rowOff>108110</xdr:rowOff>
    </xdr:to>
    <xdr:pic>
      <xdr:nvPicPr>
        <xdr:cNvPr id="5" name="図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2"/>
        <a:stretch>
          <a:fillRect/>
        </a:stretch>
      </xdr:blipFill>
      <xdr:spPr>
        <a:xfrm>
          <a:off x="449035" y="9783536"/>
          <a:ext cx="6242845" cy="1414395"/>
        </a:xfrm>
        <a:prstGeom prst="rect">
          <a:avLst/>
        </a:prstGeom>
        <a:solidFill>
          <a:schemeClr val="tx2">
            <a:lumMod val="20000"/>
            <a:lumOff val="80000"/>
          </a:schemeClr>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UJH/AppData/Local/Microsoft/Windows/INetCache/Content.Outlook/IFG38DIW/0313&#26045;&#35373;&#12408;&#12398;&#35519;&#26619;&#27096;&#24335;&#65288;&#26696;&#65289;_%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 val="武庫川"/>
    </sheet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9.vml"/><Relationship Id="rId7" Type="http://schemas.openxmlformats.org/officeDocument/2006/relationships/ctrlProp" Target="../ctrlProps/ctrlProp36.xml"/><Relationship Id="rId2" Type="http://schemas.openxmlformats.org/officeDocument/2006/relationships/drawing" Target="../drawings/drawing15.xml"/><Relationship Id="rId1" Type="http://schemas.openxmlformats.org/officeDocument/2006/relationships/printerSettings" Target="../printerSettings/printerSettings16.bin"/><Relationship Id="rId6" Type="http://schemas.openxmlformats.org/officeDocument/2006/relationships/ctrlProp" Target="../ctrlProps/ctrlProp35.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4.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2" Type="http://schemas.openxmlformats.org/officeDocument/2006/relationships/drawing" Target="../drawings/drawing8.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8.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8"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57526-B47B-4A49-B8D5-ECD7ED60AEDD}">
  <sheetPr codeName="Sheet1">
    <tabColor theme="1"/>
    <pageSetUpPr fitToPage="1"/>
  </sheetPr>
  <dimension ref="A1:AR47"/>
  <sheetViews>
    <sheetView tabSelected="1" view="pageBreakPreview" zoomScaleNormal="100" zoomScaleSheetLayoutView="100" workbookViewId="0">
      <selection activeCell="D5" sqref="D5"/>
    </sheetView>
  </sheetViews>
  <sheetFormatPr defaultColWidth="9" defaultRowHeight="13.5"/>
  <cols>
    <col min="1" max="1" width="1.625" style="150" customWidth="1"/>
    <col min="2" max="2" width="4.875" style="150" customWidth="1"/>
    <col min="3" max="3" width="30.625" style="150" customWidth="1"/>
    <col min="4" max="4" width="57.75" style="150" customWidth="1"/>
    <col min="5" max="5" width="28.125" style="151" customWidth="1"/>
    <col min="6" max="6" width="95.375" style="150" customWidth="1"/>
    <col min="7" max="7" width="3.625" style="150" customWidth="1"/>
    <col min="8" max="11" width="9" style="150"/>
    <col min="12" max="12" width="17.75" style="150" customWidth="1"/>
    <col min="13" max="13" width="6.625" style="150" customWidth="1"/>
    <col min="14" max="14" width="4" style="150" customWidth="1"/>
    <col min="15" max="23" width="9" style="150"/>
    <col min="24" max="30" width="1" style="150" customWidth="1"/>
    <col min="31" max="36" width="4.875" style="150" customWidth="1"/>
    <col min="37" max="37" width="1.125" style="150" customWidth="1"/>
    <col min="38" max="16384" width="9" style="150"/>
  </cols>
  <sheetData>
    <row r="1" spans="1:44" ht="117" customHeight="1"/>
    <row r="2" spans="1:44" ht="25.5" customHeight="1">
      <c r="A2" s="152"/>
      <c r="B2" s="538" t="s">
        <v>555</v>
      </c>
      <c r="C2" s="538"/>
      <c r="D2" s="538"/>
      <c r="E2" s="153"/>
      <c r="F2" s="154"/>
      <c r="J2" s="157" t="s">
        <v>405</v>
      </c>
    </row>
    <row r="3" spans="1:44" ht="25.5" customHeight="1" thickBot="1">
      <c r="A3" s="152"/>
      <c r="B3" s="155"/>
      <c r="C3" s="155"/>
      <c r="D3" s="155"/>
      <c r="E3" s="153"/>
      <c r="F3" s="154"/>
      <c r="J3" s="150" t="s">
        <v>564</v>
      </c>
      <c r="T3" s="150" t="s">
        <v>565</v>
      </c>
    </row>
    <row r="4" spans="1:44" ht="30" customHeight="1" thickBot="1">
      <c r="B4" s="539" t="s">
        <v>260</v>
      </c>
      <c r="C4" s="540"/>
      <c r="D4" s="156" t="s">
        <v>261</v>
      </c>
      <c r="E4" s="409" t="s">
        <v>262</v>
      </c>
      <c r="F4" s="399" t="s">
        <v>263</v>
      </c>
      <c r="J4" s="157" t="s">
        <v>566</v>
      </c>
      <c r="K4" s="157" t="s">
        <v>567</v>
      </c>
      <c r="L4" s="157" t="s">
        <v>568</v>
      </c>
      <c r="M4" s="157" t="s">
        <v>569</v>
      </c>
      <c r="N4" s="157" t="s">
        <v>570</v>
      </c>
      <c r="O4" s="157" t="s">
        <v>571</v>
      </c>
      <c r="P4" s="522" t="s">
        <v>572</v>
      </c>
      <c r="Q4" s="157" t="s">
        <v>573</v>
      </c>
      <c r="R4" s="157" t="s">
        <v>574</v>
      </c>
      <c r="S4" s="157" t="s">
        <v>575</v>
      </c>
      <c r="T4" s="157" t="s">
        <v>576</v>
      </c>
      <c r="U4" s="522" t="s">
        <v>572</v>
      </c>
      <c r="V4" s="157" t="s">
        <v>573</v>
      </c>
      <c r="W4" s="157" t="s">
        <v>575</v>
      </c>
      <c r="X4" s="523"/>
      <c r="Y4" s="523"/>
      <c r="Z4" s="523"/>
      <c r="AA4" s="523"/>
      <c r="AB4" s="523"/>
      <c r="AC4" s="523"/>
      <c r="AD4" s="523"/>
      <c r="AE4" s="157" t="s">
        <v>577</v>
      </c>
      <c r="AF4" s="157" t="s">
        <v>578</v>
      </c>
      <c r="AG4" s="157" t="s">
        <v>579</v>
      </c>
      <c r="AH4" s="157" t="s">
        <v>580</v>
      </c>
      <c r="AI4" s="157" t="s">
        <v>581</v>
      </c>
      <c r="AJ4" s="525" t="s">
        <v>582</v>
      </c>
      <c r="AK4" s="524"/>
      <c r="AL4" s="157" t="s">
        <v>583</v>
      </c>
      <c r="AM4" s="157" t="s">
        <v>584</v>
      </c>
      <c r="AN4" s="157" t="s">
        <v>585</v>
      </c>
      <c r="AO4" s="157" t="s">
        <v>586</v>
      </c>
      <c r="AP4" s="157" t="s">
        <v>587</v>
      </c>
      <c r="AQ4" s="157" t="s">
        <v>588</v>
      </c>
      <c r="AR4" s="157" t="s">
        <v>589</v>
      </c>
    </row>
    <row r="5" spans="1:44" ht="30" customHeight="1">
      <c r="B5" s="541" t="s">
        <v>264</v>
      </c>
      <c r="C5" s="158" t="s">
        <v>265</v>
      </c>
      <c r="D5" s="237"/>
      <c r="E5" s="410" t="s">
        <v>266</v>
      </c>
      <c r="F5" s="400" t="s">
        <v>267</v>
      </c>
      <c r="G5" s="159"/>
      <c r="J5" s="157">
        <f>D5</f>
        <v>0</v>
      </c>
      <c r="K5" s="157">
        <f>D9</f>
        <v>0</v>
      </c>
      <c r="L5" s="256">
        <f>D19</f>
        <v>0</v>
      </c>
      <c r="M5" s="150" t="str">
        <f>様式第１号!M27</f>
        <v xml:space="preserve"> </v>
      </c>
      <c r="N5" s="150">
        <f>様式第１号!M29</f>
        <v>0</v>
      </c>
      <c r="O5" s="150">
        <f ca="1">別紙2その１!K18</f>
        <v>0</v>
      </c>
      <c r="P5" s="150">
        <f ca="1">O5</f>
        <v>0</v>
      </c>
      <c r="Q5" s="150">
        <f ca="1">別紙2その１!N18</f>
        <v>0</v>
      </c>
      <c r="R5" s="150">
        <f ca="1">別紙2その１!P18</f>
        <v>0</v>
      </c>
      <c r="S5" s="150">
        <f ca="1">別紙2その１!Q18</f>
        <v>0</v>
      </c>
      <c r="T5" s="150">
        <f ca="1">別紙2その2!K14</f>
        <v>0</v>
      </c>
      <c r="U5" s="150">
        <f ca="1">別紙2その2!N14</f>
        <v>0</v>
      </c>
      <c r="W5" s="150">
        <f ca="1">別紙2その2!P14</f>
        <v>0</v>
      </c>
      <c r="X5" s="524"/>
      <c r="Y5" s="524"/>
      <c r="Z5" s="524"/>
      <c r="AA5" s="524"/>
      <c r="AB5" s="524"/>
      <c r="AC5" s="524"/>
      <c r="AD5" s="524"/>
      <c r="AE5" s="150">
        <f>内訳１!D4</f>
        <v>0</v>
      </c>
      <c r="AF5" s="150">
        <f>内訳１!B3</f>
        <v>0</v>
      </c>
      <c r="AG5" s="150">
        <f>内訳１!D3</f>
        <v>0</v>
      </c>
      <c r="AH5" s="150">
        <f ca="1">別紙2その１!N18+別紙2その１!P18</f>
        <v>0</v>
      </c>
      <c r="AI5" s="150">
        <f ca="1">別紙2その１!K18+別紙2その１!P18</f>
        <v>0</v>
      </c>
      <c r="AJ5" s="526"/>
      <c r="AK5" s="524"/>
      <c r="AL5" s="150">
        <f>D13</f>
        <v>0</v>
      </c>
      <c r="AM5" s="150">
        <f>D14</f>
        <v>0</v>
      </c>
      <c r="AN5" s="150">
        <v>0</v>
      </c>
      <c r="AO5" s="150">
        <f>D15</f>
        <v>0</v>
      </c>
      <c r="AP5" s="150">
        <f>D16</f>
        <v>0</v>
      </c>
      <c r="AQ5" s="257">
        <f>D17</f>
        <v>0</v>
      </c>
      <c r="AR5" s="257">
        <f>D18</f>
        <v>0</v>
      </c>
    </row>
    <row r="6" spans="1:44" ht="30" customHeight="1">
      <c r="B6" s="533"/>
      <c r="C6" s="160" t="s">
        <v>268</v>
      </c>
      <c r="D6" s="237"/>
      <c r="E6" s="410" t="s">
        <v>269</v>
      </c>
      <c r="F6" s="400" t="s">
        <v>270</v>
      </c>
      <c r="J6" s="157"/>
      <c r="K6" s="157"/>
    </row>
    <row r="7" spans="1:44" ht="30" customHeight="1">
      <c r="B7" s="533"/>
      <c r="C7" s="160" t="s">
        <v>271</v>
      </c>
      <c r="D7" s="237"/>
      <c r="E7" s="411" t="s">
        <v>272</v>
      </c>
      <c r="F7" s="400" t="s">
        <v>273</v>
      </c>
      <c r="J7" s="157"/>
      <c r="K7" s="157"/>
    </row>
    <row r="8" spans="1:44" ht="30" customHeight="1">
      <c r="B8" s="533"/>
      <c r="C8" s="160" t="s">
        <v>274</v>
      </c>
      <c r="D8" s="237"/>
      <c r="E8" s="412" t="s">
        <v>275</v>
      </c>
      <c r="F8" s="401" t="s">
        <v>276</v>
      </c>
      <c r="J8" s="157"/>
      <c r="K8" s="157"/>
    </row>
    <row r="9" spans="1:44" ht="30" customHeight="1">
      <c r="B9" s="542"/>
      <c r="C9" s="161" t="s">
        <v>590</v>
      </c>
      <c r="D9" s="238"/>
      <c r="E9" s="412" t="s">
        <v>277</v>
      </c>
      <c r="F9" s="401" t="s">
        <v>591</v>
      </c>
      <c r="J9" s="157"/>
      <c r="K9" s="157"/>
    </row>
    <row r="10" spans="1:44" ht="30" customHeight="1" thickBot="1">
      <c r="B10" s="543"/>
      <c r="C10" s="162" t="s">
        <v>278</v>
      </c>
      <c r="D10" s="245"/>
      <c r="E10" s="413" t="s">
        <v>279</v>
      </c>
      <c r="F10" s="402" t="s">
        <v>442</v>
      </c>
      <c r="J10" s="157"/>
      <c r="K10" s="157"/>
    </row>
    <row r="11" spans="1:44" ht="30" customHeight="1">
      <c r="B11" s="544" t="s">
        <v>413</v>
      </c>
      <c r="C11" s="163" t="s">
        <v>409</v>
      </c>
      <c r="D11" s="239"/>
      <c r="E11" s="411" t="s">
        <v>410</v>
      </c>
      <c r="F11" s="403" t="s">
        <v>412</v>
      </c>
      <c r="J11" s="157"/>
      <c r="K11" s="157"/>
    </row>
    <row r="12" spans="1:44" ht="30" customHeight="1">
      <c r="B12" s="544"/>
      <c r="C12" s="163" t="s">
        <v>280</v>
      </c>
      <c r="D12" s="239"/>
      <c r="E12" s="411" t="s">
        <v>281</v>
      </c>
      <c r="F12" s="311"/>
      <c r="J12" s="157"/>
      <c r="K12" s="157"/>
    </row>
    <row r="13" spans="1:44" ht="30" customHeight="1">
      <c r="B13" s="544"/>
      <c r="C13" s="163" t="s">
        <v>282</v>
      </c>
      <c r="D13" s="240"/>
      <c r="E13" s="410" t="s">
        <v>283</v>
      </c>
      <c r="F13" s="404" t="s">
        <v>407</v>
      </c>
      <c r="J13" s="157"/>
      <c r="K13" s="157"/>
    </row>
    <row r="14" spans="1:44" ht="30" customHeight="1">
      <c r="B14" s="544"/>
      <c r="C14" s="160" t="s">
        <v>284</v>
      </c>
      <c r="D14" s="237"/>
      <c r="E14" s="411" t="s">
        <v>272</v>
      </c>
      <c r="F14" s="405" t="s">
        <v>408</v>
      </c>
      <c r="J14" s="157"/>
      <c r="K14" s="157"/>
    </row>
    <row r="15" spans="1:44" ht="30" customHeight="1">
      <c r="B15" s="544"/>
      <c r="C15" s="160" t="s">
        <v>285</v>
      </c>
      <c r="D15" s="237"/>
      <c r="E15" s="414" t="s">
        <v>286</v>
      </c>
      <c r="F15" s="404"/>
      <c r="J15" s="157"/>
      <c r="K15" s="157"/>
    </row>
    <row r="16" spans="1:44" ht="30" customHeight="1">
      <c r="B16" s="544"/>
      <c r="C16" s="160" t="s">
        <v>287</v>
      </c>
      <c r="D16" s="237"/>
      <c r="E16" s="415" t="s">
        <v>288</v>
      </c>
      <c r="F16" s="404"/>
      <c r="J16" s="157"/>
      <c r="K16" s="157"/>
    </row>
    <row r="17" spans="2:11" ht="30" customHeight="1">
      <c r="B17" s="544"/>
      <c r="C17" s="160" t="s">
        <v>289</v>
      </c>
      <c r="D17" s="241"/>
      <c r="E17" s="412" t="s">
        <v>275</v>
      </c>
      <c r="F17" s="404"/>
      <c r="G17" s="157"/>
      <c r="H17" s="157"/>
      <c r="I17" s="157"/>
      <c r="J17" s="157"/>
      <c r="K17" s="157"/>
    </row>
    <row r="18" spans="2:11" ht="30" customHeight="1">
      <c r="B18" s="544"/>
      <c r="C18" s="161" t="s">
        <v>290</v>
      </c>
      <c r="D18" s="242"/>
      <c r="E18" s="412" t="s">
        <v>279</v>
      </c>
      <c r="F18" s="404"/>
      <c r="G18" s="157"/>
      <c r="H18" s="157"/>
      <c r="I18" s="157"/>
      <c r="J18" s="157"/>
      <c r="K18" s="157"/>
    </row>
    <row r="19" spans="2:11" ht="30" customHeight="1" thickBot="1">
      <c r="B19" s="545"/>
      <c r="C19" s="162" t="s">
        <v>291</v>
      </c>
      <c r="D19" s="243"/>
      <c r="E19" s="413" t="s">
        <v>561</v>
      </c>
      <c r="F19" s="406"/>
    </row>
    <row r="20" spans="2:11" ht="30" customHeight="1">
      <c r="B20" s="531" t="s">
        <v>292</v>
      </c>
      <c r="C20" s="164" t="s">
        <v>293</v>
      </c>
      <c r="D20" s="249"/>
      <c r="E20" s="416" t="s">
        <v>443</v>
      </c>
      <c r="F20" s="407" t="s">
        <v>294</v>
      </c>
      <c r="J20" s="157"/>
      <c r="K20" s="157"/>
    </row>
    <row r="21" spans="2:11" ht="30" customHeight="1">
      <c r="B21" s="532"/>
      <c r="C21" s="165" t="s">
        <v>295</v>
      </c>
      <c r="D21" s="244"/>
      <c r="E21" s="411">
        <v>1234</v>
      </c>
      <c r="F21" s="405" t="s">
        <v>296</v>
      </c>
      <c r="J21" s="157"/>
      <c r="K21" s="157"/>
    </row>
    <row r="22" spans="2:11" ht="30" customHeight="1">
      <c r="B22" s="533"/>
      <c r="C22" s="166" t="s">
        <v>297</v>
      </c>
      <c r="D22" s="241"/>
      <c r="E22" s="411" t="s">
        <v>444</v>
      </c>
      <c r="F22" s="311" t="s">
        <v>298</v>
      </c>
      <c r="J22" s="157"/>
      <c r="K22" s="157"/>
    </row>
    <row r="23" spans="2:11" ht="30" customHeight="1">
      <c r="B23" s="533"/>
      <c r="C23" s="166" t="s">
        <v>299</v>
      </c>
      <c r="D23" s="241"/>
      <c r="E23" s="411">
        <v>12</v>
      </c>
      <c r="F23" s="405" t="s">
        <v>300</v>
      </c>
      <c r="J23" s="157"/>
      <c r="K23" s="157"/>
    </row>
    <row r="24" spans="2:11" ht="30" customHeight="1">
      <c r="B24" s="534"/>
      <c r="C24" s="167" t="s">
        <v>301</v>
      </c>
      <c r="D24" s="237"/>
      <c r="E24" s="410" t="s">
        <v>302</v>
      </c>
      <c r="F24" s="536"/>
      <c r="J24" s="157"/>
      <c r="K24" s="157"/>
    </row>
    <row r="25" spans="2:11" ht="30" customHeight="1">
      <c r="B25" s="534"/>
      <c r="C25" s="167" t="s">
        <v>303</v>
      </c>
      <c r="D25" s="241"/>
      <c r="E25" s="417" t="s">
        <v>304</v>
      </c>
      <c r="F25" s="536"/>
      <c r="J25" s="157"/>
      <c r="K25" s="157"/>
    </row>
    <row r="26" spans="2:11" ht="30" customHeight="1">
      <c r="B26" s="534"/>
      <c r="C26" s="167" t="s">
        <v>305</v>
      </c>
      <c r="D26" s="237"/>
      <c r="E26" s="415" t="s">
        <v>266</v>
      </c>
      <c r="F26" s="536"/>
      <c r="J26" s="157"/>
      <c r="K26" s="157"/>
    </row>
    <row r="27" spans="2:11" ht="30" customHeight="1" thickBot="1">
      <c r="B27" s="535"/>
      <c r="C27" s="168" t="s">
        <v>306</v>
      </c>
      <c r="D27" s="245"/>
      <c r="E27" s="413" t="s">
        <v>307</v>
      </c>
      <c r="F27" s="537"/>
      <c r="J27" s="157"/>
      <c r="K27" s="157"/>
    </row>
    <row r="28" spans="2:11" ht="44.25" customHeight="1">
      <c r="B28" s="528" t="s">
        <v>308</v>
      </c>
      <c r="C28" s="169" t="s">
        <v>505</v>
      </c>
      <c r="D28" s="246"/>
      <c r="E28" s="416" t="s">
        <v>309</v>
      </c>
      <c r="F28" s="407" t="s">
        <v>516</v>
      </c>
      <c r="J28" s="157"/>
      <c r="K28" s="157"/>
    </row>
    <row r="29" spans="2:11" ht="44.25" customHeight="1">
      <c r="B29" s="529"/>
      <c r="C29" s="371" t="s">
        <v>513</v>
      </c>
      <c r="D29" s="372"/>
      <c r="E29" s="418" t="s">
        <v>309</v>
      </c>
      <c r="F29" s="404" t="s">
        <v>514</v>
      </c>
      <c r="J29" s="157"/>
      <c r="K29" s="157"/>
    </row>
    <row r="30" spans="2:11" ht="122.25" customHeight="1">
      <c r="B30" s="529"/>
      <c r="C30" s="250" t="s">
        <v>506</v>
      </c>
      <c r="D30" s="251"/>
      <c r="E30" s="418" t="s">
        <v>309</v>
      </c>
      <c r="F30" s="408" t="s">
        <v>403</v>
      </c>
      <c r="J30" s="157"/>
      <c r="K30" s="157"/>
    </row>
    <row r="31" spans="2:11" ht="79.5" customHeight="1">
      <c r="B31" s="529"/>
      <c r="C31" s="350" t="s">
        <v>404</v>
      </c>
      <c r="D31" s="251"/>
      <c r="E31" s="414" t="s">
        <v>309</v>
      </c>
      <c r="F31" s="289" t="s">
        <v>562</v>
      </c>
      <c r="J31" s="157"/>
      <c r="K31" s="157"/>
    </row>
    <row r="32" spans="2:11" ht="79.5" customHeight="1">
      <c r="B32" s="529"/>
      <c r="C32" s="351" t="s">
        <v>558</v>
      </c>
      <c r="D32" s="251"/>
      <c r="E32" s="421" t="s">
        <v>528</v>
      </c>
      <c r="F32" s="311" t="s">
        <v>559</v>
      </c>
      <c r="J32" s="157"/>
      <c r="K32" s="157"/>
    </row>
    <row r="33" spans="2:11" ht="79.5" customHeight="1">
      <c r="B33" s="529"/>
      <c r="C33" s="352" t="s">
        <v>507</v>
      </c>
      <c r="D33" s="298"/>
      <c r="E33" s="414" t="s">
        <v>309</v>
      </c>
      <c r="F33" s="311" t="s">
        <v>508</v>
      </c>
      <c r="J33" s="157"/>
      <c r="K33" s="157"/>
    </row>
    <row r="34" spans="2:11" ht="60.75" customHeight="1">
      <c r="B34" s="529"/>
      <c r="C34" s="353" t="s">
        <v>476</v>
      </c>
      <c r="D34" s="251"/>
      <c r="E34" s="419" t="s">
        <v>419</v>
      </c>
      <c r="F34" s="311" t="s">
        <v>421</v>
      </c>
    </row>
    <row r="35" spans="2:11" ht="60.75" customHeight="1" thickBot="1">
      <c r="B35" s="530"/>
      <c r="C35" s="354" t="s">
        <v>496</v>
      </c>
      <c r="D35" s="255"/>
      <c r="E35" s="420" t="s">
        <v>410</v>
      </c>
      <c r="F35" s="406" t="s">
        <v>497</v>
      </c>
    </row>
    <row r="36" spans="2:11" ht="14.25">
      <c r="C36" s="157"/>
      <c r="D36" s="157"/>
      <c r="E36" s="170"/>
      <c r="F36" s="172"/>
    </row>
    <row r="37" spans="2:11" ht="14.25">
      <c r="F37" s="171"/>
    </row>
    <row r="38" spans="2:11" ht="14.25">
      <c r="F38" s="171"/>
    </row>
    <row r="39" spans="2:11">
      <c r="F39" s="173"/>
    </row>
    <row r="40" spans="2:11">
      <c r="F40" s="174"/>
    </row>
    <row r="41" spans="2:11">
      <c r="F41" s="175"/>
    </row>
    <row r="42" spans="2:11">
      <c r="F42" s="157"/>
    </row>
    <row r="43" spans="2:11">
      <c r="F43" s="157"/>
    </row>
    <row r="44" spans="2:11">
      <c r="F44" s="157"/>
    </row>
    <row r="45" spans="2:11">
      <c r="F45" s="157"/>
    </row>
    <row r="46" spans="2:11">
      <c r="F46" s="157"/>
    </row>
    <row r="47" spans="2:11">
      <c r="F47" s="157"/>
    </row>
  </sheetData>
  <mergeCells count="7">
    <mergeCell ref="B28:B35"/>
    <mergeCell ref="B20:B27"/>
    <mergeCell ref="F24:F27"/>
    <mergeCell ref="B2:D2"/>
    <mergeCell ref="B4:C4"/>
    <mergeCell ref="B5:B10"/>
    <mergeCell ref="B11:B19"/>
  </mergeCells>
  <phoneticPr fontId="4"/>
  <dataValidations count="3">
    <dataValidation type="list" allowBlank="1" showInputMessage="1" showErrorMessage="1" sqref="D28:D30 AJ5" xr:uid="{C1A4CCAB-81DB-49CD-9879-1849018D8195}">
      <formula1>"○"</formula1>
    </dataValidation>
    <dataValidation type="list" allowBlank="1" showInputMessage="1" showErrorMessage="1" sqref="D31" xr:uid="{B3D98E1F-C42D-4B2C-B535-EB4D6DF1A0D3}">
      <formula1>"希望する,希望しない"</formula1>
    </dataValidation>
    <dataValidation type="list" allowBlank="1" showInputMessage="1" showErrorMessage="1" sqref="D33" xr:uid="{C5820A6E-3F0A-4E91-AE6A-724A30A6F531}">
      <formula1>"ある,ない,わからない"</formula1>
    </dataValidation>
  </dataValidations>
  <printOptions horizontalCentered="1"/>
  <pageMargins left="0" right="0" top="0.35433070866141736" bottom="0.39370078740157483" header="0.51181102362204722" footer="0.51181102362204722"/>
  <pageSetup paperSize="9" scale="6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66FF"/>
  </sheetPr>
  <dimension ref="A1:P33"/>
  <sheetViews>
    <sheetView view="pageBreakPreview" zoomScale="70" zoomScaleNormal="75" zoomScaleSheetLayoutView="70" workbookViewId="0">
      <selection activeCell="G9" sqref="G9"/>
    </sheetView>
  </sheetViews>
  <sheetFormatPr defaultRowHeight="18.75" customHeight="1"/>
  <cols>
    <col min="1" max="1" width="5.5" style="1" customWidth="1"/>
    <col min="2" max="6" width="16.375" style="1" customWidth="1"/>
    <col min="7" max="7" width="7.25" style="1" customWidth="1"/>
    <col min="8" max="16" width="12.875" style="1" customWidth="1"/>
    <col min="17" max="261" width="9" style="1"/>
    <col min="262" max="262" width="18.875" style="1" customWidth="1"/>
    <col min="263" max="266" width="13.75" style="1" customWidth="1"/>
    <col min="267" max="272" width="13.875" style="1" customWidth="1"/>
    <col min="273" max="517" width="9" style="1"/>
    <col min="518" max="518" width="18.875" style="1" customWidth="1"/>
    <col min="519" max="522" width="13.75" style="1" customWidth="1"/>
    <col min="523" max="528" width="13.875" style="1" customWidth="1"/>
    <col min="529" max="773" width="9" style="1"/>
    <col min="774" max="774" width="18.875" style="1" customWidth="1"/>
    <col min="775" max="778" width="13.75" style="1" customWidth="1"/>
    <col min="779" max="784" width="13.875" style="1" customWidth="1"/>
    <col min="785" max="1029" width="9" style="1"/>
    <col min="1030" max="1030" width="18.875" style="1" customWidth="1"/>
    <col min="1031" max="1034" width="13.75" style="1" customWidth="1"/>
    <col min="1035" max="1040" width="13.875" style="1" customWidth="1"/>
    <col min="1041" max="1285" width="9" style="1"/>
    <col min="1286" max="1286" width="18.875" style="1" customWidth="1"/>
    <col min="1287" max="1290" width="13.75" style="1" customWidth="1"/>
    <col min="1291" max="1296" width="13.875" style="1" customWidth="1"/>
    <col min="1297" max="1541" width="9" style="1"/>
    <col min="1542" max="1542" width="18.875" style="1" customWidth="1"/>
    <col min="1543" max="1546" width="13.75" style="1" customWidth="1"/>
    <col min="1547" max="1552" width="13.875" style="1" customWidth="1"/>
    <col min="1553" max="1797" width="9" style="1"/>
    <col min="1798" max="1798" width="18.875" style="1" customWidth="1"/>
    <col min="1799" max="1802" width="13.75" style="1" customWidth="1"/>
    <col min="1803" max="1808" width="13.875" style="1" customWidth="1"/>
    <col min="1809" max="2053" width="9" style="1"/>
    <col min="2054" max="2054" width="18.875" style="1" customWidth="1"/>
    <col min="2055" max="2058" width="13.75" style="1" customWidth="1"/>
    <col min="2059" max="2064" width="13.875" style="1" customWidth="1"/>
    <col min="2065" max="2309" width="9" style="1"/>
    <col min="2310" max="2310" width="18.875" style="1" customWidth="1"/>
    <col min="2311" max="2314" width="13.75" style="1" customWidth="1"/>
    <col min="2315" max="2320" width="13.875" style="1" customWidth="1"/>
    <col min="2321" max="2565" width="9" style="1"/>
    <col min="2566" max="2566" width="18.875" style="1" customWidth="1"/>
    <col min="2567" max="2570" width="13.75" style="1" customWidth="1"/>
    <col min="2571" max="2576" width="13.875" style="1" customWidth="1"/>
    <col min="2577" max="2821" width="9" style="1"/>
    <col min="2822" max="2822" width="18.875" style="1" customWidth="1"/>
    <col min="2823" max="2826" width="13.75" style="1" customWidth="1"/>
    <col min="2827" max="2832" width="13.875" style="1" customWidth="1"/>
    <col min="2833" max="3077" width="9" style="1"/>
    <col min="3078" max="3078" width="18.875" style="1" customWidth="1"/>
    <col min="3079" max="3082" width="13.75" style="1" customWidth="1"/>
    <col min="3083" max="3088" width="13.875" style="1" customWidth="1"/>
    <col min="3089" max="3333" width="9" style="1"/>
    <col min="3334" max="3334" width="18.875" style="1" customWidth="1"/>
    <col min="3335" max="3338" width="13.75" style="1" customWidth="1"/>
    <col min="3339" max="3344" width="13.875" style="1" customWidth="1"/>
    <col min="3345" max="3589" width="9" style="1"/>
    <col min="3590" max="3590" width="18.875" style="1" customWidth="1"/>
    <col min="3591" max="3594" width="13.75" style="1" customWidth="1"/>
    <col min="3595" max="3600" width="13.875" style="1" customWidth="1"/>
    <col min="3601" max="3845" width="9" style="1"/>
    <col min="3846" max="3846" width="18.875" style="1" customWidth="1"/>
    <col min="3847" max="3850" width="13.75" style="1" customWidth="1"/>
    <col min="3851" max="3856" width="13.875" style="1" customWidth="1"/>
    <col min="3857" max="4101" width="9" style="1"/>
    <col min="4102" max="4102" width="18.875" style="1" customWidth="1"/>
    <col min="4103" max="4106" width="13.75" style="1" customWidth="1"/>
    <col min="4107" max="4112" width="13.875" style="1" customWidth="1"/>
    <col min="4113" max="4357" width="9" style="1"/>
    <col min="4358" max="4358" width="18.875" style="1" customWidth="1"/>
    <col min="4359" max="4362" width="13.75" style="1" customWidth="1"/>
    <col min="4363" max="4368" width="13.875" style="1" customWidth="1"/>
    <col min="4369" max="4613" width="9" style="1"/>
    <col min="4614" max="4614" width="18.875" style="1" customWidth="1"/>
    <col min="4615" max="4618" width="13.75" style="1" customWidth="1"/>
    <col min="4619" max="4624" width="13.875" style="1" customWidth="1"/>
    <col min="4625" max="4869" width="9" style="1"/>
    <col min="4870" max="4870" width="18.875" style="1" customWidth="1"/>
    <col min="4871" max="4874" width="13.75" style="1" customWidth="1"/>
    <col min="4875" max="4880" width="13.875" style="1" customWidth="1"/>
    <col min="4881" max="5125" width="9" style="1"/>
    <col min="5126" max="5126" width="18.875" style="1" customWidth="1"/>
    <col min="5127" max="5130" width="13.75" style="1" customWidth="1"/>
    <col min="5131" max="5136" width="13.875" style="1" customWidth="1"/>
    <col min="5137" max="5381" width="9" style="1"/>
    <col min="5382" max="5382" width="18.875" style="1" customWidth="1"/>
    <col min="5383" max="5386" width="13.75" style="1" customWidth="1"/>
    <col min="5387" max="5392" width="13.875" style="1" customWidth="1"/>
    <col min="5393" max="5637" width="9" style="1"/>
    <col min="5638" max="5638" width="18.875" style="1" customWidth="1"/>
    <col min="5639" max="5642" width="13.75" style="1" customWidth="1"/>
    <col min="5643" max="5648" width="13.875" style="1" customWidth="1"/>
    <col min="5649" max="5893" width="9" style="1"/>
    <col min="5894" max="5894" width="18.875" style="1" customWidth="1"/>
    <col min="5895" max="5898" width="13.75" style="1" customWidth="1"/>
    <col min="5899" max="5904" width="13.875" style="1" customWidth="1"/>
    <col min="5905" max="6149" width="9" style="1"/>
    <col min="6150" max="6150" width="18.875" style="1" customWidth="1"/>
    <col min="6151" max="6154" width="13.75" style="1" customWidth="1"/>
    <col min="6155" max="6160" width="13.875" style="1" customWidth="1"/>
    <col min="6161" max="6405" width="9" style="1"/>
    <col min="6406" max="6406" width="18.875" style="1" customWidth="1"/>
    <col min="6407" max="6410" width="13.75" style="1" customWidth="1"/>
    <col min="6411" max="6416" width="13.875" style="1" customWidth="1"/>
    <col min="6417" max="6661" width="9" style="1"/>
    <col min="6662" max="6662" width="18.875" style="1" customWidth="1"/>
    <col min="6663" max="6666" width="13.75" style="1" customWidth="1"/>
    <col min="6667" max="6672" width="13.875" style="1" customWidth="1"/>
    <col min="6673" max="6917" width="9" style="1"/>
    <col min="6918" max="6918" width="18.875" style="1" customWidth="1"/>
    <col min="6919" max="6922" width="13.75" style="1" customWidth="1"/>
    <col min="6923" max="6928" width="13.875" style="1" customWidth="1"/>
    <col min="6929" max="7173" width="9" style="1"/>
    <col min="7174" max="7174" width="18.875" style="1" customWidth="1"/>
    <col min="7175" max="7178" width="13.75" style="1" customWidth="1"/>
    <col min="7179" max="7184" width="13.875" style="1" customWidth="1"/>
    <col min="7185" max="7429" width="9" style="1"/>
    <col min="7430" max="7430" width="18.875" style="1" customWidth="1"/>
    <col min="7431" max="7434" width="13.75" style="1" customWidth="1"/>
    <col min="7435" max="7440" width="13.875" style="1" customWidth="1"/>
    <col min="7441" max="7685" width="9" style="1"/>
    <col min="7686" max="7686" width="18.875" style="1" customWidth="1"/>
    <col min="7687" max="7690" width="13.75" style="1" customWidth="1"/>
    <col min="7691" max="7696" width="13.875" style="1" customWidth="1"/>
    <col min="7697" max="7941" width="9" style="1"/>
    <col min="7942" max="7942" width="18.875" style="1" customWidth="1"/>
    <col min="7943" max="7946" width="13.75" style="1" customWidth="1"/>
    <col min="7947" max="7952" width="13.875" style="1" customWidth="1"/>
    <col min="7953" max="8197" width="9" style="1"/>
    <col min="8198" max="8198" width="18.875" style="1" customWidth="1"/>
    <col min="8199" max="8202" width="13.75" style="1" customWidth="1"/>
    <col min="8203" max="8208" width="13.875" style="1" customWidth="1"/>
    <col min="8209" max="8453" width="9" style="1"/>
    <col min="8454" max="8454" width="18.875" style="1" customWidth="1"/>
    <col min="8455" max="8458" width="13.75" style="1" customWidth="1"/>
    <col min="8459" max="8464" width="13.875" style="1" customWidth="1"/>
    <col min="8465" max="8709" width="9" style="1"/>
    <col min="8710" max="8710" width="18.875" style="1" customWidth="1"/>
    <col min="8711" max="8714" width="13.75" style="1" customWidth="1"/>
    <col min="8715" max="8720" width="13.875" style="1" customWidth="1"/>
    <col min="8721" max="8965" width="9" style="1"/>
    <col min="8966" max="8966" width="18.875" style="1" customWidth="1"/>
    <col min="8967" max="8970" width="13.75" style="1" customWidth="1"/>
    <col min="8971" max="8976" width="13.875" style="1" customWidth="1"/>
    <col min="8977" max="9221" width="9" style="1"/>
    <col min="9222" max="9222" width="18.875" style="1" customWidth="1"/>
    <col min="9223" max="9226" width="13.75" style="1" customWidth="1"/>
    <col min="9227" max="9232" width="13.875" style="1" customWidth="1"/>
    <col min="9233" max="9477" width="9" style="1"/>
    <col min="9478" max="9478" width="18.875" style="1" customWidth="1"/>
    <col min="9479" max="9482" width="13.75" style="1" customWidth="1"/>
    <col min="9483" max="9488" width="13.875" style="1" customWidth="1"/>
    <col min="9489" max="9733" width="9" style="1"/>
    <col min="9734" max="9734" width="18.875" style="1" customWidth="1"/>
    <col min="9735" max="9738" width="13.75" style="1" customWidth="1"/>
    <col min="9739" max="9744" width="13.875" style="1" customWidth="1"/>
    <col min="9745" max="9989" width="9" style="1"/>
    <col min="9990" max="9990" width="18.875" style="1" customWidth="1"/>
    <col min="9991" max="9994" width="13.75" style="1" customWidth="1"/>
    <col min="9995" max="10000" width="13.875" style="1" customWidth="1"/>
    <col min="10001" max="10245" width="9" style="1"/>
    <col min="10246" max="10246" width="18.875" style="1" customWidth="1"/>
    <col min="10247" max="10250" width="13.75" style="1" customWidth="1"/>
    <col min="10251" max="10256" width="13.875" style="1" customWidth="1"/>
    <col min="10257" max="10501" width="9" style="1"/>
    <col min="10502" max="10502" width="18.875" style="1" customWidth="1"/>
    <col min="10503" max="10506" width="13.75" style="1" customWidth="1"/>
    <col min="10507" max="10512" width="13.875" style="1" customWidth="1"/>
    <col min="10513" max="10757" width="9" style="1"/>
    <col min="10758" max="10758" width="18.875" style="1" customWidth="1"/>
    <col min="10759" max="10762" width="13.75" style="1" customWidth="1"/>
    <col min="10763" max="10768" width="13.875" style="1" customWidth="1"/>
    <col min="10769" max="11013" width="9" style="1"/>
    <col min="11014" max="11014" width="18.875" style="1" customWidth="1"/>
    <col min="11015" max="11018" width="13.75" style="1" customWidth="1"/>
    <col min="11019" max="11024" width="13.875" style="1" customWidth="1"/>
    <col min="11025" max="11269" width="9" style="1"/>
    <col min="11270" max="11270" width="18.875" style="1" customWidth="1"/>
    <col min="11271" max="11274" width="13.75" style="1" customWidth="1"/>
    <col min="11275" max="11280" width="13.875" style="1" customWidth="1"/>
    <col min="11281" max="11525" width="9" style="1"/>
    <col min="11526" max="11526" width="18.875" style="1" customWidth="1"/>
    <col min="11527" max="11530" width="13.75" style="1" customWidth="1"/>
    <col min="11531" max="11536" width="13.875" style="1" customWidth="1"/>
    <col min="11537" max="11781" width="9" style="1"/>
    <col min="11782" max="11782" width="18.875" style="1" customWidth="1"/>
    <col min="11783" max="11786" width="13.75" style="1" customWidth="1"/>
    <col min="11787" max="11792" width="13.875" style="1" customWidth="1"/>
    <col min="11793" max="12037" width="9" style="1"/>
    <col min="12038" max="12038" width="18.875" style="1" customWidth="1"/>
    <col min="12039" max="12042" width="13.75" style="1" customWidth="1"/>
    <col min="12043" max="12048" width="13.875" style="1" customWidth="1"/>
    <col min="12049" max="12293" width="9" style="1"/>
    <col min="12294" max="12294" width="18.875" style="1" customWidth="1"/>
    <col min="12295" max="12298" width="13.75" style="1" customWidth="1"/>
    <col min="12299" max="12304" width="13.875" style="1" customWidth="1"/>
    <col min="12305" max="12549" width="9" style="1"/>
    <col min="12550" max="12550" width="18.875" style="1" customWidth="1"/>
    <col min="12551" max="12554" width="13.75" style="1" customWidth="1"/>
    <col min="12555" max="12560" width="13.875" style="1" customWidth="1"/>
    <col min="12561" max="12805" width="9" style="1"/>
    <col min="12806" max="12806" width="18.875" style="1" customWidth="1"/>
    <col min="12807" max="12810" width="13.75" style="1" customWidth="1"/>
    <col min="12811" max="12816" width="13.875" style="1" customWidth="1"/>
    <col min="12817" max="13061" width="9" style="1"/>
    <col min="13062" max="13062" width="18.875" style="1" customWidth="1"/>
    <col min="13063" max="13066" width="13.75" style="1" customWidth="1"/>
    <col min="13067" max="13072" width="13.875" style="1" customWidth="1"/>
    <col min="13073" max="13317" width="9" style="1"/>
    <col min="13318" max="13318" width="18.875" style="1" customWidth="1"/>
    <col min="13319" max="13322" width="13.75" style="1" customWidth="1"/>
    <col min="13323" max="13328" width="13.875" style="1" customWidth="1"/>
    <col min="13329" max="13573" width="9" style="1"/>
    <col min="13574" max="13574" width="18.875" style="1" customWidth="1"/>
    <col min="13575" max="13578" width="13.75" style="1" customWidth="1"/>
    <col min="13579" max="13584" width="13.875" style="1" customWidth="1"/>
    <col min="13585" max="13829" width="9" style="1"/>
    <col min="13830" max="13830" width="18.875" style="1" customWidth="1"/>
    <col min="13831" max="13834" width="13.75" style="1" customWidth="1"/>
    <col min="13835" max="13840" width="13.875" style="1" customWidth="1"/>
    <col min="13841" max="14085" width="9" style="1"/>
    <col min="14086" max="14086" width="18.875" style="1" customWidth="1"/>
    <col min="14087" max="14090" width="13.75" style="1" customWidth="1"/>
    <col min="14091" max="14096" width="13.875" style="1" customWidth="1"/>
    <col min="14097" max="14341" width="9" style="1"/>
    <col min="14342" max="14342" width="18.875" style="1" customWidth="1"/>
    <col min="14343" max="14346" width="13.75" style="1" customWidth="1"/>
    <col min="14347" max="14352" width="13.875" style="1" customWidth="1"/>
    <col min="14353" max="14597" width="9" style="1"/>
    <col min="14598" max="14598" width="18.875" style="1" customWidth="1"/>
    <col min="14599" max="14602" width="13.75" style="1" customWidth="1"/>
    <col min="14603" max="14608" width="13.875" style="1" customWidth="1"/>
    <col min="14609" max="14853" width="9" style="1"/>
    <col min="14854" max="14854" width="18.875" style="1" customWidth="1"/>
    <col min="14855" max="14858" width="13.75" style="1" customWidth="1"/>
    <col min="14859" max="14864" width="13.875" style="1" customWidth="1"/>
    <col min="14865" max="15109" width="9" style="1"/>
    <col min="15110" max="15110" width="18.875" style="1" customWidth="1"/>
    <col min="15111" max="15114" width="13.75" style="1" customWidth="1"/>
    <col min="15115" max="15120" width="13.875" style="1" customWidth="1"/>
    <col min="15121" max="15365" width="9" style="1"/>
    <col min="15366" max="15366" width="18.875" style="1" customWidth="1"/>
    <col min="15367" max="15370" width="13.75" style="1" customWidth="1"/>
    <col min="15371" max="15376" width="13.875" style="1" customWidth="1"/>
    <col min="15377" max="15621" width="9" style="1"/>
    <col min="15622" max="15622" width="18.875" style="1" customWidth="1"/>
    <col min="15623" max="15626" width="13.75" style="1" customWidth="1"/>
    <col min="15627" max="15632" width="13.875" style="1" customWidth="1"/>
    <col min="15633" max="15877" width="9" style="1"/>
    <col min="15878" max="15878" width="18.875" style="1" customWidth="1"/>
    <col min="15879" max="15882" width="13.75" style="1" customWidth="1"/>
    <col min="15883" max="15888" width="13.875" style="1" customWidth="1"/>
    <col min="15889" max="16133" width="9" style="1"/>
    <col min="16134" max="16134" width="18.875" style="1" customWidth="1"/>
    <col min="16135" max="16138" width="13.75" style="1" customWidth="1"/>
    <col min="16139" max="16144" width="13.875" style="1" customWidth="1"/>
    <col min="16145" max="16384" width="9" style="1"/>
  </cols>
  <sheetData>
    <row r="1" spans="1:16" ht="18.75" customHeight="1">
      <c r="A1" s="626" t="s">
        <v>137</v>
      </c>
      <c r="B1" s="24" t="s">
        <v>65</v>
      </c>
      <c r="C1" s="24"/>
      <c r="D1" s="24"/>
      <c r="E1" s="24"/>
      <c r="F1" s="24"/>
      <c r="G1" s="24"/>
      <c r="H1" s="25"/>
      <c r="I1" s="25"/>
      <c r="J1" s="25"/>
      <c r="K1" s="25"/>
      <c r="L1" s="25"/>
      <c r="M1" s="25"/>
      <c r="N1" s="25"/>
      <c r="O1" s="25"/>
      <c r="P1" s="25"/>
    </row>
    <row r="2" spans="1:16" ht="22.5" customHeight="1">
      <c r="A2" s="626"/>
      <c r="B2" s="586" t="s">
        <v>103</v>
      </c>
      <c r="C2" s="587"/>
      <c r="D2" s="587"/>
      <c r="E2" s="587"/>
      <c r="F2" s="587"/>
      <c r="G2" s="587"/>
      <c r="H2" s="587"/>
      <c r="I2" s="587"/>
      <c r="J2" s="587"/>
      <c r="K2" s="587"/>
      <c r="L2" s="587"/>
      <c r="M2" s="587"/>
      <c r="N2" s="587"/>
      <c r="O2" s="587"/>
      <c r="P2" s="587"/>
    </row>
    <row r="3" spans="1:16" ht="22.5" customHeight="1">
      <c r="A3" s="626"/>
      <c r="B3" s="582" t="s">
        <v>175</v>
      </c>
      <c r="C3" s="558"/>
      <c r="D3" s="558"/>
      <c r="E3" s="558"/>
      <c r="F3" s="558"/>
      <c r="G3" s="558"/>
      <c r="H3" s="558"/>
      <c r="I3" s="558"/>
      <c r="J3" s="558"/>
      <c r="K3" s="558"/>
      <c r="L3" s="558"/>
      <c r="M3" s="558"/>
      <c r="N3" s="558"/>
      <c r="O3" s="558"/>
      <c r="P3" s="558"/>
    </row>
    <row r="4" spans="1:16" ht="26.25" customHeight="1">
      <c r="A4" s="626"/>
      <c r="B4" s="48" t="s">
        <v>102</v>
      </c>
      <c r="C4" s="45"/>
      <c r="D4" s="45"/>
      <c r="E4" s="45"/>
      <c r="F4" s="46"/>
      <c r="G4" s="46"/>
      <c r="H4" s="46"/>
      <c r="I4" s="46"/>
      <c r="J4" s="46"/>
      <c r="K4" s="46"/>
      <c r="L4" s="46"/>
      <c r="M4" s="46"/>
      <c r="N4" s="46"/>
      <c r="O4" s="46"/>
      <c r="P4" s="74" t="s">
        <v>120</v>
      </c>
    </row>
    <row r="5" spans="1:16" ht="18" customHeight="1">
      <c r="A5" s="626"/>
      <c r="B5" s="607" t="s">
        <v>122</v>
      </c>
      <c r="C5" s="766"/>
      <c r="D5" s="767"/>
      <c r="E5" s="607" t="s">
        <v>126</v>
      </c>
      <c r="F5" s="774"/>
      <c r="G5" s="604" t="s">
        <v>84</v>
      </c>
      <c r="H5" s="43"/>
      <c r="I5" s="26"/>
      <c r="J5" s="26"/>
      <c r="K5" s="603" t="s">
        <v>128</v>
      </c>
      <c r="L5" s="602" t="s">
        <v>2</v>
      </c>
      <c r="M5" s="602"/>
      <c r="N5" s="602"/>
      <c r="O5" s="42"/>
      <c r="P5" s="597" t="s">
        <v>3</v>
      </c>
    </row>
    <row r="6" spans="1:16" ht="15" customHeight="1">
      <c r="A6" s="626"/>
      <c r="B6" s="768"/>
      <c r="C6" s="769"/>
      <c r="D6" s="770"/>
      <c r="E6" s="775"/>
      <c r="F6" s="776"/>
      <c r="G6" s="779"/>
      <c r="H6" s="27" t="s">
        <v>4</v>
      </c>
      <c r="I6" s="27" t="s">
        <v>5</v>
      </c>
      <c r="J6" s="27" t="s">
        <v>0</v>
      </c>
      <c r="K6" s="581"/>
      <c r="L6" s="27" t="s">
        <v>6</v>
      </c>
      <c r="M6" s="92" t="s">
        <v>141</v>
      </c>
      <c r="N6" s="27" t="s">
        <v>7</v>
      </c>
      <c r="O6" s="27" t="s">
        <v>1</v>
      </c>
      <c r="P6" s="781"/>
    </row>
    <row r="7" spans="1:16" ht="15" customHeight="1">
      <c r="A7" s="626"/>
      <c r="B7" s="768"/>
      <c r="C7" s="769"/>
      <c r="D7" s="770"/>
      <c r="E7" s="775"/>
      <c r="F7" s="776"/>
      <c r="G7" s="779"/>
      <c r="H7" s="28"/>
      <c r="I7" s="27" t="s">
        <v>9</v>
      </c>
      <c r="J7" s="27"/>
      <c r="K7" s="28" t="s">
        <v>8</v>
      </c>
      <c r="L7" s="27"/>
      <c r="M7" s="91"/>
      <c r="N7" s="782" t="s">
        <v>69</v>
      </c>
      <c r="O7" s="27"/>
      <c r="P7" s="781"/>
    </row>
    <row r="8" spans="1:16" ht="15" customHeight="1">
      <c r="A8" s="626"/>
      <c r="B8" s="771"/>
      <c r="C8" s="772"/>
      <c r="D8" s="773"/>
      <c r="E8" s="777"/>
      <c r="F8" s="778"/>
      <c r="G8" s="780"/>
      <c r="H8" s="29" t="s">
        <v>10</v>
      </c>
      <c r="I8" s="31" t="s">
        <v>66</v>
      </c>
      <c r="J8" s="32" t="s">
        <v>67</v>
      </c>
      <c r="K8" s="30" t="s">
        <v>72</v>
      </c>
      <c r="L8" s="32" t="s">
        <v>68</v>
      </c>
      <c r="M8" s="32" t="s">
        <v>142</v>
      </c>
      <c r="N8" s="783"/>
      <c r="O8" s="32" t="s">
        <v>70</v>
      </c>
      <c r="P8" s="32" t="s">
        <v>11</v>
      </c>
    </row>
    <row r="9" spans="1:16" ht="38.25" customHeight="1">
      <c r="A9" s="73">
        <v>1</v>
      </c>
      <c r="B9" s="763">
        <f ca="1">IFERROR(INDIRECT("職員派遣の内訳"&amp;$A9&amp;"！$B$4"),"")</f>
        <v>0</v>
      </c>
      <c r="C9" s="761">
        <f t="shared" ref="C9:F10" ca="1" si="0">IFERROR(INDIRECT("内訳"&amp;$A9&amp;"！$C$18"),"")</f>
        <v>0</v>
      </c>
      <c r="D9" s="762">
        <f t="shared" ca="1" si="0"/>
        <v>0</v>
      </c>
      <c r="E9" s="763">
        <f ca="1">IFERROR(INDIRECT("職員派遣の内訳"&amp;$A9&amp;"！$D$4"),"")</f>
        <v>0</v>
      </c>
      <c r="F9" s="764">
        <f t="shared" ca="1" si="0"/>
        <v>0</v>
      </c>
      <c r="G9" s="333"/>
      <c r="H9" s="334">
        <f ca="1">IFERROR(INDIRECT("職員派遣の内訳"&amp;$A9&amp;"！$C$14"),"")</f>
        <v>0</v>
      </c>
      <c r="I9" s="324"/>
      <c r="J9" s="334">
        <f ca="1">IFERROR((H9-I9),0)</f>
        <v>0</v>
      </c>
      <c r="K9" s="337">
        <f ca="1">H9</f>
        <v>0</v>
      </c>
      <c r="L9" s="338">
        <f ca="1">IFERROR(VLOOKUP(E9,削除不可!C4:E31,3,0),0)</f>
        <v>0</v>
      </c>
      <c r="M9" s="324"/>
      <c r="N9" s="338">
        <f ca="1">L9*M9</f>
        <v>0</v>
      </c>
      <c r="O9" s="338">
        <f ca="1">IFERROR(MIN(J9,K9,N9),0)</f>
        <v>0</v>
      </c>
      <c r="P9" s="338">
        <f ca="1">IFERROR(ROUNDDOWN(O9,-3),0)</f>
        <v>0</v>
      </c>
    </row>
    <row r="10" spans="1:16" ht="38.25" customHeight="1">
      <c r="A10" s="73">
        <v>2</v>
      </c>
      <c r="B10" s="763">
        <f ca="1">IFERROR(INDIRECT("職員派遣の内訳"&amp;$A10&amp;"！$B$4"),"")</f>
        <v>0</v>
      </c>
      <c r="C10" s="761" t="str">
        <f t="shared" ca="1" si="0"/>
        <v/>
      </c>
      <c r="D10" s="762" t="str">
        <f t="shared" ca="1" si="0"/>
        <v/>
      </c>
      <c r="E10" s="763">
        <f ca="1">IFERROR(INDIRECT("職員派遣の内訳"&amp;$A10&amp;"！$D$4"),"")</f>
        <v>0</v>
      </c>
      <c r="F10" s="764" t="str">
        <f t="shared" ca="1" si="0"/>
        <v/>
      </c>
      <c r="G10" s="333"/>
      <c r="H10" s="334">
        <f ca="1">IFERROR(INDIRECT("職員派遣の内訳"&amp;$A10&amp;"！$C$14"),"")</f>
        <v>0</v>
      </c>
      <c r="I10" s="324"/>
      <c r="J10" s="334">
        <f ca="1">IFERROR((H10-I10),0)</f>
        <v>0</v>
      </c>
      <c r="K10" s="337">
        <f ca="1">H10</f>
        <v>0</v>
      </c>
      <c r="L10" s="338">
        <f ca="1">IFERROR(VLOOKUP(E10,削除不可!C4:E31,3,0),0)</f>
        <v>0</v>
      </c>
      <c r="M10" s="324"/>
      <c r="N10" s="338">
        <f ca="1">L10*M10</f>
        <v>0</v>
      </c>
      <c r="O10" s="338">
        <f ca="1">IFERROR(MIN(J10,K10,N10),0)</f>
        <v>0</v>
      </c>
      <c r="P10" s="338">
        <f ca="1">IFERROR(ROUNDDOWN(O10,-3),0)</f>
        <v>0</v>
      </c>
    </row>
    <row r="11" spans="1:16" ht="38.25" customHeight="1">
      <c r="A11" s="73">
        <v>3</v>
      </c>
      <c r="B11" s="760">
        <f ca="1">IFERROR(INDIRECT("職員派遣の内訳"&amp;$A11&amp;"！$B$4"),"")</f>
        <v>0</v>
      </c>
      <c r="C11" s="761"/>
      <c r="D11" s="762"/>
      <c r="E11" s="763">
        <f ca="1">IFERROR(INDIRECT("職員派遣の内訳"&amp;$A11&amp;"！$D$4"),"")</f>
        <v>0</v>
      </c>
      <c r="F11" s="764"/>
      <c r="G11" s="333"/>
      <c r="H11" s="334">
        <f ca="1">IFERROR(INDIRECT("職員派遣の内訳"&amp;$A11&amp;"！$C$14"),"")</f>
        <v>0</v>
      </c>
      <c r="I11" s="324"/>
      <c r="J11" s="334">
        <f t="shared" ref="J11:J13" ca="1" si="1">IFERROR((H11-I11),0)</f>
        <v>0</v>
      </c>
      <c r="K11" s="337">
        <f t="shared" ref="K11:K13" ca="1" si="2">H11</f>
        <v>0</v>
      </c>
      <c r="L11" s="338">
        <f ca="1">IFERROR(VLOOKUP(E11,削除不可!C4:E31,3,0),0)</f>
        <v>0</v>
      </c>
      <c r="M11" s="324"/>
      <c r="N11" s="338">
        <f t="shared" ref="N11:N13" ca="1" si="3">L11*M11</f>
        <v>0</v>
      </c>
      <c r="O11" s="338">
        <f t="shared" ref="O11:O13" ca="1" si="4">IFERROR(MIN(J11,K11,N11),0)</f>
        <v>0</v>
      </c>
      <c r="P11" s="338">
        <f t="shared" ref="P11:P13" ca="1" si="5">IFERROR(ROUNDDOWN(O11,-3),0)</f>
        <v>0</v>
      </c>
    </row>
    <row r="12" spans="1:16" ht="38.25" customHeight="1">
      <c r="A12" s="73">
        <v>4</v>
      </c>
      <c r="B12" s="760" t="str">
        <f ca="1">IFERROR(INDIRECT("職員派遣の内訳"&amp;$A12&amp;"！$B$4"),"")</f>
        <v/>
      </c>
      <c r="C12" s="761"/>
      <c r="D12" s="762"/>
      <c r="E12" s="763" t="str">
        <f ca="1">IFERROR(INDIRECT("職員派遣の内訳"&amp;$A12&amp;"！$D$4"),"")</f>
        <v/>
      </c>
      <c r="F12" s="764"/>
      <c r="G12" s="333"/>
      <c r="H12" s="334" t="str">
        <f ca="1">IFERROR(INDIRECT("職員派遣の内訳"&amp;$A12&amp;"！$C$14"),"")</f>
        <v/>
      </c>
      <c r="I12" s="324"/>
      <c r="J12" s="334">
        <f t="shared" ca="1" si="1"/>
        <v>0</v>
      </c>
      <c r="K12" s="337" t="str">
        <f t="shared" ca="1" si="2"/>
        <v/>
      </c>
      <c r="L12" s="338">
        <f ca="1">IFERROR(VLOOKUP(E12,削除不可!C4:E31,3,0),0)</f>
        <v>0</v>
      </c>
      <c r="M12" s="324"/>
      <c r="N12" s="338">
        <f t="shared" ca="1" si="3"/>
        <v>0</v>
      </c>
      <c r="O12" s="338">
        <f t="shared" ca="1" si="4"/>
        <v>0</v>
      </c>
      <c r="P12" s="338">
        <f t="shared" ca="1" si="5"/>
        <v>0</v>
      </c>
    </row>
    <row r="13" spans="1:16" ht="38.25" customHeight="1">
      <c r="A13" s="73">
        <v>5</v>
      </c>
      <c r="B13" s="760" t="str">
        <f ca="1">IFERROR(INDIRECT("職員派遣の内訳"&amp;$A13&amp;"！$B$4"),"")</f>
        <v/>
      </c>
      <c r="C13" s="761"/>
      <c r="D13" s="762"/>
      <c r="E13" s="763" t="str">
        <f ca="1">IFERROR(INDIRECT("職員派遣の内訳"&amp;$A13&amp;"！$D$4"),"")</f>
        <v/>
      </c>
      <c r="F13" s="764"/>
      <c r="G13" s="333"/>
      <c r="H13" s="334" t="str">
        <f ca="1">IFERROR(INDIRECT("職員派遣の内訳"&amp;$A13&amp;"！$C$14"),"")</f>
        <v/>
      </c>
      <c r="I13" s="324"/>
      <c r="J13" s="334">
        <f t="shared" ca="1" si="1"/>
        <v>0</v>
      </c>
      <c r="K13" s="337" t="str">
        <f t="shared" ca="1" si="2"/>
        <v/>
      </c>
      <c r="L13" s="338">
        <f ca="1">IFERROR(VLOOKUP(E13,削除不可!C4:E31,3,0),0)</f>
        <v>0</v>
      </c>
      <c r="M13" s="324"/>
      <c r="N13" s="338">
        <f t="shared" ca="1" si="3"/>
        <v>0</v>
      </c>
      <c r="O13" s="338">
        <f t="shared" ca="1" si="4"/>
        <v>0</v>
      </c>
      <c r="P13" s="338">
        <f t="shared" ca="1" si="5"/>
        <v>0</v>
      </c>
    </row>
    <row r="14" spans="1:16" ht="38.25" customHeight="1">
      <c r="A14" s="73"/>
      <c r="B14" s="620" t="s">
        <v>97</v>
      </c>
      <c r="C14" s="621"/>
      <c r="D14" s="621"/>
      <c r="E14" s="621"/>
      <c r="F14" s="621"/>
      <c r="G14" s="765"/>
      <c r="H14" s="335">
        <f ca="1">SUM(H9:H13)</f>
        <v>0</v>
      </c>
      <c r="I14" s="336">
        <f>SUM(I9:I13)</f>
        <v>0</v>
      </c>
      <c r="J14" s="335">
        <f ca="1">SUM(J9:J13)</f>
        <v>0</v>
      </c>
      <c r="K14" s="336">
        <f ca="1">SUM(K9:K13)</f>
        <v>0</v>
      </c>
      <c r="L14" s="623"/>
      <c r="M14" s="624"/>
      <c r="N14" s="336">
        <f ca="1">SUM(N9:N13)</f>
        <v>0</v>
      </c>
      <c r="O14" s="336">
        <f ca="1">SUM(O9:O13)</f>
        <v>0</v>
      </c>
      <c r="P14" s="336">
        <f ca="1">SUM(P9:P13)</f>
        <v>0</v>
      </c>
    </row>
    <row r="15" spans="1:16" s="60" customFormat="1" ht="18.75" customHeight="1">
      <c r="B15" s="75" t="s">
        <v>222</v>
      </c>
      <c r="C15" s="76"/>
      <c r="D15" s="76"/>
      <c r="E15" s="76"/>
      <c r="F15" s="76"/>
      <c r="G15" s="76"/>
      <c r="H15" s="76"/>
      <c r="I15" s="76"/>
      <c r="J15" s="76"/>
      <c r="K15" s="76"/>
      <c r="L15" s="76"/>
      <c r="M15" s="61"/>
      <c r="N15" s="61"/>
    </row>
    <row r="16" spans="1:16" s="60" customFormat="1" ht="18.75" customHeight="1">
      <c r="B16" s="75" t="s">
        <v>223</v>
      </c>
      <c r="C16" s="76"/>
      <c r="D16" s="76"/>
      <c r="E16" s="76"/>
      <c r="F16" s="76"/>
      <c r="G16" s="76"/>
      <c r="H16" s="76"/>
      <c r="I16" s="76"/>
      <c r="J16" s="76"/>
      <c r="K16" s="76"/>
      <c r="L16" s="76"/>
      <c r="M16" s="61"/>
      <c r="N16" s="61"/>
    </row>
    <row r="17" spans="2:16" s="60" customFormat="1" ht="18.75" customHeight="1">
      <c r="B17" s="76" t="s">
        <v>221</v>
      </c>
      <c r="C17" s="76"/>
      <c r="D17" s="76"/>
      <c r="E17" s="76"/>
      <c r="F17" s="76"/>
      <c r="G17" s="76"/>
      <c r="H17" s="76"/>
      <c r="I17" s="76"/>
      <c r="J17" s="76"/>
      <c r="K17" s="76"/>
      <c r="L17" s="76"/>
      <c r="M17" s="61"/>
      <c r="N17" s="61"/>
    </row>
    <row r="18" spans="2:16" s="60" customFormat="1" ht="18.75" customHeight="1">
      <c r="B18" s="76" t="s">
        <v>151</v>
      </c>
      <c r="C18" s="76"/>
      <c r="D18" s="76"/>
      <c r="E18" s="76"/>
      <c r="F18" s="76"/>
      <c r="G18" s="76"/>
      <c r="H18" s="76"/>
      <c r="I18" s="76"/>
      <c r="J18" s="76"/>
      <c r="K18" s="76"/>
      <c r="L18" s="45"/>
      <c r="N18" s="61"/>
      <c r="O18" s="61"/>
    </row>
    <row r="19" spans="2:16" s="60" customFormat="1" ht="18.75" customHeight="1">
      <c r="B19" s="76" t="s">
        <v>99</v>
      </c>
      <c r="C19" s="76"/>
      <c r="D19" s="76"/>
      <c r="E19" s="76"/>
      <c r="F19" s="76"/>
      <c r="G19" s="76"/>
      <c r="H19" s="76"/>
      <c r="I19" s="76"/>
      <c r="J19" s="76"/>
      <c r="K19" s="76"/>
      <c r="L19" s="45"/>
      <c r="N19" s="61"/>
      <c r="O19" s="61"/>
    </row>
    <row r="20" spans="2:16" s="60" customFormat="1" ht="18.75" customHeight="1">
      <c r="B20" s="76" t="s">
        <v>121</v>
      </c>
      <c r="C20" s="77"/>
      <c r="D20" s="77"/>
      <c r="E20" s="77"/>
      <c r="F20" s="77"/>
      <c r="G20" s="77"/>
      <c r="H20" s="77"/>
      <c r="I20" s="77"/>
      <c r="J20" s="77"/>
      <c r="K20" s="757"/>
      <c r="L20" s="757"/>
      <c r="M20" s="62"/>
      <c r="N20" s="63"/>
      <c r="O20" s="64"/>
      <c r="P20" s="65"/>
    </row>
    <row r="21" spans="2:16" s="60" customFormat="1" ht="18.75" customHeight="1">
      <c r="B21" s="76" t="s">
        <v>256</v>
      </c>
      <c r="C21" s="77"/>
      <c r="D21" s="77"/>
      <c r="E21" s="77"/>
      <c r="F21" s="77"/>
      <c r="G21" s="77"/>
      <c r="H21" s="78"/>
      <c r="I21" s="78"/>
      <c r="J21" s="78"/>
      <c r="K21" s="147"/>
      <c r="L21" s="147"/>
      <c r="M21" s="62"/>
      <c r="N21" s="145"/>
      <c r="O21" s="67"/>
      <c r="P21" s="146"/>
    </row>
    <row r="22" spans="2:16" s="60" customFormat="1" ht="18.75" customHeight="1">
      <c r="B22" s="79" t="s">
        <v>75</v>
      </c>
      <c r="C22" s="80" t="s">
        <v>139</v>
      </c>
      <c r="D22" s="80"/>
      <c r="E22" s="80"/>
      <c r="F22" s="80"/>
      <c r="G22" s="80"/>
      <c r="H22" s="80"/>
      <c r="I22" s="80"/>
      <c r="J22" s="81"/>
      <c r="K22" s="81"/>
      <c r="L22" s="82"/>
      <c r="M22" s="62"/>
      <c r="N22" s="66"/>
      <c r="O22" s="67"/>
      <c r="P22" s="65"/>
    </row>
    <row r="23" spans="2:16" s="60" customFormat="1" ht="18.75" customHeight="1">
      <c r="B23" s="83" t="s">
        <v>76</v>
      </c>
      <c r="C23" s="89" t="s">
        <v>138</v>
      </c>
      <c r="D23" s="89"/>
      <c r="E23" s="89"/>
      <c r="F23" s="89"/>
      <c r="G23" s="89"/>
      <c r="H23" s="89"/>
      <c r="I23" s="89"/>
      <c r="J23" s="89"/>
      <c r="K23" s="81"/>
      <c r="L23" s="84"/>
      <c r="M23" s="68"/>
      <c r="N23" s="68"/>
      <c r="O23" s="69"/>
      <c r="P23" s="68"/>
    </row>
    <row r="24" spans="2:16" s="60" customFormat="1" ht="18.75" customHeight="1">
      <c r="B24" s="83"/>
      <c r="C24" s="89"/>
      <c r="D24" s="89"/>
      <c r="E24" s="89"/>
      <c r="F24" s="89"/>
      <c r="G24" s="89"/>
      <c r="H24" s="89"/>
      <c r="I24" s="89"/>
      <c r="J24" s="89"/>
      <c r="K24" s="81"/>
      <c r="L24" s="78"/>
      <c r="M24" s="68"/>
      <c r="N24" s="68"/>
      <c r="O24" s="69"/>
      <c r="P24" s="68"/>
    </row>
    <row r="25" spans="2:16" s="60" customFormat="1" ht="18.75" customHeight="1">
      <c r="B25" s="83"/>
      <c r="C25" s="89"/>
      <c r="D25" s="89"/>
      <c r="E25" s="89"/>
      <c r="F25" s="89"/>
      <c r="G25" s="89"/>
      <c r="H25" s="89"/>
      <c r="I25" s="89"/>
      <c r="J25" s="89"/>
      <c r="K25" s="89"/>
      <c r="L25" s="78"/>
      <c r="M25" s="68"/>
      <c r="N25" s="68"/>
      <c r="O25" s="69"/>
      <c r="P25" s="68"/>
    </row>
    <row r="26" spans="2:16" s="60" customFormat="1" ht="18.75" customHeight="1">
      <c r="B26" s="45"/>
      <c r="C26" s="78"/>
      <c r="D26" s="78"/>
      <c r="E26" s="78"/>
      <c r="F26" s="78"/>
      <c r="G26" s="78"/>
      <c r="H26" s="78"/>
      <c r="I26" s="78"/>
      <c r="J26" s="78"/>
      <c r="K26" s="78"/>
      <c r="L26" s="78"/>
      <c r="M26" s="68"/>
      <c r="N26" s="68"/>
      <c r="O26" s="69"/>
      <c r="P26" s="68"/>
    </row>
    <row r="27" spans="2:16" ht="18.75" customHeight="1">
      <c r="B27" s="25"/>
      <c r="C27" s="35"/>
      <c r="D27" s="35"/>
      <c r="E27" s="35"/>
      <c r="F27" s="35"/>
      <c r="G27" s="35"/>
      <c r="H27" s="35"/>
      <c r="I27" s="35"/>
      <c r="J27" s="35"/>
      <c r="K27" s="35"/>
      <c r="L27" s="35"/>
      <c r="M27" s="44"/>
      <c r="N27" s="44"/>
      <c r="O27" s="36"/>
      <c r="P27" s="44"/>
    </row>
    <row r="28" spans="2:16" ht="18.75" customHeight="1">
      <c r="B28" s="47" t="s">
        <v>112</v>
      </c>
      <c r="C28" s="34"/>
      <c r="D28" s="34"/>
      <c r="E28" s="34"/>
      <c r="F28" s="34"/>
      <c r="G28" s="34"/>
      <c r="H28" s="49" t="s">
        <v>111</v>
      </c>
      <c r="I28" s="34"/>
      <c r="J28" s="34"/>
      <c r="K28" s="615"/>
      <c r="L28" s="616"/>
      <c r="M28" s="44"/>
      <c r="N28" s="44"/>
      <c r="O28" s="44"/>
      <c r="P28" s="44"/>
    </row>
    <row r="29" spans="2:16" ht="35.25" customHeight="1">
      <c r="B29" s="38" t="s">
        <v>71</v>
      </c>
      <c r="C29" s="38" t="s">
        <v>107</v>
      </c>
      <c r="D29" s="40" t="s">
        <v>108</v>
      </c>
      <c r="E29" s="38" t="s">
        <v>110</v>
      </c>
      <c r="F29" s="40" t="s">
        <v>113</v>
      </c>
      <c r="G29" s="25"/>
      <c r="H29" s="588" t="s">
        <v>71</v>
      </c>
      <c r="I29" s="590" t="s">
        <v>117</v>
      </c>
      <c r="J29" s="591"/>
      <c r="K29" s="756" t="s">
        <v>118</v>
      </c>
      <c r="L29" s="593"/>
      <c r="M29" s="756" t="s">
        <v>119</v>
      </c>
      <c r="N29" s="593"/>
      <c r="O29" s="758"/>
      <c r="P29" s="759"/>
    </row>
    <row r="30" spans="2:16" ht="35.25" customHeight="1">
      <c r="B30" s="85" t="s">
        <v>109</v>
      </c>
      <c r="C30" s="339"/>
      <c r="D30" s="339"/>
      <c r="E30" s="339"/>
      <c r="F30" s="339"/>
      <c r="G30" s="35"/>
      <c r="H30" s="589"/>
      <c r="I30" s="88" t="s">
        <v>115</v>
      </c>
      <c r="J30" s="88" t="s">
        <v>116</v>
      </c>
      <c r="K30" s="88" t="s">
        <v>115</v>
      </c>
      <c r="L30" s="88" t="s">
        <v>116</v>
      </c>
      <c r="M30" s="88" t="s">
        <v>115</v>
      </c>
      <c r="N30" s="88" t="s">
        <v>116</v>
      </c>
      <c r="O30" s="59"/>
      <c r="P30" s="59"/>
    </row>
    <row r="31" spans="2:16" ht="31.5" customHeight="1">
      <c r="B31" s="754"/>
      <c r="C31" s="755"/>
      <c r="D31" s="755"/>
      <c r="E31" s="755"/>
      <c r="F31" s="755"/>
      <c r="G31" s="35"/>
      <c r="H31" s="85" t="s">
        <v>114</v>
      </c>
      <c r="I31" s="340"/>
      <c r="J31" s="340"/>
      <c r="K31" s="340"/>
      <c r="L31" s="340"/>
      <c r="M31" s="340"/>
      <c r="N31" s="340"/>
      <c r="O31" s="35"/>
      <c r="P31" s="35"/>
    </row>
    <row r="32" spans="2:16" ht="18.75" customHeight="1">
      <c r="B32" s="37"/>
      <c r="C32" s="35"/>
      <c r="D32" s="35"/>
      <c r="E32" s="35"/>
      <c r="F32" s="35"/>
      <c r="G32" s="35"/>
      <c r="H32" s="35"/>
    </row>
    <row r="33" spans="2:8" ht="18.75" customHeight="1">
      <c r="B33" s="37"/>
      <c r="C33" s="35"/>
      <c r="D33" s="35"/>
      <c r="E33" s="35"/>
      <c r="F33" s="35"/>
      <c r="G33" s="35"/>
      <c r="H33" s="35"/>
    </row>
  </sheetData>
  <mergeCells count="30">
    <mergeCell ref="A1:A8"/>
    <mergeCell ref="B2:P2"/>
    <mergeCell ref="B3:P3"/>
    <mergeCell ref="B5:D8"/>
    <mergeCell ref="E5:F8"/>
    <mergeCell ref="G5:G8"/>
    <mergeCell ref="K5:K6"/>
    <mergeCell ref="L5:N5"/>
    <mergeCell ref="P5:P7"/>
    <mergeCell ref="N7:N8"/>
    <mergeCell ref="B9:D9"/>
    <mergeCell ref="E9:F9"/>
    <mergeCell ref="B10:D10"/>
    <mergeCell ref="E10:F10"/>
    <mergeCell ref="B11:D11"/>
    <mergeCell ref="E11:F11"/>
    <mergeCell ref="L14:M14"/>
    <mergeCell ref="K20:L20"/>
    <mergeCell ref="O29:P29"/>
    <mergeCell ref="B12:D12"/>
    <mergeCell ref="E12:F12"/>
    <mergeCell ref="B13:D13"/>
    <mergeCell ref="E13:F13"/>
    <mergeCell ref="B14:G14"/>
    <mergeCell ref="B31:F31"/>
    <mergeCell ref="M29:N29"/>
    <mergeCell ref="K28:L28"/>
    <mergeCell ref="H29:H30"/>
    <mergeCell ref="I29:J29"/>
    <mergeCell ref="K29:L29"/>
  </mergeCells>
  <phoneticPr fontId="4"/>
  <dataValidations count="1">
    <dataValidation type="list" allowBlank="1" showInputMessage="1" showErrorMessage="1" sqref="G9:G13" xr:uid="{00000000-0002-0000-0800-000000000000}">
      <formula1>$B$22:$B$25</formula1>
    </dataValidation>
  </dataValidations>
  <printOptions horizontalCentered="1"/>
  <pageMargins left="0.19685039370078741" right="0.19685039370078741" top="0.78740157480314965" bottom="0.39370078740157483" header="0.51181102362204722" footer="0.35433070866141736"/>
  <pageSetup paperSize="9" scale="7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66FF"/>
  </sheetPr>
  <dimension ref="A1:L48"/>
  <sheetViews>
    <sheetView view="pageBreakPreview" zoomScale="85" zoomScaleNormal="120" zoomScaleSheetLayoutView="85" workbookViewId="0">
      <selection activeCell="B4" sqref="B4"/>
    </sheetView>
  </sheetViews>
  <sheetFormatPr defaultColWidth="2.25" defaultRowHeight="13.5"/>
  <cols>
    <col min="1" max="1" width="13" style="3" customWidth="1"/>
    <col min="2" max="2" width="34" style="3" customWidth="1"/>
    <col min="3" max="3" width="13.125" style="3" customWidth="1"/>
    <col min="4" max="4" width="82.75" style="3" customWidth="1"/>
    <col min="5" max="5" width="2.25" style="3"/>
    <col min="6" max="6" width="2.25" style="3" customWidth="1"/>
    <col min="7" max="12" width="2.25" style="3" hidden="1" customWidth="1"/>
    <col min="13" max="16384" width="2.25" style="3"/>
  </cols>
  <sheetData>
    <row r="1" spans="1:5" s="2" customFormat="1" ht="25.5" customHeight="1">
      <c r="A1" s="635" t="s">
        <v>152</v>
      </c>
      <c r="B1" s="635"/>
      <c r="C1" s="635"/>
      <c r="D1" s="635"/>
    </row>
    <row r="2" spans="1:5" s="2" customFormat="1" ht="22.5" customHeight="1">
      <c r="A2" s="644" t="s">
        <v>104</v>
      </c>
      <c r="B2" s="785"/>
      <c r="C2" s="785"/>
      <c r="D2" s="785"/>
    </row>
    <row r="3" spans="1:5" s="2" customFormat="1" ht="22.5" customHeight="1">
      <c r="A3" s="50"/>
      <c r="B3" s="51"/>
      <c r="C3" s="51"/>
      <c r="D3" s="51"/>
    </row>
    <row r="4" spans="1:5" s="2" customFormat="1" ht="40.5" customHeight="1">
      <c r="A4" s="52" t="s">
        <v>127</v>
      </c>
      <c r="B4" s="361"/>
      <c r="C4" s="53" t="s">
        <v>125</v>
      </c>
      <c r="D4" s="361"/>
      <c r="E4" s="41"/>
    </row>
    <row r="5" spans="1:5" s="2" customFormat="1" ht="39" customHeight="1">
      <c r="A5" s="55" t="s">
        <v>563</v>
      </c>
      <c r="B5" s="520"/>
      <c r="C5" s="71"/>
      <c r="D5" s="72"/>
      <c r="E5" s="41"/>
    </row>
    <row r="6" spans="1:5" ht="24" customHeight="1">
      <c r="A6" s="70" t="s">
        <v>129</v>
      </c>
      <c r="B6" s="21"/>
      <c r="C6" s="527" t="s">
        <v>420</v>
      </c>
      <c r="D6" s="382"/>
    </row>
    <row r="7" spans="1:5" ht="24" customHeight="1">
      <c r="A7" s="636" t="s">
        <v>51</v>
      </c>
      <c r="B7" s="637"/>
      <c r="C7" s="54" t="s">
        <v>50</v>
      </c>
      <c r="D7" s="55" t="s">
        <v>130</v>
      </c>
    </row>
    <row r="8" spans="1:5" ht="54" customHeight="1">
      <c r="A8" s="784" t="s">
        <v>64</v>
      </c>
      <c r="B8" s="643"/>
      <c r="C8" s="383"/>
      <c r="D8" s="384"/>
    </row>
    <row r="9" spans="1:5" ht="54" customHeight="1">
      <c r="A9" s="638" t="s">
        <v>63</v>
      </c>
      <c r="B9" s="56" t="s">
        <v>52</v>
      </c>
      <c r="C9" s="385"/>
      <c r="D9" s="386"/>
    </row>
    <row r="10" spans="1:5" ht="54" customHeight="1">
      <c r="A10" s="638"/>
      <c r="B10" s="57" t="s">
        <v>53</v>
      </c>
      <c r="C10" s="387"/>
      <c r="D10" s="388"/>
    </row>
    <row r="11" spans="1:5" ht="54" customHeight="1">
      <c r="A11" s="638"/>
      <c r="B11" s="57" t="s">
        <v>54</v>
      </c>
      <c r="C11" s="387"/>
      <c r="D11" s="388"/>
    </row>
    <row r="12" spans="1:5" ht="54" customHeight="1">
      <c r="A12" s="638"/>
      <c r="B12" s="57" t="s">
        <v>55</v>
      </c>
      <c r="C12" s="387"/>
      <c r="D12" s="388"/>
    </row>
    <row r="13" spans="1:5" ht="54" customHeight="1" thickBot="1">
      <c r="A13" s="639"/>
      <c r="B13" s="58" t="s">
        <v>62</v>
      </c>
      <c r="C13" s="389"/>
      <c r="D13" s="390"/>
    </row>
    <row r="14" spans="1:5" ht="28.5" customHeight="1" thickTop="1">
      <c r="A14" s="649" t="s">
        <v>73</v>
      </c>
      <c r="B14" s="650"/>
      <c r="C14" s="391">
        <f>SUM(C8:C13)</f>
        <v>0</v>
      </c>
      <c r="D14" s="22"/>
    </row>
    <row r="15" spans="1:5" ht="18" customHeight="1">
      <c r="A15" s="4"/>
      <c r="B15" s="4"/>
      <c r="C15" s="4"/>
    </row>
    <row r="16" spans="1:5" s="6" customFormat="1">
      <c r="A16" s="5"/>
      <c r="B16" s="5"/>
      <c r="C16" s="5"/>
    </row>
    <row r="17" spans="1:3" s="6" customFormat="1">
      <c r="A17" s="5"/>
      <c r="B17" s="5"/>
      <c r="C17" s="5"/>
    </row>
    <row r="18" spans="1:3">
      <c r="A18" s="4"/>
      <c r="B18" s="4"/>
      <c r="C18" s="4"/>
    </row>
    <row r="19" spans="1:3">
      <c r="A19" s="4"/>
      <c r="B19" s="4"/>
      <c r="C19" s="4"/>
    </row>
    <row r="20" spans="1:3">
      <c r="A20" s="4"/>
      <c r="B20" s="4"/>
      <c r="C20" s="4"/>
    </row>
    <row r="21" spans="1:3">
      <c r="A21" s="4"/>
      <c r="B21" s="4"/>
      <c r="C21" s="4"/>
    </row>
    <row r="22" spans="1:3">
      <c r="A22" s="4"/>
      <c r="B22" s="4"/>
      <c r="C22" s="4"/>
    </row>
    <row r="23" spans="1:3">
      <c r="A23" s="4"/>
      <c r="B23" s="4"/>
      <c r="C23" s="4"/>
    </row>
    <row r="24" spans="1:3">
      <c r="A24" s="4"/>
      <c r="B24" s="4"/>
      <c r="C24" s="4"/>
    </row>
    <row r="25" spans="1:3">
      <c r="A25" s="4"/>
      <c r="B25" s="4"/>
      <c r="C25" s="4"/>
    </row>
    <row r="26" spans="1:3">
      <c r="A26" s="4"/>
      <c r="B26" s="4"/>
      <c r="C26" s="4"/>
    </row>
    <row r="27" spans="1:3">
      <c r="A27" s="4"/>
      <c r="B27" s="4"/>
      <c r="C27" s="4"/>
    </row>
    <row r="28" spans="1:3">
      <c r="A28" s="4"/>
      <c r="B28" s="4"/>
      <c r="C28" s="4"/>
    </row>
    <row r="29" spans="1:3">
      <c r="A29" s="4"/>
      <c r="B29" s="4"/>
      <c r="C29" s="4"/>
    </row>
    <row r="30" spans="1:3">
      <c r="A30" s="4"/>
      <c r="B30" s="4"/>
      <c r="C30" s="4"/>
    </row>
    <row r="31" spans="1:3">
      <c r="A31" s="4"/>
      <c r="B31" s="4"/>
      <c r="C31" s="4"/>
    </row>
    <row r="32" spans="1:3">
      <c r="A32" s="4"/>
      <c r="B32" s="4"/>
      <c r="C32" s="4"/>
    </row>
    <row r="33" spans="1:3">
      <c r="A33" s="4"/>
      <c r="B33" s="4"/>
      <c r="C33" s="4"/>
    </row>
    <row r="34" spans="1:3">
      <c r="A34" s="4"/>
      <c r="B34" s="4"/>
      <c r="C34" s="4"/>
    </row>
    <row r="35" spans="1:3">
      <c r="A35" s="4"/>
      <c r="B35" s="4"/>
      <c r="C35" s="4"/>
    </row>
    <row r="36" spans="1:3">
      <c r="A36" s="4"/>
      <c r="B36" s="4"/>
      <c r="C36" s="4"/>
    </row>
    <row r="37" spans="1:3">
      <c r="A37" s="4"/>
      <c r="B37" s="4"/>
      <c r="C37" s="4"/>
    </row>
    <row r="38" spans="1:3">
      <c r="A38" s="4"/>
      <c r="B38" s="4"/>
      <c r="C38" s="4"/>
    </row>
    <row r="39" spans="1:3">
      <c r="A39" s="4"/>
      <c r="B39" s="4"/>
      <c r="C39" s="4"/>
    </row>
    <row r="40" spans="1:3">
      <c r="A40" s="4"/>
      <c r="B40" s="4"/>
      <c r="C40" s="4"/>
    </row>
    <row r="41" spans="1:3">
      <c r="A41" s="4"/>
      <c r="B41" s="4"/>
      <c r="C41" s="4"/>
    </row>
    <row r="42" spans="1:3">
      <c r="A42" s="4"/>
      <c r="B42" s="4"/>
      <c r="C42" s="4"/>
    </row>
    <row r="43" spans="1:3">
      <c r="A43" s="4"/>
      <c r="B43" s="4"/>
      <c r="C43" s="4"/>
    </row>
    <row r="44" spans="1:3">
      <c r="A44" s="4"/>
      <c r="B44" s="4"/>
      <c r="C44" s="4"/>
    </row>
    <row r="45" spans="1:3">
      <c r="A45" s="4"/>
      <c r="B45" s="4"/>
      <c r="C45" s="4"/>
    </row>
    <row r="46" spans="1:3">
      <c r="A46" s="4"/>
      <c r="B46" s="4"/>
      <c r="C46" s="4"/>
    </row>
    <row r="47" spans="1:3">
      <c r="A47" s="7"/>
      <c r="B47" s="7"/>
      <c r="C47" s="7"/>
    </row>
    <row r="48" spans="1:3">
      <c r="A48" s="7"/>
      <c r="B48" s="7"/>
      <c r="C48" s="7"/>
    </row>
  </sheetData>
  <sheetProtection formatCells="0" formatColumns="0" formatRows="0" insertColumns="0" insertRows="0" autoFilter="0"/>
  <mergeCells count="6">
    <mergeCell ref="A14:B14"/>
    <mergeCell ref="A7:B7"/>
    <mergeCell ref="A8:B8"/>
    <mergeCell ref="A9:A13"/>
    <mergeCell ref="A1:D1"/>
    <mergeCell ref="A2:D2"/>
  </mergeCells>
  <phoneticPr fontId="4"/>
  <printOptions horizontalCentered="1"/>
  <pageMargins left="0.39370078740157483" right="0.39370078740157483" top="0.78740157480314965" bottom="0.39370078740157483" header="0.51181102362204722" footer="0.35433070866141736"/>
  <pageSetup paperSize="9" scale="9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削除不可!$C$4:$C$31</xm:f>
          </x14:formula1>
          <xm:sqref>D4</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FF66FF"/>
  </sheetPr>
  <dimension ref="A1:L48"/>
  <sheetViews>
    <sheetView view="pageBreakPreview" zoomScale="85" zoomScaleNormal="100" zoomScaleSheetLayoutView="85" workbookViewId="0">
      <selection activeCell="B4" sqref="B4"/>
    </sheetView>
  </sheetViews>
  <sheetFormatPr defaultColWidth="2.25" defaultRowHeight="13.5"/>
  <cols>
    <col min="1" max="1" width="13" style="3" customWidth="1"/>
    <col min="2" max="2" width="34" style="3" customWidth="1"/>
    <col min="3" max="3" width="13.125" style="3" customWidth="1"/>
    <col min="4" max="4" width="82.75" style="3" customWidth="1"/>
    <col min="5" max="6" width="2.25" style="3"/>
    <col min="7" max="12" width="2.25" style="3" hidden="1" customWidth="1"/>
    <col min="13" max="16384" width="2.25" style="3"/>
  </cols>
  <sheetData>
    <row r="1" spans="1:5" s="2" customFormat="1" ht="25.5" customHeight="1">
      <c r="A1" s="635" t="s">
        <v>152</v>
      </c>
      <c r="B1" s="635"/>
      <c r="C1" s="635"/>
      <c r="D1" s="635"/>
    </row>
    <row r="2" spans="1:5" s="2" customFormat="1" ht="22.5" customHeight="1">
      <c r="A2" s="644" t="s">
        <v>104</v>
      </c>
      <c r="B2" s="785"/>
      <c r="C2" s="785"/>
      <c r="D2" s="785"/>
    </row>
    <row r="3" spans="1:5" s="2" customFormat="1" ht="22.5" customHeight="1">
      <c r="A3" s="143"/>
      <c r="B3" s="141"/>
      <c r="C3" s="141"/>
      <c r="D3" s="141"/>
    </row>
    <row r="4" spans="1:5" s="2" customFormat="1" ht="40.5" customHeight="1">
      <c r="A4" s="52" t="s">
        <v>127</v>
      </c>
      <c r="B4" s="361"/>
      <c r="C4" s="53" t="s">
        <v>125</v>
      </c>
      <c r="D4" s="361"/>
      <c r="E4" s="41"/>
    </row>
    <row r="5" spans="1:5" s="2" customFormat="1" ht="37.5" customHeight="1">
      <c r="A5" s="55" t="s">
        <v>563</v>
      </c>
      <c r="B5" s="520"/>
      <c r="C5" s="71"/>
      <c r="D5" s="72"/>
      <c r="E5" s="41"/>
    </row>
    <row r="6" spans="1:5" ht="24" customHeight="1">
      <c r="A6" s="70" t="s">
        <v>129</v>
      </c>
      <c r="B6" s="21"/>
      <c r="C6" s="527" t="s">
        <v>420</v>
      </c>
      <c r="D6" s="382"/>
    </row>
    <row r="7" spans="1:5" ht="24" customHeight="1">
      <c r="A7" s="636" t="s">
        <v>51</v>
      </c>
      <c r="B7" s="637"/>
      <c r="C7" s="142" t="s">
        <v>50</v>
      </c>
      <c r="D7" s="55" t="s">
        <v>130</v>
      </c>
    </row>
    <row r="8" spans="1:5" ht="54" customHeight="1">
      <c r="A8" s="784" t="s">
        <v>64</v>
      </c>
      <c r="B8" s="643"/>
      <c r="C8" s="383"/>
      <c r="D8" s="384"/>
    </row>
    <row r="9" spans="1:5" ht="54" customHeight="1">
      <c r="A9" s="638" t="s">
        <v>63</v>
      </c>
      <c r="B9" s="56" t="s">
        <v>52</v>
      </c>
      <c r="C9" s="385"/>
      <c r="D9" s="386"/>
    </row>
    <row r="10" spans="1:5" ht="54" customHeight="1">
      <c r="A10" s="638"/>
      <c r="B10" s="57" t="s">
        <v>53</v>
      </c>
      <c r="C10" s="387"/>
      <c r="D10" s="388"/>
    </row>
    <row r="11" spans="1:5" ht="54" customHeight="1">
      <c r="A11" s="638"/>
      <c r="B11" s="57" t="s">
        <v>54</v>
      </c>
      <c r="C11" s="387"/>
      <c r="D11" s="388"/>
    </row>
    <row r="12" spans="1:5" ht="54" customHeight="1">
      <c r="A12" s="638"/>
      <c r="B12" s="57" t="s">
        <v>55</v>
      </c>
      <c r="C12" s="387"/>
      <c r="D12" s="388"/>
    </row>
    <row r="13" spans="1:5" ht="54" customHeight="1" thickBot="1">
      <c r="A13" s="639"/>
      <c r="B13" s="58" t="s">
        <v>62</v>
      </c>
      <c r="C13" s="389"/>
      <c r="D13" s="390"/>
    </row>
    <row r="14" spans="1:5" ht="28.5" customHeight="1" thickTop="1">
      <c r="A14" s="649" t="s">
        <v>73</v>
      </c>
      <c r="B14" s="650"/>
      <c r="C14" s="392">
        <f>SUM(C8:C13)</f>
        <v>0</v>
      </c>
      <c r="D14" s="22"/>
    </row>
    <row r="15" spans="1:5" ht="18" customHeight="1">
      <c r="A15" s="4"/>
      <c r="B15" s="4"/>
      <c r="C15" s="4"/>
    </row>
    <row r="16" spans="1:5" s="6" customFormat="1">
      <c r="A16" s="5"/>
      <c r="B16" s="5"/>
      <c r="C16" s="5"/>
    </row>
    <row r="17" spans="1:3" s="6" customFormat="1">
      <c r="A17" s="5"/>
      <c r="B17" s="5"/>
      <c r="C17" s="5"/>
    </row>
    <row r="18" spans="1:3">
      <c r="A18" s="4"/>
      <c r="B18" s="4"/>
      <c r="C18" s="4"/>
    </row>
    <row r="19" spans="1:3">
      <c r="A19" s="4"/>
      <c r="B19" s="4"/>
      <c r="C19" s="4"/>
    </row>
    <row r="20" spans="1:3">
      <c r="A20" s="4"/>
      <c r="B20" s="4"/>
      <c r="C20" s="4"/>
    </row>
    <row r="21" spans="1:3">
      <c r="A21" s="4"/>
      <c r="B21" s="4"/>
      <c r="C21" s="4"/>
    </row>
    <row r="22" spans="1:3">
      <c r="A22" s="4"/>
      <c r="B22" s="4"/>
      <c r="C22" s="4"/>
    </row>
    <row r="23" spans="1:3">
      <c r="A23" s="4"/>
      <c r="B23" s="4"/>
      <c r="C23" s="4"/>
    </row>
    <row r="24" spans="1:3">
      <c r="A24" s="4"/>
      <c r="B24" s="4"/>
      <c r="C24" s="4"/>
    </row>
    <row r="25" spans="1:3">
      <c r="A25" s="4"/>
      <c r="B25" s="4"/>
      <c r="C25" s="4"/>
    </row>
    <row r="26" spans="1:3">
      <c r="A26" s="4"/>
      <c r="B26" s="4"/>
      <c r="C26" s="4"/>
    </row>
    <row r="27" spans="1:3">
      <c r="A27" s="4"/>
      <c r="B27" s="4"/>
      <c r="C27" s="4"/>
    </row>
    <row r="28" spans="1:3">
      <c r="A28" s="4"/>
      <c r="B28" s="4"/>
      <c r="C28" s="4"/>
    </row>
    <row r="29" spans="1:3">
      <c r="A29" s="4"/>
      <c r="B29" s="4"/>
      <c r="C29" s="4"/>
    </row>
    <row r="30" spans="1:3">
      <c r="A30" s="4"/>
      <c r="B30" s="4"/>
      <c r="C30" s="4"/>
    </row>
    <row r="31" spans="1:3">
      <c r="A31" s="4"/>
      <c r="B31" s="4"/>
      <c r="C31" s="4"/>
    </row>
    <row r="32" spans="1:3">
      <c r="A32" s="4"/>
      <c r="B32" s="4"/>
      <c r="C32" s="4"/>
    </row>
    <row r="33" spans="1:3">
      <c r="A33" s="4"/>
      <c r="B33" s="4"/>
      <c r="C33" s="4"/>
    </row>
    <row r="34" spans="1:3">
      <c r="A34" s="4"/>
      <c r="B34" s="4"/>
      <c r="C34" s="4"/>
    </row>
    <row r="35" spans="1:3">
      <c r="A35" s="4"/>
      <c r="B35" s="4"/>
      <c r="C35" s="4"/>
    </row>
    <row r="36" spans="1:3">
      <c r="A36" s="4"/>
      <c r="B36" s="4"/>
      <c r="C36" s="4"/>
    </row>
    <row r="37" spans="1:3">
      <c r="A37" s="4"/>
      <c r="B37" s="4"/>
      <c r="C37" s="4"/>
    </row>
    <row r="38" spans="1:3">
      <c r="A38" s="4"/>
      <c r="B38" s="4"/>
      <c r="C38" s="4"/>
    </row>
    <row r="39" spans="1:3">
      <c r="A39" s="4"/>
      <c r="B39" s="4"/>
      <c r="C39" s="4"/>
    </row>
    <row r="40" spans="1:3">
      <c r="A40" s="4"/>
      <c r="B40" s="4"/>
      <c r="C40" s="4"/>
    </row>
    <row r="41" spans="1:3">
      <c r="A41" s="4"/>
      <c r="B41" s="4"/>
      <c r="C41" s="4"/>
    </row>
    <row r="42" spans="1:3">
      <c r="A42" s="4"/>
      <c r="B42" s="4"/>
      <c r="C42" s="4"/>
    </row>
    <row r="43" spans="1:3">
      <c r="A43" s="4"/>
      <c r="B43" s="4"/>
      <c r="C43" s="4"/>
    </row>
    <row r="44" spans="1:3">
      <c r="A44" s="4"/>
      <c r="B44" s="4"/>
      <c r="C44" s="4"/>
    </row>
    <row r="45" spans="1:3">
      <c r="A45" s="4"/>
      <c r="B45" s="4"/>
      <c r="C45" s="4"/>
    </row>
    <row r="46" spans="1:3">
      <c r="A46" s="4"/>
      <c r="B46" s="4"/>
      <c r="C46" s="4"/>
    </row>
    <row r="47" spans="1:3">
      <c r="A47" s="7"/>
      <c r="B47" s="7"/>
      <c r="C47" s="7"/>
    </row>
    <row r="48" spans="1:3">
      <c r="A48" s="7"/>
      <c r="B48" s="7"/>
      <c r="C48" s="7"/>
    </row>
  </sheetData>
  <mergeCells count="6">
    <mergeCell ref="A14:B14"/>
    <mergeCell ref="A1:D1"/>
    <mergeCell ref="A2:D2"/>
    <mergeCell ref="A7:B7"/>
    <mergeCell ref="A8:B8"/>
    <mergeCell ref="A9:A13"/>
  </mergeCells>
  <phoneticPr fontId="4"/>
  <pageMargins left="0.7" right="0.7" top="0.75" bottom="0.75" header="0.3" footer="0.3"/>
  <pageSetup paperSize="9" scale="94"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削除不可!$C$4:$C$31</xm:f>
          </x14:formula1>
          <xm:sqref>D4</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66FF"/>
  </sheetPr>
  <dimension ref="A1:L48"/>
  <sheetViews>
    <sheetView view="pageBreakPreview" zoomScale="85" zoomScaleNormal="100" zoomScaleSheetLayoutView="85" workbookViewId="0">
      <selection activeCell="D7" sqref="D7"/>
    </sheetView>
  </sheetViews>
  <sheetFormatPr defaultColWidth="2.25" defaultRowHeight="13.5"/>
  <cols>
    <col min="1" max="1" width="13" style="3" customWidth="1"/>
    <col min="2" max="2" width="34" style="3" customWidth="1"/>
    <col min="3" max="3" width="13.125" style="3" customWidth="1"/>
    <col min="4" max="4" width="82.75" style="3" customWidth="1"/>
    <col min="5" max="6" width="2.25" style="3"/>
    <col min="7" max="12" width="2.25" style="3" hidden="1" customWidth="1"/>
    <col min="13" max="16384" width="2.25" style="3"/>
  </cols>
  <sheetData>
    <row r="1" spans="1:5" s="2" customFormat="1" ht="25.5" customHeight="1">
      <c r="A1" s="635" t="s">
        <v>152</v>
      </c>
      <c r="B1" s="635"/>
      <c r="C1" s="635"/>
      <c r="D1" s="635"/>
    </row>
    <row r="2" spans="1:5" s="2" customFormat="1" ht="22.5" customHeight="1">
      <c r="A2" s="644" t="s">
        <v>104</v>
      </c>
      <c r="B2" s="785"/>
      <c r="C2" s="785"/>
      <c r="D2" s="785"/>
    </row>
    <row r="3" spans="1:5" s="2" customFormat="1" ht="22.5" customHeight="1">
      <c r="A3" s="143"/>
      <c r="B3" s="141"/>
      <c r="C3" s="141"/>
      <c r="D3" s="141"/>
    </row>
    <row r="4" spans="1:5" s="2" customFormat="1" ht="40.5" customHeight="1">
      <c r="A4" s="52" t="s">
        <v>127</v>
      </c>
      <c r="B4" s="361"/>
      <c r="C4" s="53" t="s">
        <v>125</v>
      </c>
      <c r="D4" s="361"/>
      <c r="E4" s="41"/>
    </row>
    <row r="5" spans="1:5" s="2" customFormat="1" ht="42" customHeight="1">
      <c r="A5" s="55" t="s">
        <v>563</v>
      </c>
      <c r="B5" s="520"/>
      <c r="C5" s="71"/>
      <c r="D5" s="72"/>
      <c r="E5" s="41"/>
    </row>
    <row r="6" spans="1:5" ht="24" customHeight="1">
      <c r="A6" s="70" t="s">
        <v>129</v>
      </c>
      <c r="B6" s="21"/>
      <c r="C6" s="527" t="s">
        <v>420</v>
      </c>
      <c r="D6" s="382"/>
    </row>
    <row r="7" spans="1:5" ht="24" customHeight="1">
      <c r="A7" s="636" t="s">
        <v>51</v>
      </c>
      <c r="B7" s="637"/>
      <c r="C7" s="142" t="s">
        <v>50</v>
      </c>
      <c r="D7" s="55" t="s">
        <v>130</v>
      </c>
    </row>
    <row r="8" spans="1:5" ht="54" customHeight="1">
      <c r="A8" s="784" t="s">
        <v>64</v>
      </c>
      <c r="B8" s="643"/>
      <c r="C8" s="383"/>
      <c r="D8" s="384"/>
    </row>
    <row r="9" spans="1:5" ht="54" customHeight="1">
      <c r="A9" s="638" t="s">
        <v>63</v>
      </c>
      <c r="B9" s="56" t="s">
        <v>52</v>
      </c>
      <c r="C9" s="385"/>
      <c r="D9" s="386"/>
    </row>
    <row r="10" spans="1:5" ht="54" customHeight="1">
      <c r="A10" s="638"/>
      <c r="B10" s="57" t="s">
        <v>53</v>
      </c>
      <c r="C10" s="387"/>
      <c r="D10" s="388"/>
    </row>
    <row r="11" spans="1:5" ht="54" customHeight="1">
      <c r="A11" s="638"/>
      <c r="B11" s="57" t="s">
        <v>54</v>
      </c>
      <c r="C11" s="387"/>
      <c r="D11" s="388"/>
    </row>
    <row r="12" spans="1:5" ht="54" customHeight="1">
      <c r="A12" s="638"/>
      <c r="B12" s="57" t="s">
        <v>55</v>
      </c>
      <c r="C12" s="387"/>
      <c r="D12" s="388"/>
    </row>
    <row r="13" spans="1:5" ht="54" customHeight="1" thickBot="1">
      <c r="A13" s="639"/>
      <c r="B13" s="58" t="s">
        <v>62</v>
      </c>
      <c r="C13" s="389"/>
      <c r="D13" s="390"/>
    </row>
    <row r="14" spans="1:5" ht="28.5" customHeight="1" thickTop="1">
      <c r="A14" s="649" t="s">
        <v>73</v>
      </c>
      <c r="B14" s="650"/>
      <c r="C14" s="392">
        <f>SUM(C8:C13)</f>
        <v>0</v>
      </c>
      <c r="D14" s="22"/>
    </row>
    <row r="15" spans="1:5" ht="18" customHeight="1">
      <c r="A15" s="4"/>
      <c r="B15" s="4"/>
      <c r="C15" s="4"/>
    </row>
    <row r="16" spans="1:5" s="6" customFormat="1">
      <c r="A16" s="5"/>
      <c r="B16" s="5"/>
      <c r="C16" s="5"/>
    </row>
    <row r="17" spans="1:3" s="6" customFormat="1">
      <c r="A17" s="5"/>
      <c r="B17" s="5"/>
      <c r="C17" s="5"/>
    </row>
    <row r="18" spans="1:3">
      <c r="A18" s="4"/>
      <c r="B18" s="4"/>
      <c r="C18" s="4"/>
    </row>
    <row r="19" spans="1:3">
      <c r="A19" s="4"/>
      <c r="B19" s="4"/>
      <c r="C19" s="4"/>
    </row>
    <row r="20" spans="1:3">
      <c r="A20" s="4"/>
      <c r="B20" s="4"/>
      <c r="C20" s="4"/>
    </row>
    <row r="21" spans="1:3">
      <c r="A21" s="4"/>
      <c r="B21" s="4"/>
      <c r="C21" s="4"/>
    </row>
    <row r="22" spans="1:3">
      <c r="A22" s="4"/>
      <c r="B22" s="4"/>
      <c r="C22" s="4"/>
    </row>
    <row r="23" spans="1:3">
      <c r="A23" s="4"/>
      <c r="B23" s="4"/>
      <c r="C23" s="4"/>
    </row>
    <row r="24" spans="1:3">
      <c r="A24" s="4"/>
      <c r="B24" s="4"/>
      <c r="C24" s="4"/>
    </row>
    <row r="25" spans="1:3">
      <c r="A25" s="4"/>
      <c r="B25" s="4"/>
      <c r="C25" s="4"/>
    </row>
    <row r="26" spans="1:3">
      <c r="A26" s="4"/>
      <c r="B26" s="4"/>
      <c r="C26" s="4"/>
    </row>
    <row r="27" spans="1:3">
      <c r="A27" s="4"/>
      <c r="B27" s="4"/>
      <c r="C27" s="4"/>
    </row>
    <row r="28" spans="1:3">
      <c r="A28" s="4"/>
      <c r="B28" s="4"/>
      <c r="C28" s="4"/>
    </row>
    <row r="29" spans="1:3">
      <c r="A29" s="4"/>
      <c r="B29" s="4"/>
      <c r="C29" s="4"/>
    </row>
    <row r="30" spans="1:3">
      <c r="A30" s="4"/>
      <c r="B30" s="4"/>
      <c r="C30" s="4"/>
    </row>
    <row r="31" spans="1:3">
      <c r="A31" s="4"/>
      <c r="B31" s="4"/>
      <c r="C31" s="4"/>
    </row>
    <row r="32" spans="1:3">
      <c r="A32" s="4"/>
      <c r="B32" s="4"/>
      <c r="C32" s="4"/>
    </row>
    <row r="33" spans="1:3">
      <c r="A33" s="4"/>
      <c r="B33" s="4"/>
      <c r="C33" s="4"/>
    </row>
    <row r="34" spans="1:3">
      <c r="A34" s="4"/>
      <c r="B34" s="4"/>
      <c r="C34" s="4"/>
    </row>
    <row r="35" spans="1:3">
      <c r="A35" s="4"/>
      <c r="B35" s="4"/>
      <c r="C35" s="4"/>
    </row>
    <row r="36" spans="1:3">
      <c r="A36" s="4"/>
      <c r="B36" s="4"/>
      <c r="C36" s="4"/>
    </row>
    <row r="37" spans="1:3">
      <c r="A37" s="4"/>
      <c r="B37" s="4"/>
      <c r="C37" s="4"/>
    </row>
    <row r="38" spans="1:3">
      <c r="A38" s="4"/>
      <c r="B38" s="4"/>
      <c r="C38" s="4"/>
    </row>
    <row r="39" spans="1:3">
      <c r="A39" s="4"/>
      <c r="B39" s="4"/>
      <c r="C39" s="4"/>
    </row>
    <row r="40" spans="1:3">
      <c r="A40" s="4"/>
      <c r="B40" s="4"/>
      <c r="C40" s="4"/>
    </row>
    <row r="41" spans="1:3">
      <c r="A41" s="4"/>
      <c r="B41" s="4"/>
      <c r="C41" s="4"/>
    </row>
    <row r="42" spans="1:3">
      <c r="A42" s="4"/>
      <c r="B42" s="4"/>
      <c r="C42" s="4"/>
    </row>
    <row r="43" spans="1:3">
      <c r="A43" s="4"/>
      <c r="B43" s="4"/>
      <c r="C43" s="4"/>
    </row>
    <row r="44" spans="1:3">
      <c r="A44" s="4"/>
      <c r="B44" s="4"/>
      <c r="C44" s="4"/>
    </row>
    <row r="45" spans="1:3">
      <c r="A45" s="4"/>
      <c r="B45" s="4"/>
      <c r="C45" s="4"/>
    </row>
    <row r="46" spans="1:3">
      <c r="A46" s="4"/>
      <c r="B46" s="4"/>
      <c r="C46" s="4"/>
    </row>
    <row r="47" spans="1:3">
      <c r="A47" s="7"/>
      <c r="B47" s="7"/>
      <c r="C47" s="7"/>
    </row>
    <row r="48" spans="1:3">
      <c r="A48" s="7"/>
      <c r="B48" s="7"/>
      <c r="C48" s="7"/>
    </row>
  </sheetData>
  <mergeCells count="6">
    <mergeCell ref="A14:B14"/>
    <mergeCell ref="A1:D1"/>
    <mergeCell ref="A2:D2"/>
    <mergeCell ref="A7:B7"/>
    <mergeCell ref="A8:B8"/>
    <mergeCell ref="A9:A13"/>
  </mergeCells>
  <phoneticPr fontId="4"/>
  <pageMargins left="0.7" right="0.7" top="0.75" bottom="0.75" header="0.3" footer="0.3"/>
  <pageSetup paperSize="9" scale="94"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削除不可!$C$4:$C$31</xm:f>
          </x14:formula1>
          <xm:sqref>D4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dimension ref="A1:I27"/>
  <sheetViews>
    <sheetView view="pageBreakPreview" zoomScaleNormal="100" zoomScaleSheetLayoutView="100" workbookViewId="0">
      <selection activeCell="A4" sqref="A4:I4"/>
    </sheetView>
  </sheetViews>
  <sheetFormatPr defaultRowHeight="14.25"/>
  <cols>
    <col min="1" max="16384" width="9" style="126"/>
  </cols>
  <sheetData>
    <row r="1" spans="1:9">
      <c r="A1" s="139" t="s">
        <v>399</v>
      </c>
    </row>
    <row r="2" spans="1:9">
      <c r="A2" s="139"/>
    </row>
    <row r="4" spans="1:9" s="138" customFormat="1" ht="18.75">
      <c r="A4" s="788" t="s">
        <v>207</v>
      </c>
      <c r="B4" s="788"/>
      <c r="C4" s="788"/>
      <c r="D4" s="788"/>
      <c r="E4" s="788"/>
      <c r="F4" s="788"/>
      <c r="G4" s="788"/>
      <c r="H4" s="788"/>
      <c r="I4" s="788"/>
    </row>
    <row r="5" spans="1:9" s="138" customFormat="1" ht="18.75">
      <c r="A5" s="134"/>
      <c r="B5" s="134"/>
      <c r="C5" s="134"/>
      <c r="D5" s="134"/>
      <c r="E5" s="134"/>
      <c r="F5" s="134"/>
      <c r="G5" s="134"/>
      <c r="H5" s="134"/>
      <c r="I5" s="134"/>
    </row>
    <row r="6" spans="1:9">
      <c r="A6" s="136"/>
    </row>
    <row r="7" spans="1:9" ht="55.5" customHeight="1">
      <c r="A7" s="789" t="s">
        <v>209</v>
      </c>
      <c r="B7" s="789"/>
      <c r="C7" s="789"/>
      <c r="D7" s="789"/>
      <c r="E7" s="789"/>
      <c r="F7" s="789"/>
      <c r="G7" s="789"/>
      <c r="H7" s="789"/>
      <c r="I7" s="789"/>
    </row>
    <row r="8" spans="1:9">
      <c r="A8" s="790"/>
      <c r="B8" s="790"/>
      <c r="C8" s="790"/>
      <c r="D8" s="790"/>
      <c r="E8" s="790"/>
      <c r="F8" s="790"/>
      <c r="G8" s="790"/>
      <c r="H8" s="790"/>
      <c r="I8" s="790"/>
    </row>
    <row r="9" spans="1:9">
      <c r="A9" s="136"/>
    </row>
    <row r="10" spans="1:9">
      <c r="A10" s="791" t="s">
        <v>208</v>
      </c>
      <c r="B10" s="791"/>
      <c r="C10" s="791"/>
      <c r="D10" s="791"/>
      <c r="E10" s="791"/>
      <c r="F10" s="791"/>
      <c r="G10" s="791"/>
      <c r="H10" s="791"/>
      <c r="I10" s="791"/>
    </row>
    <row r="11" spans="1:9">
      <c r="A11" s="136"/>
    </row>
    <row r="12" spans="1:9" ht="45" customHeight="1">
      <c r="A12" s="787" t="s">
        <v>211</v>
      </c>
      <c r="B12" s="787"/>
      <c r="C12" s="787"/>
      <c r="D12" s="787"/>
      <c r="E12" s="787"/>
      <c r="F12" s="787"/>
      <c r="G12" s="787"/>
      <c r="H12" s="787"/>
      <c r="I12" s="787"/>
    </row>
    <row r="13" spans="1:9" ht="45" customHeight="1">
      <c r="A13" s="787" t="s">
        <v>212</v>
      </c>
      <c r="B13" s="787"/>
      <c r="C13" s="787"/>
      <c r="D13" s="787"/>
      <c r="E13" s="787"/>
      <c r="F13" s="787"/>
      <c r="G13" s="787"/>
      <c r="H13" s="787"/>
      <c r="I13" s="787"/>
    </row>
    <row r="14" spans="1:9" ht="77.25" customHeight="1">
      <c r="A14" s="787" t="s">
        <v>213</v>
      </c>
      <c r="B14" s="787"/>
      <c r="C14" s="787"/>
      <c r="D14" s="787"/>
      <c r="E14" s="787"/>
      <c r="F14" s="787"/>
      <c r="G14" s="787"/>
      <c r="H14" s="787"/>
      <c r="I14" s="787"/>
    </row>
    <row r="15" spans="1:9" ht="77.25" customHeight="1">
      <c r="A15" s="787" t="s">
        <v>214</v>
      </c>
      <c r="B15" s="787"/>
      <c r="C15" s="787"/>
      <c r="D15" s="787"/>
      <c r="E15" s="787"/>
      <c r="F15" s="787"/>
      <c r="G15" s="787"/>
      <c r="H15" s="787"/>
      <c r="I15" s="787"/>
    </row>
    <row r="16" spans="1:9" ht="33.75" customHeight="1">
      <c r="A16" s="140"/>
      <c r="B16" s="140"/>
      <c r="C16" s="140"/>
      <c r="D16" s="140"/>
      <c r="E16" s="140"/>
      <c r="F16" s="140"/>
      <c r="G16" s="140"/>
      <c r="H16" s="140"/>
      <c r="I16" s="140"/>
    </row>
    <row r="17" spans="1:9">
      <c r="A17" s="786">
        <f>基本情報シート!D19</f>
        <v>0</v>
      </c>
      <c r="B17" s="786"/>
      <c r="C17" s="786"/>
      <c r="D17" s="252"/>
      <c r="E17" s="252"/>
      <c r="F17" s="252"/>
      <c r="G17" s="252"/>
      <c r="H17" s="252"/>
      <c r="I17" s="252"/>
    </row>
    <row r="18" spans="1:9">
      <c r="A18" s="136"/>
    </row>
    <row r="19" spans="1:9">
      <c r="A19" s="136"/>
    </row>
    <row r="20" spans="1:9">
      <c r="A20" s="135" t="s">
        <v>210</v>
      </c>
    </row>
    <row r="21" spans="1:9">
      <c r="A21" s="136"/>
    </row>
    <row r="22" spans="1:9" ht="19.5" customHeight="1">
      <c r="D22" s="794" t="s">
        <v>215</v>
      </c>
      <c r="E22" s="794"/>
      <c r="F22" s="796">
        <f>様式第１号!N10</f>
        <v>0</v>
      </c>
      <c r="G22" s="796"/>
      <c r="H22" s="796"/>
      <c r="I22" s="796"/>
    </row>
    <row r="23" spans="1:9" ht="19.5" customHeight="1">
      <c r="D23" s="794" t="s">
        <v>216</v>
      </c>
      <c r="E23" s="794"/>
      <c r="F23" s="796">
        <f>様式第１号!N11</f>
        <v>0</v>
      </c>
      <c r="G23" s="797"/>
      <c r="H23" s="797"/>
      <c r="I23" s="797"/>
    </row>
    <row r="24" spans="1:9" ht="19.5" customHeight="1">
      <c r="D24" s="794" t="s">
        <v>191</v>
      </c>
      <c r="E24" s="794"/>
      <c r="F24" s="796">
        <f>様式第１号!N12</f>
        <v>0</v>
      </c>
      <c r="G24" s="797"/>
      <c r="H24" s="797"/>
      <c r="I24" s="797"/>
    </row>
    <row r="25" spans="1:9" ht="19.5" customHeight="1">
      <c r="D25" s="792" t="s">
        <v>217</v>
      </c>
      <c r="E25" s="793"/>
      <c r="F25" s="796">
        <f>様式第１号!N13</f>
        <v>0</v>
      </c>
      <c r="G25" s="797"/>
      <c r="H25" s="797"/>
      <c r="I25" s="797"/>
    </row>
    <row r="26" spans="1:9" ht="19.5" customHeight="1">
      <c r="D26" s="795" t="s">
        <v>218</v>
      </c>
      <c r="E26" s="795"/>
      <c r="F26" s="796">
        <f>様式第１号!N14</f>
        <v>0</v>
      </c>
      <c r="G26" s="797"/>
      <c r="H26" s="797"/>
      <c r="I26" s="797"/>
    </row>
    <row r="27" spans="1:9">
      <c r="A27" s="137"/>
    </row>
  </sheetData>
  <mergeCells count="19">
    <mergeCell ref="F22:I22"/>
    <mergeCell ref="F23:I23"/>
    <mergeCell ref="F24:I24"/>
    <mergeCell ref="F25:I25"/>
    <mergeCell ref="F26:I26"/>
    <mergeCell ref="D25:E25"/>
    <mergeCell ref="D24:E24"/>
    <mergeCell ref="D23:E23"/>
    <mergeCell ref="D22:E22"/>
    <mergeCell ref="D26:E26"/>
    <mergeCell ref="A17:C17"/>
    <mergeCell ref="A13:I13"/>
    <mergeCell ref="A14:I14"/>
    <mergeCell ref="A15:I15"/>
    <mergeCell ref="A4:I4"/>
    <mergeCell ref="A7:I7"/>
    <mergeCell ref="A8:I8"/>
    <mergeCell ref="A12:I12"/>
    <mergeCell ref="A10:I10"/>
  </mergeCells>
  <phoneticPr fontId="4"/>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D320C-F92B-4074-A61D-550DC8906680}">
  <sheetPr codeName="Sheet15">
    <pageSetUpPr fitToPage="1"/>
  </sheetPr>
  <dimension ref="A1:AF69"/>
  <sheetViews>
    <sheetView view="pageBreakPreview" zoomScale="70" zoomScaleNormal="55" zoomScaleSheetLayoutView="70" workbookViewId="0">
      <selection activeCell="N9" sqref="N9:T9"/>
    </sheetView>
  </sheetViews>
  <sheetFormatPr defaultColWidth="9" defaultRowHeight="17.25"/>
  <cols>
    <col min="1" max="16" width="3.75" style="215" customWidth="1"/>
    <col min="17" max="17" width="5.125" style="215" customWidth="1"/>
    <col min="18" max="18" width="3.75" style="215" customWidth="1"/>
    <col min="19" max="19" width="5.5" style="215" customWidth="1"/>
    <col min="20" max="36" width="3.75" style="215" customWidth="1"/>
    <col min="37" max="16384" width="9" style="215"/>
  </cols>
  <sheetData>
    <row r="1" spans="1:32" ht="22.5" customHeight="1">
      <c r="A1" s="214"/>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row>
    <row r="2" spans="1:32" ht="22.5" customHeight="1">
      <c r="A2" s="808" t="s">
        <v>364</v>
      </c>
      <c r="B2" s="808"/>
      <c r="C2" s="808"/>
      <c r="D2" s="808"/>
      <c r="E2" s="808"/>
      <c r="F2" s="808"/>
      <c r="G2" s="808"/>
      <c r="H2" s="808"/>
      <c r="I2" s="808"/>
      <c r="J2" s="808"/>
      <c r="K2" s="260"/>
      <c r="L2" s="260"/>
      <c r="M2" s="260"/>
      <c r="N2" s="260"/>
      <c r="O2" s="261"/>
      <c r="P2" s="261"/>
      <c r="Q2" s="261"/>
      <c r="R2" s="261"/>
      <c r="S2" s="261"/>
      <c r="T2" s="261"/>
      <c r="U2" s="261"/>
      <c r="V2" s="261"/>
      <c r="W2" s="261"/>
      <c r="X2" s="261"/>
      <c r="Y2" s="261"/>
      <c r="Z2" s="261"/>
      <c r="AA2" s="261"/>
      <c r="AB2" s="261"/>
      <c r="AC2" s="261"/>
      <c r="AD2" s="261"/>
      <c r="AE2" s="261"/>
      <c r="AF2" s="261"/>
    </row>
    <row r="3" spans="1:32" ht="22.5" customHeight="1">
      <c r="A3" s="260"/>
      <c r="B3" s="260"/>
      <c r="C3" s="260"/>
      <c r="D3" s="260"/>
      <c r="E3" s="260"/>
      <c r="F3" s="260"/>
      <c r="G3" s="260"/>
      <c r="H3" s="260"/>
      <c r="I3" s="260"/>
      <c r="J3" s="260"/>
      <c r="K3" s="260"/>
      <c r="L3" s="260"/>
      <c r="M3" s="260"/>
      <c r="N3" s="260"/>
      <c r="O3" s="261"/>
      <c r="P3" s="261"/>
      <c r="Q3" s="261"/>
      <c r="R3" s="261"/>
      <c r="S3" s="261"/>
      <c r="T3" s="261"/>
      <c r="U3" s="261"/>
      <c r="V3" s="261"/>
      <c r="W3" s="261"/>
      <c r="X3" s="261"/>
      <c r="Y3" s="261"/>
      <c r="Z3" s="261"/>
      <c r="AA3" s="261"/>
      <c r="AB3" s="261"/>
      <c r="AC3" s="261"/>
      <c r="AD3" s="261"/>
      <c r="AE3" s="261"/>
      <c r="AF3" s="261"/>
    </row>
    <row r="4" spans="1:32" ht="22.5" customHeight="1">
      <c r="A4" s="260"/>
      <c r="B4" s="260"/>
      <c r="C4" s="260"/>
      <c r="D4" s="260"/>
      <c r="E4" s="260"/>
      <c r="F4" s="260"/>
      <c r="G4" s="260"/>
      <c r="H4" s="260"/>
      <c r="I4" s="260"/>
      <c r="J4" s="260"/>
      <c r="K4" s="260"/>
      <c r="L4" s="260"/>
      <c r="M4" s="260"/>
      <c r="N4" s="260"/>
      <c r="O4" s="261"/>
      <c r="P4" s="261"/>
      <c r="Q4" s="261"/>
      <c r="R4" s="261"/>
      <c r="S4" s="261"/>
      <c r="T4" s="261"/>
      <c r="U4" s="261"/>
      <c r="V4" s="261"/>
      <c r="W4" s="261"/>
      <c r="X4" s="261"/>
      <c r="Y4" s="261"/>
      <c r="Z4" s="261"/>
      <c r="AA4" s="261"/>
      <c r="AB4" s="261"/>
      <c r="AC4" s="261"/>
      <c r="AD4" s="261"/>
      <c r="AE4" s="261"/>
      <c r="AF4" s="261"/>
    </row>
    <row r="5" spans="1:32" ht="22.5" customHeight="1">
      <c r="A5" s="813" t="s">
        <v>365</v>
      </c>
      <c r="B5" s="813"/>
      <c r="C5" s="813"/>
      <c r="D5" s="813"/>
      <c r="E5" s="813"/>
      <c r="F5" s="813"/>
      <c r="G5" s="813"/>
      <c r="H5" s="813"/>
      <c r="I5" s="813"/>
      <c r="J5" s="813"/>
      <c r="K5" s="813"/>
      <c r="L5" s="813"/>
      <c r="M5" s="813"/>
      <c r="N5" s="813"/>
      <c r="O5" s="813"/>
      <c r="P5" s="813"/>
      <c r="Q5" s="813"/>
      <c r="R5" s="813"/>
      <c r="S5" s="813"/>
      <c r="T5" s="813"/>
      <c r="U5" s="813"/>
      <c r="V5" s="813"/>
      <c r="W5" s="813"/>
      <c r="X5" s="813"/>
      <c r="Y5" s="813"/>
      <c r="Z5" s="813"/>
      <c r="AA5" s="813"/>
      <c r="AB5" s="813"/>
      <c r="AC5" s="813"/>
      <c r="AD5" s="813"/>
      <c r="AE5" s="813"/>
      <c r="AF5" s="813"/>
    </row>
    <row r="6" spans="1:32" ht="22.5" customHeight="1">
      <c r="A6" s="262"/>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row>
    <row r="7" spans="1:32" ht="22.5" customHeight="1">
      <c r="A7" s="262"/>
      <c r="B7" s="262"/>
      <c r="C7" s="262"/>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row>
    <row r="8" spans="1:32" ht="22.5" customHeight="1">
      <c r="A8" s="260"/>
      <c r="B8" s="260"/>
      <c r="C8" s="260"/>
      <c r="D8" s="260"/>
      <c r="E8" s="260"/>
      <c r="F8" s="260"/>
      <c r="G8" s="260"/>
      <c r="H8" s="260"/>
      <c r="I8" s="260"/>
      <c r="J8" s="260"/>
      <c r="K8" s="260"/>
      <c r="L8" s="260"/>
      <c r="M8" s="260"/>
      <c r="N8" s="260"/>
      <c r="O8" s="261"/>
      <c r="P8" s="261"/>
      <c r="Q8" s="261"/>
      <c r="R8" s="261"/>
      <c r="S8" s="261"/>
      <c r="T8" s="261"/>
      <c r="U8" s="261"/>
      <c r="V8" s="261"/>
      <c r="W8" s="261"/>
      <c r="X8" s="261"/>
      <c r="Y8" s="261"/>
      <c r="Z8" s="261"/>
      <c r="AA8" s="261"/>
      <c r="AB8" s="261"/>
      <c r="AC8" s="261"/>
      <c r="AD8" s="261"/>
      <c r="AE8" s="261"/>
      <c r="AF8" s="261"/>
    </row>
    <row r="9" spans="1:32" ht="22.5" customHeight="1">
      <c r="A9" s="260"/>
      <c r="B9" s="260"/>
      <c r="C9" s="260"/>
      <c r="D9" s="260"/>
      <c r="E9" s="260"/>
      <c r="F9" s="260"/>
      <c r="G9" s="260"/>
      <c r="H9" s="261"/>
      <c r="I9" s="260"/>
      <c r="J9" s="260"/>
      <c r="K9" s="260"/>
      <c r="L9" s="260" t="s">
        <v>366</v>
      </c>
      <c r="M9" s="260"/>
      <c r="N9" s="814">
        <f t="shared" ref="N9" ca="1" si="0">$J$21</f>
        <v>0</v>
      </c>
      <c r="O9" s="814"/>
      <c r="P9" s="814"/>
      <c r="Q9" s="814"/>
      <c r="R9" s="814"/>
      <c r="S9" s="814"/>
      <c r="T9" s="814"/>
      <c r="U9" s="261" t="s">
        <v>367</v>
      </c>
      <c r="V9" s="261"/>
      <c r="W9" s="261"/>
      <c r="X9" s="261"/>
      <c r="Y9" s="261"/>
      <c r="Z9" s="261"/>
      <c r="AA9" s="261"/>
      <c r="AB9" s="261"/>
      <c r="AC9" s="261"/>
      <c r="AD9" s="261"/>
      <c r="AE9" s="261"/>
      <c r="AF9" s="261"/>
    </row>
    <row r="10" spans="1:32" ht="22.5" customHeight="1">
      <c r="A10" s="260"/>
      <c r="B10" s="260"/>
      <c r="C10" s="260"/>
      <c r="D10" s="260"/>
      <c r="E10" s="260"/>
      <c r="F10" s="260"/>
      <c r="G10" s="260"/>
      <c r="H10" s="261"/>
      <c r="I10" s="260"/>
      <c r="J10" s="260"/>
      <c r="K10" s="260"/>
      <c r="L10" s="260"/>
      <c r="M10" s="260"/>
      <c r="N10" s="263"/>
      <c r="O10" s="263"/>
      <c r="P10" s="263"/>
      <c r="Q10" s="263"/>
      <c r="R10" s="263"/>
      <c r="S10" s="264"/>
      <c r="T10" s="261"/>
      <c r="U10" s="261"/>
      <c r="V10" s="261"/>
      <c r="W10" s="261"/>
      <c r="X10" s="261"/>
      <c r="Y10" s="261"/>
      <c r="Z10" s="261"/>
      <c r="AA10" s="261"/>
      <c r="AB10" s="261"/>
      <c r="AC10" s="261"/>
      <c r="AD10" s="261"/>
      <c r="AE10" s="261"/>
      <c r="AF10" s="261"/>
    </row>
    <row r="11" spans="1:32" ht="22.5" customHeight="1">
      <c r="A11" s="260"/>
      <c r="B11" s="260"/>
      <c r="C11" s="260"/>
      <c r="D11" s="260"/>
      <c r="E11" s="260"/>
      <c r="F11" s="260"/>
      <c r="G11" s="260"/>
      <c r="H11" s="261"/>
      <c r="I11" s="261"/>
      <c r="J11" s="261"/>
      <c r="K11" s="261"/>
      <c r="L11" s="261"/>
      <c r="M11" s="261"/>
      <c r="N11" s="261"/>
      <c r="O11" s="261"/>
      <c r="P11" s="261"/>
      <c r="Q11" s="261"/>
      <c r="R11" s="260"/>
      <c r="S11" s="261"/>
      <c r="T11" s="261"/>
      <c r="U11" s="261"/>
      <c r="V11" s="261"/>
      <c r="W11" s="265"/>
      <c r="X11" s="266"/>
      <c r="Y11" s="266"/>
      <c r="Z11" s="261"/>
      <c r="AA11" s="261"/>
      <c r="AB11" s="261"/>
      <c r="AC11" s="261"/>
      <c r="AD11" s="261"/>
      <c r="AE11" s="261"/>
      <c r="AF11" s="261"/>
    </row>
    <row r="12" spans="1:32" ht="22.5" customHeight="1">
      <c r="A12" s="815" t="s">
        <v>556</v>
      </c>
      <c r="B12" s="815"/>
      <c r="C12" s="815"/>
      <c r="D12" s="815"/>
      <c r="E12" s="815"/>
      <c r="F12" s="815"/>
      <c r="G12" s="815"/>
      <c r="H12" s="815"/>
      <c r="I12" s="815"/>
      <c r="J12" s="815"/>
      <c r="K12" s="815"/>
      <c r="L12" s="815"/>
      <c r="M12" s="815"/>
      <c r="N12" s="815"/>
      <c r="O12" s="815"/>
      <c r="P12" s="815"/>
      <c r="Q12" s="815"/>
      <c r="R12" s="815"/>
      <c r="S12" s="815"/>
      <c r="T12" s="815"/>
      <c r="U12" s="815"/>
      <c r="V12" s="815"/>
      <c r="W12" s="815"/>
      <c r="X12" s="815"/>
      <c r="Y12" s="815"/>
      <c r="Z12" s="815"/>
      <c r="AA12" s="815"/>
      <c r="AB12" s="815"/>
      <c r="AC12" s="815"/>
      <c r="AD12" s="815"/>
      <c r="AE12" s="815"/>
      <c r="AF12" s="815"/>
    </row>
    <row r="13" spans="1:32" ht="22.5" customHeight="1">
      <c r="A13" s="267"/>
      <c r="B13" s="267"/>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row>
    <row r="14" spans="1:32" ht="22.5" customHeight="1">
      <c r="A14" s="260"/>
      <c r="B14" s="260"/>
      <c r="C14" s="260"/>
      <c r="D14" s="260"/>
      <c r="E14" s="260"/>
      <c r="F14" s="260"/>
      <c r="G14" s="260"/>
      <c r="H14" s="268"/>
      <c r="I14" s="269"/>
      <c r="J14" s="269"/>
      <c r="K14" s="269"/>
      <c r="L14" s="269"/>
      <c r="M14" s="269"/>
      <c r="N14" s="260"/>
      <c r="O14" s="261"/>
      <c r="P14" s="261"/>
      <c r="Q14" s="261"/>
      <c r="R14" s="261"/>
      <c r="S14" s="261"/>
      <c r="T14" s="261"/>
      <c r="U14" s="261"/>
      <c r="V14" s="261"/>
      <c r="W14" s="261"/>
      <c r="X14" s="261"/>
      <c r="Y14" s="261"/>
      <c r="Z14" s="261"/>
      <c r="AA14" s="261"/>
      <c r="AB14" s="261"/>
      <c r="AC14" s="261"/>
      <c r="AD14" s="261"/>
      <c r="AE14" s="261"/>
      <c r="AF14" s="261"/>
    </row>
    <row r="15" spans="1:32" ht="22.5" customHeight="1">
      <c r="A15" s="261"/>
      <c r="B15" s="261"/>
      <c r="C15" s="807" t="s">
        <v>368</v>
      </c>
      <c r="D15" s="807"/>
      <c r="E15" s="807"/>
      <c r="F15" s="807"/>
      <c r="G15" s="807"/>
      <c r="H15" s="807"/>
      <c r="I15" s="807"/>
      <c r="J15" s="816">
        <f ca="1">様式第１号!E18</f>
        <v>0</v>
      </c>
      <c r="K15" s="816"/>
      <c r="L15" s="816"/>
      <c r="M15" s="816"/>
      <c r="N15" s="816"/>
      <c r="O15" s="816"/>
      <c r="P15" s="816"/>
      <c r="Q15" s="816"/>
      <c r="R15" s="816"/>
      <c r="S15" s="270" t="s">
        <v>369</v>
      </c>
      <c r="T15" s="270"/>
      <c r="U15" s="270"/>
      <c r="V15" s="270"/>
      <c r="W15" s="270"/>
      <c r="X15" s="270"/>
      <c r="Y15" s="271"/>
      <c r="Z15" s="261"/>
      <c r="AA15" s="261"/>
      <c r="AB15" s="261"/>
      <c r="AC15" s="261"/>
      <c r="AD15" s="261"/>
      <c r="AE15" s="261"/>
      <c r="AF15" s="261"/>
    </row>
    <row r="16" spans="1:32" ht="7.5" customHeight="1">
      <c r="A16" s="261"/>
      <c r="B16" s="261"/>
      <c r="C16" s="272"/>
      <c r="D16" s="272"/>
      <c r="E16" s="272"/>
      <c r="F16" s="272"/>
      <c r="G16" s="272"/>
      <c r="H16" s="272"/>
      <c r="I16" s="261"/>
      <c r="J16" s="261"/>
      <c r="K16" s="261"/>
      <c r="L16" s="261"/>
      <c r="M16" s="261"/>
      <c r="N16" s="261"/>
      <c r="O16" s="261"/>
      <c r="P16" s="261"/>
      <c r="Q16" s="261"/>
      <c r="R16" s="261"/>
      <c r="S16" s="271"/>
      <c r="T16" s="271"/>
      <c r="U16" s="271"/>
      <c r="V16" s="271"/>
      <c r="W16" s="271"/>
      <c r="X16" s="271"/>
      <c r="Y16" s="271"/>
      <c r="Z16" s="261"/>
      <c r="AA16" s="261"/>
      <c r="AB16" s="261"/>
      <c r="AC16" s="261"/>
      <c r="AD16" s="261"/>
      <c r="AE16" s="261"/>
      <c r="AF16" s="261"/>
    </row>
    <row r="17" spans="1:32" ht="22.5" customHeight="1">
      <c r="A17" s="260"/>
      <c r="B17" s="261"/>
      <c r="C17" s="807" t="s">
        <v>370</v>
      </c>
      <c r="D17" s="807"/>
      <c r="E17" s="807"/>
      <c r="F17" s="807"/>
      <c r="G17" s="807"/>
      <c r="H17" s="807"/>
      <c r="I17" s="807"/>
      <c r="J17" s="816"/>
      <c r="K17" s="816"/>
      <c r="L17" s="816"/>
      <c r="M17" s="816"/>
      <c r="N17" s="816"/>
      <c r="O17" s="816"/>
      <c r="P17" s="816"/>
      <c r="Q17" s="816"/>
      <c r="R17" s="816"/>
      <c r="S17" s="270" t="s">
        <v>369</v>
      </c>
      <c r="T17" s="270"/>
      <c r="U17" s="270"/>
      <c r="V17" s="270"/>
      <c r="W17" s="270"/>
      <c r="X17" s="270"/>
      <c r="Y17" s="271"/>
      <c r="Z17" s="261"/>
      <c r="AA17" s="261"/>
      <c r="AB17" s="261"/>
      <c r="AC17" s="261"/>
      <c r="AD17" s="261"/>
      <c r="AE17" s="261"/>
      <c r="AF17" s="261"/>
    </row>
    <row r="18" spans="1:32" ht="7.5" customHeight="1">
      <c r="A18" s="260"/>
      <c r="B18" s="261"/>
      <c r="C18" s="272"/>
      <c r="D18" s="272"/>
      <c r="E18" s="272"/>
      <c r="F18" s="272"/>
      <c r="G18" s="272"/>
      <c r="H18" s="272"/>
      <c r="I18" s="261"/>
      <c r="J18" s="261"/>
      <c r="K18" s="261"/>
      <c r="L18" s="261"/>
      <c r="M18" s="261"/>
      <c r="N18" s="261"/>
      <c r="O18" s="261"/>
      <c r="P18" s="261"/>
      <c r="Q18" s="261"/>
      <c r="R18" s="261"/>
      <c r="S18" s="271"/>
      <c r="T18" s="271"/>
      <c r="U18" s="271"/>
      <c r="V18" s="271"/>
      <c r="W18" s="271"/>
      <c r="X18" s="271"/>
      <c r="Y18" s="271"/>
      <c r="Z18" s="261"/>
      <c r="AA18" s="261"/>
      <c r="AB18" s="261"/>
      <c r="AC18" s="261"/>
      <c r="AD18" s="261"/>
      <c r="AE18" s="261"/>
      <c r="AF18" s="261"/>
    </row>
    <row r="19" spans="1:32" ht="22.5" customHeight="1">
      <c r="A19" s="260"/>
      <c r="B19" s="261"/>
      <c r="C19" s="807" t="s">
        <v>415</v>
      </c>
      <c r="D19" s="807"/>
      <c r="E19" s="807"/>
      <c r="F19" s="807"/>
      <c r="G19" s="807"/>
      <c r="H19" s="807"/>
      <c r="I19" s="807"/>
      <c r="J19" s="816"/>
      <c r="K19" s="816"/>
      <c r="L19" s="816"/>
      <c r="M19" s="816"/>
      <c r="N19" s="816"/>
      <c r="O19" s="816"/>
      <c r="P19" s="816"/>
      <c r="Q19" s="816"/>
      <c r="R19" s="816"/>
      <c r="S19" s="273" t="s">
        <v>371</v>
      </c>
      <c r="T19" s="273"/>
      <c r="U19" s="273"/>
      <c r="V19" s="273"/>
      <c r="W19" s="273"/>
      <c r="X19" s="273"/>
      <c r="Y19" s="273"/>
      <c r="Z19" s="273"/>
      <c r="AA19" s="273"/>
      <c r="AB19" s="261"/>
      <c r="AC19" s="261"/>
      <c r="AD19" s="261"/>
      <c r="AE19" s="261"/>
      <c r="AF19" s="261"/>
    </row>
    <row r="20" spans="1:32" ht="7.5" customHeight="1">
      <c r="A20" s="260"/>
      <c r="B20" s="261"/>
      <c r="C20" s="272"/>
      <c r="D20" s="272"/>
      <c r="E20" s="272"/>
      <c r="F20" s="272"/>
      <c r="G20" s="272"/>
      <c r="H20" s="272"/>
      <c r="I20" s="261"/>
      <c r="J20" s="261"/>
      <c r="K20" s="261"/>
      <c r="L20" s="261"/>
      <c r="M20" s="261"/>
      <c r="N20" s="261"/>
      <c r="O20" s="261"/>
      <c r="P20" s="261"/>
      <c r="Q20" s="261"/>
      <c r="R20" s="261"/>
      <c r="S20" s="273"/>
      <c r="T20" s="273"/>
      <c r="U20" s="273"/>
      <c r="V20" s="273"/>
      <c r="W20" s="273"/>
      <c r="X20" s="273"/>
      <c r="Y20" s="273"/>
      <c r="Z20" s="273"/>
      <c r="AA20" s="273"/>
      <c r="AB20" s="261"/>
      <c r="AC20" s="261"/>
      <c r="AD20" s="261"/>
      <c r="AE20" s="261"/>
      <c r="AF20" s="261"/>
    </row>
    <row r="21" spans="1:32" ht="22.5" customHeight="1">
      <c r="A21" s="260"/>
      <c r="B21" s="261"/>
      <c r="C21" s="807" t="s">
        <v>416</v>
      </c>
      <c r="D21" s="807"/>
      <c r="E21" s="807"/>
      <c r="F21" s="807"/>
      <c r="G21" s="807"/>
      <c r="H21" s="807"/>
      <c r="I21" s="807"/>
      <c r="J21" s="816">
        <f ca="1">J15-J19</f>
        <v>0</v>
      </c>
      <c r="K21" s="816"/>
      <c r="L21" s="816"/>
      <c r="M21" s="816"/>
      <c r="N21" s="816"/>
      <c r="O21" s="816"/>
      <c r="P21" s="816"/>
      <c r="Q21" s="816"/>
      <c r="R21" s="816"/>
      <c r="S21" s="273" t="s">
        <v>371</v>
      </c>
      <c r="T21" s="273"/>
      <c r="U21" s="273"/>
      <c r="V21" s="273"/>
      <c r="W21" s="273"/>
      <c r="X21" s="273"/>
      <c r="Y21" s="273"/>
      <c r="Z21" s="273"/>
      <c r="AA21" s="273"/>
      <c r="AB21" s="261"/>
      <c r="AC21" s="261"/>
      <c r="AD21" s="261"/>
      <c r="AE21" s="261"/>
      <c r="AF21" s="261"/>
    </row>
    <row r="22" spans="1:32" ht="22.5" customHeight="1">
      <c r="A22" s="260"/>
      <c r="B22" s="817" t="s">
        <v>411</v>
      </c>
      <c r="C22" s="818"/>
      <c r="D22" s="818"/>
      <c r="E22" s="818"/>
      <c r="F22" s="818"/>
      <c r="G22" s="818"/>
      <c r="H22" s="818"/>
      <c r="I22" s="818"/>
      <c r="J22" s="818"/>
      <c r="K22" s="818"/>
      <c r="L22" s="818"/>
      <c r="M22" s="818"/>
      <c r="N22" s="818"/>
      <c r="O22" s="818"/>
      <c r="P22" s="818"/>
      <c r="Q22" s="818"/>
      <c r="R22" s="818"/>
      <c r="S22" s="818"/>
      <c r="T22" s="818"/>
      <c r="U22" s="818"/>
      <c r="V22" s="818"/>
      <c r="W22" s="818"/>
      <c r="X22" s="818"/>
      <c r="Y22" s="818"/>
      <c r="Z22" s="818"/>
      <c r="AA22" s="818"/>
      <c r="AB22" s="818"/>
      <c r="AC22" s="818"/>
      <c r="AD22" s="818"/>
      <c r="AE22" s="261"/>
      <c r="AF22" s="261"/>
    </row>
    <row r="23" spans="1:32" ht="22.5" customHeight="1">
      <c r="A23" s="266" t="s">
        <v>372</v>
      </c>
      <c r="B23" s="818"/>
      <c r="C23" s="818"/>
      <c r="D23" s="818"/>
      <c r="E23" s="818"/>
      <c r="F23" s="818"/>
      <c r="G23" s="818"/>
      <c r="H23" s="818"/>
      <c r="I23" s="818"/>
      <c r="J23" s="818"/>
      <c r="K23" s="818"/>
      <c r="L23" s="818"/>
      <c r="M23" s="818"/>
      <c r="N23" s="818"/>
      <c r="O23" s="818"/>
      <c r="P23" s="818"/>
      <c r="Q23" s="818"/>
      <c r="R23" s="818"/>
      <c r="S23" s="818"/>
      <c r="T23" s="818"/>
      <c r="U23" s="818"/>
      <c r="V23" s="818"/>
      <c r="W23" s="818"/>
      <c r="X23" s="818"/>
      <c r="Y23" s="818"/>
      <c r="Z23" s="818"/>
      <c r="AA23" s="818"/>
      <c r="AB23" s="818"/>
      <c r="AC23" s="818"/>
      <c r="AD23" s="818"/>
      <c r="AE23" s="261"/>
      <c r="AF23" s="261"/>
    </row>
    <row r="24" spans="1:32" ht="22.5" customHeight="1">
      <c r="A24" s="261"/>
      <c r="B24" s="819" t="s">
        <v>373</v>
      </c>
      <c r="C24" s="819"/>
      <c r="D24" s="819"/>
      <c r="E24" s="807" t="s">
        <v>374</v>
      </c>
      <c r="F24" s="807"/>
      <c r="G24" s="807"/>
      <c r="H24" s="807"/>
      <c r="I24" s="807"/>
      <c r="J24" s="807"/>
      <c r="K24" s="807"/>
      <c r="L24" s="807"/>
      <c r="M24" s="807"/>
      <c r="N24" s="274"/>
      <c r="O24" s="808" t="s">
        <v>418</v>
      </c>
      <c r="P24" s="808"/>
      <c r="Q24" s="808"/>
      <c r="R24" s="808"/>
      <c r="S24" s="808"/>
      <c r="T24" s="808"/>
      <c r="U24" s="808"/>
      <c r="V24" s="808"/>
      <c r="W24" s="806"/>
      <c r="X24" s="806"/>
      <c r="Y24" s="806"/>
      <c r="Z24" s="806"/>
      <c r="AA24" s="806"/>
      <c r="AB24" s="806"/>
      <c r="AC24" s="806"/>
      <c r="AD24" s="806"/>
      <c r="AE24" s="806"/>
      <c r="AF24" s="806"/>
    </row>
    <row r="25" spans="1:32" s="216" customFormat="1" ht="21.75" customHeight="1">
      <c r="A25" s="275"/>
      <c r="B25" s="275"/>
      <c r="C25" s="275"/>
      <c r="D25" s="260"/>
      <c r="E25" s="807"/>
      <c r="F25" s="807"/>
      <c r="G25" s="807"/>
      <c r="H25" s="807"/>
      <c r="I25" s="807"/>
      <c r="J25" s="807"/>
      <c r="K25" s="807"/>
      <c r="L25" s="807"/>
      <c r="M25" s="807"/>
      <c r="N25" s="276"/>
      <c r="O25" s="804" t="s">
        <v>417</v>
      </c>
      <c r="P25" s="804"/>
      <c r="Q25" s="804"/>
      <c r="R25" s="804"/>
      <c r="S25" s="804"/>
      <c r="T25" s="804"/>
      <c r="U25" s="804"/>
      <c r="V25" s="804"/>
      <c r="W25" s="806"/>
      <c r="X25" s="806"/>
      <c r="Y25" s="806"/>
      <c r="Z25" s="806"/>
      <c r="AA25" s="806"/>
      <c r="AB25" s="806"/>
      <c r="AC25" s="806"/>
      <c r="AD25" s="806"/>
      <c r="AE25" s="806"/>
      <c r="AF25" s="806"/>
    </row>
    <row r="26" spans="1:32" s="216" customFormat="1" ht="7.5" customHeight="1">
      <c r="A26" s="275"/>
      <c r="B26" s="275"/>
      <c r="C26" s="275"/>
      <c r="D26" s="260"/>
      <c r="E26" s="272"/>
      <c r="F26" s="272"/>
      <c r="G26" s="272"/>
      <c r="H26" s="272"/>
      <c r="I26" s="272"/>
      <c r="J26" s="272"/>
      <c r="K26" s="272"/>
      <c r="L26" s="272"/>
      <c r="M26" s="272"/>
      <c r="N26" s="276"/>
      <c r="O26" s="288"/>
      <c r="P26" s="288"/>
      <c r="Q26" s="288"/>
      <c r="R26" s="286"/>
      <c r="S26" s="286"/>
      <c r="T26" s="286"/>
      <c r="U26" s="287"/>
      <c r="V26" s="261"/>
      <c r="W26" s="277"/>
      <c r="X26" s="277"/>
      <c r="Y26" s="277"/>
      <c r="Z26" s="277"/>
      <c r="AA26" s="277"/>
      <c r="AB26" s="277"/>
      <c r="AC26" s="277"/>
      <c r="AD26" s="277"/>
      <c r="AE26" s="277"/>
      <c r="AF26" s="277"/>
    </row>
    <row r="27" spans="1:32" s="216" customFormat="1" ht="21.75" customHeight="1">
      <c r="A27" s="275"/>
      <c r="B27" s="275"/>
      <c r="C27" s="275"/>
      <c r="D27" s="273"/>
      <c r="E27" s="807" t="s">
        <v>406</v>
      </c>
      <c r="F27" s="807"/>
      <c r="G27" s="807"/>
      <c r="H27" s="807"/>
      <c r="I27" s="807"/>
      <c r="J27" s="807"/>
      <c r="K27" s="807"/>
      <c r="L27" s="807"/>
      <c r="M27" s="807"/>
      <c r="N27" s="276"/>
      <c r="O27" s="808" t="s">
        <v>418</v>
      </c>
      <c r="P27" s="808"/>
      <c r="Q27" s="808"/>
      <c r="R27" s="808"/>
      <c r="S27" s="808"/>
      <c r="T27" s="808"/>
      <c r="U27" s="808"/>
      <c r="V27" s="808"/>
      <c r="W27" s="806"/>
      <c r="X27" s="806"/>
      <c r="Y27" s="806"/>
      <c r="Z27" s="806"/>
      <c r="AA27" s="806"/>
      <c r="AB27" s="806"/>
      <c r="AC27" s="806"/>
      <c r="AD27" s="806"/>
      <c r="AE27" s="806"/>
      <c r="AF27" s="806"/>
    </row>
    <row r="28" spans="1:32" s="216" customFormat="1" ht="21.75" customHeight="1">
      <c r="A28" s="275"/>
      <c r="B28" s="275"/>
      <c r="C28" s="275"/>
      <c r="D28" s="261"/>
      <c r="E28" s="807"/>
      <c r="F28" s="807"/>
      <c r="G28" s="807"/>
      <c r="H28" s="807"/>
      <c r="I28" s="807"/>
      <c r="J28" s="807"/>
      <c r="K28" s="807"/>
      <c r="L28" s="807"/>
      <c r="M28" s="807"/>
      <c r="N28" s="276"/>
      <c r="O28" s="804" t="s">
        <v>417</v>
      </c>
      <c r="P28" s="804"/>
      <c r="Q28" s="804"/>
      <c r="R28" s="804"/>
      <c r="S28" s="804"/>
      <c r="T28" s="804"/>
      <c r="U28" s="804"/>
      <c r="V28" s="804"/>
      <c r="W28" s="806"/>
      <c r="X28" s="806"/>
      <c r="Y28" s="806"/>
      <c r="Z28" s="806"/>
      <c r="AA28" s="806"/>
      <c r="AB28" s="806"/>
      <c r="AC28" s="806"/>
      <c r="AD28" s="806"/>
      <c r="AE28" s="806"/>
      <c r="AF28" s="806"/>
    </row>
    <row r="29" spans="1:32" s="216" customFormat="1" ht="7.5" customHeight="1">
      <c r="A29" s="275"/>
      <c r="B29" s="275"/>
      <c r="C29" s="275"/>
      <c r="D29" s="261"/>
      <c r="E29" s="272"/>
      <c r="F29" s="272"/>
      <c r="G29" s="272"/>
      <c r="H29" s="272"/>
      <c r="I29" s="272"/>
      <c r="J29" s="272"/>
      <c r="K29" s="272"/>
      <c r="L29" s="272"/>
      <c r="M29" s="272"/>
      <c r="N29" s="276"/>
      <c r="O29" s="288"/>
      <c r="P29" s="288"/>
      <c r="Q29" s="288"/>
      <c r="R29" s="286"/>
      <c r="S29" s="286"/>
      <c r="T29" s="286"/>
      <c r="U29" s="287"/>
      <c r="V29" s="273"/>
      <c r="W29" s="277"/>
      <c r="X29" s="277"/>
      <c r="Y29" s="277"/>
      <c r="Z29" s="277"/>
      <c r="AA29" s="277"/>
      <c r="AB29" s="277"/>
      <c r="AC29" s="277"/>
      <c r="AD29" s="277"/>
      <c r="AE29" s="277"/>
      <c r="AF29" s="277"/>
    </row>
    <row r="30" spans="1:32" s="216" customFormat="1" ht="21.75" customHeight="1">
      <c r="A30" s="275"/>
      <c r="B30" s="275"/>
      <c r="C30" s="275"/>
      <c r="D30" s="261"/>
      <c r="E30" s="807" t="s">
        <v>375</v>
      </c>
      <c r="F30" s="807"/>
      <c r="G30" s="807"/>
      <c r="H30" s="807"/>
      <c r="I30" s="807"/>
      <c r="J30" s="807"/>
      <c r="K30" s="807"/>
      <c r="L30" s="807"/>
      <c r="M30" s="807"/>
      <c r="N30" s="276"/>
      <c r="O30" s="808" t="s">
        <v>418</v>
      </c>
      <c r="P30" s="808"/>
      <c r="Q30" s="808"/>
      <c r="R30" s="808"/>
      <c r="S30" s="808"/>
      <c r="T30" s="808"/>
      <c r="U30" s="808"/>
      <c r="V30" s="808"/>
      <c r="W30" s="806"/>
      <c r="X30" s="806"/>
      <c r="Y30" s="806"/>
      <c r="Z30" s="806"/>
      <c r="AA30" s="806"/>
      <c r="AB30" s="806"/>
      <c r="AC30" s="806"/>
      <c r="AD30" s="806"/>
      <c r="AE30" s="806"/>
      <c r="AF30" s="806"/>
    </row>
    <row r="31" spans="1:32" ht="22.5" customHeight="1">
      <c r="A31" s="261"/>
      <c r="B31" s="261"/>
      <c r="C31" s="261"/>
      <c r="D31" s="261"/>
      <c r="E31" s="807"/>
      <c r="F31" s="807"/>
      <c r="G31" s="807"/>
      <c r="H31" s="807"/>
      <c r="I31" s="807"/>
      <c r="J31" s="807"/>
      <c r="K31" s="807"/>
      <c r="L31" s="807"/>
      <c r="M31" s="807"/>
      <c r="N31" s="260"/>
      <c r="O31" s="804" t="s">
        <v>417</v>
      </c>
      <c r="P31" s="804"/>
      <c r="Q31" s="804"/>
      <c r="R31" s="804"/>
      <c r="S31" s="804"/>
      <c r="T31" s="804"/>
      <c r="U31" s="804"/>
      <c r="V31" s="804"/>
      <c r="W31" s="806"/>
      <c r="X31" s="806"/>
      <c r="Y31" s="806"/>
      <c r="Z31" s="806"/>
      <c r="AA31" s="806"/>
      <c r="AB31" s="806"/>
      <c r="AC31" s="806"/>
      <c r="AD31" s="806"/>
      <c r="AE31" s="806"/>
      <c r="AF31" s="806"/>
    </row>
    <row r="32" spans="1:32" ht="22.5" customHeight="1">
      <c r="A32" s="261"/>
      <c r="B32" s="788" t="s">
        <v>414</v>
      </c>
      <c r="C32" s="788"/>
      <c r="D32" s="788"/>
      <c r="E32" s="788"/>
      <c r="F32" s="788"/>
      <c r="G32" s="788"/>
      <c r="H32" s="788"/>
      <c r="I32" s="788"/>
      <c r="J32" s="788"/>
      <c r="K32" s="788"/>
      <c r="L32" s="788"/>
      <c r="M32" s="788"/>
      <c r="N32" s="788"/>
      <c r="O32" s="788"/>
      <c r="P32" s="788"/>
      <c r="Q32" s="788"/>
      <c r="R32" s="788"/>
      <c r="S32" s="788"/>
      <c r="T32" s="788"/>
      <c r="U32" s="788"/>
      <c r="V32" s="788"/>
      <c r="W32" s="788"/>
      <c r="X32" s="788"/>
      <c r="Y32" s="788"/>
      <c r="Z32" s="788"/>
      <c r="AA32" s="788"/>
      <c r="AB32" s="788"/>
      <c r="AC32" s="788"/>
      <c r="AD32" s="788"/>
      <c r="AE32" s="788"/>
      <c r="AF32" s="788"/>
    </row>
    <row r="33" spans="1:32" ht="22.5" customHeight="1">
      <c r="A33" s="261"/>
      <c r="B33" s="261"/>
      <c r="C33" s="261"/>
      <c r="D33" s="261"/>
      <c r="E33" s="272"/>
      <c r="F33" s="272"/>
      <c r="G33" s="272"/>
      <c r="H33" s="272"/>
      <c r="I33" s="272"/>
      <c r="J33" s="272"/>
      <c r="K33" s="272"/>
      <c r="L33" s="272"/>
      <c r="M33" s="272"/>
      <c r="N33" s="260"/>
      <c r="O33" s="278"/>
      <c r="P33" s="278"/>
      <c r="Q33" s="279"/>
      <c r="R33" s="279"/>
      <c r="S33" s="279"/>
      <c r="T33" s="279"/>
      <c r="U33" s="279"/>
      <c r="V33" s="273"/>
      <c r="W33" s="277"/>
      <c r="X33" s="277"/>
      <c r="Y33" s="277"/>
      <c r="Z33" s="277"/>
      <c r="AA33" s="277"/>
      <c r="AB33" s="277"/>
      <c r="AC33" s="277"/>
      <c r="AD33" s="277"/>
      <c r="AE33" s="277"/>
      <c r="AF33" s="277"/>
    </row>
    <row r="34" spans="1:32" ht="22.5" customHeight="1">
      <c r="A34" s="261"/>
      <c r="B34" s="261"/>
      <c r="C34" s="261"/>
      <c r="D34" s="261"/>
      <c r="E34" s="261"/>
      <c r="F34" s="261"/>
      <c r="G34" s="261"/>
      <c r="H34" s="261"/>
      <c r="I34" s="261"/>
      <c r="J34" s="261"/>
      <c r="K34" s="261"/>
      <c r="L34" s="260"/>
      <c r="M34" s="260"/>
      <c r="N34" s="260"/>
      <c r="O34" s="261"/>
      <c r="P34" s="261"/>
      <c r="Q34" s="261"/>
      <c r="R34" s="261"/>
      <c r="S34" s="265"/>
      <c r="T34" s="265"/>
      <c r="U34" s="260"/>
      <c r="V34" s="273"/>
      <c r="W34" s="261"/>
      <c r="X34" s="261"/>
      <c r="Y34" s="261"/>
      <c r="Z34" s="261"/>
      <c r="AA34" s="261"/>
      <c r="AB34" s="261"/>
      <c r="AC34" s="261"/>
      <c r="AD34" s="261"/>
      <c r="AE34" s="261"/>
      <c r="AF34" s="261"/>
    </row>
    <row r="35" spans="1:32" s="217" customFormat="1" ht="22.5" customHeight="1">
      <c r="A35" s="809" t="s">
        <v>560</v>
      </c>
      <c r="B35" s="809"/>
      <c r="C35" s="809"/>
      <c r="D35" s="809"/>
      <c r="E35" s="809"/>
      <c r="F35" s="809"/>
      <c r="G35" s="809"/>
      <c r="H35" s="809"/>
      <c r="I35" s="809"/>
      <c r="J35" s="809"/>
      <c r="K35" s="809"/>
      <c r="L35" s="809"/>
      <c r="M35" s="809"/>
      <c r="N35" s="809"/>
      <c r="O35" s="809"/>
      <c r="P35" s="809"/>
      <c r="Q35" s="809"/>
      <c r="R35" s="809"/>
      <c r="S35" s="809"/>
      <c r="T35" s="809"/>
      <c r="U35" s="809"/>
      <c r="V35" s="809"/>
      <c r="W35" s="809"/>
      <c r="X35" s="809"/>
      <c r="Y35" s="809"/>
      <c r="Z35" s="809"/>
      <c r="AA35" s="809"/>
      <c r="AB35" s="809"/>
      <c r="AC35" s="809"/>
      <c r="AD35" s="809"/>
      <c r="AE35" s="809"/>
      <c r="AF35" s="809"/>
    </row>
    <row r="36" spans="1:32" s="217" customFormat="1" ht="22.5" customHeight="1">
      <c r="A36" s="809"/>
      <c r="B36" s="809"/>
      <c r="C36" s="809"/>
      <c r="D36" s="809"/>
      <c r="E36" s="809"/>
      <c r="F36" s="809"/>
      <c r="G36" s="809"/>
      <c r="H36" s="809"/>
      <c r="I36" s="809"/>
      <c r="J36" s="809"/>
      <c r="K36" s="809"/>
      <c r="L36" s="809"/>
      <c r="M36" s="809"/>
      <c r="N36" s="809"/>
      <c r="O36" s="809"/>
      <c r="P36" s="809"/>
      <c r="Q36" s="809"/>
      <c r="R36" s="809"/>
      <c r="S36" s="809"/>
      <c r="T36" s="809"/>
      <c r="U36" s="809"/>
      <c r="V36" s="809"/>
      <c r="W36" s="809"/>
      <c r="X36" s="809"/>
      <c r="Y36" s="809"/>
      <c r="Z36" s="809"/>
      <c r="AA36" s="809"/>
      <c r="AB36" s="809"/>
      <c r="AC36" s="809"/>
      <c r="AD36" s="809"/>
      <c r="AE36" s="809"/>
      <c r="AF36" s="809"/>
    </row>
    <row r="37" spans="1:32" s="217" customFormat="1" ht="22.5" customHeight="1">
      <c r="A37" s="280"/>
      <c r="B37" s="280"/>
      <c r="C37" s="280"/>
      <c r="D37" s="280"/>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row>
    <row r="38" spans="1:32" s="217" customFormat="1" ht="22.5" customHeight="1">
      <c r="A38" s="281"/>
      <c r="B38" s="281"/>
      <c r="C38" s="281"/>
      <c r="D38" s="281"/>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row>
    <row r="39" spans="1:32" s="217" customFormat="1" ht="22.5" customHeight="1">
      <c r="A39" s="281"/>
      <c r="B39" s="281"/>
      <c r="C39" s="281"/>
      <c r="D39" s="281"/>
      <c r="E39" s="281"/>
      <c r="F39" s="281"/>
      <c r="G39" s="281"/>
      <c r="H39" s="281"/>
      <c r="I39" s="281"/>
      <c r="J39" s="281"/>
      <c r="K39" s="281"/>
      <c r="L39" s="281"/>
      <c r="M39" s="281"/>
      <c r="N39" s="281"/>
      <c r="O39" s="281"/>
      <c r="P39" s="281"/>
      <c r="Q39" s="281"/>
      <c r="R39" s="281"/>
      <c r="S39" s="281"/>
      <c r="T39" s="812" t="s">
        <v>376</v>
      </c>
      <c r="U39" s="812"/>
      <c r="V39" s="812"/>
      <c r="W39" s="812"/>
      <c r="X39" s="812"/>
      <c r="Y39" s="812"/>
      <c r="Z39" s="812"/>
      <c r="AA39" s="812"/>
      <c r="AB39" s="812"/>
      <c r="AC39" s="812"/>
      <c r="AD39" s="281"/>
      <c r="AE39" s="281"/>
      <c r="AF39" s="281"/>
    </row>
    <row r="40" spans="1:32" ht="22.5" customHeight="1">
      <c r="A40" s="260"/>
      <c r="B40" s="261"/>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row>
    <row r="41" spans="1:32" ht="33" customHeight="1">
      <c r="A41" s="261"/>
      <c r="B41" s="810" t="s">
        <v>377</v>
      </c>
      <c r="C41" s="810"/>
      <c r="D41" s="810"/>
      <c r="E41" s="810"/>
      <c r="F41" s="810"/>
      <c r="G41" s="810"/>
      <c r="H41" s="810"/>
      <c r="I41" s="282" t="s">
        <v>378</v>
      </c>
      <c r="J41" s="282"/>
      <c r="K41" s="282"/>
      <c r="L41" s="282"/>
      <c r="M41" s="282"/>
      <c r="N41" s="282"/>
      <c r="O41" s="282"/>
      <c r="P41" s="282"/>
      <c r="Q41" s="282"/>
      <c r="R41" s="282"/>
      <c r="S41" s="261"/>
      <c r="T41" s="261"/>
      <c r="U41" s="261"/>
      <c r="V41" s="261"/>
      <c r="W41" s="261"/>
      <c r="X41" s="261"/>
      <c r="Y41" s="261"/>
      <c r="Z41" s="261"/>
      <c r="AA41" s="261"/>
      <c r="AB41" s="261"/>
      <c r="AC41" s="261"/>
      <c r="AD41" s="261"/>
      <c r="AE41" s="261"/>
      <c r="AF41" s="261"/>
    </row>
    <row r="42" spans="1:32" ht="33" customHeight="1">
      <c r="A42" s="261"/>
      <c r="B42" s="283"/>
      <c r="C42" s="283"/>
      <c r="D42" s="283"/>
      <c r="E42" s="283"/>
      <c r="F42" s="283"/>
      <c r="G42" s="283"/>
      <c r="H42" s="283"/>
      <c r="I42" s="283"/>
      <c r="J42" s="283"/>
      <c r="K42" s="283"/>
      <c r="L42" s="283"/>
      <c r="M42" s="283"/>
      <c r="N42" s="282"/>
      <c r="O42" s="282"/>
      <c r="P42" s="282"/>
      <c r="Q42" s="282"/>
      <c r="R42" s="282"/>
      <c r="S42" s="261"/>
      <c r="T42" s="261"/>
      <c r="U42" s="261"/>
      <c r="V42" s="261"/>
      <c r="W42" s="261"/>
      <c r="X42" s="261"/>
      <c r="Y42" s="261"/>
      <c r="Z42" s="261"/>
      <c r="AA42" s="261"/>
      <c r="AB42" s="261"/>
      <c r="AC42" s="261"/>
      <c r="AD42" s="261"/>
      <c r="AE42" s="261"/>
      <c r="AF42" s="261"/>
    </row>
    <row r="43" spans="1:32" ht="22.5" customHeight="1">
      <c r="A43" s="261"/>
      <c r="B43" s="261"/>
      <c r="C43" s="261"/>
      <c r="D43" s="811"/>
      <c r="E43" s="811"/>
      <c r="F43" s="811"/>
      <c r="G43" s="811"/>
      <c r="H43" s="811"/>
      <c r="I43" s="811"/>
      <c r="J43" s="260" t="s">
        <v>379</v>
      </c>
      <c r="K43" s="261"/>
      <c r="L43" s="261"/>
      <c r="M43" s="261"/>
      <c r="N43" s="261"/>
      <c r="O43" s="261"/>
      <c r="P43" s="261"/>
      <c r="Q43" s="261"/>
      <c r="R43" s="261"/>
      <c r="S43" s="261"/>
      <c r="T43" s="261"/>
      <c r="U43" s="261"/>
      <c r="V43" s="261"/>
      <c r="W43" s="261"/>
      <c r="X43" s="261"/>
      <c r="Y43" s="261"/>
      <c r="Z43" s="261"/>
      <c r="AA43" s="261"/>
      <c r="AB43" s="261"/>
      <c r="AC43" s="261"/>
      <c r="AD43" s="261"/>
      <c r="AE43" s="261"/>
      <c r="AF43" s="261"/>
    </row>
    <row r="44" spans="1:32" ht="22.5" customHeight="1">
      <c r="A44" s="260"/>
      <c r="B44" s="260"/>
      <c r="C44" s="260"/>
      <c r="D44" s="260"/>
      <c r="E44" s="260"/>
      <c r="F44" s="261"/>
      <c r="G44" s="282"/>
      <c r="H44" s="282"/>
      <c r="I44" s="261"/>
      <c r="J44" s="801" t="s">
        <v>380</v>
      </c>
      <c r="K44" s="801"/>
      <c r="L44" s="801"/>
      <c r="M44" s="270"/>
      <c r="N44" s="803" t="s">
        <v>381</v>
      </c>
      <c r="O44" s="803"/>
      <c r="P44" s="803"/>
      <c r="Q44" s="803"/>
      <c r="R44" s="803"/>
      <c r="S44" s="284"/>
      <c r="T44" s="799">
        <f>基本情報シート!D7</f>
        <v>0</v>
      </c>
      <c r="U44" s="799"/>
      <c r="V44" s="799"/>
      <c r="W44" s="799"/>
      <c r="X44" s="799"/>
      <c r="Y44" s="799"/>
      <c r="Z44" s="799"/>
      <c r="AA44" s="799"/>
      <c r="AB44" s="799"/>
      <c r="AC44" s="799"/>
      <c r="AD44" s="799"/>
      <c r="AE44" s="799"/>
      <c r="AF44" s="799"/>
    </row>
    <row r="45" spans="1:32" ht="22.5" customHeight="1">
      <c r="A45" s="260"/>
      <c r="B45" s="260"/>
      <c r="C45" s="260"/>
      <c r="D45" s="260"/>
      <c r="E45" s="260"/>
      <c r="F45" s="261"/>
      <c r="G45" s="282"/>
      <c r="H45" s="282"/>
      <c r="I45" s="261"/>
      <c r="J45" s="261"/>
      <c r="K45" s="261"/>
      <c r="L45" s="261"/>
      <c r="M45" s="261"/>
      <c r="N45" s="803" t="s">
        <v>382</v>
      </c>
      <c r="O45" s="803"/>
      <c r="P45" s="803"/>
      <c r="Q45" s="803"/>
      <c r="R45" s="803"/>
      <c r="S45" s="284"/>
      <c r="T45" s="799">
        <f>基本情報シート!D5</f>
        <v>0</v>
      </c>
      <c r="U45" s="799"/>
      <c r="V45" s="799"/>
      <c r="W45" s="799"/>
      <c r="X45" s="799"/>
      <c r="Y45" s="799"/>
      <c r="Z45" s="799"/>
      <c r="AA45" s="799"/>
      <c r="AB45" s="799"/>
      <c r="AC45" s="799"/>
      <c r="AD45" s="799"/>
      <c r="AE45" s="799"/>
      <c r="AF45" s="799"/>
    </row>
    <row r="46" spans="1:32" ht="22.5" customHeight="1">
      <c r="A46" s="260"/>
      <c r="B46" s="260"/>
      <c r="C46" s="260"/>
      <c r="D46" s="260"/>
      <c r="E46" s="260"/>
      <c r="F46" s="261"/>
      <c r="G46" s="282"/>
      <c r="H46" s="282"/>
      <c r="I46" s="261"/>
      <c r="J46" s="261"/>
      <c r="K46" s="261"/>
      <c r="L46" s="261"/>
      <c r="M46" s="261"/>
      <c r="N46" s="803" t="s">
        <v>383</v>
      </c>
      <c r="O46" s="803"/>
      <c r="P46" s="803"/>
      <c r="Q46" s="803"/>
      <c r="R46" s="803"/>
      <c r="S46" s="284"/>
      <c r="T46" s="799">
        <f>基本情報シート!D9</f>
        <v>0</v>
      </c>
      <c r="U46" s="799"/>
      <c r="V46" s="799"/>
      <c r="W46" s="799"/>
      <c r="X46" s="799"/>
      <c r="Y46" s="799"/>
      <c r="Z46" s="799"/>
      <c r="AA46" s="799"/>
      <c r="AB46" s="799"/>
      <c r="AC46" s="799"/>
      <c r="AD46" s="799"/>
      <c r="AE46" s="799"/>
      <c r="AF46" s="799"/>
    </row>
    <row r="47" spans="1:32" ht="22.5" customHeight="1">
      <c r="A47" s="260"/>
      <c r="B47" s="260"/>
      <c r="C47" s="260"/>
      <c r="D47" s="260"/>
      <c r="E47" s="260"/>
      <c r="F47" s="261"/>
      <c r="G47" s="282"/>
      <c r="H47" s="282"/>
      <c r="I47" s="261"/>
      <c r="J47" s="261"/>
      <c r="K47" s="261"/>
      <c r="L47" s="261"/>
      <c r="M47" s="261"/>
      <c r="N47" s="285"/>
      <c r="O47" s="285"/>
      <c r="P47" s="285"/>
      <c r="Q47" s="285"/>
      <c r="R47" s="261"/>
      <c r="S47" s="284"/>
      <c r="T47" s="274"/>
      <c r="U47" s="274"/>
      <c r="V47" s="274"/>
      <c r="W47" s="274"/>
      <c r="X47" s="274"/>
      <c r="Y47" s="274"/>
      <c r="Z47" s="274"/>
      <c r="AA47" s="274"/>
      <c r="AB47" s="274"/>
      <c r="AC47" s="274"/>
      <c r="AD47" s="274"/>
      <c r="AE47" s="274"/>
      <c r="AF47" s="274"/>
    </row>
    <row r="48" spans="1:32" ht="22.5" customHeight="1">
      <c r="A48" s="260"/>
      <c r="B48" s="260"/>
      <c r="C48" s="260"/>
      <c r="D48" s="260"/>
      <c r="E48" s="260"/>
      <c r="F48" s="261"/>
      <c r="G48" s="282"/>
      <c r="H48" s="282"/>
      <c r="I48" s="261"/>
      <c r="J48" s="802" t="s">
        <v>384</v>
      </c>
      <c r="K48" s="802"/>
      <c r="L48" s="802"/>
      <c r="M48" s="270"/>
      <c r="N48" s="798" t="s">
        <v>148</v>
      </c>
      <c r="O48" s="798"/>
      <c r="P48" s="798"/>
      <c r="Q48" s="798"/>
      <c r="R48" s="798"/>
      <c r="S48" s="284"/>
      <c r="T48" s="799">
        <f>基本情報シート!D16</f>
        <v>0</v>
      </c>
      <c r="U48" s="799"/>
      <c r="V48" s="799"/>
      <c r="W48" s="799"/>
      <c r="X48" s="799"/>
      <c r="Y48" s="799"/>
      <c r="Z48" s="799"/>
      <c r="AA48" s="799"/>
      <c r="AB48" s="799"/>
      <c r="AC48" s="799"/>
      <c r="AD48" s="799"/>
      <c r="AE48" s="799"/>
      <c r="AF48" s="799"/>
    </row>
    <row r="49" spans="1:32" ht="22.5" customHeight="1">
      <c r="A49" s="260"/>
      <c r="B49" s="260"/>
      <c r="C49" s="260"/>
      <c r="D49" s="260"/>
      <c r="E49" s="260"/>
      <c r="F49" s="261"/>
      <c r="G49" s="282"/>
      <c r="H49" s="282"/>
      <c r="I49" s="261"/>
      <c r="J49" s="261"/>
      <c r="K49" s="261"/>
      <c r="L49" s="261"/>
      <c r="M49" s="261"/>
      <c r="N49" s="798" t="s">
        <v>385</v>
      </c>
      <c r="O49" s="798"/>
      <c r="P49" s="798"/>
      <c r="Q49" s="798"/>
      <c r="R49" s="798"/>
      <c r="S49" s="284"/>
      <c r="T49" s="799">
        <f>基本情報シート!D17</f>
        <v>0</v>
      </c>
      <c r="U49" s="799"/>
      <c r="V49" s="799"/>
      <c r="W49" s="799"/>
      <c r="X49" s="799"/>
      <c r="Y49" s="799"/>
      <c r="Z49" s="799"/>
      <c r="AA49" s="799"/>
      <c r="AB49" s="799"/>
      <c r="AC49" s="799"/>
      <c r="AD49" s="799"/>
      <c r="AE49" s="799"/>
      <c r="AF49" s="799"/>
    </row>
    <row r="50" spans="1:32" ht="22.5" customHeight="1">
      <c r="A50" s="260"/>
      <c r="B50" s="260"/>
      <c r="C50" s="260"/>
      <c r="D50" s="260"/>
      <c r="E50" s="260"/>
      <c r="F50" s="261"/>
      <c r="G50" s="282"/>
      <c r="H50" s="282"/>
      <c r="I50" s="261"/>
      <c r="J50" s="261"/>
      <c r="K50" s="261"/>
      <c r="L50" s="261"/>
      <c r="M50" s="261"/>
      <c r="N50" s="798" t="s">
        <v>386</v>
      </c>
      <c r="O50" s="798"/>
      <c r="P50" s="798"/>
      <c r="Q50" s="798"/>
      <c r="R50" s="798"/>
      <c r="S50" s="284"/>
      <c r="T50" s="805">
        <f>基本情報シート!D18</f>
        <v>0</v>
      </c>
      <c r="U50" s="799"/>
      <c r="V50" s="799"/>
      <c r="W50" s="799"/>
      <c r="X50" s="799"/>
      <c r="Y50" s="799"/>
      <c r="Z50" s="799"/>
      <c r="AA50" s="799"/>
      <c r="AB50" s="799"/>
      <c r="AC50" s="799"/>
      <c r="AD50" s="799"/>
      <c r="AE50" s="799"/>
      <c r="AF50" s="799"/>
    </row>
    <row r="51" spans="1:32" ht="22.5" customHeight="1">
      <c r="A51" s="260"/>
      <c r="B51" s="260"/>
      <c r="C51" s="260"/>
      <c r="D51" s="260"/>
      <c r="E51" s="260"/>
      <c r="F51" s="261"/>
      <c r="G51" s="282"/>
      <c r="H51" s="282"/>
      <c r="I51" s="261"/>
      <c r="J51" s="261"/>
      <c r="K51" s="261"/>
      <c r="L51" s="261"/>
      <c r="M51" s="261"/>
      <c r="N51" s="285"/>
      <c r="O51" s="285"/>
      <c r="P51" s="285"/>
      <c r="Q51" s="285"/>
      <c r="R51" s="261"/>
      <c r="S51" s="261"/>
      <c r="T51" s="274"/>
      <c r="U51" s="274"/>
      <c r="V51" s="274"/>
      <c r="W51" s="274"/>
      <c r="X51" s="274"/>
      <c r="Y51" s="274"/>
      <c r="Z51" s="274"/>
      <c r="AA51" s="274"/>
      <c r="AB51" s="274"/>
      <c r="AC51" s="274"/>
      <c r="AD51" s="274"/>
      <c r="AE51" s="274"/>
      <c r="AF51" s="274"/>
    </row>
    <row r="52" spans="1:32" ht="22.5" customHeight="1">
      <c r="A52" s="261"/>
      <c r="B52" s="261"/>
      <c r="C52" s="800"/>
      <c r="D52" s="800"/>
      <c r="E52" s="800"/>
      <c r="F52" s="800"/>
      <c r="G52" s="261"/>
      <c r="H52" s="261"/>
      <c r="I52" s="261"/>
      <c r="J52" s="801" t="s">
        <v>387</v>
      </c>
      <c r="K52" s="801"/>
      <c r="L52" s="801"/>
      <c r="M52" s="270"/>
      <c r="N52" s="798" t="s">
        <v>148</v>
      </c>
      <c r="O52" s="798"/>
      <c r="P52" s="798"/>
      <c r="Q52" s="798"/>
      <c r="R52" s="798"/>
      <c r="S52" s="284"/>
      <c r="T52" s="799">
        <f>基本情報シート!D16</f>
        <v>0</v>
      </c>
      <c r="U52" s="799"/>
      <c r="V52" s="799"/>
      <c r="W52" s="799"/>
      <c r="X52" s="799"/>
      <c r="Y52" s="799"/>
      <c r="Z52" s="799"/>
      <c r="AA52" s="799"/>
      <c r="AB52" s="799"/>
      <c r="AC52" s="799"/>
      <c r="AD52" s="799"/>
      <c r="AE52" s="799"/>
      <c r="AF52" s="799"/>
    </row>
    <row r="53" spans="1:32" ht="22.5" customHeight="1">
      <c r="A53" s="261"/>
      <c r="B53" s="261"/>
      <c r="C53" s="261"/>
      <c r="D53" s="261"/>
      <c r="E53" s="261"/>
      <c r="F53" s="261"/>
      <c r="G53" s="261"/>
      <c r="H53" s="261"/>
      <c r="I53" s="261"/>
      <c r="J53" s="261"/>
      <c r="K53" s="261"/>
      <c r="L53" s="261"/>
      <c r="M53" s="261"/>
      <c r="N53" s="798" t="s">
        <v>385</v>
      </c>
      <c r="O53" s="798"/>
      <c r="P53" s="798"/>
      <c r="Q53" s="798"/>
      <c r="R53" s="798"/>
      <c r="S53" s="284"/>
      <c r="T53" s="799">
        <f>基本情報シート!D17</f>
        <v>0</v>
      </c>
      <c r="U53" s="799"/>
      <c r="V53" s="799"/>
      <c r="W53" s="799"/>
      <c r="X53" s="799"/>
      <c r="Y53" s="799"/>
      <c r="Z53" s="799"/>
      <c r="AA53" s="799"/>
      <c r="AB53" s="799"/>
      <c r="AC53" s="799"/>
      <c r="AD53" s="799"/>
      <c r="AE53" s="799"/>
      <c r="AF53" s="799"/>
    </row>
    <row r="54" spans="1:32" ht="22.5" customHeight="1">
      <c r="A54" s="261"/>
      <c r="B54" s="261"/>
      <c r="C54" s="261"/>
      <c r="D54" s="261"/>
      <c r="E54" s="261"/>
      <c r="F54" s="261"/>
      <c r="G54" s="261"/>
      <c r="H54" s="261"/>
      <c r="I54" s="261"/>
      <c r="J54" s="261"/>
      <c r="K54" s="261"/>
      <c r="L54" s="261"/>
      <c r="M54" s="261"/>
      <c r="N54" s="798" t="s">
        <v>386</v>
      </c>
      <c r="O54" s="798"/>
      <c r="P54" s="798"/>
      <c r="Q54" s="798"/>
      <c r="R54" s="798"/>
      <c r="S54" s="284"/>
      <c r="T54" s="799">
        <f>基本情報シート!D18</f>
        <v>0</v>
      </c>
      <c r="U54" s="799"/>
      <c r="V54" s="799"/>
      <c r="W54" s="799"/>
      <c r="X54" s="799"/>
      <c r="Y54" s="799"/>
      <c r="Z54" s="799"/>
      <c r="AA54" s="799"/>
      <c r="AB54" s="799"/>
      <c r="AC54" s="799"/>
      <c r="AD54" s="799"/>
      <c r="AE54" s="799"/>
      <c r="AF54" s="799"/>
    </row>
    <row r="55" spans="1:32" ht="22.5" customHeight="1">
      <c r="A55" s="261"/>
      <c r="B55" s="261" t="s">
        <v>388</v>
      </c>
      <c r="C55" s="261"/>
      <c r="D55" s="261"/>
      <c r="E55" s="261"/>
      <c r="F55" s="261"/>
      <c r="G55" s="261"/>
      <c r="H55" s="261"/>
      <c r="I55" s="261"/>
      <c r="J55" s="261"/>
      <c r="K55" s="261"/>
      <c r="L55" s="261"/>
      <c r="M55" s="261"/>
      <c r="N55" s="261"/>
      <c r="O55" s="282"/>
      <c r="P55" s="282"/>
      <c r="Q55" s="282"/>
      <c r="R55" s="282"/>
      <c r="S55" s="273"/>
      <c r="T55" s="273"/>
      <c r="U55" s="273"/>
      <c r="V55" s="273"/>
      <c r="W55" s="273"/>
      <c r="X55" s="273"/>
      <c r="Y55" s="273"/>
      <c r="Z55" s="273"/>
      <c r="AA55" s="273"/>
      <c r="AB55" s="273"/>
      <c r="AC55" s="273"/>
      <c r="AD55" s="273"/>
      <c r="AE55" s="273"/>
      <c r="AF55" s="273"/>
    </row>
    <row r="56" spans="1:32" ht="22.5" customHeight="1"/>
    <row r="57" spans="1:32" ht="22.5" customHeight="1"/>
    <row r="58" spans="1:32" ht="22.5" customHeight="1"/>
    <row r="59" spans="1:32" ht="22.5" customHeight="1"/>
    <row r="60" spans="1:32" ht="22.5" customHeight="1"/>
    <row r="61" spans="1:32" ht="22.5" customHeight="1"/>
    <row r="62" spans="1:32" ht="22.5" customHeight="1"/>
    <row r="63" spans="1:32" ht="22.5" customHeight="1"/>
    <row r="64" spans="1:32" ht="22.5" customHeight="1"/>
    <row r="65" ht="22.5" customHeight="1"/>
    <row r="66" ht="22.5" customHeight="1"/>
    <row r="67" ht="22.5" customHeight="1"/>
    <row r="68" ht="22.5" customHeight="1"/>
    <row r="69" ht="22.5" customHeight="1"/>
  </sheetData>
  <mergeCells count="53">
    <mergeCell ref="O30:V30"/>
    <mergeCell ref="O31:V31"/>
    <mergeCell ref="A2:J2"/>
    <mergeCell ref="A5:AF5"/>
    <mergeCell ref="N9:T9"/>
    <mergeCell ref="A12:AF12"/>
    <mergeCell ref="J15:R15"/>
    <mergeCell ref="C15:I15"/>
    <mergeCell ref="J17:R17"/>
    <mergeCell ref="J19:R19"/>
    <mergeCell ref="J21:R21"/>
    <mergeCell ref="C17:I17"/>
    <mergeCell ref="C19:I19"/>
    <mergeCell ref="C21:I21"/>
    <mergeCell ref="B22:AD23"/>
    <mergeCell ref="B24:D24"/>
    <mergeCell ref="W24:AF25"/>
    <mergeCell ref="E24:M25"/>
    <mergeCell ref="O25:V25"/>
    <mergeCell ref="O24:V24"/>
    <mergeCell ref="N45:R45"/>
    <mergeCell ref="T44:AF44"/>
    <mergeCell ref="W27:AF28"/>
    <mergeCell ref="W30:AF31"/>
    <mergeCell ref="A35:AF36"/>
    <mergeCell ref="B41:H41"/>
    <mergeCell ref="D43:I43"/>
    <mergeCell ref="O27:V27"/>
    <mergeCell ref="E27:M28"/>
    <mergeCell ref="E30:M31"/>
    <mergeCell ref="B32:AF32"/>
    <mergeCell ref="T39:AC39"/>
    <mergeCell ref="T45:AF45"/>
    <mergeCell ref="J44:L44"/>
    <mergeCell ref="N44:R44"/>
    <mergeCell ref="O28:V28"/>
    <mergeCell ref="N54:R54"/>
    <mergeCell ref="T54:AF54"/>
    <mergeCell ref="N49:R49"/>
    <mergeCell ref="T49:AF49"/>
    <mergeCell ref="N50:R50"/>
    <mergeCell ref="T50:AF50"/>
    <mergeCell ref="T52:AF52"/>
    <mergeCell ref="N52:R52"/>
    <mergeCell ref="N53:R53"/>
    <mergeCell ref="T53:AF53"/>
    <mergeCell ref="N46:R46"/>
    <mergeCell ref="T46:AF46"/>
    <mergeCell ref="N48:R48"/>
    <mergeCell ref="T48:AF48"/>
    <mergeCell ref="C52:F52"/>
    <mergeCell ref="J52:L52"/>
    <mergeCell ref="J48:L48"/>
  </mergeCells>
  <phoneticPr fontId="4"/>
  <dataValidations count="1">
    <dataValidation imeMode="fullAlpha" allowBlank="1" showInputMessage="1" showErrorMessage="1" sqref="S11" xr:uid="{B2C45CB2-AF9C-44DD-AF7C-176CD28A198A}"/>
  </dataValidations>
  <printOptions horizontalCentered="1"/>
  <pageMargins left="0.70866141732283472" right="0.70866141732283472" top="0.74803149606299213" bottom="0.74803149606299213" header="0.31496062992125984" footer="0.31496062992125984"/>
  <pageSetup paperSize="9" scale="6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54F2B-6618-4034-8832-15DADB235C9E}">
  <sheetPr codeName="Sheet16">
    <tabColor theme="1"/>
    <pageSetUpPr fitToPage="1"/>
  </sheetPr>
  <dimension ref="A1:L66"/>
  <sheetViews>
    <sheetView view="pageBreakPreview" zoomScaleNormal="100" zoomScaleSheetLayoutView="100" workbookViewId="0">
      <selection activeCell="B10" sqref="B10:L10"/>
    </sheetView>
  </sheetViews>
  <sheetFormatPr defaultColWidth="9" defaultRowHeight="13.5"/>
  <cols>
    <col min="1" max="1" width="20.25" style="176" customWidth="1"/>
    <col min="2" max="2" width="9" style="176"/>
    <col min="3" max="3" width="3.75" style="176" customWidth="1"/>
    <col min="4" max="4" width="9" style="176"/>
    <col min="5" max="5" width="8.75" style="176" customWidth="1"/>
    <col min="6" max="6" width="9" style="176"/>
    <col min="7" max="7" width="9.75" style="176" customWidth="1"/>
    <col min="8" max="8" width="4.625" style="176" customWidth="1"/>
    <col min="9" max="9" width="9" style="176"/>
    <col min="10" max="10" width="4.75" style="176" customWidth="1"/>
    <col min="11" max="11" width="9" style="176"/>
    <col min="12" max="12" width="14.25" style="176" customWidth="1"/>
    <col min="13" max="13" width="2" style="176" customWidth="1"/>
    <col min="14" max="16384" width="9" style="176"/>
  </cols>
  <sheetData>
    <row r="1" spans="1:12" ht="9" customHeight="1"/>
    <row r="3" spans="1:12" ht="19.5" customHeight="1">
      <c r="A3" s="177"/>
      <c r="B3" s="925" t="s">
        <v>310</v>
      </c>
      <c r="C3" s="926"/>
      <c r="D3" s="926"/>
      <c r="E3" s="926"/>
      <c r="F3" s="926"/>
      <c r="G3" s="926"/>
      <c r="H3" s="926"/>
      <c r="I3" s="926"/>
      <c r="J3" s="927"/>
    </row>
    <row r="4" spans="1:12" ht="27.75" customHeight="1">
      <c r="A4" s="928" t="s">
        <v>311</v>
      </c>
      <c r="B4" s="928"/>
      <c r="C4" s="928"/>
      <c r="D4" s="928"/>
      <c r="E4" s="928"/>
      <c r="F4" s="928"/>
      <c r="G4" s="928"/>
      <c r="H4" s="928"/>
      <c r="I4" s="928"/>
      <c r="J4" s="928"/>
      <c r="K4" s="928"/>
      <c r="L4" s="928"/>
    </row>
    <row r="5" spans="1:12" ht="27.75" customHeight="1" thickBot="1">
      <c r="A5" s="178"/>
      <c r="B5" s="179"/>
      <c r="C5" s="179"/>
      <c r="D5" s="179"/>
      <c r="E5" s="179"/>
      <c r="F5" s="179"/>
      <c r="G5" s="179"/>
      <c r="H5" s="179"/>
      <c r="I5" s="179"/>
      <c r="J5" s="929" t="s">
        <v>312</v>
      </c>
      <c r="K5" s="929"/>
      <c r="L5" s="929"/>
    </row>
    <row r="6" spans="1:12" ht="20.100000000000001" customHeight="1">
      <c r="A6" s="180"/>
      <c r="B6" s="181" t="s">
        <v>313</v>
      </c>
      <c r="C6" s="182"/>
      <c r="D6" s="182"/>
      <c r="E6" s="182"/>
      <c r="F6" s="182"/>
      <c r="G6" s="182"/>
      <c r="H6" s="182"/>
      <c r="I6" s="182"/>
      <c r="J6" s="183"/>
      <c r="K6" s="183"/>
      <c r="L6" s="184"/>
    </row>
    <row r="7" spans="1:12" ht="20.100000000000001" customHeight="1">
      <c r="A7" s="185" t="s">
        <v>314</v>
      </c>
      <c r="B7" s="186" t="s">
        <v>315</v>
      </c>
      <c r="C7" s="186"/>
      <c r="D7" s="186"/>
      <c r="E7" s="186" t="s">
        <v>316</v>
      </c>
      <c r="F7" s="186"/>
      <c r="G7" s="186"/>
      <c r="H7" s="186" t="s">
        <v>317</v>
      </c>
      <c r="I7" s="186"/>
      <c r="J7" s="186"/>
      <c r="K7" s="186"/>
      <c r="L7" s="187"/>
    </row>
    <row r="8" spans="1:12" ht="20.100000000000001" customHeight="1">
      <c r="A8" s="185" t="s">
        <v>318</v>
      </c>
      <c r="B8" s="186" t="s">
        <v>319</v>
      </c>
      <c r="C8" s="186"/>
      <c r="D8" s="186"/>
      <c r="E8" s="186" t="s">
        <v>320</v>
      </c>
      <c r="F8" s="186"/>
      <c r="G8" s="186"/>
      <c r="H8" s="186"/>
      <c r="I8" s="186"/>
      <c r="J8" s="186"/>
      <c r="K8" s="186"/>
      <c r="L8" s="187"/>
    </row>
    <row r="9" spans="1:12" ht="20.100000000000001" customHeight="1" thickBot="1">
      <c r="A9" s="188"/>
      <c r="B9" s="189" t="s">
        <v>321</v>
      </c>
      <c r="C9" s="189"/>
      <c r="D9" s="189"/>
      <c r="E9" s="189"/>
      <c r="F9" s="189"/>
      <c r="G9" s="189"/>
      <c r="H9" s="189"/>
      <c r="I9" s="189"/>
      <c r="J9" s="189"/>
      <c r="K9" s="189"/>
      <c r="L9" s="190"/>
    </row>
    <row r="10" spans="1:12" ht="19.5" customHeight="1">
      <c r="A10" s="930" t="s">
        <v>322</v>
      </c>
      <c r="B10" s="933"/>
      <c r="C10" s="934"/>
      <c r="D10" s="934"/>
      <c r="E10" s="934"/>
      <c r="F10" s="934"/>
      <c r="G10" s="934"/>
      <c r="H10" s="934"/>
      <c r="I10" s="934"/>
      <c r="J10" s="934"/>
      <c r="K10" s="934"/>
      <c r="L10" s="935"/>
    </row>
    <row r="11" spans="1:12" ht="14.25" customHeight="1">
      <c r="A11" s="931"/>
      <c r="B11" s="936">
        <f>基本情報シート!D7</f>
        <v>0</v>
      </c>
      <c r="C11" s="937"/>
      <c r="D11" s="937"/>
      <c r="E11" s="937"/>
      <c r="F11" s="937"/>
      <c r="G11" s="937"/>
      <c r="H11" s="937"/>
      <c r="I11" s="937"/>
      <c r="J11" s="937"/>
      <c r="K11" s="937"/>
      <c r="L11" s="938"/>
    </row>
    <row r="12" spans="1:12" ht="14.25" customHeight="1">
      <c r="A12" s="931"/>
      <c r="B12" s="936"/>
      <c r="C12" s="937"/>
      <c r="D12" s="937"/>
      <c r="E12" s="937"/>
      <c r="F12" s="937"/>
      <c r="G12" s="937"/>
      <c r="H12" s="937"/>
      <c r="I12" s="937"/>
      <c r="J12" s="937"/>
      <c r="K12" s="937"/>
      <c r="L12" s="938"/>
    </row>
    <row r="13" spans="1:12" ht="15" customHeight="1" thickBot="1">
      <c r="A13" s="932"/>
      <c r="B13" s="939"/>
      <c r="C13" s="940"/>
      <c r="D13" s="940"/>
      <c r="E13" s="940"/>
      <c r="F13" s="940"/>
      <c r="G13" s="940"/>
      <c r="H13" s="940"/>
      <c r="I13" s="940"/>
      <c r="J13" s="940"/>
      <c r="K13" s="940"/>
      <c r="L13" s="941"/>
    </row>
    <row r="14" spans="1:12" ht="18.75" customHeight="1">
      <c r="A14" s="836" t="s">
        <v>323</v>
      </c>
      <c r="B14" s="919"/>
      <c r="C14" s="920"/>
      <c r="D14" s="920"/>
      <c r="E14" s="920"/>
      <c r="F14" s="920"/>
      <c r="G14" s="920"/>
      <c r="H14" s="920"/>
      <c r="I14" s="920"/>
      <c r="J14" s="920"/>
      <c r="K14" s="920"/>
      <c r="L14" s="921"/>
    </row>
    <row r="15" spans="1:12" ht="18.75" customHeight="1">
      <c r="A15" s="837"/>
      <c r="B15" s="824">
        <f>基本情報シート!D5</f>
        <v>0</v>
      </c>
      <c r="C15" s="825"/>
      <c r="D15" s="825"/>
      <c r="E15" s="825"/>
      <c r="F15" s="825"/>
      <c r="G15" s="825"/>
      <c r="H15" s="825"/>
      <c r="I15" s="825"/>
      <c r="J15" s="825"/>
      <c r="K15" s="825"/>
      <c r="L15" s="826"/>
    </row>
    <row r="16" spans="1:12" ht="18.75" customHeight="1" thickBot="1">
      <c r="A16" s="838"/>
      <c r="B16" s="824"/>
      <c r="C16" s="825"/>
      <c r="D16" s="825"/>
      <c r="E16" s="825"/>
      <c r="F16" s="825"/>
      <c r="G16" s="825"/>
      <c r="H16" s="825"/>
      <c r="I16" s="825"/>
      <c r="J16" s="825"/>
      <c r="K16" s="825"/>
      <c r="L16" s="826"/>
    </row>
    <row r="17" spans="1:12" ht="24.75" customHeight="1" thickBot="1">
      <c r="A17" s="191" t="s">
        <v>324</v>
      </c>
      <c r="B17" s="922">
        <f>基本情報シート!D6</f>
        <v>0</v>
      </c>
      <c r="C17" s="923"/>
      <c r="D17" s="924"/>
      <c r="E17" s="922" t="s">
        <v>325</v>
      </c>
      <c r="F17" s="924"/>
      <c r="G17" s="922">
        <f>基本情報シート!D8</f>
        <v>0</v>
      </c>
      <c r="H17" s="923"/>
      <c r="I17" s="923"/>
      <c r="J17" s="923"/>
      <c r="K17" s="923"/>
      <c r="L17" s="924"/>
    </row>
    <row r="18" spans="1:12" ht="24.75" customHeight="1" thickBot="1">
      <c r="A18" s="192" t="s">
        <v>326</v>
      </c>
      <c r="B18" s="904"/>
      <c r="C18" s="905"/>
      <c r="D18" s="905"/>
      <c r="E18" s="906" t="s">
        <v>327</v>
      </c>
      <c r="F18" s="906"/>
      <c r="G18" s="907"/>
      <c r="H18" s="907"/>
      <c r="I18" s="907"/>
      <c r="J18" s="907"/>
      <c r="K18" s="907"/>
      <c r="L18" s="908"/>
    </row>
    <row r="19" spans="1:12" ht="18" customHeight="1">
      <c r="A19" s="836" t="s">
        <v>328</v>
      </c>
      <c r="B19" s="909">
        <f>基本情報シート!D16</f>
        <v>0</v>
      </c>
      <c r="C19" s="910"/>
      <c r="D19" s="910"/>
      <c r="E19" s="906" t="s">
        <v>327</v>
      </c>
      <c r="F19" s="906"/>
      <c r="G19" s="912">
        <f>基本情報シート!D17</f>
        <v>0</v>
      </c>
      <c r="H19" s="913"/>
      <c r="I19" s="913"/>
      <c r="J19" s="913"/>
      <c r="K19" s="913"/>
      <c r="L19" s="914"/>
    </row>
    <row r="20" spans="1:12" ht="18" customHeight="1" thickBot="1">
      <c r="A20" s="838"/>
      <c r="B20" s="911"/>
      <c r="C20" s="891"/>
      <c r="D20" s="891"/>
      <c r="E20" s="915" t="s">
        <v>329</v>
      </c>
      <c r="F20" s="915"/>
      <c r="G20" s="916">
        <f>基本情報シート!D18</f>
        <v>0</v>
      </c>
      <c r="H20" s="917"/>
      <c r="I20" s="917"/>
      <c r="J20" s="917"/>
      <c r="K20" s="917"/>
      <c r="L20" s="918"/>
    </row>
    <row r="21" spans="1:12" ht="21.75" customHeight="1">
      <c r="A21" s="193" t="s">
        <v>330</v>
      </c>
      <c r="B21" s="875" t="s">
        <v>331</v>
      </c>
      <c r="C21" s="876"/>
      <c r="D21" s="876"/>
      <c r="E21" s="876"/>
      <c r="F21" s="876"/>
      <c r="G21" s="876"/>
      <c r="H21" s="876"/>
      <c r="I21" s="876"/>
      <c r="J21" s="876"/>
      <c r="K21" s="876"/>
      <c r="L21" s="877"/>
    </row>
    <row r="22" spans="1:12" ht="24.75" customHeight="1" thickBot="1">
      <c r="A22" s="194" t="s">
        <v>332</v>
      </c>
      <c r="B22" s="878"/>
      <c r="C22" s="879"/>
      <c r="D22" s="879"/>
      <c r="E22" s="879"/>
      <c r="F22" s="879"/>
      <c r="G22" s="879"/>
      <c r="H22" s="879"/>
      <c r="I22" s="879"/>
      <c r="J22" s="879"/>
      <c r="K22" s="879"/>
      <c r="L22" s="880"/>
    </row>
    <row r="23" spans="1:12" ht="19.5" customHeight="1">
      <c r="A23" s="836" t="s">
        <v>333</v>
      </c>
      <c r="B23" s="881"/>
      <c r="C23" s="882"/>
      <c r="D23" s="882"/>
      <c r="E23" s="882"/>
      <c r="F23" s="247"/>
      <c r="G23" s="882"/>
      <c r="H23" s="882"/>
      <c r="I23" s="882"/>
      <c r="J23" s="247"/>
      <c r="K23" s="248"/>
      <c r="L23" s="883" t="s">
        <v>334</v>
      </c>
    </row>
    <row r="24" spans="1:12" ht="18" customHeight="1">
      <c r="A24" s="837"/>
      <c r="B24" s="885">
        <f>基本情報シート!D20</f>
        <v>0</v>
      </c>
      <c r="C24" s="886"/>
      <c r="D24" s="886"/>
      <c r="E24" s="886"/>
      <c r="F24" s="886"/>
      <c r="G24" s="889">
        <f>基本情報シート!D22</f>
        <v>0</v>
      </c>
      <c r="H24" s="890"/>
      <c r="I24" s="890"/>
      <c r="J24" s="892" t="s">
        <v>335</v>
      </c>
      <c r="K24" s="893"/>
      <c r="L24" s="884"/>
    </row>
    <row r="25" spans="1:12" ht="18" customHeight="1" thickBot="1">
      <c r="A25" s="838"/>
      <c r="B25" s="887"/>
      <c r="C25" s="888"/>
      <c r="D25" s="888"/>
      <c r="E25" s="888"/>
      <c r="F25" s="888"/>
      <c r="G25" s="891"/>
      <c r="H25" s="891"/>
      <c r="I25" s="891"/>
      <c r="J25" s="195"/>
      <c r="K25" s="195"/>
      <c r="L25" s="884"/>
    </row>
    <row r="26" spans="1:12" ht="15.75" customHeight="1">
      <c r="A26" s="196" t="s">
        <v>336</v>
      </c>
      <c r="B26" s="894" t="s">
        <v>337</v>
      </c>
      <c r="C26" s="895"/>
      <c r="D26" s="895"/>
      <c r="E26" s="895"/>
      <c r="F26" s="895"/>
      <c r="G26" s="895"/>
      <c r="H26" s="895"/>
      <c r="I26" s="895"/>
      <c r="J26" s="895"/>
      <c r="K26" s="896"/>
      <c r="L26" s="883" t="s">
        <v>338</v>
      </c>
    </row>
    <row r="27" spans="1:12" ht="14.25" thickBot="1">
      <c r="A27" s="194" t="s">
        <v>332</v>
      </c>
      <c r="B27" s="897"/>
      <c r="C27" s="898"/>
      <c r="D27" s="898"/>
      <c r="E27" s="898"/>
      <c r="F27" s="898"/>
      <c r="G27" s="898"/>
      <c r="H27" s="898"/>
      <c r="I27" s="898"/>
      <c r="J27" s="898"/>
      <c r="K27" s="899"/>
      <c r="L27" s="884"/>
    </row>
    <row r="28" spans="1:12" ht="22.5" customHeight="1" thickBot="1">
      <c r="A28" s="197" t="s">
        <v>339</v>
      </c>
      <c r="B28" s="901">
        <f>基本情報シート!D21</f>
        <v>0</v>
      </c>
      <c r="C28" s="902"/>
      <c r="D28" s="198" t="s">
        <v>340</v>
      </c>
      <c r="E28" s="199">
        <f>基本情報シート!D23</f>
        <v>0</v>
      </c>
      <c r="F28" s="855" t="s">
        <v>341</v>
      </c>
      <c r="G28" s="856"/>
      <c r="H28" s="901">
        <f>基本情報シート!D25</f>
        <v>0</v>
      </c>
      <c r="I28" s="902"/>
      <c r="J28" s="902"/>
      <c r="K28" s="903"/>
      <c r="L28" s="884"/>
    </row>
    <row r="29" spans="1:12" ht="16.5" customHeight="1" thickBot="1">
      <c r="A29" s="836" t="s">
        <v>342</v>
      </c>
      <c r="B29" s="866">
        <f>基本情報シート!D27</f>
        <v>0</v>
      </c>
      <c r="C29" s="867"/>
      <c r="D29" s="867"/>
      <c r="E29" s="867"/>
      <c r="F29" s="867"/>
      <c r="G29" s="867"/>
      <c r="H29" s="867"/>
      <c r="I29" s="867"/>
      <c r="J29" s="867"/>
      <c r="K29" s="868"/>
      <c r="L29" s="884"/>
    </row>
    <row r="30" spans="1:12" ht="16.5" customHeight="1">
      <c r="A30" s="837"/>
      <c r="B30" s="869">
        <f>基本情報シート!D26</f>
        <v>0</v>
      </c>
      <c r="C30" s="870"/>
      <c r="D30" s="870"/>
      <c r="E30" s="870"/>
      <c r="F30" s="870"/>
      <c r="G30" s="870"/>
      <c r="H30" s="870"/>
      <c r="I30" s="870"/>
      <c r="J30" s="870"/>
      <c r="K30" s="871"/>
      <c r="L30" s="884"/>
    </row>
    <row r="31" spans="1:12" ht="16.5" customHeight="1" thickBot="1">
      <c r="A31" s="838"/>
      <c r="B31" s="872"/>
      <c r="C31" s="873"/>
      <c r="D31" s="873"/>
      <c r="E31" s="873"/>
      <c r="F31" s="873"/>
      <c r="G31" s="873"/>
      <c r="H31" s="873"/>
      <c r="I31" s="873"/>
      <c r="J31" s="873"/>
      <c r="K31" s="874"/>
      <c r="L31" s="900"/>
    </row>
    <row r="32" spans="1:12" s="200" customFormat="1" ht="23.25" customHeight="1" thickBot="1">
      <c r="A32" s="833" t="s">
        <v>343</v>
      </c>
      <c r="B32" s="834"/>
      <c r="C32" s="834"/>
      <c r="D32" s="834"/>
      <c r="E32" s="834"/>
      <c r="F32" s="834"/>
      <c r="G32" s="834"/>
      <c r="H32" s="834"/>
      <c r="I32" s="834"/>
      <c r="J32" s="834"/>
      <c r="K32" s="834"/>
      <c r="L32" s="835"/>
    </row>
    <row r="33" spans="1:12" ht="20.25" customHeight="1" thickBot="1">
      <c r="A33" s="836" t="s">
        <v>344</v>
      </c>
      <c r="B33" s="839"/>
      <c r="C33" s="840"/>
      <c r="D33" s="840"/>
      <c r="E33" s="840"/>
      <c r="F33" s="840"/>
      <c r="G33" s="840"/>
      <c r="H33" s="840"/>
      <c r="I33" s="840"/>
      <c r="J33" s="840"/>
      <c r="K33" s="841"/>
      <c r="L33" s="842" t="s">
        <v>345</v>
      </c>
    </row>
    <row r="34" spans="1:12" ht="18" customHeight="1">
      <c r="A34" s="837"/>
      <c r="B34" s="844"/>
      <c r="C34" s="845"/>
      <c r="D34" s="845"/>
      <c r="E34" s="845"/>
      <c r="F34" s="201" t="s">
        <v>346</v>
      </c>
      <c r="G34" s="845"/>
      <c r="H34" s="845"/>
      <c r="I34" s="845"/>
      <c r="J34" s="848" t="s">
        <v>335</v>
      </c>
      <c r="K34" s="849"/>
      <c r="L34" s="842"/>
    </row>
    <row r="35" spans="1:12" ht="18" customHeight="1" thickBot="1">
      <c r="A35" s="838"/>
      <c r="B35" s="846"/>
      <c r="C35" s="847"/>
      <c r="D35" s="847"/>
      <c r="E35" s="847"/>
      <c r="F35" s="202" t="s">
        <v>347</v>
      </c>
      <c r="G35" s="847"/>
      <c r="H35" s="847"/>
      <c r="I35" s="847"/>
      <c r="J35" s="850"/>
      <c r="K35" s="851"/>
      <c r="L35" s="842"/>
    </row>
    <row r="36" spans="1:12" ht="22.5" customHeight="1" thickBot="1">
      <c r="A36" s="197" t="s">
        <v>339</v>
      </c>
      <c r="B36" s="852"/>
      <c r="C36" s="853"/>
      <c r="D36" s="853"/>
      <c r="E36" s="854"/>
      <c r="F36" s="855" t="s">
        <v>341</v>
      </c>
      <c r="G36" s="856"/>
      <c r="H36" s="857" t="s">
        <v>348</v>
      </c>
      <c r="I36" s="858"/>
      <c r="J36" s="858"/>
      <c r="K36" s="859"/>
      <c r="L36" s="842"/>
    </row>
    <row r="37" spans="1:12" ht="20.25" customHeight="1" thickBot="1">
      <c r="A37" s="836" t="s">
        <v>349</v>
      </c>
      <c r="B37" s="839"/>
      <c r="C37" s="840"/>
      <c r="D37" s="840"/>
      <c r="E37" s="840"/>
      <c r="F37" s="840"/>
      <c r="G37" s="840"/>
      <c r="H37" s="840"/>
      <c r="I37" s="840"/>
      <c r="J37" s="840"/>
      <c r="K37" s="841"/>
      <c r="L37" s="842"/>
    </row>
    <row r="38" spans="1:12" ht="34.5" customHeight="1" thickBot="1">
      <c r="A38" s="838"/>
      <c r="B38" s="860"/>
      <c r="C38" s="861"/>
      <c r="D38" s="861"/>
      <c r="E38" s="861"/>
      <c r="F38" s="861"/>
      <c r="G38" s="861"/>
      <c r="H38" s="861"/>
      <c r="I38" s="861"/>
      <c r="J38" s="861"/>
      <c r="K38" s="862"/>
      <c r="L38" s="843"/>
    </row>
    <row r="39" spans="1:12">
      <c r="A39" s="863" t="s">
        <v>350</v>
      </c>
      <c r="B39" s="864"/>
      <c r="C39" s="864"/>
      <c r="D39" s="864"/>
      <c r="E39" s="864"/>
      <c r="F39" s="864"/>
      <c r="G39" s="864"/>
      <c r="H39" s="864"/>
      <c r="I39" s="864"/>
      <c r="J39" s="864"/>
      <c r="K39" s="864"/>
      <c r="L39" s="865"/>
    </row>
    <row r="40" spans="1:12">
      <c r="A40" s="824"/>
      <c r="B40" s="825"/>
      <c r="C40" s="825"/>
      <c r="D40" s="825"/>
      <c r="E40" s="825"/>
      <c r="F40" s="825"/>
      <c r="G40" s="825"/>
      <c r="H40" s="825"/>
      <c r="I40" s="825"/>
      <c r="J40" s="825"/>
      <c r="K40" s="825"/>
      <c r="L40" s="826"/>
    </row>
    <row r="41" spans="1:12" ht="27" customHeight="1">
      <c r="A41" s="822">
        <f>基本情報シート!D19</f>
        <v>0</v>
      </c>
      <c r="B41" s="823"/>
      <c r="C41" s="823"/>
      <c r="D41" s="823"/>
      <c r="E41" s="823"/>
      <c r="F41" s="823"/>
      <c r="G41" s="203"/>
      <c r="H41" s="203"/>
      <c r="I41" s="203"/>
      <c r="J41" s="203"/>
      <c r="K41" s="203"/>
      <c r="L41" s="204"/>
    </row>
    <row r="42" spans="1:12" ht="12.75" customHeight="1">
      <c r="A42" s="205"/>
      <c r="B42" s="206"/>
      <c r="C42" s="203"/>
      <c r="D42" s="203"/>
      <c r="E42" s="203"/>
      <c r="F42" s="203"/>
      <c r="G42" s="203"/>
      <c r="H42" s="203"/>
      <c r="I42" s="203"/>
      <c r="J42" s="203"/>
      <c r="K42" s="203"/>
      <c r="L42" s="204"/>
    </row>
    <row r="43" spans="1:12">
      <c r="A43" s="824" t="s">
        <v>351</v>
      </c>
      <c r="B43" s="825"/>
      <c r="C43" s="825"/>
      <c r="D43" s="825"/>
      <c r="E43" s="825"/>
      <c r="F43" s="825"/>
      <c r="G43" s="825"/>
      <c r="H43" s="825"/>
      <c r="I43" s="825"/>
      <c r="J43" s="825"/>
      <c r="K43" s="825"/>
      <c r="L43" s="826"/>
    </row>
    <row r="44" spans="1:12" ht="18.75" customHeight="1">
      <c r="A44" s="207"/>
      <c r="B44" s="827" t="s">
        <v>352</v>
      </c>
      <c r="C44" s="827"/>
      <c r="D44" s="827"/>
      <c r="E44" s="828">
        <f>基本情報シート!D7</f>
        <v>0</v>
      </c>
      <c r="F44" s="828"/>
      <c r="G44" s="828"/>
      <c r="H44" s="828"/>
      <c r="I44" s="828"/>
      <c r="J44" s="828"/>
      <c r="K44" s="828"/>
      <c r="L44" s="204"/>
    </row>
    <row r="45" spans="1:12" ht="18.75" customHeight="1">
      <c r="A45" s="207"/>
      <c r="B45" s="827" t="s">
        <v>353</v>
      </c>
      <c r="C45" s="827"/>
      <c r="D45" s="827"/>
      <c r="E45" s="828">
        <f>基本情報シート!D5</f>
        <v>0</v>
      </c>
      <c r="F45" s="828"/>
      <c r="G45" s="828"/>
      <c r="H45" s="828"/>
      <c r="I45" s="828"/>
      <c r="J45" s="828"/>
      <c r="K45" s="828"/>
      <c r="L45" s="204"/>
    </row>
    <row r="46" spans="1:12" ht="18.75" customHeight="1">
      <c r="A46" s="207"/>
      <c r="B46" s="827" t="s">
        <v>354</v>
      </c>
      <c r="C46" s="827"/>
      <c r="D46" s="827"/>
      <c r="E46" s="828">
        <f>基本情報シート!D9</f>
        <v>0</v>
      </c>
      <c r="F46" s="828"/>
      <c r="G46" s="828"/>
      <c r="H46" s="828"/>
      <c r="I46" s="828"/>
      <c r="J46" s="828"/>
      <c r="K46" s="828"/>
      <c r="L46" s="204"/>
    </row>
    <row r="47" spans="1:12" ht="18.75" customHeight="1">
      <c r="A47" s="207"/>
      <c r="B47" s="208"/>
      <c r="C47" s="208"/>
      <c r="D47" s="208"/>
      <c r="E47" s="209"/>
      <c r="F47" s="209"/>
      <c r="G47" s="209"/>
      <c r="H47" s="209"/>
      <c r="I47" s="209"/>
      <c r="J47" s="210"/>
      <c r="K47" s="203"/>
      <c r="L47" s="204"/>
    </row>
    <row r="48" spans="1:12" ht="18.75" customHeight="1">
      <c r="A48" s="207"/>
      <c r="B48" s="208"/>
      <c r="C48" s="208"/>
      <c r="D48" s="208"/>
      <c r="E48" s="209"/>
      <c r="F48" s="209"/>
      <c r="G48" s="209"/>
      <c r="H48" s="209"/>
      <c r="I48" s="209"/>
      <c r="J48" s="210"/>
      <c r="K48" s="203"/>
      <c r="L48" s="204"/>
    </row>
    <row r="49" spans="1:12" ht="18.75" customHeight="1">
      <c r="A49" s="207"/>
      <c r="B49" s="208"/>
      <c r="C49" s="208"/>
      <c r="D49" s="208"/>
      <c r="E49" s="209"/>
      <c r="F49" s="209"/>
      <c r="G49" s="209"/>
      <c r="H49" s="209"/>
      <c r="I49" s="209"/>
      <c r="J49" s="210"/>
      <c r="K49" s="203"/>
      <c r="L49" s="204"/>
    </row>
    <row r="50" spans="1:12" ht="18.75" customHeight="1">
      <c r="A50" s="207"/>
      <c r="B50" s="208"/>
      <c r="C50" s="208"/>
      <c r="D50" s="208"/>
      <c r="E50" s="209"/>
      <c r="F50" s="209"/>
      <c r="G50" s="209"/>
      <c r="H50" s="209"/>
      <c r="I50" s="209"/>
      <c r="J50" s="210"/>
      <c r="K50" s="203"/>
      <c r="L50" s="204"/>
    </row>
    <row r="51" spans="1:12" ht="18.75" customHeight="1">
      <c r="A51" s="207"/>
      <c r="B51" s="208"/>
      <c r="C51" s="208"/>
      <c r="D51" s="208"/>
      <c r="E51" s="209"/>
      <c r="F51" s="209"/>
      <c r="G51" s="209"/>
      <c r="H51" s="209"/>
      <c r="I51" s="209"/>
      <c r="J51" s="210"/>
      <c r="K51" s="203"/>
      <c r="L51" s="204"/>
    </row>
    <row r="52" spans="1:12" ht="10.5" customHeight="1" thickBot="1">
      <c r="A52" s="829"/>
      <c r="B52" s="830"/>
      <c r="C52" s="830"/>
      <c r="D52" s="830"/>
      <c r="E52" s="830"/>
      <c r="F52" s="830"/>
      <c r="G52" s="830"/>
      <c r="H52" s="830"/>
      <c r="I52" s="830"/>
      <c r="J52" s="830"/>
      <c r="K52" s="830"/>
      <c r="L52" s="831"/>
    </row>
    <row r="53" spans="1:12">
      <c r="A53" s="211"/>
      <c r="B53" s="211"/>
      <c r="C53" s="211"/>
      <c r="D53" s="211"/>
      <c r="E53" s="211"/>
      <c r="F53" s="211"/>
      <c r="G53" s="211"/>
      <c r="H53" s="211"/>
      <c r="I53" s="211"/>
      <c r="J53" s="211"/>
      <c r="K53" s="211"/>
      <c r="L53" s="211"/>
    </row>
    <row r="54" spans="1:12">
      <c r="A54" s="212"/>
      <c r="B54" s="212"/>
      <c r="C54" s="212"/>
      <c r="D54" s="212"/>
      <c r="E54" s="212"/>
      <c r="F54" s="212"/>
      <c r="G54" s="212"/>
      <c r="H54" s="212"/>
      <c r="I54" s="212"/>
      <c r="J54" s="212"/>
      <c r="K54" s="212"/>
      <c r="L54" s="212"/>
    </row>
    <row r="55" spans="1:12">
      <c r="A55" s="832" t="s">
        <v>355</v>
      </c>
      <c r="B55" s="832"/>
      <c r="C55" s="832"/>
      <c r="D55" s="832"/>
      <c r="E55" s="832"/>
      <c r="F55" s="832"/>
      <c r="G55" s="832"/>
      <c r="H55" s="832"/>
      <c r="I55" s="832"/>
      <c r="J55" s="832"/>
      <c r="K55" s="832"/>
      <c r="L55" s="832"/>
    </row>
    <row r="56" spans="1:12" ht="26.25" customHeight="1">
      <c r="A56" s="821" t="s">
        <v>356</v>
      </c>
      <c r="B56" s="821"/>
      <c r="C56" s="821"/>
      <c r="D56" s="821"/>
      <c r="E56" s="821"/>
      <c r="F56" s="821"/>
      <c r="G56" s="821"/>
      <c r="H56" s="821"/>
      <c r="I56" s="821"/>
      <c r="J56" s="821"/>
      <c r="K56" s="821"/>
      <c r="L56" s="821"/>
    </row>
    <row r="57" spans="1:12">
      <c r="A57" s="821" t="s">
        <v>357</v>
      </c>
      <c r="B57" s="821"/>
      <c r="C57" s="821"/>
      <c r="D57" s="821"/>
      <c r="E57" s="821"/>
      <c r="F57" s="821"/>
      <c r="G57" s="821"/>
      <c r="H57" s="821"/>
      <c r="I57" s="821"/>
      <c r="J57" s="821"/>
      <c r="K57" s="821"/>
      <c r="L57" s="821"/>
    </row>
    <row r="58" spans="1:12" ht="26.25" customHeight="1">
      <c r="A58" s="821" t="s">
        <v>358</v>
      </c>
      <c r="B58" s="821"/>
      <c r="C58" s="821"/>
      <c r="D58" s="821"/>
      <c r="E58" s="821"/>
      <c r="F58" s="821"/>
      <c r="G58" s="821"/>
      <c r="H58" s="821"/>
      <c r="I58" s="821"/>
      <c r="J58" s="821"/>
      <c r="K58" s="821"/>
      <c r="L58" s="821"/>
    </row>
    <row r="59" spans="1:12" ht="21.75" customHeight="1">
      <c r="A59" s="821" t="s">
        <v>359</v>
      </c>
      <c r="B59" s="821"/>
      <c r="C59" s="821"/>
      <c r="D59" s="821"/>
      <c r="E59" s="821"/>
      <c r="F59" s="821"/>
      <c r="G59" s="821"/>
      <c r="H59" s="821"/>
      <c r="I59" s="821"/>
      <c r="J59" s="821"/>
      <c r="K59" s="821"/>
      <c r="L59" s="821"/>
    </row>
    <row r="60" spans="1:12" ht="16.5" customHeight="1">
      <c r="A60" s="821" t="s">
        <v>360</v>
      </c>
      <c r="B60" s="821"/>
      <c r="C60" s="821"/>
      <c r="D60" s="821"/>
      <c r="E60" s="821"/>
      <c r="F60" s="821"/>
      <c r="G60" s="821"/>
      <c r="H60" s="821"/>
      <c r="I60" s="821"/>
      <c r="J60" s="821"/>
      <c r="K60" s="821"/>
      <c r="L60" s="821"/>
    </row>
    <row r="61" spans="1:12" ht="30" customHeight="1">
      <c r="A61" s="821" t="s">
        <v>361</v>
      </c>
      <c r="B61" s="821"/>
      <c r="C61" s="821"/>
      <c r="D61" s="821"/>
      <c r="E61" s="821"/>
      <c r="F61" s="821"/>
      <c r="G61" s="821"/>
      <c r="H61" s="821"/>
      <c r="I61" s="821"/>
      <c r="J61" s="821"/>
      <c r="K61" s="821"/>
      <c r="L61" s="821"/>
    </row>
    <row r="62" spans="1:12" s="213" customFormat="1" ht="24" customHeight="1">
      <c r="A62" s="820" t="s">
        <v>362</v>
      </c>
      <c r="B62" s="820"/>
      <c r="C62" s="820"/>
      <c r="D62" s="820"/>
      <c r="E62" s="820"/>
      <c r="F62" s="820"/>
      <c r="G62" s="820"/>
      <c r="H62" s="820"/>
      <c r="I62" s="820"/>
      <c r="J62" s="820"/>
      <c r="K62" s="820"/>
      <c r="L62" s="820"/>
    </row>
    <row r="63" spans="1:12" s="213" customFormat="1" ht="44.25" customHeight="1">
      <c r="A63" s="820" t="s">
        <v>363</v>
      </c>
      <c r="B63" s="820"/>
      <c r="C63" s="820"/>
      <c r="D63" s="820"/>
      <c r="E63" s="820"/>
      <c r="F63" s="820"/>
      <c r="G63" s="820"/>
      <c r="H63" s="820"/>
      <c r="I63" s="820"/>
      <c r="J63" s="820"/>
      <c r="K63" s="820"/>
      <c r="L63" s="820"/>
    </row>
    <row r="64" spans="1:12" s="213" customFormat="1" ht="11.25">
      <c r="A64" s="820"/>
      <c r="B64" s="820"/>
      <c r="C64" s="820"/>
      <c r="D64" s="820"/>
      <c r="E64" s="820"/>
      <c r="F64" s="820"/>
      <c r="G64" s="820"/>
      <c r="H64" s="820"/>
      <c r="I64" s="820"/>
      <c r="J64" s="820"/>
      <c r="K64" s="820"/>
      <c r="L64" s="820"/>
    </row>
    <row r="65" spans="1:12" s="213" customFormat="1" ht="11.25">
      <c r="A65" s="820"/>
      <c r="B65" s="820"/>
      <c r="C65" s="820"/>
      <c r="D65" s="820"/>
      <c r="E65" s="820"/>
      <c r="F65" s="820"/>
      <c r="G65" s="820"/>
      <c r="H65" s="820"/>
      <c r="I65" s="820"/>
      <c r="J65" s="820"/>
      <c r="K65" s="820"/>
      <c r="L65" s="820"/>
    </row>
    <row r="66" spans="1:12" s="213" customFormat="1" ht="11.25">
      <c r="A66" s="820"/>
      <c r="B66" s="820"/>
      <c r="C66" s="820"/>
      <c r="D66" s="820"/>
      <c r="E66" s="820"/>
      <c r="F66" s="820"/>
      <c r="G66" s="820"/>
      <c r="H66" s="820"/>
      <c r="I66" s="820"/>
      <c r="J66" s="820"/>
      <c r="K66" s="820"/>
      <c r="L66" s="820"/>
    </row>
  </sheetData>
  <protectedRanges>
    <protectedRange sqref="F24:F25" name="範囲1_3_3"/>
  </protectedRanges>
  <mergeCells count="72">
    <mergeCell ref="B3:J3"/>
    <mergeCell ref="A4:L4"/>
    <mergeCell ref="J5:L5"/>
    <mergeCell ref="A10:A13"/>
    <mergeCell ref="B10:L10"/>
    <mergeCell ref="B11:L13"/>
    <mergeCell ref="A14:A16"/>
    <mergeCell ref="B14:L14"/>
    <mergeCell ref="B15:L16"/>
    <mergeCell ref="B17:D17"/>
    <mergeCell ref="E17:F17"/>
    <mergeCell ref="G17:L17"/>
    <mergeCell ref="B18:D18"/>
    <mergeCell ref="E18:F18"/>
    <mergeCell ref="G18:L18"/>
    <mergeCell ref="A19:A20"/>
    <mergeCell ref="B19:D20"/>
    <mergeCell ref="E19:F19"/>
    <mergeCell ref="G19:L19"/>
    <mergeCell ref="E20:F20"/>
    <mergeCell ref="G20:L20"/>
    <mergeCell ref="A29:A31"/>
    <mergeCell ref="B29:K29"/>
    <mergeCell ref="B30:K31"/>
    <mergeCell ref="B21:L22"/>
    <mergeCell ref="A23:A25"/>
    <mergeCell ref="B23:E23"/>
    <mergeCell ref="G23:I23"/>
    <mergeCell ref="L23:L25"/>
    <mergeCell ref="B24:F25"/>
    <mergeCell ref="G24:I25"/>
    <mergeCell ref="J24:K24"/>
    <mergeCell ref="B26:K27"/>
    <mergeCell ref="L26:L31"/>
    <mergeCell ref="B28:C28"/>
    <mergeCell ref="F28:G28"/>
    <mergeCell ref="H28:K28"/>
    <mergeCell ref="A40:L40"/>
    <mergeCell ref="A32:L32"/>
    <mergeCell ref="A33:A35"/>
    <mergeCell ref="B33:K33"/>
    <mergeCell ref="L33:L38"/>
    <mergeCell ref="B34:E35"/>
    <mergeCell ref="G34:I35"/>
    <mergeCell ref="J34:K34"/>
    <mergeCell ref="J35:K35"/>
    <mergeCell ref="B36:E36"/>
    <mergeCell ref="F36:G36"/>
    <mergeCell ref="H36:K36"/>
    <mergeCell ref="A37:A38"/>
    <mergeCell ref="B37:K37"/>
    <mergeCell ref="B38:K38"/>
    <mergeCell ref="A39:L39"/>
    <mergeCell ref="A57:L57"/>
    <mergeCell ref="A41:F41"/>
    <mergeCell ref="A43:L43"/>
    <mergeCell ref="B44:D44"/>
    <mergeCell ref="E44:K44"/>
    <mergeCell ref="B45:D45"/>
    <mergeCell ref="E45:K45"/>
    <mergeCell ref="B46:D46"/>
    <mergeCell ref="E46:K46"/>
    <mergeCell ref="A52:L52"/>
    <mergeCell ref="A55:L55"/>
    <mergeCell ref="A56:L56"/>
    <mergeCell ref="A64:L66"/>
    <mergeCell ref="A58:L58"/>
    <mergeCell ref="A59:L59"/>
    <mergeCell ref="A60:L60"/>
    <mergeCell ref="A61:L61"/>
    <mergeCell ref="A62:L62"/>
    <mergeCell ref="A63:L63"/>
  </mergeCells>
  <phoneticPr fontId="4"/>
  <pageMargins left="0.7" right="0.7" top="0.75" bottom="0.75" header="0.3" footer="0.3"/>
  <pageSetup paperSize="9" scale="80" orientation="portrait" r:id="rId1"/>
  <rowBreaks count="1" manualBreakCount="1">
    <brk id="5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47625</xdr:colOff>
                    <xdr:row>6</xdr:row>
                    <xdr:rowOff>190500</xdr:rowOff>
                  </from>
                  <to>
                    <xdr:col>1</xdr:col>
                    <xdr:colOff>333375</xdr:colOff>
                    <xdr:row>8</xdr:row>
                    <xdr:rowOff>85725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47625</xdr:colOff>
                    <xdr:row>5</xdr:row>
                    <xdr:rowOff>190500</xdr:rowOff>
                  </from>
                  <to>
                    <xdr:col>1</xdr:col>
                    <xdr:colOff>333375</xdr:colOff>
                    <xdr:row>7</xdr:row>
                    <xdr:rowOff>85725</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0</xdr:col>
                    <xdr:colOff>457200</xdr:colOff>
                    <xdr:row>5</xdr:row>
                    <xdr:rowOff>180975</xdr:rowOff>
                  </from>
                  <to>
                    <xdr:col>0</xdr:col>
                    <xdr:colOff>742950</xdr:colOff>
                    <xdr:row>7</xdr:row>
                    <xdr:rowOff>76200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0</xdr:col>
                    <xdr:colOff>457200</xdr:colOff>
                    <xdr:row>6</xdr:row>
                    <xdr:rowOff>180975</xdr:rowOff>
                  </from>
                  <to>
                    <xdr:col>0</xdr:col>
                    <xdr:colOff>742950</xdr:colOff>
                    <xdr:row>8</xdr:row>
                    <xdr:rowOff>76200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4</xdr:col>
                    <xdr:colOff>57150</xdr:colOff>
                    <xdr:row>5</xdr:row>
                    <xdr:rowOff>171450</xdr:rowOff>
                  </from>
                  <to>
                    <xdr:col>4</xdr:col>
                    <xdr:colOff>342900</xdr:colOff>
                    <xdr:row>7</xdr:row>
                    <xdr:rowOff>66675</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4</xdr:col>
                    <xdr:colOff>57150</xdr:colOff>
                    <xdr:row>6</xdr:row>
                    <xdr:rowOff>190500</xdr:rowOff>
                  </from>
                  <to>
                    <xdr:col>4</xdr:col>
                    <xdr:colOff>342900</xdr:colOff>
                    <xdr:row>8</xdr:row>
                    <xdr:rowOff>85725</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7</xdr:col>
                    <xdr:colOff>57150</xdr:colOff>
                    <xdr:row>5</xdr:row>
                    <xdr:rowOff>180975</xdr:rowOff>
                  </from>
                  <to>
                    <xdr:col>7</xdr:col>
                    <xdr:colOff>342900</xdr:colOff>
                    <xdr:row>7</xdr:row>
                    <xdr:rowOff>76200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7FDAB-BFC6-43E2-B3BE-81BCA8888CD2}">
  <sheetPr codeName="Sheet17">
    <pageSetUpPr fitToPage="1"/>
  </sheetPr>
  <dimension ref="A1:L20"/>
  <sheetViews>
    <sheetView view="pageBreakPreview" zoomScaleNormal="100" zoomScaleSheetLayoutView="100" workbookViewId="0">
      <selection activeCell="A7" sqref="A7:K7"/>
    </sheetView>
  </sheetViews>
  <sheetFormatPr defaultColWidth="9" defaultRowHeight="13.5"/>
  <cols>
    <col min="1" max="1" width="2.875" style="221" customWidth="1"/>
    <col min="2" max="5" width="9" style="221"/>
    <col min="6" max="6" width="10.625" style="221" customWidth="1"/>
    <col min="7" max="7" width="5" style="221" customWidth="1"/>
    <col min="8" max="10" width="9" style="221"/>
    <col min="11" max="11" width="8.5" style="221" customWidth="1"/>
    <col min="12" max="16384" width="9" style="221"/>
  </cols>
  <sheetData>
    <row r="1" spans="1:12" s="219" customFormat="1" ht="17.25">
      <c r="A1" s="218"/>
      <c r="B1" s="218"/>
      <c r="C1" s="218"/>
      <c r="D1" s="218"/>
      <c r="E1" s="218"/>
      <c r="F1" s="218"/>
      <c r="G1" s="218"/>
      <c r="H1" s="218"/>
      <c r="I1" s="218"/>
    </row>
    <row r="2" spans="1:12" ht="46.5" customHeight="1">
      <c r="A2" s="220"/>
    </row>
    <row r="3" spans="1:12" ht="30" customHeight="1">
      <c r="A3" s="943" t="s">
        <v>389</v>
      </c>
      <c r="B3" s="943"/>
      <c r="C3" s="943"/>
      <c r="D3" s="943"/>
      <c r="E3" s="943"/>
      <c r="F3" s="943"/>
      <c r="G3" s="943"/>
      <c r="H3" s="943"/>
      <c r="I3" s="943"/>
      <c r="J3" s="943"/>
      <c r="K3" s="943"/>
    </row>
    <row r="4" spans="1:12" ht="72" customHeight="1">
      <c r="A4" s="222"/>
    </row>
    <row r="5" spans="1:12" ht="39" customHeight="1">
      <c r="B5" s="944" t="s">
        <v>557</v>
      </c>
      <c r="C5" s="944"/>
      <c r="D5" s="944"/>
      <c r="E5" s="944"/>
      <c r="F5" s="944"/>
      <c r="G5" s="944"/>
      <c r="H5" s="944"/>
      <c r="I5" s="944"/>
      <c r="J5" s="944"/>
      <c r="K5" s="944"/>
    </row>
    <row r="6" spans="1:12" ht="32.25" customHeight="1">
      <c r="A6" s="223"/>
    </row>
    <row r="7" spans="1:12" ht="30" customHeight="1">
      <c r="A7" s="945" t="s">
        <v>208</v>
      </c>
      <c r="B7" s="945"/>
      <c r="C7" s="945"/>
      <c r="D7" s="945"/>
      <c r="E7" s="945"/>
      <c r="F7" s="945"/>
      <c r="G7" s="945"/>
      <c r="H7" s="945"/>
      <c r="I7" s="945"/>
      <c r="J7" s="945"/>
      <c r="K7" s="945"/>
    </row>
    <row r="8" spans="1:12" ht="51.75" customHeight="1">
      <c r="A8" s="224"/>
      <c r="B8" s="225"/>
      <c r="C8" s="225"/>
      <c r="D8" s="225"/>
      <c r="E8" s="225"/>
      <c r="F8" s="225"/>
      <c r="G8" s="225"/>
      <c r="H8" s="225"/>
      <c r="I8" s="225"/>
      <c r="J8" s="225"/>
      <c r="K8" s="225"/>
    </row>
    <row r="9" spans="1:12" ht="36" customHeight="1">
      <c r="A9" s="224"/>
      <c r="B9" s="946" t="s">
        <v>390</v>
      </c>
      <c r="C9" s="946"/>
      <c r="D9" s="947">
        <f>債権者登録!B30</f>
        <v>0</v>
      </c>
      <c r="E9" s="947"/>
      <c r="F9" s="947"/>
      <c r="G9" s="947"/>
      <c r="H9" s="947"/>
      <c r="I9" s="947"/>
      <c r="J9" s="947"/>
      <c r="K9" s="947"/>
    </row>
    <row r="10" spans="1:12" ht="56.25" customHeight="1">
      <c r="A10" s="226"/>
    </row>
    <row r="11" spans="1:12" ht="30" customHeight="1">
      <c r="A11" s="223"/>
      <c r="B11" s="948" t="s">
        <v>376</v>
      </c>
      <c r="C11" s="949"/>
      <c r="D11" s="949"/>
      <c r="E11" s="227"/>
      <c r="F11" s="227"/>
      <c r="G11" s="227"/>
      <c r="H11" s="227"/>
      <c r="I11" s="227"/>
      <c r="J11" s="227"/>
      <c r="K11" s="227"/>
    </row>
    <row r="12" spans="1:12" ht="35.25" customHeight="1">
      <c r="A12" s="223"/>
      <c r="B12" s="227"/>
      <c r="C12" s="227"/>
      <c r="D12" s="227"/>
      <c r="E12" s="227"/>
      <c r="F12" s="227"/>
      <c r="G12" s="227"/>
      <c r="H12" s="227"/>
      <c r="I12" s="227"/>
      <c r="J12" s="227"/>
      <c r="K12" s="227"/>
    </row>
    <row r="13" spans="1:12" ht="25.5" customHeight="1">
      <c r="A13" s="223" t="s">
        <v>391</v>
      </c>
      <c r="B13" s="227"/>
      <c r="C13" s="227"/>
      <c r="D13" s="227"/>
      <c r="E13" s="227"/>
      <c r="F13" s="227"/>
      <c r="G13" s="227"/>
      <c r="H13" s="227"/>
      <c r="I13" s="227"/>
      <c r="J13" s="227"/>
      <c r="K13" s="227"/>
    </row>
    <row r="14" spans="1:12" ht="36.75" customHeight="1">
      <c r="A14" s="228"/>
      <c r="B14" s="227"/>
      <c r="C14" s="227"/>
      <c r="D14" s="227"/>
      <c r="E14" s="227"/>
      <c r="F14" s="227"/>
      <c r="G14" s="227"/>
      <c r="H14" s="227"/>
      <c r="I14" s="227"/>
      <c r="J14" s="227"/>
      <c r="K14" s="227"/>
    </row>
    <row r="15" spans="1:12" ht="27" customHeight="1">
      <c r="A15" s="229"/>
      <c r="B15" s="227"/>
      <c r="C15" s="227"/>
      <c r="D15" s="227"/>
      <c r="E15" s="230"/>
      <c r="F15" s="230" t="s">
        <v>392</v>
      </c>
      <c r="G15" s="227"/>
      <c r="H15" s="942">
        <f>基本情報シート!D7</f>
        <v>0</v>
      </c>
      <c r="I15" s="942"/>
      <c r="J15" s="942"/>
      <c r="K15" s="942"/>
      <c r="L15" s="231"/>
    </row>
    <row r="16" spans="1:12" ht="27" customHeight="1">
      <c r="A16" s="229"/>
      <c r="B16" s="227"/>
      <c r="C16" s="227"/>
      <c r="D16" s="227"/>
      <c r="E16" s="230"/>
      <c r="F16" s="230" t="s">
        <v>393</v>
      </c>
      <c r="G16" s="227"/>
      <c r="H16" s="942">
        <f>基本情報シート!D5</f>
        <v>0</v>
      </c>
      <c r="I16" s="942"/>
      <c r="J16" s="942"/>
      <c r="K16" s="942"/>
      <c r="L16" s="232"/>
    </row>
    <row r="17" spans="2:12" ht="27" customHeight="1">
      <c r="B17" s="227"/>
      <c r="C17" s="227"/>
      <c r="D17" s="227"/>
      <c r="E17" s="227"/>
      <c r="F17" s="230" t="s">
        <v>394</v>
      </c>
      <c r="G17" s="227"/>
      <c r="H17" s="942">
        <f>基本情報シート!D9</f>
        <v>0</v>
      </c>
      <c r="I17" s="942"/>
      <c r="J17" s="942"/>
      <c r="K17" s="233" t="s">
        <v>395</v>
      </c>
      <c r="L17" s="234"/>
    </row>
    <row r="18" spans="2:12" ht="10.5" customHeight="1"/>
    <row r="19" spans="2:12" ht="30" customHeight="1"/>
    <row r="20" spans="2:12" ht="30" customHeight="1"/>
  </sheetData>
  <mergeCells count="9">
    <mergeCell ref="H15:K15"/>
    <mergeCell ref="H16:K16"/>
    <mergeCell ref="H17:J17"/>
    <mergeCell ref="A3:K3"/>
    <mergeCell ref="B5:K5"/>
    <mergeCell ref="A7:K7"/>
    <mergeCell ref="B9:C9"/>
    <mergeCell ref="D9:K9"/>
    <mergeCell ref="B11:D11"/>
  </mergeCells>
  <phoneticPr fontId="4"/>
  <pageMargins left="0.70866141732283472" right="0.70866141732283472" top="0.74803149606299213" bottom="0.74803149606299213" header="0.31496062992125984" footer="0.31496062992125984"/>
  <pageSetup paperSize="9" scale="98" orientation="portrait" blackAndWhite="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FF0000"/>
    <pageSetUpPr fitToPage="1"/>
  </sheetPr>
  <dimension ref="A2:E32"/>
  <sheetViews>
    <sheetView workbookViewId="0"/>
  </sheetViews>
  <sheetFormatPr defaultRowHeight="18.75"/>
  <cols>
    <col min="1" max="1" width="12.125" style="8" customWidth="1"/>
    <col min="2" max="2" width="4.5" style="8" bestFit="1" customWidth="1"/>
    <col min="3" max="3" width="68.375" style="8" customWidth="1"/>
    <col min="4" max="5" width="27.125" style="8" customWidth="1"/>
    <col min="6" max="16384" width="9" style="8"/>
  </cols>
  <sheetData>
    <row r="2" spans="1:5" ht="29.25" customHeight="1">
      <c r="A2" s="8" t="s">
        <v>43</v>
      </c>
    </row>
    <row r="3" spans="1:5" ht="102.75" customHeight="1">
      <c r="A3" s="952" t="s">
        <v>12</v>
      </c>
      <c r="B3" s="952"/>
      <c r="C3" s="952"/>
      <c r="D3" s="20" t="s">
        <v>41</v>
      </c>
      <c r="E3" s="20" t="s">
        <v>42</v>
      </c>
    </row>
    <row r="4" spans="1:5" ht="22.5">
      <c r="A4" s="951" t="s">
        <v>13</v>
      </c>
      <c r="B4" s="9">
        <v>1</v>
      </c>
      <c r="C4" s="11" t="s">
        <v>44</v>
      </c>
      <c r="D4" s="15">
        <v>537000</v>
      </c>
      <c r="E4" s="18">
        <v>268000</v>
      </c>
    </row>
    <row r="5" spans="1:5" ht="22.5">
      <c r="A5" s="951"/>
      <c r="B5" s="9">
        <v>2</v>
      </c>
      <c r="C5" s="11" t="s">
        <v>45</v>
      </c>
      <c r="D5" s="15">
        <v>684000</v>
      </c>
      <c r="E5" s="18">
        <v>342000</v>
      </c>
    </row>
    <row r="6" spans="1:5" ht="22.5">
      <c r="A6" s="951"/>
      <c r="B6" s="9">
        <v>3</v>
      </c>
      <c r="C6" s="11" t="s">
        <v>46</v>
      </c>
      <c r="D6" s="15">
        <v>889000</v>
      </c>
      <c r="E6" s="18">
        <v>445000</v>
      </c>
    </row>
    <row r="7" spans="1:5" ht="22.5">
      <c r="A7" s="951"/>
      <c r="B7" s="9">
        <v>4</v>
      </c>
      <c r="C7" s="12" t="s">
        <v>14</v>
      </c>
      <c r="D7" s="15">
        <v>231000</v>
      </c>
      <c r="E7" s="18">
        <v>115000</v>
      </c>
    </row>
    <row r="8" spans="1:5" ht="22.5">
      <c r="A8" s="951"/>
      <c r="B8" s="9">
        <v>5</v>
      </c>
      <c r="C8" s="11" t="s">
        <v>15</v>
      </c>
      <c r="D8" s="15">
        <v>226000</v>
      </c>
      <c r="E8" s="18">
        <v>113000</v>
      </c>
    </row>
    <row r="9" spans="1:5" ht="22.5">
      <c r="A9" s="951"/>
      <c r="B9" s="9">
        <v>6</v>
      </c>
      <c r="C9" s="11" t="s">
        <v>47</v>
      </c>
      <c r="D9" s="15">
        <v>564000</v>
      </c>
      <c r="E9" s="18">
        <v>282000</v>
      </c>
    </row>
    <row r="10" spans="1:5" ht="22.5">
      <c r="A10" s="951"/>
      <c r="B10" s="9">
        <v>7</v>
      </c>
      <c r="C10" s="11" t="s">
        <v>48</v>
      </c>
      <c r="D10" s="15">
        <v>710000</v>
      </c>
      <c r="E10" s="18">
        <v>355000</v>
      </c>
    </row>
    <row r="11" spans="1:5" ht="22.5">
      <c r="A11" s="951"/>
      <c r="B11" s="9">
        <v>8</v>
      </c>
      <c r="C11" s="11" t="s">
        <v>49</v>
      </c>
      <c r="D11" s="15">
        <v>1133000</v>
      </c>
      <c r="E11" s="18">
        <v>567000</v>
      </c>
    </row>
    <row r="12" spans="1:5" ht="22.5">
      <c r="A12" s="10" t="s">
        <v>16</v>
      </c>
      <c r="B12" s="9">
        <v>9</v>
      </c>
      <c r="C12" s="13" t="s">
        <v>17</v>
      </c>
      <c r="D12" s="15">
        <v>27000</v>
      </c>
      <c r="E12" s="18">
        <v>13000</v>
      </c>
    </row>
    <row r="13" spans="1:5" ht="22.5">
      <c r="A13" s="951" t="s">
        <v>18</v>
      </c>
      <c r="B13" s="9">
        <v>10</v>
      </c>
      <c r="C13" s="11" t="s">
        <v>19</v>
      </c>
      <c r="D13" s="15">
        <v>320000</v>
      </c>
      <c r="E13" s="18">
        <v>160000</v>
      </c>
    </row>
    <row r="14" spans="1:5" ht="22.5">
      <c r="A14" s="951"/>
      <c r="B14" s="9">
        <v>11</v>
      </c>
      <c r="C14" s="11" t="s">
        <v>20</v>
      </c>
      <c r="D14" s="15">
        <v>339000</v>
      </c>
      <c r="E14" s="18">
        <v>169000</v>
      </c>
    </row>
    <row r="15" spans="1:5" ht="22.5">
      <c r="A15" s="951"/>
      <c r="B15" s="9">
        <v>12</v>
      </c>
      <c r="C15" s="11" t="s">
        <v>21</v>
      </c>
      <c r="D15" s="15">
        <v>311000</v>
      </c>
      <c r="E15" s="18">
        <v>156000</v>
      </c>
    </row>
    <row r="16" spans="1:5" ht="22.5">
      <c r="A16" s="951"/>
      <c r="B16" s="9">
        <v>13</v>
      </c>
      <c r="C16" s="11" t="s">
        <v>22</v>
      </c>
      <c r="D16" s="15">
        <v>137000</v>
      </c>
      <c r="E16" s="18">
        <v>68000</v>
      </c>
    </row>
    <row r="17" spans="1:5" ht="22.5">
      <c r="A17" s="951"/>
      <c r="B17" s="9">
        <v>14</v>
      </c>
      <c r="C17" s="11" t="s">
        <v>23</v>
      </c>
      <c r="D17" s="15">
        <v>508000</v>
      </c>
      <c r="E17" s="18">
        <v>254000</v>
      </c>
    </row>
    <row r="18" spans="1:5" ht="22.5">
      <c r="A18" s="951"/>
      <c r="B18" s="9">
        <v>15</v>
      </c>
      <c r="C18" s="11" t="s">
        <v>24</v>
      </c>
      <c r="D18" s="15">
        <v>204000</v>
      </c>
      <c r="E18" s="18">
        <v>102000</v>
      </c>
    </row>
    <row r="19" spans="1:5" ht="22.5">
      <c r="A19" s="951"/>
      <c r="B19" s="9">
        <v>16</v>
      </c>
      <c r="C19" s="11" t="s">
        <v>25</v>
      </c>
      <c r="D19" s="15">
        <v>148000</v>
      </c>
      <c r="E19" s="18">
        <v>74000</v>
      </c>
    </row>
    <row r="20" spans="1:5" ht="22.5">
      <c r="A20" s="951"/>
      <c r="B20" s="9">
        <v>17</v>
      </c>
      <c r="C20" s="11" t="s">
        <v>26</v>
      </c>
      <c r="D20" s="17" t="s">
        <v>40</v>
      </c>
      <c r="E20" s="18">
        <v>282000</v>
      </c>
    </row>
    <row r="21" spans="1:5" ht="22.5">
      <c r="A21" s="951"/>
      <c r="B21" s="9">
        <v>18</v>
      </c>
      <c r="C21" s="14" t="s">
        <v>27</v>
      </c>
      <c r="D21" s="15">
        <v>33000</v>
      </c>
      <c r="E21" s="18">
        <v>16000</v>
      </c>
    </row>
    <row r="22" spans="1:5" ht="22.5">
      <c r="A22" s="950" t="s">
        <v>28</v>
      </c>
      <c r="B22" s="9">
        <v>19</v>
      </c>
      <c r="C22" s="11" t="s">
        <v>29</v>
      </c>
      <c r="D22" s="15">
        <v>475000</v>
      </c>
      <c r="E22" s="18">
        <v>237000</v>
      </c>
    </row>
    <row r="23" spans="1:5" ht="22.5">
      <c r="A23" s="950"/>
      <c r="B23" s="9">
        <v>20</v>
      </c>
      <c r="C23" s="11" t="s">
        <v>30</v>
      </c>
      <c r="D23" s="15">
        <v>638000</v>
      </c>
      <c r="E23" s="18">
        <v>319000</v>
      </c>
    </row>
    <row r="24" spans="1:5" ht="22.5">
      <c r="A24" s="950" t="s">
        <v>31</v>
      </c>
      <c r="B24" s="9">
        <v>21</v>
      </c>
      <c r="C24" s="11" t="s">
        <v>32</v>
      </c>
      <c r="D24" s="16">
        <v>38000</v>
      </c>
      <c r="E24" s="19">
        <v>19000</v>
      </c>
    </row>
    <row r="25" spans="1:5" ht="22.5">
      <c r="A25" s="950"/>
      <c r="B25" s="9">
        <v>22</v>
      </c>
      <c r="C25" s="11" t="s">
        <v>33</v>
      </c>
      <c r="D25" s="16">
        <v>40000</v>
      </c>
      <c r="E25" s="19">
        <v>20000</v>
      </c>
    </row>
    <row r="26" spans="1:5" ht="22.5">
      <c r="A26" s="950"/>
      <c r="B26" s="9">
        <v>23</v>
      </c>
      <c r="C26" s="11" t="s">
        <v>34</v>
      </c>
      <c r="D26" s="16">
        <v>38000</v>
      </c>
      <c r="E26" s="19">
        <v>19000</v>
      </c>
    </row>
    <row r="27" spans="1:5" ht="22.5">
      <c r="A27" s="950"/>
      <c r="B27" s="9">
        <v>24</v>
      </c>
      <c r="C27" s="11" t="s">
        <v>35</v>
      </c>
      <c r="D27" s="16">
        <v>48000</v>
      </c>
      <c r="E27" s="19">
        <v>24000</v>
      </c>
    </row>
    <row r="28" spans="1:5" ht="22.5">
      <c r="A28" s="950"/>
      <c r="B28" s="9">
        <v>25</v>
      </c>
      <c r="C28" s="11" t="s">
        <v>36</v>
      </c>
      <c r="D28" s="16">
        <v>43000</v>
      </c>
      <c r="E28" s="19">
        <v>21000</v>
      </c>
    </row>
    <row r="29" spans="1:5" ht="22.5">
      <c r="A29" s="950"/>
      <c r="B29" s="9">
        <v>26</v>
      </c>
      <c r="C29" s="13" t="s">
        <v>37</v>
      </c>
      <c r="D29" s="16">
        <v>36000</v>
      </c>
      <c r="E29" s="19">
        <v>18000</v>
      </c>
    </row>
    <row r="30" spans="1:5" ht="22.5">
      <c r="A30" s="950"/>
      <c r="B30" s="9">
        <v>27</v>
      </c>
      <c r="C30" s="12" t="s">
        <v>38</v>
      </c>
      <c r="D30" s="16">
        <v>37000</v>
      </c>
      <c r="E30" s="19">
        <v>19000</v>
      </c>
    </row>
    <row r="31" spans="1:5" ht="22.5">
      <c r="A31" s="950"/>
      <c r="B31" s="9">
        <v>28</v>
      </c>
      <c r="C31" s="12" t="s">
        <v>39</v>
      </c>
      <c r="D31" s="16">
        <v>35000</v>
      </c>
      <c r="E31" s="19">
        <v>18000</v>
      </c>
    </row>
    <row r="32" spans="1:5" ht="22.5">
      <c r="C32" s="13" t="s">
        <v>17</v>
      </c>
      <c r="D32" s="15">
        <v>27000</v>
      </c>
      <c r="E32" s="18">
        <v>13000</v>
      </c>
    </row>
  </sheetData>
  <sheetProtection sheet="1" objects="1" scenarios="1"/>
  <mergeCells count="5">
    <mergeCell ref="A24:A31"/>
    <mergeCell ref="A22:A23"/>
    <mergeCell ref="A13:A21"/>
    <mergeCell ref="A3:C3"/>
    <mergeCell ref="A4:A11"/>
  </mergeCells>
  <phoneticPr fontId="4"/>
  <pageMargins left="0.7" right="0.7" top="0.75" bottom="0.75" header="0.3" footer="0.3"/>
  <pageSetup paperSize="9" scale="67"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X36"/>
  <sheetViews>
    <sheetView view="pageBreakPreview" zoomScaleNormal="100" zoomScaleSheetLayoutView="100" workbookViewId="0">
      <selection activeCell="A3" sqref="A3:X4"/>
    </sheetView>
  </sheetViews>
  <sheetFormatPr defaultRowHeight="14.25"/>
  <cols>
    <col min="1" max="24" width="3.625" style="126" customWidth="1"/>
    <col min="25" max="16384" width="9" style="126"/>
  </cols>
  <sheetData>
    <row r="1" spans="1:24" ht="22.5" customHeight="1">
      <c r="A1" s="126" t="s">
        <v>185</v>
      </c>
    </row>
    <row r="2" spans="1:24" ht="22.5" customHeight="1"/>
    <row r="3" spans="1:24" ht="22.5" customHeight="1">
      <c r="A3" s="549" t="s">
        <v>186</v>
      </c>
      <c r="B3" s="549"/>
      <c r="C3" s="549"/>
      <c r="D3" s="549"/>
      <c r="E3" s="549"/>
      <c r="F3" s="549"/>
      <c r="G3" s="549"/>
      <c r="H3" s="549"/>
      <c r="I3" s="549"/>
      <c r="J3" s="549"/>
      <c r="K3" s="549"/>
      <c r="L3" s="549"/>
      <c r="M3" s="549"/>
      <c r="N3" s="549"/>
      <c r="O3" s="549"/>
      <c r="P3" s="549"/>
      <c r="Q3" s="549"/>
      <c r="R3" s="549"/>
      <c r="S3" s="549"/>
      <c r="T3" s="549"/>
      <c r="U3" s="549"/>
      <c r="V3" s="549"/>
      <c r="W3" s="549"/>
      <c r="X3" s="549"/>
    </row>
    <row r="4" spans="1:24" ht="22.5" customHeight="1">
      <c r="A4" s="549"/>
      <c r="B4" s="549"/>
      <c r="C4" s="549"/>
      <c r="D4" s="549"/>
      <c r="E4" s="549"/>
      <c r="F4" s="549"/>
      <c r="G4" s="549"/>
      <c r="H4" s="549"/>
      <c r="I4" s="549"/>
      <c r="J4" s="549"/>
      <c r="K4" s="549"/>
      <c r="L4" s="549"/>
      <c r="M4" s="549"/>
      <c r="N4" s="549"/>
      <c r="O4" s="549"/>
      <c r="P4" s="549"/>
      <c r="Q4" s="549"/>
      <c r="R4" s="549"/>
      <c r="S4" s="549"/>
      <c r="T4" s="549"/>
      <c r="U4" s="549"/>
      <c r="V4" s="549"/>
      <c r="W4" s="549"/>
      <c r="X4" s="549"/>
    </row>
    <row r="5" spans="1:24" ht="22.5" customHeight="1">
      <c r="A5" s="133"/>
      <c r="B5" s="133"/>
      <c r="C5" s="133"/>
      <c r="D5" s="133"/>
      <c r="E5" s="133"/>
      <c r="F5" s="133"/>
      <c r="G5" s="133"/>
      <c r="H5" s="133"/>
      <c r="I5" s="133"/>
      <c r="J5" s="133"/>
      <c r="K5" s="133"/>
      <c r="L5" s="133"/>
      <c r="M5" s="133"/>
      <c r="N5" s="133"/>
      <c r="O5" s="133"/>
      <c r="P5" s="133"/>
      <c r="Q5" s="133"/>
      <c r="R5" s="133"/>
      <c r="S5" s="133"/>
      <c r="T5" s="133"/>
      <c r="U5" s="133"/>
      <c r="V5" s="133"/>
      <c r="W5" s="133"/>
      <c r="X5" s="133"/>
    </row>
    <row r="6" spans="1:24" ht="22.5" customHeight="1">
      <c r="R6" s="126" t="s">
        <v>187</v>
      </c>
      <c r="S6" s="548"/>
      <c r="T6" s="548"/>
      <c r="U6" s="548"/>
      <c r="V6" s="548"/>
      <c r="W6" s="126" t="s">
        <v>188</v>
      </c>
    </row>
    <row r="7" spans="1:24" ht="22.5" customHeight="1">
      <c r="Q7" s="546">
        <f>基本情報シート!D19</f>
        <v>0</v>
      </c>
      <c r="R7" s="546"/>
      <c r="S7" s="546"/>
      <c r="T7" s="546"/>
      <c r="U7" s="546"/>
      <c r="V7" s="546"/>
      <c r="W7" s="546"/>
    </row>
    <row r="8" spans="1:24" ht="22.5" customHeight="1"/>
    <row r="9" spans="1:24" ht="22.5" customHeight="1">
      <c r="A9" s="126" t="s">
        <v>189</v>
      </c>
      <c r="B9" s="126" t="s">
        <v>190</v>
      </c>
    </row>
    <row r="10" spans="1:24" ht="22.5" customHeight="1">
      <c r="J10" s="553" t="s">
        <v>202</v>
      </c>
      <c r="K10" s="553"/>
      <c r="L10" s="553"/>
      <c r="M10" s="553"/>
      <c r="N10" s="556">
        <f>基本情報シート!D7</f>
        <v>0</v>
      </c>
      <c r="O10" s="557"/>
      <c r="P10" s="557"/>
      <c r="Q10" s="557"/>
      <c r="R10" s="557"/>
      <c r="S10" s="557"/>
      <c r="T10" s="557"/>
      <c r="U10" s="557"/>
      <c r="V10" s="557"/>
      <c r="W10" s="557"/>
      <c r="X10" s="557"/>
    </row>
    <row r="11" spans="1:24" ht="22.5" customHeight="1">
      <c r="J11" s="553" t="s">
        <v>203</v>
      </c>
      <c r="K11" s="553"/>
      <c r="L11" s="553"/>
      <c r="M11" s="553"/>
      <c r="N11" s="556">
        <f>基本情報シート!D5</f>
        <v>0</v>
      </c>
      <c r="O11" s="557"/>
      <c r="P11" s="557"/>
      <c r="Q11" s="557"/>
      <c r="R11" s="557"/>
      <c r="S11" s="557"/>
      <c r="T11" s="557"/>
      <c r="U11" s="557"/>
      <c r="V11" s="557"/>
      <c r="W11" s="557"/>
      <c r="X11" s="557"/>
    </row>
    <row r="12" spans="1:24" ht="22.5" customHeight="1">
      <c r="J12" s="554" t="s">
        <v>191</v>
      </c>
      <c r="K12" s="555"/>
      <c r="L12" s="555"/>
      <c r="M12" s="555"/>
      <c r="N12" s="556">
        <f>基本情報シート!D9</f>
        <v>0</v>
      </c>
      <c r="O12" s="557"/>
      <c r="P12" s="557"/>
      <c r="Q12" s="557"/>
      <c r="R12" s="557"/>
      <c r="S12" s="557"/>
      <c r="T12" s="557"/>
      <c r="U12" s="557"/>
      <c r="V12" s="557"/>
      <c r="W12" s="557"/>
      <c r="X12" s="557"/>
    </row>
    <row r="13" spans="1:24" ht="22.5" customHeight="1">
      <c r="J13" s="553" t="s">
        <v>204</v>
      </c>
      <c r="K13" s="553"/>
      <c r="L13" s="553"/>
      <c r="M13" s="553"/>
      <c r="N13" s="558">
        <f>基本情報シート!D8</f>
        <v>0</v>
      </c>
      <c r="O13" s="559"/>
      <c r="P13" s="559"/>
      <c r="Q13" s="559"/>
      <c r="R13" s="559"/>
      <c r="S13" s="559"/>
      <c r="T13" s="559"/>
      <c r="U13" s="559"/>
      <c r="V13" s="559"/>
      <c r="W13" s="559"/>
      <c r="X13" s="559"/>
    </row>
    <row r="14" spans="1:24" ht="22.5" customHeight="1">
      <c r="J14" s="551" t="s">
        <v>205</v>
      </c>
      <c r="K14" s="552"/>
      <c r="L14" s="552"/>
      <c r="M14" s="552"/>
      <c r="N14" s="556">
        <f>基本情報シート!D10</f>
        <v>0</v>
      </c>
      <c r="O14" s="557"/>
      <c r="P14" s="557"/>
      <c r="Q14" s="557"/>
      <c r="R14" s="557"/>
      <c r="S14" s="557"/>
      <c r="T14" s="557"/>
      <c r="U14" s="557"/>
      <c r="V14" s="557"/>
      <c r="W14" s="557"/>
      <c r="X14" s="557"/>
    </row>
    <row r="15" spans="1:24" ht="22.5" customHeight="1"/>
    <row r="16" spans="1:24" ht="22.5" customHeight="1"/>
    <row r="17" spans="1:24" ht="22.5" customHeight="1">
      <c r="B17" s="126" t="s">
        <v>553</v>
      </c>
    </row>
    <row r="18" spans="1:24" ht="22.5" customHeight="1">
      <c r="A18" s="126" t="s">
        <v>199</v>
      </c>
      <c r="C18" s="128"/>
      <c r="D18" s="128"/>
      <c r="E18" s="547">
        <f ca="1">別記!E9</f>
        <v>0</v>
      </c>
      <c r="F18" s="547"/>
      <c r="G18" s="547"/>
      <c r="H18" s="547"/>
      <c r="I18" s="126" t="s">
        <v>197</v>
      </c>
    </row>
    <row r="19" spans="1:24" ht="22.5" customHeight="1">
      <c r="A19" s="126" t="s">
        <v>198</v>
      </c>
    </row>
    <row r="20" spans="1:24" ht="22.5" customHeight="1"/>
    <row r="21" spans="1:24" ht="22.5" customHeight="1"/>
    <row r="22" spans="1:24" ht="22.5" customHeight="1">
      <c r="A22" s="550" t="s">
        <v>192</v>
      </c>
      <c r="B22" s="550"/>
      <c r="C22" s="550"/>
      <c r="D22" s="550"/>
      <c r="E22" s="550"/>
      <c r="F22" s="550"/>
      <c r="G22" s="550"/>
      <c r="H22" s="550"/>
      <c r="I22" s="550"/>
      <c r="J22" s="550"/>
      <c r="K22" s="550"/>
      <c r="L22" s="550"/>
      <c r="M22" s="550"/>
      <c r="N22" s="550"/>
      <c r="O22" s="550"/>
      <c r="P22" s="550"/>
      <c r="Q22" s="550"/>
      <c r="R22" s="550"/>
      <c r="S22" s="550"/>
      <c r="T22" s="550"/>
      <c r="U22" s="550"/>
      <c r="V22" s="550"/>
      <c r="W22" s="550"/>
      <c r="X22" s="550"/>
    </row>
    <row r="23" spans="1:24" ht="22.5" customHeight="1"/>
    <row r="24" spans="1:24" ht="22.5" customHeight="1"/>
    <row r="25" spans="1:24" ht="22.5" customHeight="1">
      <c r="C25" s="126">
        <v>1</v>
      </c>
      <c r="E25" s="126" t="s">
        <v>193</v>
      </c>
    </row>
    <row r="26" spans="1:24" ht="22.5" customHeight="1"/>
    <row r="27" spans="1:24" ht="22.5" customHeight="1">
      <c r="C27" s="126">
        <v>2</v>
      </c>
      <c r="E27" s="126" t="s">
        <v>194</v>
      </c>
      <c r="M27" s="546" t="str">
        <f>別紙2その１!D34</f>
        <v xml:space="preserve"> </v>
      </c>
      <c r="N27" s="546"/>
      <c r="O27" s="546"/>
      <c r="P27" s="546"/>
      <c r="Q27" s="546"/>
      <c r="R27" s="546"/>
      <c r="S27" s="546"/>
    </row>
    <row r="28" spans="1:24" ht="22.5" customHeight="1">
      <c r="O28" s="127"/>
      <c r="Q28" s="127"/>
      <c r="S28" s="127"/>
    </row>
    <row r="29" spans="1:24" ht="22.5" customHeight="1">
      <c r="E29" s="126" t="s">
        <v>195</v>
      </c>
      <c r="M29" s="546">
        <f>別紙2その１!F34</f>
        <v>0</v>
      </c>
      <c r="N29" s="546"/>
      <c r="O29" s="546"/>
      <c r="P29" s="546"/>
      <c r="Q29" s="546"/>
      <c r="R29" s="546"/>
      <c r="S29" s="546"/>
    </row>
    <row r="30" spans="1:24" ht="22.5" customHeight="1"/>
    <row r="31" spans="1:24" ht="22.5" customHeight="1">
      <c r="C31" s="126">
        <v>3</v>
      </c>
      <c r="E31" s="126" t="s">
        <v>196</v>
      </c>
    </row>
    <row r="32" spans="1:24" ht="22.5" customHeight="1"/>
    <row r="33" ht="22.5" customHeight="1"/>
    <row r="34" ht="22.5" customHeight="1"/>
    <row r="35" ht="22.5" customHeight="1"/>
    <row r="36" ht="22.5" customHeight="1"/>
  </sheetData>
  <mergeCells count="17">
    <mergeCell ref="Q7:W7"/>
    <mergeCell ref="M27:S27"/>
    <mergeCell ref="M29:S29"/>
    <mergeCell ref="E18:H18"/>
    <mergeCell ref="S6:V6"/>
    <mergeCell ref="A3:X4"/>
    <mergeCell ref="A22:X22"/>
    <mergeCell ref="J14:M14"/>
    <mergeCell ref="J13:M13"/>
    <mergeCell ref="J12:M12"/>
    <mergeCell ref="J11:M11"/>
    <mergeCell ref="J10:M10"/>
    <mergeCell ref="N10:X10"/>
    <mergeCell ref="N11:X11"/>
    <mergeCell ref="N12:X12"/>
    <mergeCell ref="N13:X13"/>
    <mergeCell ref="N14:X14"/>
  </mergeCells>
  <phoneticPr fontId="4"/>
  <dataValidations count="1">
    <dataValidation allowBlank="1" showInputMessage="1" showErrorMessage="1" promptTitle="直接入力禁止！" prompt="計算式が入っているので、触らないでください。" sqref="E18:H18" xr:uid="{77C6AF78-AD6B-4B03-8405-88C01FCB04DD}"/>
  </dataValidations>
  <printOptions horizontalCentered="1"/>
  <pageMargins left="0.9055118110236221" right="0.70866141732283472" top="0.74803149606299213" bottom="0.74803149606299213" header="0.31496062992125984" footer="0.31496062992125984"/>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O24"/>
  <sheetViews>
    <sheetView view="pageBreakPreview" zoomScale="115" zoomScaleNormal="100" zoomScaleSheetLayoutView="115" workbookViewId="0">
      <selection activeCell="N13" sqref="N13"/>
    </sheetView>
  </sheetViews>
  <sheetFormatPr defaultColWidth="9" defaultRowHeight="13.5"/>
  <cols>
    <col min="1" max="1" width="4" style="121" customWidth="1"/>
    <col min="2" max="4" width="10.75" style="121" customWidth="1"/>
    <col min="5" max="10" width="8.125" style="121" customWidth="1"/>
    <col min="11" max="11" width="3.25" style="121" customWidth="1"/>
    <col min="12" max="16384" width="9" style="121"/>
  </cols>
  <sheetData>
    <row r="1" spans="1:15" ht="14.25">
      <c r="A1" s="122" t="s">
        <v>161</v>
      </c>
      <c r="B1" s="122"/>
      <c r="C1" s="122"/>
      <c r="D1" s="122"/>
      <c r="E1" s="122"/>
      <c r="F1" s="122"/>
      <c r="G1" s="122"/>
      <c r="H1" s="122"/>
      <c r="I1" s="122"/>
      <c r="J1" s="120"/>
      <c r="K1" s="120"/>
    </row>
    <row r="2" spans="1:15" ht="14.25">
      <c r="A2" s="120"/>
      <c r="B2" s="120"/>
      <c r="C2" s="120"/>
      <c r="D2" s="120"/>
      <c r="E2" s="120"/>
      <c r="F2" s="120"/>
      <c r="G2" s="120"/>
      <c r="H2" s="120"/>
      <c r="I2" s="120"/>
      <c r="J2" s="120"/>
      <c r="K2" s="120"/>
    </row>
    <row r="3" spans="1:15" ht="14.25">
      <c r="A3" s="120"/>
      <c r="B3" s="120"/>
      <c r="C3" s="120"/>
      <c r="D3" s="120"/>
      <c r="E3" s="120"/>
      <c r="F3" s="120"/>
      <c r="G3" s="120"/>
      <c r="H3" s="120"/>
      <c r="I3" s="120"/>
      <c r="J3" s="120"/>
      <c r="K3" s="120"/>
    </row>
    <row r="4" spans="1:15" s="130" customFormat="1" ht="21">
      <c r="A4" s="560" t="s">
        <v>162</v>
      </c>
      <c r="B4" s="560"/>
      <c r="C4" s="560"/>
      <c r="D4" s="560"/>
      <c r="E4" s="560"/>
      <c r="F4" s="560"/>
      <c r="G4" s="560"/>
      <c r="H4" s="560"/>
      <c r="I4" s="560"/>
      <c r="J4" s="560"/>
      <c r="K4" s="560"/>
    </row>
    <row r="5" spans="1:15" ht="14.25">
      <c r="A5" s="120"/>
      <c r="B5" s="120"/>
      <c r="C5" s="120"/>
      <c r="D5" s="120"/>
      <c r="E5" s="120"/>
      <c r="F5" s="120"/>
      <c r="G5" s="120"/>
      <c r="H5" s="120"/>
      <c r="I5" s="120"/>
      <c r="J5" s="120"/>
      <c r="K5" s="120"/>
    </row>
    <row r="6" spans="1:15" ht="14.25">
      <c r="A6" s="120"/>
      <c r="B6" s="120"/>
      <c r="C6" s="120"/>
      <c r="D6" s="120"/>
      <c r="E6" s="120"/>
      <c r="F6" s="120"/>
      <c r="G6" s="120"/>
      <c r="H6" s="120"/>
      <c r="I6" s="120"/>
      <c r="J6" s="120"/>
      <c r="K6" s="120"/>
    </row>
    <row r="7" spans="1:15" ht="14.25">
      <c r="A7" s="120">
        <v>1</v>
      </c>
      <c r="B7" s="120" t="s">
        <v>163</v>
      </c>
      <c r="C7" s="120"/>
      <c r="D7" s="120"/>
      <c r="E7" s="120"/>
      <c r="F7" s="120"/>
      <c r="G7" s="120"/>
      <c r="H7" s="120"/>
      <c r="I7" s="120"/>
      <c r="J7" s="123" t="s">
        <v>164</v>
      </c>
      <c r="K7" s="120"/>
    </row>
    <row r="8" spans="1:15" ht="39.75" customHeight="1">
      <c r="A8" s="120"/>
      <c r="B8" s="561" t="s">
        <v>165</v>
      </c>
      <c r="C8" s="561"/>
      <c r="D8" s="561"/>
      <c r="E8" s="561" t="s">
        <v>166</v>
      </c>
      <c r="F8" s="561"/>
      <c r="G8" s="561"/>
      <c r="H8" s="561" t="s">
        <v>167</v>
      </c>
      <c r="I8" s="561"/>
      <c r="J8" s="561"/>
      <c r="K8" s="120"/>
      <c r="L8" s="562"/>
      <c r="M8" s="562"/>
      <c r="N8" s="562"/>
      <c r="O8" s="562"/>
    </row>
    <row r="9" spans="1:15" ht="39.75" customHeight="1">
      <c r="A9" s="120"/>
      <c r="B9" s="561" t="s">
        <v>171</v>
      </c>
      <c r="C9" s="561"/>
      <c r="D9" s="561"/>
      <c r="E9" s="563">
        <f ca="1">別紙2その１!Q18+別紙2その2!P14</f>
        <v>0</v>
      </c>
      <c r="F9" s="563"/>
      <c r="G9" s="563"/>
      <c r="H9" s="564"/>
      <c r="I9" s="565"/>
      <c r="J9" s="566"/>
      <c r="K9" s="120"/>
      <c r="L9" s="124"/>
    </row>
    <row r="10" spans="1:15" ht="39.75" customHeight="1">
      <c r="A10" s="120"/>
      <c r="B10" s="561" t="s">
        <v>172</v>
      </c>
      <c r="C10" s="561"/>
      <c r="D10" s="561"/>
      <c r="E10" s="563">
        <f ca="1">E21-E9</f>
        <v>0</v>
      </c>
      <c r="F10" s="563"/>
      <c r="G10" s="563"/>
      <c r="H10" s="561"/>
      <c r="I10" s="561"/>
      <c r="J10" s="561"/>
      <c r="K10" s="120"/>
      <c r="L10" s="124"/>
    </row>
    <row r="11" spans="1:15" ht="39.75" customHeight="1">
      <c r="A11" s="120"/>
      <c r="B11" s="567"/>
      <c r="C11" s="567"/>
      <c r="D11" s="567"/>
      <c r="E11" s="563"/>
      <c r="F11" s="563"/>
      <c r="G11" s="563"/>
      <c r="H11" s="561"/>
      <c r="I11" s="561"/>
      <c r="J11" s="561"/>
      <c r="K11" s="120"/>
    </row>
    <row r="12" spans="1:15" ht="39.75" customHeight="1">
      <c r="A12" s="120"/>
      <c r="B12" s="567"/>
      <c r="C12" s="567"/>
      <c r="D12" s="567"/>
      <c r="E12" s="563"/>
      <c r="F12" s="563"/>
      <c r="G12" s="563"/>
      <c r="H12" s="561"/>
      <c r="I12" s="561"/>
      <c r="J12" s="561"/>
      <c r="K12" s="120"/>
    </row>
    <row r="13" spans="1:15" ht="39.75" customHeight="1">
      <c r="A13" s="120"/>
      <c r="B13" s="561" t="s">
        <v>168</v>
      </c>
      <c r="C13" s="561"/>
      <c r="D13" s="561"/>
      <c r="E13" s="563">
        <f ca="1">SUM(E9:G12)</f>
        <v>0</v>
      </c>
      <c r="F13" s="563"/>
      <c r="G13" s="563"/>
      <c r="H13" s="561"/>
      <c r="I13" s="561"/>
      <c r="J13" s="561"/>
      <c r="K13" s="120"/>
      <c r="L13" s="124"/>
    </row>
    <row r="14" spans="1:15" ht="39.75" customHeight="1">
      <c r="A14" s="120"/>
      <c r="B14" s="120"/>
      <c r="C14" s="120"/>
      <c r="D14" s="120"/>
      <c r="E14" s="322"/>
      <c r="F14" s="322"/>
      <c r="G14" s="322"/>
      <c r="H14" s="120"/>
      <c r="I14" s="120"/>
      <c r="J14" s="120"/>
      <c r="K14" s="120"/>
    </row>
    <row r="15" spans="1:15" ht="39.75" customHeight="1">
      <c r="A15" s="120">
        <v>2</v>
      </c>
      <c r="B15" s="120" t="s">
        <v>169</v>
      </c>
      <c r="C15" s="120"/>
      <c r="D15" s="120"/>
      <c r="E15" s="322"/>
      <c r="F15" s="322"/>
      <c r="G15" s="322"/>
      <c r="H15" s="120"/>
      <c r="I15" s="120"/>
      <c r="J15" s="123" t="s">
        <v>164</v>
      </c>
      <c r="K15" s="120"/>
    </row>
    <row r="16" spans="1:15" ht="39.75" customHeight="1">
      <c r="A16" s="120"/>
      <c r="B16" s="561" t="s">
        <v>165</v>
      </c>
      <c r="C16" s="561"/>
      <c r="D16" s="561"/>
      <c r="E16" s="568" t="s">
        <v>166</v>
      </c>
      <c r="F16" s="568"/>
      <c r="G16" s="568"/>
      <c r="H16" s="561" t="s">
        <v>167</v>
      </c>
      <c r="I16" s="561"/>
      <c r="J16" s="561"/>
      <c r="K16" s="120"/>
    </row>
    <row r="17" spans="1:12" ht="39.75" customHeight="1">
      <c r="A17" s="120"/>
      <c r="B17" s="569" t="s">
        <v>174</v>
      </c>
      <c r="C17" s="570"/>
      <c r="D17" s="571"/>
      <c r="E17" s="563">
        <f ca="1">別紙2その１!H18+別紙2その１!P18</f>
        <v>0</v>
      </c>
      <c r="F17" s="563"/>
      <c r="G17" s="563"/>
      <c r="H17" s="561"/>
      <c r="I17" s="561"/>
      <c r="J17" s="561"/>
      <c r="K17" s="120"/>
      <c r="L17" s="124"/>
    </row>
    <row r="18" spans="1:12" ht="39.75" customHeight="1">
      <c r="A18" s="120"/>
      <c r="B18" s="569" t="s">
        <v>176</v>
      </c>
      <c r="C18" s="570"/>
      <c r="D18" s="571"/>
      <c r="E18" s="572">
        <f ca="1">別紙2その2!H14</f>
        <v>0</v>
      </c>
      <c r="F18" s="573"/>
      <c r="G18" s="574"/>
      <c r="H18" s="575"/>
      <c r="I18" s="576"/>
      <c r="J18" s="577"/>
      <c r="K18" s="120"/>
      <c r="L18" s="124"/>
    </row>
    <row r="19" spans="1:12" ht="39.75" customHeight="1">
      <c r="A19" s="120"/>
      <c r="B19" s="578"/>
      <c r="C19" s="579"/>
      <c r="D19" s="580"/>
      <c r="E19" s="563"/>
      <c r="F19" s="563"/>
      <c r="G19" s="563"/>
      <c r="H19" s="561"/>
      <c r="I19" s="561"/>
      <c r="J19" s="561"/>
      <c r="K19" s="120"/>
      <c r="L19" s="124"/>
    </row>
    <row r="20" spans="1:12" ht="39.75" customHeight="1">
      <c r="A20" s="120"/>
      <c r="B20" s="567"/>
      <c r="C20" s="567"/>
      <c r="D20" s="567"/>
      <c r="E20" s="563"/>
      <c r="F20" s="563"/>
      <c r="G20" s="563"/>
      <c r="H20" s="561"/>
      <c r="I20" s="561"/>
      <c r="J20" s="561"/>
      <c r="K20" s="120"/>
      <c r="L20" s="124"/>
    </row>
    <row r="21" spans="1:12" ht="39.75" customHeight="1">
      <c r="A21" s="120"/>
      <c r="B21" s="561" t="s">
        <v>168</v>
      </c>
      <c r="C21" s="561"/>
      <c r="D21" s="561"/>
      <c r="E21" s="563">
        <f ca="1">SUM(E17:G20)</f>
        <v>0</v>
      </c>
      <c r="F21" s="563"/>
      <c r="G21" s="563"/>
      <c r="H21" s="561"/>
      <c r="I21" s="561"/>
      <c r="J21" s="561"/>
      <c r="K21" s="120"/>
      <c r="L21" s="124"/>
    </row>
    <row r="22" spans="1:12" ht="39.75" customHeight="1">
      <c r="A22" s="120"/>
      <c r="B22" s="131"/>
      <c r="C22" s="131"/>
      <c r="D22" s="131"/>
      <c r="E22" s="132"/>
      <c r="F22" s="132"/>
      <c r="G22" s="132"/>
      <c r="H22" s="131"/>
      <c r="I22" s="131"/>
      <c r="J22" s="131"/>
      <c r="K22" s="120"/>
      <c r="L22" s="124"/>
    </row>
    <row r="23" spans="1:12" ht="14.25">
      <c r="A23" s="120"/>
      <c r="B23" s="120" t="s">
        <v>170</v>
      </c>
      <c r="C23" s="120"/>
      <c r="D23" s="120"/>
      <c r="E23" s="120"/>
      <c r="F23" s="120"/>
      <c r="G23" s="120"/>
      <c r="H23" s="120"/>
      <c r="I23" s="120"/>
      <c r="J23" s="120"/>
      <c r="K23" s="120"/>
    </row>
    <row r="24" spans="1:12" ht="14.25">
      <c r="A24" s="120"/>
      <c r="B24" s="120"/>
      <c r="C24" s="120"/>
      <c r="D24" s="120"/>
      <c r="E24" s="120"/>
      <c r="F24" s="120"/>
      <c r="G24" s="120"/>
      <c r="H24" s="120"/>
      <c r="I24" s="120"/>
      <c r="J24" s="120"/>
      <c r="K24" s="120"/>
    </row>
  </sheetData>
  <mergeCells count="38">
    <mergeCell ref="B21:D21"/>
    <mergeCell ref="E21:G21"/>
    <mergeCell ref="H21:J21"/>
    <mergeCell ref="B19:D19"/>
    <mergeCell ref="E19:G19"/>
    <mergeCell ref="H19:J19"/>
    <mergeCell ref="B20:D20"/>
    <mergeCell ref="E20:G20"/>
    <mergeCell ref="H20:J20"/>
    <mergeCell ref="B17:D17"/>
    <mergeCell ref="E17:G17"/>
    <mergeCell ref="H17:J17"/>
    <mergeCell ref="B18:D18"/>
    <mergeCell ref="E18:G18"/>
    <mergeCell ref="H18:J18"/>
    <mergeCell ref="B13:D13"/>
    <mergeCell ref="E13:G13"/>
    <mergeCell ref="H13:J13"/>
    <mergeCell ref="B16:D16"/>
    <mergeCell ref="E16:G16"/>
    <mergeCell ref="H16:J16"/>
    <mergeCell ref="B9:D9"/>
    <mergeCell ref="E9:G9"/>
    <mergeCell ref="H9:J9"/>
    <mergeCell ref="B12:D12"/>
    <mergeCell ref="E12:G12"/>
    <mergeCell ref="H12:J12"/>
    <mergeCell ref="B10:D10"/>
    <mergeCell ref="E10:G10"/>
    <mergeCell ref="H10:J10"/>
    <mergeCell ref="B11:D11"/>
    <mergeCell ref="E11:G11"/>
    <mergeCell ref="H11:J11"/>
    <mergeCell ref="A4:K4"/>
    <mergeCell ref="B8:D8"/>
    <mergeCell ref="E8:G8"/>
    <mergeCell ref="H8:J8"/>
    <mergeCell ref="L8:O8"/>
  </mergeCells>
  <phoneticPr fontId="4"/>
  <dataValidations count="1">
    <dataValidation allowBlank="1" showInputMessage="1" showErrorMessage="1" promptTitle="直接入力禁止！" prompt="計算式が入っているので、触らないでください。" sqref="E9:G10 E13:G13 E17:G17 E18:G18 E21:G21" xr:uid="{304C4E56-9A6C-4B1F-980C-21450647F528}"/>
  </dataValidations>
  <pageMargins left="0.70866141732283472" right="0.70866141732283472" top="0.78740157480314965"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Q42"/>
  <sheetViews>
    <sheetView showGridLines="0" view="pageBreakPreview" zoomScale="70" zoomScaleNormal="75" zoomScaleSheetLayoutView="70" workbookViewId="0">
      <selection activeCell="Q9" sqref="Q9"/>
    </sheetView>
  </sheetViews>
  <sheetFormatPr defaultRowHeight="18.75" customHeight="1"/>
  <cols>
    <col min="1" max="1" width="5.625" style="1" customWidth="1"/>
    <col min="2" max="6" width="16.375" style="1" customWidth="1"/>
    <col min="7" max="7" width="7.25" style="1" customWidth="1"/>
    <col min="8" max="8" width="13.375" style="1" customWidth="1"/>
    <col min="9" max="17" width="12.875" style="1" customWidth="1"/>
    <col min="18" max="262" width="9" style="1"/>
    <col min="263" max="263" width="18.875" style="1" customWidth="1"/>
    <col min="264" max="267" width="13.75" style="1" customWidth="1"/>
    <col min="268" max="273" width="13.875" style="1" customWidth="1"/>
    <col min="274" max="518" width="9" style="1"/>
    <col min="519" max="519" width="18.875" style="1" customWidth="1"/>
    <col min="520" max="523" width="13.75" style="1" customWidth="1"/>
    <col min="524" max="529" width="13.875" style="1" customWidth="1"/>
    <col min="530" max="774" width="9" style="1"/>
    <col min="775" max="775" width="18.875" style="1" customWidth="1"/>
    <col min="776" max="779" width="13.75" style="1" customWidth="1"/>
    <col min="780" max="785" width="13.875" style="1" customWidth="1"/>
    <col min="786" max="1030" width="9" style="1"/>
    <col min="1031" max="1031" width="18.875" style="1" customWidth="1"/>
    <col min="1032" max="1035" width="13.75" style="1" customWidth="1"/>
    <col min="1036" max="1041" width="13.875" style="1" customWidth="1"/>
    <col min="1042" max="1286" width="9" style="1"/>
    <col min="1287" max="1287" width="18.875" style="1" customWidth="1"/>
    <col min="1288" max="1291" width="13.75" style="1" customWidth="1"/>
    <col min="1292" max="1297" width="13.875" style="1" customWidth="1"/>
    <col min="1298" max="1542" width="9" style="1"/>
    <col min="1543" max="1543" width="18.875" style="1" customWidth="1"/>
    <col min="1544" max="1547" width="13.75" style="1" customWidth="1"/>
    <col min="1548" max="1553" width="13.875" style="1" customWidth="1"/>
    <col min="1554" max="1798" width="9" style="1"/>
    <col min="1799" max="1799" width="18.875" style="1" customWidth="1"/>
    <col min="1800" max="1803" width="13.75" style="1" customWidth="1"/>
    <col min="1804" max="1809" width="13.875" style="1" customWidth="1"/>
    <col min="1810" max="2054" width="9" style="1"/>
    <col min="2055" max="2055" width="18.875" style="1" customWidth="1"/>
    <col min="2056" max="2059" width="13.75" style="1" customWidth="1"/>
    <col min="2060" max="2065" width="13.875" style="1" customWidth="1"/>
    <col min="2066" max="2310" width="9" style="1"/>
    <col min="2311" max="2311" width="18.875" style="1" customWidth="1"/>
    <col min="2312" max="2315" width="13.75" style="1" customWidth="1"/>
    <col min="2316" max="2321" width="13.875" style="1" customWidth="1"/>
    <col min="2322" max="2566" width="9" style="1"/>
    <col min="2567" max="2567" width="18.875" style="1" customWidth="1"/>
    <col min="2568" max="2571" width="13.75" style="1" customWidth="1"/>
    <col min="2572" max="2577" width="13.875" style="1" customWidth="1"/>
    <col min="2578" max="2822" width="9" style="1"/>
    <col min="2823" max="2823" width="18.875" style="1" customWidth="1"/>
    <col min="2824" max="2827" width="13.75" style="1" customWidth="1"/>
    <col min="2828" max="2833" width="13.875" style="1" customWidth="1"/>
    <col min="2834" max="3078" width="9" style="1"/>
    <col min="3079" max="3079" width="18.875" style="1" customWidth="1"/>
    <col min="3080" max="3083" width="13.75" style="1" customWidth="1"/>
    <col min="3084" max="3089" width="13.875" style="1" customWidth="1"/>
    <col min="3090" max="3334" width="9" style="1"/>
    <col min="3335" max="3335" width="18.875" style="1" customWidth="1"/>
    <col min="3336" max="3339" width="13.75" style="1" customWidth="1"/>
    <col min="3340" max="3345" width="13.875" style="1" customWidth="1"/>
    <col min="3346" max="3590" width="9" style="1"/>
    <col min="3591" max="3591" width="18.875" style="1" customWidth="1"/>
    <col min="3592" max="3595" width="13.75" style="1" customWidth="1"/>
    <col min="3596" max="3601" width="13.875" style="1" customWidth="1"/>
    <col min="3602" max="3846" width="9" style="1"/>
    <col min="3847" max="3847" width="18.875" style="1" customWidth="1"/>
    <col min="3848" max="3851" width="13.75" style="1" customWidth="1"/>
    <col min="3852" max="3857" width="13.875" style="1" customWidth="1"/>
    <col min="3858" max="4102" width="9" style="1"/>
    <col min="4103" max="4103" width="18.875" style="1" customWidth="1"/>
    <col min="4104" max="4107" width="13.75" style="1" customWidth="1"/>
    <col min="4108" max="4113" width="13.875" style="1" customWidth="1"/>
    <col min="4114" max="4358" width="9" style="1"/>
    <col min="4359" max="4359" width="18.875" style="1" customWidth="1"/>
    <col min="4360" max="4363" width="13.75" style="1" customWidth="1"/>
    <col min="4364" max="4369" width="13.875" style="1" customWidth="1"/>
    <col min="4370" max="4614" width="9" style="1"/>
    <col min="4615" max="4615" width="18.875" style="1" customWidth="1"/>
    <col min="4616" max="4619" width="13.75" style="1" customWidth="1"/>
    <col min="4620" max="4625" width="13.875" style="1" customWidth="1"/>
    <col min="4626" max="4870" width="9" style="1"/>
    <col min="4871" max="4871" width="18.875" style="1" customWidth="1"/>
    <col min="4872" max="4875" width="13.75" style="1" customWidth="1"/>
    <col min="4876" max="4881" width="13.875" style="1" customWidth="1"/>
    <col min="4882" max="5126" width="9" style="1"/>
    <col min="5127" max="5127" width="18.875" style="1" customWidth="1"/>
    <col min="5128" max="5131" width="13.75" style="1" customWidth="1"/>
    <col min="5132" max="5137" width="13.875" style="1" customWidth="1"/>
    <col min="5138" max="5382" width="9" style="1"/>
    <col min="5383" max="5383" width="18.875" style="1" customWidth="1"/>
    <col min="5384" max="5387" width="13.75" style="1" customWidth="1"/>
    <col min="5388" max="5393" width="13.875" style="1" customWidth="1"/>
    <col min="5394" max="5638" width="9" style="1"/>
    <col min="5639" max="5639" width="18.875" style="1" customWidth="1"/>
    <col min="5640" max="5643" width="13.75" style="1" customWidth="1"/>
    <col min="5644" max="5649" width="13.875" style="1" customWidth="1"/>
    <col min="5650" max="5894" width="9" style="1"/>
    <col min="5895" max="5895" width="18.875" style="1" customWidth="1"/>
    <col min="5896" max="5899" width="13.75" style="1" customWidth="1"/>
    <col min="5900" max="5905" width="13.875" style="1" customWidth="1"/>
    <col min="5906" max="6150" width="9" style="1"/>
    <col min="6151" max="6151" width="18.875" style="1" customWidth="1"/>
    <col min="6152" max="6155" width="13.75" style="1" customWidth="1"/>
    <col min="6156" max="6161" width="13.875" style="1" customWidth="1"/>
    <col min="6162" max="6406" width="9" style="1"/>
    <col min="6407" max="6407" width="18.875" style="1" customWidth="1"/>
    <col min="6408" max="6411" width="13.75" style="1" customWidth="1"/>
    <col min="6412" max="6417" width="13.875" style="1" customWidth="1"/>
    <col min="6418" max="6662" width="9" style="1"/>
    <col min="6663" max="6663" width="18.875" style="1" customWidth="1"/>
    <col min="6664" max="6667" width="13.75" style="1" customWidth="1"/>
    <col min="6668" max="6673" width="13.875" style="1" customWidth="1"/>
    <col min="6674" max="6918" width="9" style="1"/>
    <col min="6919" max="6919" width="18.875" style="1" customWidth="1"/>
    <col min="6920" max="6923" width="13.75" style="1" customWidth="1"/>
    <col min="6924" max="6929" width="13.875" style="1" customWidth="1"/>
    <col min="6930" max="7174" width="9" style="1"/>
    <col min="7175" max="7175" width="18.875" style="1" customWidth="1"/>
    <col min="7176" max="7179" width="13.75" style="1" customWidth="1"/>
    <col min="7180" max="7185" width="13.875" style="1" customWidth="1"/>
    <col min="7186" max="7430" width="9" style="1"/>
    <col min="7431" max="7431" width="18.875" style="1" customWidth="1"/>
    <col min="7432" max="7435" width="13.75" style="1" customWidth="1"/>
    <col min="7436" max="7441" width="13.875" style="1" customWidth="1"/>
    <col min="7442" max="7686" width="9" style="1"/>
    <col min="7687" max="7687" width="18.875" style="1" customWidth="1"/>
    <col min="7688" max="7691" width="13.75" style="1" customWidth="1"/>
    <col min="7692" max="7697" width="13.875" style="1" customWidth="1"/>
    <col min="7698" max="7942" width="9" style="1"/>
    <col min="7943" max="7943" width="18.875" style="1" customWidth="1"/>
    <col min="7944" max="7947" width="13.75" style="1" customWidth="1"/>
    <col min="7948" max="7953" width="13.875" style="1" customWidth="1"/>
    <col min="7954" max="8198" width="9" style="1"/>
    <col min="8199" max="8199" width="18.875" style="1" customWidth="1"/>
    <col min="8200" max="8203" width="13.75" style="1" customWidth="1"/>
    <col min="8204" max="8209" width="13.875" style="1" customWidth="1"/>
    <col min="8210" max="8454" width="9" style="1"/>
    <col min="8455" max="8455" width="18.875" style="1" customWidth="1"/>
    <col min="8456" max="8459" width="13.75" style="1" customWidth="1"/>
    <col min="8460" max="8465" width="13.875" style="1" customWidth="1"/>
    <col min="8466" max="8710" width="9" style="1"/>
    <col min="8711" max="8711" width="18.875" style="1" customWidth="1"/>
    <col min="8712" max="8715" width="13.75" style="1" customWidth="1"/>
    <col min="8716" max="8721" width="13.875" style="1" customWidth="1"/>
    <col min="8722" max="8966" width="9" style="1"/>
    <col min="8967" max="8967" width="18.875" style="1" customWidth="1"/>
    <col min="8968" max="8971" width="13.75" style="1" customWidth="1"/>
    <col min="8972" max="8977" width="13.875" style="1" customWidth="1"/>
    <col min="8978" max="9222" width="9" style="1"/>
    <col min="9223" max="9223" width="18.875" style="1" customWidth="1"/>
    <col min="9224" max="9227" width="13.75" style="1" customWidth="1"/>
    <col min="9228" max="9233" width="13.875" style="1" customWidth="1"/>
    <col min="9234" max="9478" width="9" style="1"/>
    <col min="9479" max="9479" width="18.875" style="1" customWidth="1"/>
    <col min="9480" max="9483" width="13.75" style="1" customWidth="1"/>
    <col min="9484" max="9489" width="13.875" style="1" customWidth="1"/>
    <col min="9490" max="9734" width="9" style="1"/>
    <col min="9735" max="9735" width="18.875" style="1" customWidth="1"/>
    <col min="9736" max="9739" width="13.75" style="1" customWidth="1"/>
    <col min="9740" max="9745" width="13.875" style="1" customWidth="1"/>
    <col min="9746" max="9990" width="9" style="1"/>
    <col min="9991" max="9991" width="18.875" style="1" customWidth="1"/>
    <col min="9992" max="9995" width="13.75" style="1" customWidth="1"/>
    <col min="9996" max="10001" width="13.875" style="1" customWidth="1"/>
    <col min="10002" max="10246" width="9" style="1"/>
    <col min="10247" max="10247" width="18.875" style="1" customWidth="1"/>
    <col min="10248" max="10251" width="13.75" style="1" customWidth="1"/>
    <col min="10252" max="10257" width="13.875" style="1" customWidth="1"/>
    <col min="10258" max="10502" width="9" style="1"/>
    <col min="10503" max="10503" width="18.875" style="1" customWidth="1"/>
    <col min="10504" max="10507" width="13.75" style="1" customWidth="1"/>
    <col min="10508" max="10513" width="13.875" style="1" customWidth="1"/>
    <col min="10514" max="10758" width="9" style="1"/>
    <col min="10759" max="10759" width="18.875" style="1" customWidth="1"/>
    <col min="10760" max="10763" width="13.75" style="1" customWidth="1"/>
    <col min="10764" max="10769" width="13.875" style="1" customWidth="1"/>
    <col min="10770" max="11014" width="9" style="1"/>
    <col min="11015" max="11015" width="18.875" style="1" customWidth="1"/>
    <col min="11016" max="11019" width="13.75" style="1" customWidth="1"/>
    <col min="11020" max="11025" width="13.875" style="1" customWidth="1"/>
    <col min="11026" max="11270" width="9" style="1"/>
    <col min="11271" max="11271" width="18.875" style="1" customWidth="1"/>
    <col min="11272" max="11275" width="13.75" style="1" customWidth="1"/>
    <col min="11276" max="11281" width="13.875" style="1" customWidth="1"/>
    <col min="11282" max="11526" width="9" style="1"/>
    <col min="11527" max="11527" width="18.875" style="1" customWidth="1"/>
    <col min="11528" max="11531" width="13.75" style="1" customWidth="1"/>
    <col min="11532" max="11537" width="13.875" style="1" customWidth="1"/>
    <col min="11538" max="11782" width="9" style="1"/>
    <col min="11783" max="11783" width="18.875" style="1" customWidth="1"/>
    <col min="11784" max="11787" width="13.75" style="1" customWidth="1"/>
    <col min="11788" max="11793" width="13.875" style="1" customWidth="1"/>
    <col min="11794" max="12038" width="9" style="1"/>
    <col min="12039" max="12039" width="18.875" style="1" customWidth="1"/>
    <col min="12040" max="12043" width="13.75" style="1" customWidth="1"/>
    <col min="12044" max="12049" width="13.875" style="1" customWidth="1"/>
    <col min="12050" max="12294" width="9" style="1"/>
    <col min="12295" max="12295" width="18.875" style="1" customWidth="1"/>
    <col min="12296" max="12299" width="13.75" style="1" customWidth="1"/>
    <col min="12300" max="12305" width="13.875" style="1" customWidth="1"/>
    <col min="12306" max="12550" width="9" style="1"/>
    <col min="12551" max="12551" width="18.875" style="1" customWidth="1"/>
    <col min="12552" max="12555" width="13.75" style="1" customWidth="1"/>
    <col min="12556" max="12561" width="13.875" style="1" customWidth="1"/>
    <col min="12562" max="12806" width="9" style="1"/>
    <col min="12807" max="12807" width="18.875" style="1" customWidth="1"/>
    <col min="12808" max="12811" width="13.75" style="1" customWidth="1"/>
    <col min="12812" max="12817" width="13.875" style="1" customWidth="1"/>
    <col min="12818" max="13062" width="9" style="1"/>
    <col min="13063" max="13063" width="18.875" style="1" customWidth="1"/>
    <col min="13064" max="13067" width="13.75" style="1" customWidth="1"/>
    <col min="13068" max="13073" width="13.875" style="1" customWidth="1"/>
    <col min="13074" max="13318" width="9" style="1"/>
    <col min="13319" max="13319" width="18.875" style="1" customWidth="1"/>
    <col min="13320" max="13323" width="13.75" style="1" customWidth="1"/>
    <col min="13324" max="13329" width="13.875" style="1" customWidth="1"/>
    <col min="13330" max="13574" width="9" style="1"/>
    <col min="13575" max="13575" width="18.875" style="1" customWidth="1"/>
    <col min="13576" max="13579" width="13.75" style="1" customWidth="1"/>
    <col min="13580" max="13585" width="13.875" style="1" customWidth="1"/>
    <col min="13586" max="13830" width="9" style="1"/>
    <col min="13831" max="13831" width="18.875" style="1" customWidth="1"/>
    <col min="13832" max="13835" width="13.75" style="1" customWidth="1"/>
    <col min="13836" max="13841" width="13.875" style="1" customWidth="1"/>
    <col min="13842" max="14086" width="9" style="1"/>
    <col min="14087" max="14087" width="18.875" style="1" customWidth="1"/>
    <col min="14088" max="14091" width="13.75" style="1" customWidth="1"/>
    <col min="14092" max="14097" width="13.875" style="1" customWidth="1"/>
    <col min="14098" max="14342" width="9" style="1"/>
    <col min="14343" max="14343" width="18.875" style="1" customWidth="1"/>
    <col min="14344" max="14347" width="13.75" style="1" customWidth="1"/>
    <col min="14348" max="14353" width="13.875" style="1" customWidth="1"/>
    <col min="14354" max="14598" width="9" style="1"/>
    <col min="14599" max="14599" width="18.875" style="1" customWidth="1"/>
    <col min="14600" max="14603" width="13.75" style="1" customWidth="1"/>
    <col min="14604" max="14609" width="13.875" style="1" customWidth="1"/>
    <col min="14610" max="14854" width="9" style="1"/>
    <col min="14855" max="14855" width="18.875" style="1" customWidth="1"/>
    <col min="14856" max="14859" width="13.75" style="1" customWidth="1"/>
    <col min="14860" max="14865" width="13.875" style="1" customWidth="1"/>
    <col min="14866" max="15110" width="9" style="1"/>
    <col min="15111" max="15111" width="18.875" style="1" customWidth="1"/>
    <col min="15112" max="15115" width="13.75" style="1" customWidth="1"/>
    <col min="15116" max="15121" width="13.875" style="1" customWidth="1"/>
    <col min="15122" max="15366" width="9" style="1"/>
    <col min="15367" max="15367" width="18.875" style="1" customWidth="1"/>
    <col min="15368" max="15371" width="13.75" style="1" customWidth="1"/>
    <col min="15372" max="15377" width="13.875" style="1" customWidth="1"/>
    <col min="15378" max="15622" width="9" style="1"/>
    <col min="15623" max="15623" width="18.875" style="1" customWidth="1"/>
    <col min="15624" max="15627" width="13.75" style="1" customWidth="1"/>
    <col min="15628" max="15633" width="13.875" style="1" customWidth="1"/>
    <col min="15634" max="15878" width="9" style="1"/>
    <col min="15879" max="15879" width="18.875" style="1" customWidth="1"/>
    <col min="15880" max="15883" width="13.75" style="1" customWidth="1"/>
    <col min="15884" max="15889" width="13.875" style="1" customWidth="1"/>
    <col min="15890" max="16134" width="9" style="1"/>
    <col min="16135" max="16135" width="18.875" style="1" customWidth="1"/>
    <col min="16136" max="16139" width="13.75" style="1" customWidth="1"/>
    <col min="16140" max="16145" width="13.875" style="1" customWidth="1"/>
    <col min="16146" max="16384" width="9" style="1"/>
  </cols>
  <sheetData>
    <row r="1" spans="1:17" ht="18.75" customHeight="1">
      <c r="A1" s="626" t="s">
        <v>137</v>
      </c>
      <c r="B1" s="24" t="s">
        <v>65</v>
      </c>
      <c r="C1" s="24"/>
      <c r="D1" s="24"/>
      <c r="E1" s="24"/>
      <c r="F1" s="24"/>
      <c r="G1" s="24"/>
      <c r="H1" s="25"/>
      <c r="I1" s="25"/>
      <c r="J1" s="25"/>
      <c r="K1" s="25"/>
      <c r="L1" s="25"/>
      <c r="M1" s="25"/>
      <c r="N1" s="25"/>
      <c r="O1" s="25"/>
      <c r="P1" s="25"/>
      <c r="Q1" s="25"/>
    </row>
    <row r="2" spans="1:17" ht="22.5" customHeight="1">
      <c r="A2" s="627"/>
      <c r="B2" s="586" t="s">
        <v>98</v>
      </c>
      <c r="C2" s="587"/>
      <c r="D2" s="587"/>
      <c r="E2" s="587"/>
      <c r="F2" s="587"/>
      <c r="G2" s="587"/>
      <c r="H2" s="587"/>
      <c r="I2" s="587"/>
      <c r="J2" s="587"/>
      <c r="K2" s="587"/>
      <c r="L2" s="587"/>
      <c r="M2" s="587"/>
      <c r="N2" s="587"/>
      <c r="O2" s="587"/>
      <c r="P2" s="587"/>
      <c r="Q2" s="587"/>
    </row>
    <row r="3" spans="1:17" ht="22.5" customHeight="1">
      <c r="A3" s="627"/>
      <c r="B3" s="582" t="s">
        <v>173</v>
      </c>
      <c r="C3" s="558"/>
      <c r="D3" s="558"/>
      <c r="E3" s="558"/>
      <c r="F3" s="558"/>
      <c r="G3" s="558"/>
      <c r="H3" s="558"/>
      <c r="I3" s="558"/>
      <c r="J3" s="558"/>
      <c r="K3" s="558"/>
      <c r="L3" s="558"/>
      <c r="M3" s="558"/>
      <c r="N3" s="558"/>
      <c r="O3" s="558"/>
      <c r="P3" s="558"/>
      <c r="Q3" s="558"/>
    </row>
    <row r="4" spans="1:17" ht="26.25" customHeight="1">
      <c r="A4" s="627"/>
      <c r="B4" s="48" t="s">
        <v>102</v>
      </c>
      <c r="C4" s="45"/>
      <c r="D4" s="45"/>
      <c r="E4" s="45"/>
      <c r="F4" s="46"/>
      <c r="G4" s="46"/>
      <c r="H4" s="46"/>
      <c r="I4" s="46"/>
      <c r="J4" s="46"/>
      <c r="K4" s="46"/>
      <c r="L4" s="46"/>
      <c r="M4" s="46"/>
      <c r="N4" s="46"/>
      <c r="O4" s="46"/>
      <c r="P4" s="46"/>
      <c r="Q4" s="90" t="s">
        <v>120</v>
      </c>
    </row>
    <row r="5" spans="1:17" ht="18" customHeight="1">
      <c r="A5" s="627"/>
      <c r="B5" s="607" t="s">
        <v>122</v>
      </c>
      <c r="C5" s="630"/>
      <c r="D5" s="608"/>
      <c r="E5" s="607" t="s">
        <v>123</v>
      </c>
      <c r="F5" s="608"/>
      <c r="G5" s="604" t="s">
        <v>84</v>
      </c>
      <c r="H5" s="43"/>
      <c r="I5" s="26"/>
      <c r="J5" s="26"/>
      <c r="K5" s="603" t="s">
        <v>128</v>
      </c>
      <c r="L5" s="602" t="s">
        <v>2</v>
      </c>
      <c r="M5" s="602"/>
      <c r="N5" s="602"/>
      <c r="O5" s="42"/>
      <c r="P5" s="312"/>
      <c r="Q5" s="597" t="s">
        <v>3</v>
      </c>
    </row>
    <row r="6" spans="1:17" ht="15" customHeight="1">
      <c r="A6" s="627"/>
      <c r="B6" s="609"/>
      <c r="C6" s="631"/>
      <c r="D6" s="610"/>
      <c r="E6" s="609"/>
      <c r="F6" s="610"/>
      <c r="G6" s="605"/>
      <c r="H6" s="625" t="s">
        <v>529</v>
      </c>
      <c r="I6" s="27" t="s">
        <v>5</v>
      </c>
      <c r="J6" s="27" t="s">
        <v>0</v>
      </c>
      <c r="K6" s="581"/>
      <c r="L6" s="27" t="s">
        <v>6</v>
      </c>
      <c r="M6" s="92" t="s">
        <v>141</v>
      </c>
      <c r="N6" s="27" t="s">
        <v>7</v>
      </c>
      <c r="O6" s="27" t="s">
        <v>1</v>
      </c>
      <c r="P6" s="581" t="s">
        <v>499</v>
      </c>
      <c r="Q6" s="598"/>
    </row>
    <row r="7" spans="1:17" ht="15" customHeight="1">
      <c r="A7" s="627"/>
      <c r="B7" s="609"/>
      <c r="C7" s="631"/>
      <c r="D7" s="610"/>
      <c r="E7" s="609"/>
      <c r="F7" s="610"/>
      <c r="G7" s="605"/>
      <c r="H7" s="625"/>
      <c r="I7" s="27" t="s">
        <v>9</v>
      </c>
      <c r="J7" s="27"/>
      <c r="K7" s="28" t="s">
        <v>8</v>
      </c>
      <c r="L7" s="27"/>
      <c r="M7" s="91"/>
      <c r="N7" s="633" t="s">
        <v>135</v>
      </c>
      <c r="O7" s="27"/>
      <c r="P7" s="581"/>
      <c r="Q7" s="598"/>
    </row>
    <row r="8" spans="1:17" ht="15" customHeight="1">
      <c r="A8" s="627"/>
      <c r="B8" s="611"/>
      <c r="C8" s="632"/>
      <c r="D8" s="612"/>
      <c r="E8" s="611"/>
      <c r="F8" s="612"/>
      <c r="G8" s="606"/>
      <c r="H8" s="29" t="s">
        <v>10</v>
      </c>
      <c r="I8" s="31" t="s">
        <v>66</v>
      </c>
      <c r="J8" s="32" t="s">
        <v>136</v>
      </c>
      <c r="K8" s="30" t="s">
        <v>72</v>
      </c>
      <c r="L8" s="32" t="s">
        <v>68</v>
      </c>
      <c r="M8" s="32" t="s">
        <v>142</v>
      </c>
      <c r="N8" s="634"/>
      <c r="O8" s="32" t="s">
        <v>70</v>
      </c>
      <c r="P8" s="32" t="s">
        <v>510</v>
      </c>
      <c r="Q8" s="32" t="s">
        <v>509</v>
      </c>
    </row>
    <row r="9" spans="1:17" ht="30.75" customHeight="1">
      <c r="A9" s="73">
        <v>1</v>
      </c>
      <c r="B9" s="599">
        <f ca="1">IFERROR(INDIRECT("内訳"&amp;$A9&amp;"！$B$3"),"")</f>
        <v>0</v>
      </c>
      <c r="C9" s="618">
        <f t="shared" ref="C9:F10" ca="1" si="0">IFERROR(INDIRECT("内訳"&amp;$A9&amp;"！$C$18"),"")</f>
        <v>0</v>
      </c>
      <c r="D9" s="619">
        <f t="shared" ca="1" si="0"/>
        <v>0</v>
      </c>
      <c r="E9" s="599">
        <f ca="1">IFERROR(INDIRECT("内訳"&amp;$A9&amp;"！$D$3"),"")</f>
        <v>0</v>
      </c>
      <c r="F9" s="600">
        <f t="shared" ca="1" si="0"/>
        <v>0</v>
      </c>
      <c r="G9" s="323"/>
      <c r="H9" s="325">
        <f t="shared" ref="H9:H17" ca="1" si="1">IFERROR(INDIRECT("内訳"&amp;$A9&amp;"！$C$18"),"")</f>
        <v>0</v>
      </c>
      <c r="I9" s="329"/>
      <c r="J9" s="325">
        <f ca="1">IFERROR((H9-I9),0)</f>
        <v>0</v>
      </c>
      <c r="K9" s="328">
        <f ca="1">H9</f>
        <v>0</v>
      </c>
      <c r="L9" s="329">
        <f ca="1">IFERROR(VLOOKUP(E9,削除不可!C4:E31,2,0),0)</f>
        <v>0</v>
      </c>
      <c r="M9" s="324"/>
      <c r="N9" s="329">
        <f ca="1">L9*M9</f>
        <v>0</v>
      </c>
      <c r="O9" s="329">
        <f ca="1">IFERROR(MIN(J9,K9,N9),0)</f>
        <v>0</v>
      </c>
      <c r="P9" s="329">
        <f t="shared" ref="P9:P17" ca="1" si="2">IFERROR(INDIRECT("内訳"&amp;$A9&amp;"！$C$25"),"")</f>
        <v>0</v>
      </c>
      <c r="Q9" s="329">
        <f ca="1">IFERROR(ROUNDDOWN(O9+P9,-3),0)</f>
        <v>0</v>
      </c>
    </row>
    <row r="10" spans="1:17" ht="30.75" customHeight="1">
      <c r="A10" s="73">
        <v>2</v>
      </c>
      <c r="B10" s="599" t="str">
        <f ca="1">IFERROR(INDIRECT("内訳"&amp;$A10&amp;"！$B$3"),"")</f>
        <v/>
      </c>
      <c r="C10" s="618" t="str">
        <f t="shared" ca="1" si="0"/>
        <v/>
      </c>
      <c r="D10" s="619" t="str">
        <f t="shared" ca="1" si="0"/>
        <v/>
      </c>
      <c r="E10" s="599" t="str">
        <f ca="1">IFERROR(INDIRECT("内訳"&amp;$A10&amp;"！$D$3"),"")</f>
        <v/>
      </c>
      <c r="F10" s="600" t="str">
        <f t="shared" ca="1" si="0"/>
        <v/>
      </c>
      <c r="G10" s="323"/>
      <c r="H10" s="325" t="str">
        <f t="shared" ca="1" si="1"/>
        <v/>
      </c>
      <c r="I10" s="329"/>
      <c r="J10" s="325">
        <f t="shared" ref="J10:J17" ca="1" si="3">IFERROR((H10-I10),0)</f>
        <v>0</v>
      </c>
      <c r="K10" s="328" t="str">
        <f t="shared" ref="K10:K17" ca="1" si="4">H10</f>
        <v/>
      </c>
      <c r="L10" s="329">
        <f ca="1">IFERROR(VLOOKUP(E10,削除不可!C4:E31,2,0),0)</f>
        <v>0</v>
      </c>
      <c r="M10" s="324"/>
      <c r="N10" s="329">
        <f t="shared" ref="N10:N13" ca="1" si="5">L10*M10</f>
        <v>0</v>
      </c>
      <c r="O10" s="329">
        <f t="shared" ref="O10:O17" ca="1" si="6">IFERROR(MIN(J10,K10,N10),0)</f>
        <v>0</v>
      </c>
      <c r="P10" s="329" t="str">
        <f t="shared" ca="1" si="2"/>
        <v/>
      </c>
      <c r="Q10" s="329">
        <f t="shared" ref="Q10:Q17" ca="1" si="7">IFERROR(ROUNDDOWN(O10,-3),0)</f>
        <v>0</v>
      </c>
    </row>
    <row r="11" spans="1:17" ht="30.75" customHeight="1">
      <c r="A11" s="73">
        <v>3</v>
      </c>
      <c r="B11" s="617" t="str">
        <f ca="1">IFERROR(INDIRECT("内訳"&amp;$A11&amp;"！$B$3"),"")</f>
        <v/>
      </c>
      <c r="C11" s="618"/>
      <c r="D11" s="619"/>
      <c r="E11" s="599" t="str">
        <f ca="1">IFERROR(INDIRECT("内訳"&amp;$A11&amp;"！$D$3"),"")</f>
        <v/>
      </c>
      <c r="F11" s="600"/>
      <c r="G11" s="323"/>
      <c r="H11" s="325" t="str">
        <f t="shared" ca="1" si="1"/>
        <v/>
      </c>
      <c r="I11" s="329"/>
      <c r="J11" s="325">
        <f t="shared" ca="1" si="3"/>
        <v>0</v>
      </c>
      <c r="K11" s="328" t="str">
        <f t="shared" ca="1" si="4"/>
        <v/>
      </c>
      <c r="L11" s="329">
        <f ca="1">IFERROR(VLOOKUP(E11,削除不可!C4:E31,2,0),0)</f>
        <v>0</v>
      </c>
      <c r="M11" s="324"/>
      <c r="N11" s="329">
        <f t="shared" ref="N11" ca="1" si="8">L11*M11</f>
        <v>0</v>
      </c>
      <c r="O11" s="329">
        <f t="shared" ca="1" si="6"/>
        <v>0</v>
      </c>
      <c r="P11" s="329" t="str">
        <f t="shared" ca="1" si="2"/>
        <v/>
      </c>
      <c r="Q11" s="329">
        <f t="shared" ca="1" si="7"/>
        <v>0</v>
      </c>
    </row>
    <row r="12" spans="1:17" ht="30.75" customHeight="1">
      <c r="A12" s="73">
        <v>4</v>
      </c>
      <c r="B12" s="617" t="str">
        <f t="shared" ref="B12:B17" ca="1" si="9">IFERROR(INDIRECT("内訳"&amp;$A12&amp;"！$B$3"),"")</f>
        <v/>
      </c>
      <c r="C12" s="618"/>
      <c r="D12" s="619"/>
      <c r="E12" s="599" t="str">
        <f t="shared" ref="E12:E17" ca="1" si="10">IFERROR(INDIRECT("内訳"&amp;$A12&amp;"！$D$3"),"")</f>
        <v/>
      </c>
      <c r="F12" s="600"/>
      <c r="G12" s="323"/>
      <c r="H12" s="325" t="str">
        <f t="shared" ca="1" si="1"/>
        <v/>
      </c>
      <c r="I12" s="329"/>
      <c r="J12" s="325">
        <f t="shared" ca="1" si="3"/>
        <v>0</v>
      </c>
      <c r="K12" s="328" t="str">
        <f t="shared" ca="1" si="4"/>
        <v/>
      </c>
      <c r="L12" s="329">
        <f ca="1">IFERROR(VLOOKUP(E12,削除不可!C4:E31,2,0),0)</f>
        <v>0</v>
      </c>
      <c r="M12" s="324"/>
      <c r="N12" s="329">
        <f t="shared" ca="1" si="5"/>
        <v>0</v>
      </c>
      <c r="O12" s="329">
        <f t="shared" ca="1" si="6"/>
        <v>0</v>
      </c>
      <c r="P12" s="329" t="str">
        <f t="shared" ca="1" si="2"/>
        <v/>
      </c>
      <c r="Q12" s="329">
        <f t="shared" ca="1" si="7"/>
        <v>0</v>
      </c>
    </row>
    <row r="13" spans="1:17" ht="30.75" customHeight="1">
      <c r="A13" s="73">
        <v>5</v>
      </c>
      <c r="B13" s="617" t="str">
        <f t="shared" ca="1" si="9"/>
        <v/>
      </c>
      <c r="C13" s="618"/>
      <c r="D13" s="619"/>
      <c r="E13" s="599" t="str">
        <f t="shared" ca="1" si="10"/>
        <v/>
      </c>
      <c r="F13" s="600"/>
      <c r="G13" s="323"/>
      <c r="H13" s="325" t="str">
        <f t="shared" ca="1" si="1"/>
        <v/>
      </c>
      <c r="I13" s="329"/>
      <c r="J13" s="325">
        <f t="shared" ca="1" si="3"/>
        <v>0</v>
      </c>
      <c r="K13" s="328" t="str">
        <f t="shared" ca="1" si="4"/>
        <v/>
      </c>
      <c r="L13" s="329">
        <f ca="1">IFERROR(VLOOKUP(E13,削除不可!C4:E31,2,0),0)</f>
        <v>0</v>
      </c>
      <c r="M13" s="324"/>
      <c r="N13" s="329">
        <f t="shared" ca="1" si="5"/>
        <v>0</v>
      </c>
      <c r="O13" s="329">
        <f t="shared" ca="1" si="6"/>
        <v>0</v>
      </c>
      <c r="P13" s="329" t="str">
        <f t="shared" ca="1" si="2"/>
        <v/>
      </c>
      <c r="Q13" s="329">
        <f t="shared" ca="1" si="7"/>
        <v>0</v>
      </c>
    </row>
    <row r="14" spans="1:17" ht="30.75" customHeight="1">
      <c r="A14" s="73">
        <v>6</v>
      </c>
      <c r="B14" s="617" t="str">
        <f t="shared" ca="1" si="9"/>
        <v/>
      </c>
      <c r="C14" s="618"/>
      <c r="D14" s="619"/>
      <c r="E14" s="599" t="str">
        <f t="shared" ca="1" si="10"/>
        <v/>
      </c>
      <c r="F14" s="600"/>
      <c r="G14" s="323"/>
      <c r="H14" s="325" t="str">
        <f t="shared" ca="1" si="1"/>
        <v/>
      </c>
      <c r="I14" s="329"/>
      <c r="J14" s="325">
        <f t="shared" ca="1" si="3"/>
        <v>0</v>
      </c>
      <c r="K14" s="328" t="str">
        <f t="shared" ca="1" si="4"/>
        <v/>
      </c>
      <c r="L14" s="329">
        <f ca="1">IFERROR(VLOOKUP(E14,削除不可!C4:E31,2,0),0)</f>
        <v>0</v>
      </c>
      <c r="M14" s="324"/>
      <c r="N14" s="329">
        <f t="shared" ref="N14:N17" ca="1" si="11">L14*M14</f>
        <v>0</v>
      </c>
      <c r="O14" s="329">
        <f t="shared" ca="1" si="6"/>
        <v>0</v>
      </c>
      <c r="P14" s="329" t="str">
        <f t="shared" ca="1" si="2"/>
        <v/>
      </c>
      <c r="Q14" s="329">
        <f t="shared" ca="1" si="7"/>
        <v>0</v>
      </c>
    </row>
    <row r="15" spans="1:17" ht="30.75" customHeight="1">
      <c r="A15" s="73">
        <v>7</v>
      </c>
      <c r="B15" s="617" t="str">
        <f ca="1">IFERROR(INDIRECT("内訳"&amp;$A15&amp;"！$B$3"),"")</f>
        <v/>
      </c>
      <c r="C15" s="618"/>
      <c r="D15" s="619"/>
      <c r="E15" s="599" t="str">
        <f t="shared" ca="1" si="10"/>
        <v/>
      </c>
      <c r="F15" s="600"/>
      <c r="G15" s="323"/>
      <c r="H15" s="325" t="str">
        <f t="shared" ca="1" si="1"/>
        <v/>
      </c>
      <c r="I15" s="329"/>
      <c r="J15" s="325">
        <f t="shared" ca="1" si="3"/>
        <v>0</v>
      </c>
      <c r="K15" s="328" t="str">
        <f t="shared" ca="1" si="4"/>
        <v/>
      </c>
      <c r="L15" s="329">
        <f ca="1">IFERROR(VLOOKUP(E15,削除不可!C4:E31,2,0),0)</f>
        <v>0</v>
      </c>
      <c r="M15" s="324"/>
      <c r="N15" s="329">
        <f t="shared" ca="1" si="11"/>
        <v>0</v>
      </c>
      <c r="O15" s="329">
        <f t="shared" ca="1" si="6"/>
        <v>0</v>
      </c>
      <c r="P15" s="329" t="str">
        <f t="shared" ca="1" si="2"/>
        <v/>
      </c>
      <c r="Q15" s="329">
        <f t="shared" ca="1" si="7"/>
        <v>0</v>
      </c>
    </row>
    <row r="16" spans="1:17" ht="30.75" customHeight="1">
      <c r="A16" s="73">
        <v>8</v>
      </c>
      <c r="B16" s="617" t="str">
        <f t="shared" ca="1" si="9"/>
        <v/>
      </c>
      <c r="C16" s="618"/>
      <c r="D16" s="619"/>
      <c r="E16" s="599" t="str">
        <f t="shared" ca="1" si="10"/>
        <v/>
      </c>
      <c r="F16" s="600"/>
      <c r="G16" s="323"/>
      <c r="H16" s="325" t="str">
        <f t="shared" ca="1" si="1"/>
        <v/>
      </c>
      <c r="I16" s="329"/>
      <c r="J16" s="325">
        <f t="shared" ca="1" si="3"/>
        <v>0</v>
      </c>
      <c r="K16" s="328" t="str">
        <f t="shared" ca="1" si="4"/>
        <v/>
      </c>
      <c r="L16" s="329">
        <f ca="1">IFERROR(VLOOKUP(E16,削除不可!C4:E31,2,0),0)</f>
        <v>0</v>
      </c>
      <c r="M16" s="324"/>
      <c r="N16" s="329">
        <f t="shared" ca="1" si="11"/>
        <v>0</v>
      </c>
      <c r="O16" s="329">
        <f t="shared" ca="1" si="6"/>
        <v>0</v>
      </c>
      <c r="P16" s="329" t="str">
        <f t="shared" ca="1" si="2"/>
        <v/>
      </c>
      <c r="Q16" s="329">
        <f t="shared" ca="1" si="7"/>
        <v>0</v>
      </c>
    </row>
    <row r="17" spans="1:17" ht="30.75" customHeight="1">
      <c r="A17" s="73">
        <v>9</v>
      </c>
      <c r="B17" s="617" t="str">
        <f t="shared" ca="1" si="9"/>
        <v/>
      </c>
      <c r="C17" s="618"/>
      <c r="D17" s="619"/>
      <c r="E17" s="599" t="str">
        <f t="shared" ca="1" si="10"/>
        <v/>
      </c>
      <c r="F17" s="600"/>
      <c r="G17" s="323"/>
      <c r="H17" s="325" t="str">
        <f t="shared" ca="1" si="1"/>
        <v/>
      </c>
      <c r="I17" s="329"/>
      <c r="J17" s="325">
        <f t="shared" ca="1" si="3"/>
        <v>0</v>
      </c>
      <c r="K17" s="328" t="str">
        <f t="shared" ca="1" si="4"/>
        <v/>
      </c>
      <c r="L17" s="329">
        <f ca="1">IFERROR(VLOOKUP(E17,削除不可!C4:E31,2,0),0)</f>
        <v>0</v>
      </c>
      <c r="M17" s="324"/>
      <c r="N17" s="329">
        <f t="shared" ca="1" si="11"/>
        <v>0</v>
      </c>
      <c r="O17" s="329">
        <f t="shared" ca="1" si="6"/>
        <v>0</v>
      </c>
      <c r="P17" s="329" t="str">
        <f t="shared" ca="1" si="2"/>
        <v/>
      </c>
      <c r="Q17" s="329">
        <f t="shared" ca="1" si="7"/>
        <v>0</v>
      </c>
    </row>
    <row r="18" spans="1:17" ht="30.75" customHeight="1">
      <c r="A18" s="73"/>
      <c r="B18" s="620" t="s">
        <v>97</v>
      </c>
      <c r="C18" s="621"/>
      <c r="D18" s="621"/>
      <c r="E18" s="621"/>
      <c r="F18" s="621"/>
      <c r="G18" s="622"/>
      <c r="H18" s="326">
        <f ca="1">SUM(H9:H17)</f>
        <v>0</v>
      </c>
      <c r="I18" s="327">
        <f t="shared" ref="I18:Q18" si="12">SUM(I9:I17)</f>
        <v>0</v>
      </c>
      <c r="J18" s="326">
        <f t="shared" ca="1" si="12"/>
        <v>0</v>
      </c>
      <c r="K18" s="327">
        <f t="shared" ca="1" si="12"/>
        <v>0</v>
      </c>
      <c r="L18" s="623"/>
      <c r="M18" s="624"/>
      <c r="N18" s="327">
        <f t="shared" ca="1" si="12"/>
        <v>0</v>
      </c>
      <c r="O18" s="327">
        <f t="shared" ca="1" si="12"/>
        <v>0</v>
      </c>
      <c r="P18" s="327">
        <f ca="1">SUM(P9:P17)</f>
        <v>0</v>
      </c>
      <c r="Q18" s="327">
        <f t="shared" ca="1" si="12"/>
        <v>0</v>
      </c>
    </row>
    <row r="19" spans="1:17" s="60" customFormat="1" ht="18.75" customHeight="1">
      <c r="B19" s="628" t="s">
        <v>526</v>
      </c>
      <c r="C19" s="629"/>
      <c r="D19" s="629"/>
      <c r="E19" s="629"/>
      <c r="F19" s="629"/>
      <c r="G19" s="629"/>
      <c r="H19" s="629"/>
      <c r="I19" s="629"/>
      <c r="J19" s="629"/>
      <c r="K19" s="629"/>
      <c r="L19" s="629"/>
      <c r="M19" s="629"/>
      <c r="N19" s="629"/>
      <c r="O19" s="629"/>
      <c r="P19" s="629"/>
      <c r="Q19" s="629"/>
    </row>
    <row r="20" spans="1:17" s="60" customFormat="1" ht="18.75" customHeight="1">
      <c r="B20" s="76" t="s">
        <v>219</v>
      </c>
      <c r="C20" s="76"/>
      <c r="D20" s="76"/>
      <c r="E20" s="76"/>
      <c r="F20" s="76"/>
      <c r="G20" s="76"/>
      <c r="H20" s="76"/>
      <c r="I20" s="76"/>
      <c r="J20" s="76"/>
      <c r="K20" s="76"/>
      <c r="L20" s="76"/>
      <c r="M20" s="61"/>
      <c r="N20" s="61"/>
    </row>
    <row r="21" spans="1:17" s="60" customFormat="1" ht="18.75" customHeight="1">
      <c r="B21" s="76" t="s">
        <v>150</v>
      </c>
      <c r="C21" s="76"/>
      <c r="D21" s="76"/>
      <c r="E21" s="76"/>
      <c r="F21" s="76"/>
      <c r="G21" s="76"/>
      <c r="H21" s="76"/>
      <c r="I21" s="76"/>
      <c r="J21" s="76"/>
      <c r="K21" s="76"/>
      <c r="L21" s="45"/>
      <c r="N21" s="61"/>
      <c r="O21" s="61"/>
      <c r="P21" s="61"/>
    </row>
    <row r="22" spans="1:17" s="60" customFormat="1" ht="18.75" customHeight="1">
      <c r="B22" s="76" t="s">
        <v>99</v>
      </c>
      <c r="C22" s="76"/>
      <c r="D22" s="76"/>
      <c r="E22" s="76"/>
      <c r="F22" s="76"/>
      <c r="G22" s="76"/>
      <c r="H22" s="76"/>
      <c r="I22" s="76"/>
      <c r="J22" s="76"/>
    </row>
    <row r="23" spans="1:17" s="60" customFormat="1" ht="18.75" customHeight="1">
      <c r="B23" s="76" t="s">
        <v>511</v>
      </c>
      <c r="C23" s="77"/>
      <c r="D23" s="77"/>
      <c r="E23" s="77"/>
      <c r="F23" s="77"/>
      <c r="G23" s="77"/>
      <c r="H23" s="77"/>
      <c r="I23" s="77"/>
      <c r="J23" s="77"/>
      <c r="M23" s="65"/>
    </row>
    <row r="24" spans="1:17" s="60" customFormat="1" ht="18.75" customHeight="1">
      <c r="B24" s="76" t="s">
        <v>220</v>
      </c>
      <c r="C24" s="77"/>
      <c r="D24" s="77"/>
      <c r="E24" s="77"/>
      <c r="F24" s="77"/>
      <c r="G24" s="77"/>
      <c r="H24" s="78"/>
      <c r="I24" s="78"/>
      <c r="J24" s="78"/>
      <c r="M24" s="65"/>
    </row>
    <row r="25" spans="1:17" s="60" customFormat="1" ht="18.75" customHeight="1">
      <c r="B25" s="79" t="s">
        <v>75</v>
      </c>
      <c r="C25" s="80" t="s">
        <v>502</v>
      </c>
      <c r="D25" s="80"/>
      <c r="E25" s="80"/>
      <c r="F25" s="80"/>
      <c r="G25" s="80"/>
      <c r="H25" s="80"/>
      <c r="I25" s="80"/>
      <c r="J25" s="81"/>
      <c r="K25" s="81"/>
      <c r="L25" s="67"/>
      <c r="M25" s="65"/>
    </row>
    <row r="26" spans="1:17" s="60" customFormat="1" ht="18.75" customHeight="1">
      <c r="B26" s="83" t="s">
        <v>76</v>
      </c>
      <c r="C26" s="89" t="s">
        <v>501</v>
      </c>
      <c r="D26" s="89"/>
      <c r="E26" s="89"/>
      <c r="F26" s="89"/>
      <c r="G26" s="89"/>
      <c r="H26" s="89"/>
      <c r="I26" s="89"/>
      <c r="J26" s="89"/>
      <c r="K26" s="81"/>
      <c r="Q26" s="68"/>
    </row>
    <row r="27" spans="1:17" s="60" customFormat="1" ht="18.75" customHeight="1">
      <c r="B27" s="83" t="s">
        <v>77</v>
      </c>
      <c r="C27" s="45" t="s">
        <v>131</v>
      </c>
      <c r="K27" s="81"/>
      <c r="Q27" s="68"/>
    </row>
    <row r="28" spans="1:17" s="60" customFormat="1" ht="18.75" customHeight="1">
      <c r="B28" s="83" t="s">
        <v>78</v>
      </c>
      <c r="C28" s="45" t="s">
        <v>132</v>
      </c>
      <c r="D28" s="45"/>
      <c r="E28" s="45"/>
      <c r="F28" s="45"/>
      <c r="G28" s="45"/>
      <c r="H28" s="45"/>
      <c r="I28" s="45"/>
      <c r="J28" s="45"/>
      <c r="K28" s="87"/>
      <c r="L28" s="78"/>
      <c r="M28" s="68"/>
      <c r="Q28" s="68"/>
    </row>
    <row r="29" spans="1:17" s="60" customFormat="1" ht="18.75" customHeight="1">
      <c r="B29" s="83" t="s">
        <v>179</v>
      </c>
      <c r="C29" s="45" t="s">
        <v>445</v>
      </c>
      <c r="D29" s="125"/>
      <c r="E29" s="125"/>
      <c r="F29" s="45"/>
      <c r="G29" s="45"/>
      <c r="H29" s="45"/>
      <c r="I29" s="45"/>
      <c r="J29" s="45"/>
      <c r="K29" s="45"/>
      <c r="L29" s="78"/>
      <c r="M29" s="68"/>
      <c r="N29" s="68"/>
      <c r="O29" s="69"/>
      <c r="P29" s="69"/>
      <c r="Q29" s="68"/>
    </row>
    <row r="30" spans="1:17" s="60" customFormat="1" ht="18.75" customHeight="1">
      <c r="B30" s="79" t="s">
        <v>140</v>
      </c>
      <c r="C30" s="601" t="s">
        <v>133</v>
      </c>
      <c r="D30" s="601"/>
      <c r="E30" s="601"/>
      <c r="F30" s="601"/>
      <c r="G30" s="601"/>
      <c r="H30" s="601"/>
      <c r="I30" s="601"/>
      <c r="J30" s="601"/>
      <c r="K30" s="601"/>
      <c r="L30" s="78"/>
      <c r="M30" s="68"/>
      <c r="N30" s="68"/>
      <c r="O30" s="69"/>
      <c r="P30" s="69"/>
      <c r="Q30" s="68"/>
    </row>
    <row r="31" spans="1:17" ht="18.75" customHeight="1">
      <c r="B31" s="25"/>
      <c r="C31" s="78" t="s">
        <v>134</v>
      </c>
      <c r="D31" s="78"/>
      <c r="E31" s="78"/>
      <c r="F31" s="78"/>
      <c r="G31" s="78"/>
      <c r="H31" s="78"/>
      <c r="I31" s="78"/>
      <c r="J31" s="78"/>
      <c r="K31" s="78"/>
      <c r="L31" s="35"/>
      <c r="M31" s="33"/>
      <c r="N31" s="33"/>
      <c r="O31" s="36"/>
      <c r="P31" s="36"/>
      <c r="Q31" s="33"/>
    </row>
    <row r="32" spans="1:17" ht="18.75" customHeight="1">
      <c r="B32" s="47" t="s">
        <v>74</v>
      </c>
      <c r="C32" s="34"/>
      <c r="D32" s="34"/>
      <c r="E32" s="34"/>
      <c r="F32" s="34"/>
      <c r="G32" s="34"/>
      <c r="H32" s="49" t="s">
        <v>83</v>
      </c>
      <c r="I32" s="34"/>
      <c r="J32" s="34"/>
      <c r="K32" s="615"/>
      <c r="L32" s="616"/>
      <c r="M32" s="33"/>
      <c r="N32" s="33"/>
      <c r="O32" s="33"/>
      <c r="P32" s="313"/>
      <c r="Q32" s="33"/>
    </row>
    <row r="33" spans="2:17" ht="35.25" customHeight="1">
      <c r="B33" s="38" t="s">
        <v>79</v>
      </c>
      <c r="C33" s="38" t="s">
        <v>80</v>
      </c>
      <c r="D33" s="40" t="s">
        <v>95</v>
      </c>
      <c r="E33" s="38" t="s">
        <v>81</v>
      </c>
      <c r="F33" s="40" t="s">
        <v>96</v>
      </c>
      <c r="G33" s="25"/>
      <c r="H33" s="588" t="s">
        <v>79</v>
      </c>
      <c r="I33" s="590" t="s">
        <v>89</v>
      </c>
      <c r="J33" s="591"/>
      <c r="K33" s="592" t="s">
        <v>90</v>
      </c>
      <c r="L33" s="593"/>
      <c r="M33" s="594" t="s">
        <v>88</v>
      </c>
      <c r="N33" s="594" t="s">
        <v>91</v>
      </c>
      <c r="O33" s="583" t="s">
        <v>92</v>
      </c>
      <c r="P33" s="584"/>
      <c r="Q33" s="585"/>
    </row>
    <row r="34" spans="2:17" ht="35.25" customHeight="1">
      <c r="B34" s="85" t="s">
        <v>82</v>
      </c>
      <c r="C34" s="330"/>
      <c r="D34" s="373" t="str">
        <f>IF(C34=0," ",C34)</f>
        <v xml:space="preserve"> </v>
      </c>
      <c r="E34" s="330"/>
      <c r="F34" s="330"/>
      <c r="G34" s="35"/>
      <c r="H34" s="589"/>
      <c r="I34" s="88" t="s">
        <v>85</v>
      </c>
      <c r="J34" s="88" t="s">
        <v>86</v>
      </c>
      <c r="K34" s="88" t="s">
        <v>85</v>
      </c>
      <c r="L34" s="88" t="s">
        <v>86</v>
      </c>
      <c r="M34" s="595"/>
      <c r="N34" s="596"/>
      <c r="O34" s="39" t="s">
        <v>93</v>
      </c>
      <c r="P34" s="39" t="s">
        <v>93</v>
      </c>
      <c r="Q34" s="39" t="s">
        <v>94</v>
      </c>
    </row>
    <row r="35" spans="2:17" ht="31.5" customHeight="1">
      <c r="B35" s="613" t="s">
        <v>100</v>
      </c>
      <c r="C35" s="614"/>
      <c r="D35" s="614"/>
      <c r="E35" s="614"/>
      <c r="F35" s="614"/>
      <c r="G35" s="35"/>
      <c r="H35" s="85" t="s">
        <v>87</v>
      </c>
      <c r="I35" s="331"/>
      <c r="J35" s="331"/>
      <c r="K35" s="331"/>
      <c r="L35" s="331"/>
      <c r="M35" s="331"/>
      <c r="N35" s="331"/>
      <c r="O35" s="331"/>
      <c r="P35" s="331"/>
      <c r="Q35" s="331"/>
    </row>
    <row r="36" spans="2:17" ht="18.75" customHeight="1">
      <c r="B36" s="37"/>
      <c r="C36" s="35"/>
      <c r="D36" s="35"/>
      <c r="E36" s="35"/>
      <c r="F36" s="35"/>
      <c r="G36" s="35"/>
      <c r="H36" s="35"/>
      <c r="K36" s="381"/>
    </row>
    <row r="37" spans="2:17" ht="18.75" customHeight="1">
      <c r="B37" s="37"/>
      <c r="C37" s="35"/>
      <c r="D37" s="35"/>
      <c r="E37" s="35"/>
      <c r="F37" s="35"/>
      <c r="G37" s="35"/>
      <c r="H37" s="35"/>
    </row>
    <row r="42" spans="2:17" ht="18.75" customHeight="1">
      <c r="C42" s="235" t="s">
        <v>396</v>
      </c>
    </row>
  </sheetData>
  <mergeCells count="42">
    <mergeCell ref="A1:A8"/>
    <mergeCell ref="B19:Q19"/>
    <mergeCell ref="B5:D8"/>
    <mergeCell ref="B9:D9"/>
    <mergeCell ref="B14:D14"/>
    <mergeCell ref="B15:D15"/>
    <mergeCell ref="B16:D16"/>
    <mergeCell ref="B10:D10"/>
    <mergeCell ref="B12:D12"/>
    <mergeCell ref="B13:D13"/>
    <mergeCell ref="E10:F10"/>
    <mergeCell ref="B11:D11"/>
    <mergeCell ref="E11:F11"/>
    <mergeCell ref="E12:F12"/>
    <mergeCell ref="E13:F13"/>
    <mergeCell ref="N7:N8"/>
    <mergeCell ref="K5:K6"/>
    <mergeCell ref="G5:G8"/>
    <mergeCell ref="E5:F8"/>
    <mergeCell ref="B35:F35"/>
    <mergeCell ref="K32:L32"/>
    <mergeCell ref="B17:D17"/>
    <mergeCell ref="B18:G18"/>
    <mergeCell ref="E17:F17"/>
    <mergeCell ref="L18:M18"/>
    <mergeCell ref="H6:H7"/>
    <mergeCell ref="P6:P7"/>
    <mergeCell ref="B3:Q3"/>
    <mergeCell ref="O33:Q33"/>
    <mergeCell ref="B2:Q2"/>
    <mergeCell ref="H33:H34"/>
    <mergeCell ref="I33:J33"/>
    <mergeCell ref="K33:L33"/>
    <mergeCell ref="M33:M34"/>
    <mergeCell ref="N33:N34"/>
    <mergeCell ref="Q5:Q7"/>
    <mergeCell ref="E9:F9"/>
    <mergeCell ref="E14:F14"/>
    <mergeCell ref="E15:F15"/>
    <mergeCell ref="E16:F16"/>
    <mergeCell ref="C30:K30"/>
    <mergeCell ref="L5:N5"/>
  </mergeCells>
  <phoneticPr fontId="4"/>
  <dataValidations xWindow="632" yWindow="443" count="3">
    <dataValidation type="list" allowBlank="1" showInputMessage="1" showErrorMessage="1" sqref="G10:G17" xr:uid="{00000000-0002-0000-0300-000000000000}">
      <formula1>$B$25:$B$29</formula1>
    </dataValidation>
    <dataValidation type="list" allowBlank="1" showInputMessage="1" showErrorMessage="1" sqref="G9" xr:uid="{00000000-0002-0000-0300-000001000000}">
      <formula1>$B$25:$B$30</formula1>
    </dataValidation>
    <dataValidation allowBlank="1" showInputMessage="1" showErrorMessage="1" promptTitle="直接入力禁止！" prompt="計算式が入っているので、触らないでください。" sqref="I18:K18" xr:uid="{ED2F304C-2F10-4740-8F20-E198224EC073}"/>
  </dataValidations>
  <printOptions horizontalCentered="1"/>
  <pageMargins left="0.19685039370078741" right="0.19685039370078741" top="0.59055118110236227" bottom="0.39370078740157483" header="0.51181102362204722" footer="0.35433070866141736"/>
  <pageSetup paperSize="9" scale="68"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V67"/>
  <sheetViews>
    <sheetView view="pageBreakPreview" zoomScale="85" zoomScaleNormal="120" zoomScaleSheetLayoutView="85" workbookViewId="0">
      <selection activeCell="B3" sqref="B3"/>
    </sheetView>
  </sheetViews>
  <sheetFormatPr defaultColWidth="2.25" defaultRowHeight="13.5"/>
  <cols>
    <col min="1" max="1" width="14.25" style="3" customWidth="1"/>
    <col min="2" max="2" width="34.375" style="3" customWidth="1"/>
    <col min="3" max="3" width="13.125" style="3" customWidth="1"/>
    <col min="4" max="4" width="85.25" style="3" customWidth="1"/>
    <col min="5" max="5" width="67.75" style="291" customWidth="1"/>
    <col min="6" max="12" width="2.25" style="3" customWidth="1"/>
    <col min="13" max="13" width="4.75" style="3" customWidth="1"/>
    <col min="14" max="22" width="3.25" style="3" bestFit="1" customWidth="1"/>
    <col min="23" max="16384" width="2.25" style="3"/>
  </cols>
  <sheetData>
    <row r="1" spans="1:22" s="2" customFormat="1" ht="22.5" customHeight="1">
      <c r="A1" s="635" t="s">
        <v>105</v>
      </c>
      <c r="B1" s="635"/>
      <c r="C1" s="635"/>
      <c r="D1" s="635"/>
      <c r="E1" s="290"/>
    </row>
    <row r="2" spans="1:22" s="2" customFormat="1" ht="22.5" customHeight="1">
      <c r="A2" s="644" t="s">
        <v>101</v>
      </c>
      <c r="B2" s="548"/>
      <c r="C2" s="548"/>
      <c r="D2" s="548"/>
      <c r="E2" s="290"/>
      <c r="M2" s="2" t="s">
        <v>432</v>
      </c>
      <c r="N2" s="2" t="s">
        <v>433</v>
      </c>
      <c r="O2" s="2" t="s">
        <v>434</v>
      </c>
      <c r="P2" s="2" t="s">
        <v>435</v>
      </c>
      <c r="Q2" s="2" t="s">
        <v>436</v>
      </c>
      <c r="R2" s="2" t="s">
        <v>437</v>
      </c>
      <c r="S2" s="2" t="s">
        <v>438</v>
      </c>
      <c r="T2" s="2" t="s">
        <v>439</v>
      </c>
      <c r="U2" s="2" t="s">
        <v>440</v>
      </c>
      <c r="V2" s="2" t="s">
        <v>441</v>
      </c>
    </row>
    <row r="3" spans="1:22" s="2" customFormat="1" ht="33.75" customHeight="1">
      <c r="A3" s="52" t="s">
        <v>124</v>
      </c>
      <c r="B3" s="361"/>
      <c r="C3" s="86" t="s">
        <v>125</v>
      </c>
      <c r="D3" s="361"/>
      <c r="E3" s="41"/>
      <c r="M3" s="296">
        <f>C6</f>
        <v>0</v>
      </c>
      <c r="N3" s="296">
        <f>C7</f>
        <v>0</v>
      </c>
      <c r="O3" s="296">
        <f>C8</f>
        <v>0</v>
      </c>
      <c r="P3" s="296">
        <f>C9</f>
        <v>0</v>
      </c>
      <c r="Q3" s="296">
        <f>C10</f>
        <v>0</v>
      </c>
      <c r="R3" s="296">
        <f>C11</f>
        <v>0</v>
      </c>
      <c r="S3" s="296">
        <f>C12</f>
        <v>0</v>
      </c>
      <c r="T3" s="296">
        <f>C13</f>
        <v>0</v>
      </c>
      <c r="U3" s="296">
        <f>C14</f>
        <v>0</v>
      </c>
      <c r="V3" s="296">
        <f>C15</f>
        <v>0</v>
      </c>
    </row>
    <row r="4" spans="1:22" ht="36" customHeight="1">
      <c r="A4" s="521" t="s">
        <v>129</v>
      </c>
      <c r="B4" s="21"/>
      <c r="C4" s="55" t="s">
        <v>563</v>
      </c>
      <c r="D4" s="520"/>
    </row>
    <row r="5" spans="1:22" ht="22.5" customHeight="1">
      <c r="A5" s="636" t="s">
        <v>51</v>
      </c>
      <c r="B5" s="637"/>
      <c r="C5" s="54" t="s">
        <v>50</v>
      </c>
      <c r="D5" s="55" t="s">
        <v>130</v>
      </c>
      <c r="E5" s="293" t="s">
        <v>424</v>
      </c>
    </row>
    <row r="6" spans="1:22" ht="37.5" customHeight="1">
      <c r="A6" s="638" t="s">
        <v>106</v>
      </c>
      <c r="B6" s="56" t="s">
        <v>52</v>
      </c>
      <c r="C6" s="362"/>
      <c r="D6" s="363"/>
      <c r="E6" s="294" t="s">
        <v>423</v>
      </c>
    </row>
    <row r="7" spans="1:22" ht="85.5" customHeight="1">
      <c r="A7" s="638"/>
      <c r="B7" s="57" t="s">
        <v>53</v>
      </c>
      <c r="C7" s="364"/>
      <c r="D7" s="365"/>
      <c r="E7" s="294" t="s">
        <v>592</v>
      </c>
    </row>
    <row r="8" spans="1:22" ht="37.5" customHeight="1">
      <c r="A8" s="638"/>
      <c r="B8" s="57" t="s">
        <v>54</v>
      </c>
      <c r="C8" s="364"/>
      <c r="D8" s="365"/>
      <c r="E8" s="295" t="s">
        <v>425</v>
      </c>
    </row>
    <row r="9" spans="1:22" ht="37.5" customHeight="1">
      <c r="A9" s="638"/>
      <c r="B9" s="57" t="s">
        <v>55</v>
      </c>
      <c r="C9" s="364"/>
      <c r="D9" s="365"/>
      <c r="E9" s="294" t="s">
        <v>426</v>
      </c>
    </row>
    <row r="10" spans="1:22" ht="37.5" customHeight="1">
      <c r="A10" s="638"/>
      <c r="B10" s="57" t="s">
        <v>56</v>
      </c>
      <c r="C10" s="364"/>
      <c r="D10" s="365"/>
      <c r="E10" s="295" t="s">
        <v>483</v>
      </c>
    </row>
    <row r="11" spans="1:22" ht="37.5" customHeight="1">
      <c r="A11" s="638"/>
      <c r="B11" s="57" t="s">
        <v>57</v>
      </c>
      <c r="C11" s="364"/>
      <c r="D11" s="365"/>
      <c r="E11" s="295" t="s">
        <v>427</v>
      </c>
    </row>
    <row r="12" spans="1:22" ht="37.5" customHeight="1">
      <c r="A12" s="639"/>
      <c r="B12" s="58" t="s">
        <v>58</v>
      </c>
      <c r="C12" s="366"/>
      <c r="D12" s="367"/>
      <c r="E12" s="295" t="s">
        <v>428</v>
      </c>
    </row>
    <row r="13" spans="1:22" ht="37.5" customHeight="1">
      <c r="A13" s="642" t="s">
        <v>61</v>
      </c>
      <c r="B13" s="643"/>
      <c r="C13" s="368"/>
      <c r="D13" s="369"/>
      <c r="E13" s="295" t="s">
        <v>429</v>
      </c>
    </row>
    <row r="14" spans="1:22" ht="37.5" customHeight="1">
      <c r="A14" s="642" t="s">
        <v>59</v>
      </c>
      <c r="B14" s="643"/>
      <c r="C14" s="368"/>
      <c r="D14" s="369"/>
      <c r="E14" s="295" t="s">
        <v>429</v>
      </c>
    </row>
    <row r="15" spans="1:22" ht="37.5" customHeight="1">
      <c r="A15" s="642" t="s">
        <v>60</v>
      </c>
      <c r="B15" s="643"/>
      <c r="C15" s="370"/>
      <c r="D15" s="369"/>
      <c r="E15" s="294" t="s">
        <v>430</v>
      </c>
    </row>
    <row r="16" spans="1:22" ht="18" customHeight="1">
      <c r="A16" s="645" t="s">
        <v>178</v>
      </c>
      <c r="B16" s="646"/>
      <c r="C16" s="149"/>
      <c r="D16" s="236"/>
      <c r="E16" s="297" t="s">
        <v>431</v>
      </c>
    </row>
    <row r="17" spans="1:5" ht="30.75" customHeight="1" thickBot="1">
      <c r="A17" s="647" t="s">
        <v>257</v>
      </c>
      <c r="B17" s="648"/>
      <c r="C17" s="144">
        <f>【施設用】施設内療養者一覧!J7</f>
        <v>0</v>
      </c>
      <c r="D17" s="148" t="s">
        <v>258</v>
      </c>
    </row>
    <row r="18" spans="1:5" ht="30.75" customHeight="1" thickTop="1">
      <c r="A18" s="649" t="s">
        <v>201</v>
      </c>
      <c r="B18" s="650"/>
      <c r="C18" s="422">
        <f>SUM(C6:C17)</f>
        <v>0</v>
      </c>
      <c r="D18" s="23"/>
    </row>
    <row r="19" spans="1:5" ht="18.75" customHeight="1">
      <c r="A19" s="651" t="s">
        <v>200</v>
      </c>
      <c r="B19" s="652"/>
      <c r="C19" s="652"/>
      <c r="D19" s="652"/>
    </row>
    <row r="20" spans="1:5" ht="18.75" customHeight="1">
      <c r="A20" s="355"/>
      <c r="B20" s="356"/>
      <c r="C20" s="356"/>
      <c r="D20" s="356"/>
    </row>
    <row r="21" spans="1:5" ht="22.5" customHeight="1">
      <c r="A21" s="346"/>
      <c r="B21" s="358" t="s">
        <v>512</v>
      </c>
      <c r="C21" s="360"/>
      <c r="D21" s="314" t="s">
        <v>517</v>
      </c>
      <c r="E21" s="344"/>
    </row>
    <row r="22" spans="1:5" ht="18" customHeight="1">
      <c r="A22" s="346"/>
      <c r="B22" s="347"/>
      <c r="C22" s="357"/>
      <c r="D22" s="359" t="s">
        <v>518</v>
      </c>
      <c r="E22" s="344"/>
    </row>
    <row r="23" spans="1:5" ht="22.5" customHeight="1">
      <c r="A23" s="346"/>
      <c r="B23" s="358" t="s">
        <v>512</v>
      </c>
      <c r="C23" s="360"/>
      <c r="D23" s="314" t="s">
        <v>554</v>
      </c>
      <c r="E23" s="344"/>
    </row>
    <row r="24" spans="1:5" ht="18.75" customHeight="1">
      <c r="A24" s="345" t="s">
        <v>504</v>
      </c>
      <c r="B24" s="341"/>
      <c r="C24" s="342"/>
      <c r="D24" s="343"/>
    </row>
    <row r="25" spans="1:5" ht="30.75" customHeight="1">
      <c r="A25" s="640" t="s">
        <v>495</v>
      </c>
      <c r="B25" s="641"/>
      <c r="C25" s="315">
        <f>【施設用】追加補助分!F27</f>
        <v>0</v>
      </c>
      <c r="D25" s="314" t="s">
        <v>259</v>
      </c>
    </row>
    <row r="26" spans="1:5" s="6" customFormat="1" ht="4.5" customHeight="1">
      <c r="A26" s="258"/>
      <c r="B26" s="258"/>
      <c r="C26" s="258"/>
      <c r="D26" s="259"/>
      <c r="E26" s="292"/>
    </row>
    <row r="27" spans="1:5" s="6" customFormat="1" ht="17.25" customHeight="1">
      <c r="A27" s="258"/>
      <c r="B27" s="316" t="s">
        <v>498</v>
      </c>
      <c r="C27" s="317"/>
      <c r="D27" s="259"/>
      <c r="E27" s="292"/>
    </row>
    <row r="28" spans="1:5" s="6" customFormat="1" ht="16.5" customHeight="1">
      <c r="B28" s="318" t="s">
        <v>494</v>
      </c>
      <c r="C28" s="319">
        <f ca="1">別紙2その１!N9</f>
        <v>0</v>
      </c>
      <c r="D28" s="259"/>
      <c r="E28" s="292"/>
    </row>
    <row r="29" spans="1:5" s="6" customFormat="1" ht="16.5" customHeight="1">
      <c r="A29" s="258"/>
      <c r="B29" s="318" t="s">
        <v>491</v>
      </c>
      <c r="C29" s="319">
        <f>SUM(C6:C15)</f>
        <v>0</v>
      </c>
      <c r="D29" s="259"/>
      <c r="E29" s="292"/>
    </row>
    <row r="30" spans="1:5" ht="16.5" customHeight="1">
      <c r="A30" s="4"/>
      <c r="B30" s="318" t="s">
        <v>492</v>
      </c>
      <c r="C30" s="320">
        <f>C17</f>
        <v>0</v>
      </c>
    </row>
    <row r="31" spans="1:5" ht="16.5" customHeight="1">
      <c r="A31" s="4"/>
      <c r="B31" s="318" t="s">
        <v>493</v>
      </c>
      <c r="C31" s="320">
        <f>C25</f>
        <v>0</v>
      </c>
    </row>
    <row r="32" spans="1:5" ht="22.5" customHeight="1">
      <c r="A32" s="4"/>
      <c r="B32" s="318" t="s">
        <v>500</v>
      </c>
      <c r="C32" s="321"/>
      <c r="D32" s="3" t="s">
        <v>539</v>
      </c>
    </row>
    <row r="33" spans="1:3">
      <c r="A33" s="4"/>
      <c r="B33" s="4"/>
      <c r="C33" s="4"/>
    </row>
    <row r="34" spans="1:3">
      <c r="A34" s="4"/>
      <c r="B34" s="4"/>
      <c r="C34" s="4"/>
    </row>
    <row r="35" spans="1:3">
      <c r="A35" s="4"/>
      <c r="B35" s="4"/>
      <c r="C35" s="4"/>
    </row>
    <row r="36" spans="1:3">
      <c r="A36" s="4"/>
      <c r="B36" s="4"/>
      <c r="C36" s="4"/>
    </row>
    <row r="37" spans="1:3">
      <c r="A37" s="4"/>
      <c r="B37" s="4"/>
      <c r="C37" s="4"/>
    </row>
    <row r="38" spans="1:3">
      <c r="A38" s="4"/>
      <c r="B38" s="4"/>
      <c r="C38" s="4"/>
    </row>
    <row r="39" spans="1:3">
      <c r="A39" s="4"/>
      <c r="B39" s="4"/>
      <c r="C39" s="4"/>
    </row>
    <row r="40" spans="1:3">
      <c r="A40" s="4"/>
      <c r="B40" s="4"/>
      <c r="C40" s="4"/>
    </row>
    <row r="41" spans="1:3">
      <c r="A41" s="4"/>
      <c r="B41" s="4"/>
      <c r="C41" s="4"/>
    </row>
    <row r="42" spans="1:3">
      <c r="A42" s="4"/>
      <c r="B42" s="4"/>
      <c r="C42" s="4"/>
    </row>
    <row r="43" spans="1:3">
      <c r="A43" s="4"/>
      <c r="B43" s="4"/>
      <c r="C43" s="4"/>
    </row>
    <row r="44" spans="1:3">
      <c r="A44" s="4"/>
      <c r="B44" s="4"/>
      <c r="C44" s="4"/>
    </row>
    <row r="45" spans="1:3">
      <c r="A45" s="4"/>
      <c r="B45" s="4"/>
      <c r="C45" s="4"/>
    </row>
    <row r="46" spans="1:3">
      <c r="A46" s="4"/>
      <c r="B46" s="4"/>
      <c r="C46" s="4"/>
    </row>
    <row r="47" spans="1:3">
      <c r="A47" s="4"/>
      <c r="B47" s="4"/>
      <c r="C47" s="4"/>
    </row>
    <row r="48" spans="1:3">
      <c r="A48" s="4"/>
      <c r="B48" s="4"/>
      <c r="C48" s="4"/>
    </row>
    <row r="49" spans="1:4">
      <c r="A49" s="4"/>
      <c r="B49" s="4"/>
      <c r="C49" s="4"/>
    </row>
    <row r="50" spans="1:4">
      <c r="A50" s="4"/>
      <c r="B50" s="4"/>
      <c r="C50" s="4"/>
    </row>
    <row r="51" spans="1:4">
      <c r="A51" s="4"/>
      <c r="B51" s="4"/>
      <c r="C51" s="4"/>
    </row>
    <row r="52" spans="1:4">
      <c r="A52" s="4"/>
      <c r="B52" s="4"/>
      <c r="C52" s="4"/>
    </row>
    <row r="53" spans="1:4">
      <c r="A53" s="4"/>
      <c r="B53" s="4"/>
      <c r="C53" s="4"/>
    </row>
    <row r="54" spans="1:4">
      <c r="A54" s="4"/>
      <c r="B54" s="4"/>
      <c r="C54" s="4"/>
    </row>
    <row r="55" spans="1:4">
      <c r="A55" s="4"/>
      <c r="B55" s="4"/>
      <c r="C55" s="4"/>
    </row>
    <row r="56" spans="1:4">
      <c r="A56" s="4"/>
      <c r="B56" s="4"/>
      <c r="C56" s="4"/>
    </row>
    <row r="57" spans="1:4">
      <c r="A57" s="4"/>
      <c r="B57" s="4"/>
      <c r="C57" s="4"/>
    </row>
    <row r="58" spans="1:4">
      <c r="A58" s="4"/>
      <c r="B58" s="4"/>
      <c r="C58" s="4"/>
    </row>
    <row r="59" spans="1:4">
      <c r="A59" s="7"/>
      <c r="B59" s="7"/>
      <c r="C59" s="7"/>
    </row>
    <row r="60" spans="1:4">
      <c r="A60" s="7"/>
      <c r="B60" s="7"/>
      <c r="C60" s="7"/>
      <c r="D60" s="3" t="s">
        <v>531</v>
      </c>
    </row>
    <row r="61" spans="1:4">
      <c r="D61" s="3" t="s">
        <v>532</v>
      </c>
    </row>
    <row r="62" spans="1:4">
      <c r="D62" s="3" t="s">
        <v>533</v>
      </c>
    </row>
    <row r="63" spans="1:4">
      <c r="D63" s="3" t="s">
        <v>534</v>
      </c>
    </row>
    <row r="64" spans="1:4">
      <c r="D64" s="3" t="s">
        <v>535</v>
      </c>
    </row>
    <row r="65" spans="4:4">
      <c r="D65" s="3" t="s">
        <v>536</v>
      </c>
    </row>
    <row r="66" spans="4:4">
      <c r="D66" s="3" t="s">
        <v>537</v>
      </c>
    </row>
    <row r="67" spans="4:4">
      <c r="D67" s="3" t="s">
        <v>538</v>
      </c>
    </row>
  </sheetData>
  <sheetProtection formatCells="0" formatColumns="0" formatRows="0" insertColumns="0" insertRows="0" autoFilter="0"/>
  <mergeCells count="12">
    <mergeCell ref="A1:D1"/>
    <mergeCell ref="A5:B5"/>
    <mergeCell ref="A6:A12"/>
    <mergeCell ref="A25:B25"/>
    <mergeCell ref="A13:B13"/>
    <mergeCell ref="A14:B14"/>
    <mergeCell ref="A15:B15"/>
    <mergeCell ref="A2:D2"/>
    <mergeCell ref="A16:B16"/>
    <mergeCell ref="A17:B17"/>
    <mergeCell ref="A18:B18"/>
    <mergeCell ref="A19:D19"/>
  </mergeCells>
  <phoneticPr fontId="4"/>
  <dataValidations count="2">
    <dataValidation type="list" allowBlank="1" showInputMessage="1" showErrorMessage="1" sqref="A16:B16" xr:uid="{B79D4D52-1DF9-41F6-8475-BCEDFAE1E71D}">
      <formula1>"⑥感染対策等を行った上での施設内療養に要する費用,⑥通所系サービスの代替サービス提供のための費用"</formula1>
    </dataValidation>
    <dataValidation type="list" allowBlank="1" showInputMessage="1" showErrorMessage="1" sqref="D32" xr:uid="{F368E580-4D67-4994-961C-2244BC7715AC}">
      <formula1>$D$60:$D$67</formula1>
    </dataValidation>
  </dataValidations>
  <printOptions horizontalCentered="1"/>
  <pageMargins left="0.59055118110236227" right="0.59055118110236227" top="0.59055118110236227" bottom="0" header="0.51181102362204722" footer="0.35433070866141736"/>
  <pageSetup paperSize="9" scale="6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2</xdr:col>
                    <xdr:colOff>428625</xdr:colOff>
                    <xdr:row>19</xdr:row>
                    <xdr:rowOff>219075</xdr:rowOff>
                  </from>
                  <to>
                    <xdr:col>2</xdr:col>
                    <xdr:colOff>790575</xdr:colOff>
                    <xdr:row>21</xdr:row>
                    <xdr:rowOff>19050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2</xdr:col>
                    <xdr:colOff>428625</xdr:colOff>
                    <xdr:row>21</xdr:row>
                    <xdr:rowOff>219075</xdr:rowOff>
                  </from>
                  <to>
                    <xdr:col>2</xdr:col>
                    <xdr:colOff>800100</xdr:colOff>
                    <xdr:row>23</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削除不可!$C$4:$C$31</xm:f>
          </x14:formula1>
          <xm:sqref>D3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CFF"/>
    <pageSetUpPr fitToPage="1"/>
  </sheetPr>
  <dimension ref="A1:M71"/>
  <sheetViews>
    <sheetView view="pageBreakPreview" zoomScaleNormal="100" zoomScaleSheetLayoutView="100" workbookViewId="0">
      <selection activeCell="C4" sqref="C4:E4"/>
    </sheetView>
  </sheetViews>
  <sheetFormatPr defaultRowHeight="14.25"/>
  <cols>
    <col min="1" max="1" width="3.5" style="497" customWidth="1"/>
    <col min="2" max="2" width="12.625" style="497" customWidth="1"/>
    <col min="3" max="4" width="5.125" style="432" customWidth="1"/>
    <col min="5" max="5" width="13.375" style="432" customWidth="1"/>
    <col min="6" max="6" width="13.875" style="432" customWidth="1"/>
    <col min="7" max="7" width="21.25" style="432" customWidth="1"/>
    <col min="8" max="8" width="8.125" style="432" customWidth="1"/>
    <col min="9" max="9" width="36" style="432" customWidth="1"/>
    <col min="10" max="10" width="14.5" style="432" customWidth="1"/>
    <col min="11" max="16384" width="9" style="432"/>
  </cols>
  <sheetData>
    <row r="1" spans="1:13" ht="20.25" customHeight="1">
      <c r="A1" s="495" t="s">
        <v>206</v>
      </c>
      <c r="B1" s="496"/>
    </row>
    <row r="2" spans="1:13" ht="36" customHeight="1">
      <c r="A2" s="664" t="s">
        <v>477</v>
      </c>
      <c r="B2" s="665"/>
      <c r="C2" s="666"/>
      <c r="D2" s="666"/>
      <c r="E2" s="666"/>
      <c r="F2" s="666"/>
      <c r="G2" s="666"/>
      <c r="H2" s="666"/>
      <c r="I2" s="666"/>
      <c r="J2" s="666"/>
    </row>
    <row r="3" spans="1:13" ht="16.5" customHeight="1">
      <c r="C3" s="486"/>
      <c r="D3" s="486"/>
      <c r="E3" s="486"/>
      <c r="F3" s="486"/>
      <c r="G3" s="486"/>
      <c r="H3" s="486"/>
      <c r="I3" s="486"/>
      <c r="J3" s="486"/>
    </row>
    <row r="4" spans="1:13" ht="36.75" customHeight="1">
      <c r="A4" s="667" t="s">
        <v>124</v>
      </c>
      <c r="B4" s="667"/>
      <c r="C4" s="668"/>
      <c r="D4" s="668"/>
      <c r="E4" s="668"/>
      <c r="F4" s="498" t="s">
        <v>125</v>
      </c>
      <c r="G4" s="672"/>
      <c r="H4" s="673"/>
      <c r="I4" s="429" t="s">
        <v>180</v>
      </c>
      <c r="J4" s="493">
        <f>別紙2その１!M9</f>
        <v>0</v>
      </c>
    </row>
    <row r="5" spans="1:13" ht="17.25" customHeight="1" thickBot="1">
      <c r="H5" s="653" t="s">
        <v>530</v>
      </c>
      <c r="I5" s="653"/>
    </row>
    <row r="6" spans="1:13" ht="24" customHeight="1" thickBot="1">
      <c r="A6" s="674"/>
      <c r="B6" s="674"/>
      <c r="C6" s="675"/>
      <c r="D6" s="675"/>
      <c r="E6" s="675"/>
      <c r="F6" s="680" t="s">
        <v>520</v>
      </c>
      <c r="G6" s="681"/>
      <c r="H6" s="654"/>
      <c r="I6" s="654"/>
      <c r="J6" s="487" t="s">
        <v>184</v>
      </c>
    </row>
    <row r="7" spans="1:13" ht="57" customHeight="1" thickBot="1">
      <c r="A7" s="499"/>
      <c r="B7" s="499"/>
      <c r="C7" s="488"/>
      <c r="D7" s="489"/>
      <c r="E7" s="490"/>
      <c r="F7" s="491" t="s">
        <v>515</v>
      </c>
      <c r="G7" s="494"/>
      <c r="H7" s="676" t="s">
        <v>478</v>
      </c>
      <c r="I7" s="677"/>
      <c r="J7" s="492">
        <f>SUM(J11:J70)</f>
        <v>0</v>
      </c>
    </row>
    <row r="8" spans="1:13" ht="75" customHeight="1">
      <c r="A8" s="660" t="s">
        <v>182</v>
      </c>
      <c r="B8" s="671" t="s">
        <v>155</v>
      </c>
      <c r="C8" s="671" t="s">
        <v>153</v>
      </c>
      <c r="D8" s="671" t="s">
        <v>154</v>
      </c>
      <c r="E8" s="671" t="s">
        <v>160</v>
      </c>
      <c r="F8" s="669" t="s">
        <v>519</v>
      </c>
      <c r="G8" s="670"/>
      <c r="H8" s="655" t="s">
        <v>181</v>
      </c>
      <c r="I8" s="678" t="s">
        <v>540</v>
      </c>
      <c r="J8" s="662" t="s">
        <v>422</v>
      </c>
    </row>
    <row r="9" spans="1:13" ht="75" customHeight="1">
      <c r="A9" s="661"/>
      <c r="B9" s="656"/>
      <c r="C9" s="656"/>
      <c r="D9" s="656"/>
      <c r="E9" s="656"/>
      <c r="F9" s="500" t="s">
        <v>158</v>
      </c>
      <c r="G9" s="500" t="s">
        <v>159</v>
      </c>
      <c r="H9" s="656"/>
      <c r="I9" s="679"/>
      <c r="J9" s="663"/>
      <c r="M9" s="501"/>
    </row>
    <row r="10" spans="1:13" s="508" customFormat="1" ht="26.25" customHeight="1">
      <c r="A10" s="502" t="s">
        <v>183</v>
      </c>
      <c r="B10" s="502" t="s">
        <v>157</v>
      </c>
      <c r="C10" s="502" t="s">
        <v>156</v>
      </c>
      <c r="D10" s="502">
        <v>80</v>
      </c>
      <c r="E10" s="503">
        <v>45311</v>
      </c>
      <c r="F10" s="503">
        <v>45317</v>
      </c>
      <c r="G10" s="504" t="s">
        <v>503</v>
      </c>
      <c r="H10" s="505">
        <f>DATEDIF(E10,F10,"D")+1</f>
        <v>7</v>
      </c>
      <c r="I10" s="506" t="s">
        <v>177</v>
      </c>
      <c r="J10" s="507">
        <f>IF(AND(COUNTIF(G10,"入院"),H10&gt;14),75000,IF(AND(COUNTIF(G10,"入院"),H10&lt;=14),H10*5000,IF(AND(COUNTIF(G10,"回復"),H10&lt;=14),H10*5000,IF(AND(COUNTIF(G10,"回復"),H10&gt;14),75000,IF(AND(COUNTIF(G10,"回復(無症状者）"),H10&lt;=7),H10*5000,IF(AND(COUNTIF(G10,"回復(無症状者）"),H10&gt;7),35000,IF(AND(COUNTIF(G10,"施設内死亡"),H10&lt;=14),H10*5000,IF(AND(COUNTIF(G10,"施設内死亡"),H10&gt;14),75000,))))))))</f>
        <v>35000</v>
      </c>
    </row>
    <row r="11" spans="1:13" ht="26.25" customHeight="1">
      <c r="A11" s="509">
        <f>ROW()-10</f>
        <v>1</v>
      </c>
      <c r="B11" s="512"/>
      <c r="C11" s="513"/>
      <c r="D11" s="513"/>
      <c r="E11" s="514"/>
      <c r="F11" s="514"/>
      <c r="G11" s="515"/>
      <c r="H11" s="510">
        <f>DATEDIF(E11,F11,"D")+1</f>
        <v>1</v>
      </c>
      <c r="I11" s="516"/>
      <c r="J11" s="511">
        <f>IF(AND(COUNTIF(G11,"入院"),H11&gt;14),75000,IF(AND(COUNTIF(G11,"入院"),H11&lt;=14),H11*5000,IF(AND(COUNTIF(G11,"回復"),H11&lt;=14),H11*5000,IF(AND(COUNTIF(G11,"回復"),H11&gt;14),75000,IF(AND(COUNTIF(G11,"回復(無症状者）"),H11&lt;=7),H11*5000,IF(AND(COUNTIF(G11,"回復(無症状者）"),H11&gt;7),35000,IF(AND(COUNTIF(G11,"施設内死亡"),H11&lt;=14),H11*5000,IF(AND(COUNTIF(G11,"施設内死亡"),H11&gt;14),75000,))))))))</f>
        <v>0</v>
      </c>
    </row>
    <row r="12" spans="1:13" ht="26.25" customHeight="1">
      <c r="A12" s="509">
        <f t="shared" ref="A12:A70" si="0">ROW()-10</f>
        <v>2</v>
      </c>
      <c r="B12" s="512"/>
      <c r="C12" s="513"/>
      <c r="D12" s="513"/>
      <c r="E12" s="514"/>
      <c r="F12" s="514"/>
      <c r="G12" s="515"/>
      <c r="H12" s="510">
        <f t="shared" ref="H12:H70" si="1">DATEDIF(E12,F12,"D")+1</f>
        <v>1</v>
      </c>
      <c r="I12" s="516"/>
      <c r="J12" s="511">
        <f t="shared" ref="J12:J70" si="2">IF(AND(COUNTIF(G12,"入院"),H12&gt;14),75000,IF(AND(COUNTIF(G12,"入院"),H12&lt;=14),H12*5000,IF(AND(COUNTIF(G12,"回復"),H12&lt;=14),H12*5000,IF(AND(COUNTIF(G12,"回復"),H12&gt;14),75000,IF(AND(COUNTIF(G12,"回復(無症状者）"),H12&lt;=7),H12*5000,IF(AND(COUNTIF(G12,"回復(無症状者）"),H12&gt;7),35000,IF(AND(COUNTIF(G12,"施設内死亡"),H12&lt;=14),H12*5000,IF(AND(COUNTIF(G12,"施設内死亡"),H12&gt;14),75000,))))))))</f>
        <v>0</v>
      </c>
    </row>
    <row r="13" spans="1:13" ht="26.25" customHeight="1">
      <c r="A13" s="509">
        <f t="shared" si="0"/>
        <v>3</v>
      </c>
      <c r="B13" s="512"/>
      <c r="C13" s="513"/>
      <c r="D13" s="513"/>
      <c r="E13" s="514"/>
      <c r="F13" s="514"/>
      <c r="G13" s="515"/>
      <c r="H13" s="510">
        <f t="shared" si="1"/>
        <v>1</v>
      </c>
      <c r="I13" s="516"/>
      <c r="J13" s="511">
        <f t="shared" si="2"/>
        <v>0</v>
      </c>
    </row>
    <row r="14" spans="1:13" ht="26.25" customHeight="1">
      <c r="A14" s="509">
        <f t="shared" si="0"/>
        <v>4</v>
      </c>
      <c r="B14" s="512"/>
      <c r="C14" s="513"/>
      <c r="D14" s="513"/>
      <c r="E14" s="514"/>
      <c r="F14" s="514"/>
      <c r="G14" s="515"/>
      <c r="H14" s="510">
        <f t="shared" si="1"/>
        <v>1</v>
      </c>
      <c r="I14" s="516"/>
      <c r="J14" s="511">
        <f t="shared" si="2"/>
        <v>0</v>
      </c>
    </row>
    <row r="15" spans="1:13" ht="26.25" customHeight="1">
      <c r="A15" s="509">
        <f t="shared" si="0"/>
        <v>5</v>
      </c>
      <c r="B15" s="512"/>
      <c r="C15" s="513"/>
      <c r="D15" s="513"/>
      <c r="E15" s="514"/>
      <c r="F15" s="514"/>
      <c r="G15" s="515"/>
      <c r="H15" s="510">
        <f t="shared" si="1"/>
        <v>1</v>
      </c>
      <c r="I15" s="516"/>
      <c r="J15" s="511">
        <f t="shared" si="2"/>
        <v>0</v>
      </c>
    </row>
    <row r="16" spans="1:13" ht="26.25" customHeight="1">
      <c r="A16" s="509">
        <f t="shared" si="0"/>
        <v>6</v>
      </c>
      <c r="B16" s="512"/>
      <c r="C16" s="513"/>
      <c r="D16" s="513"/>
      <c r="E16" s="514"/>
      <c r="F16" s="514"/>
      <c r="G16" s="515"/>
      <c r="H16" s="510">
        <f t="shared" si="1"/>
        <v>1</v>
      </c>
      <c r="I16" s="516"/>
      <c r="J16" s="511">
        <f t="shared" si="2"/>
        <v>0</v>
      </c>
    </row>
    <row r="17" spans="1:10" ht="26.25" customHeight="1">
      <c r="A17" s="509">
        <f t="shared" si="0"/>
        <v>7</v>
      </c>
      <c r="B17" s="512"/>
      <c r="C17" s="513"/>
      <c r="D17" s="513"/>
      <c r="E17" s="514"/>
      <c r="F17" s="514"/>
      <c r="G17" s="515"/>
      <c r="H17" s="510">
        <f t="shared" ref="H17:H20" si="3">DATEDIF(E17,F17,"D")+1</f>
        <v>1</v>
      </c>
      <c r="I17" s="516"/>
      <c r="J17" s="511">
        <f t="shared" si="2"/>
        <v>0</v>
      </c>
    </row>
    <row r="18" spans="1:10" ht="26.25" customHeight="1">
      <c r="A18" s="509">
        <f t="shared" si="0"/>
        <v>8</v>
      </c>
      <c r="B18" s="512"/>
      <c r="C18" s="513"/>
      <c r="D18" s="513"/>
      <c r="E18" s="514"/>
      <c r="F18" s="514"/>
      <c r="G18" s="515"/>
      <c r="H18" s="510">
        <f t="shared" si="3"/>
        <v>1</v>
      </c>
      <c r="I18" s="516"/>
      <c r="J18" s="511">
        <f t="shared" si="2"/>
        <v>0</v>
      </c>
    </row>
    <row r="19" spans="1:10" ht="26.25" customHeight="1">
      <c r="A19" s="509">
        <f t="shared" si="0"/>
        <v>9</v>
      </c>
      <c r="B19" s="512"/>
      <c r="C19" s="513"/>
      <c r="D19" s="513"/>
      <c r="E19" s="514"/>
      <c r="F19" s="514"/>
      <c r="G19" s="515"/>
      <c r="H19" s="510">
        <f t="shared" si="3"/>
        <v>1</v>
      </c>
      <c r="I19" s="516"/>
      <c r="J19" s="511">
        <f t="shared" si="2"/>
        <v>0</v>
      </c>
    </row>
    <row r="20" spans="1:10" ht="26.25" customHeight="1">
      <c r="A20" s="509">
        <f t="shared" si="0"/>
        <v>10</v>
      </c>
      <c r="B20" s="512"/>
      <c r="C20" s="513"/>
      <c r="D20" s="513"/>
      <c r="E20" s="514"/>
      <c r="F20" s="514"/>
      <c r="G20" s="515"/>
      <c r="H20" s="510">
        <f t="shared" si="3"/>
        <v>1</v>
      </c>
      <c r="I20" s="516"/>
      <c r="J20" s="511">
        <f t="shared" si="2"/>
        <v>0</v>
      </c>
    </row>
    <row r="21" spans="1:10" ht="26.25" customHeight="1">
      <c r="A21" s="509">
        <f t="shared" si="0"/>
        <v>11</v>
      </c>
      <c r="B21" s="512"/>
      <c r="C21" s="513"/>
      <c r="D21" s="513"/>
      <c r="E21" s="514"/>
      <c r="F21" s="514"/>
      <c r="G21" s="515"/>
      <c r="H21" s="510">
        <f>DATEDIF(E21,F21,"D")+1</f>
        <v>1</v>
      </c>
      <c r="I21" s="516"/>
      <c r="J21" s="511">
        <f t="shared" si="2"/>
        <v>0</v>
      </c>
    </row>
    <row r="22" spans="1:10" ht="26.25" customHeight="1">
      <c r="A22" s="509">
        <f t="shared" si="0"/>
        <v>12</v>
      </c>
      <c r="B22" s="512"/>
      <c r="C22" s="513"/>
      <c r="D22" s="513"/>
      <c r="E22" s="514"/>
      <c r="F22" s="514"/>
      <c r="G22" s="515"/>
      <c r="H22" s="510">
        <f t="shared" ref="H22:H26" si="4">DATEDIF(E22,F22,"D")+1</f>
        <v>1</v>
      </c>
      <c r="I22" s="516"/>
      <c r="J22" s="511">
        <f t="shared" si="2"/>
        <v>0</v>
      </c>
    </row>
    <row r="23" spans="1:10" ht="26.25" customHeight="1">
      <c r="A23" s="509">
        <f t="shared" si="0"/>
        <v>13</v>
      </c>
      <c r="B23" s="512"/>
      <c r="C23" s="513"/>
      <c r="D23" s="513"/>
      <c r="E23" s="514"/>
      <c r="F23" s="514"/>
      <c r="G23" s="515"/>
      <c r="H23" s="510">
        <f t="shared" si="4"/>
        <v>1</v>
      </c>
      <c r="I23" s="516"/>
      <c r="J23" s="511">
        <f t="shared" si="2"/>
        <v>0</v>
      </c>
    </row>
    <row r="24" spans="1:10" ht="26.25" customHeight="1">
      <c r="A24" s="509">
        <f t="shared" si="0"/>
        <v>14</v>
      </c>
      <c r="B24" s="512"/>
      <c r="C24" s="513"/>
      <c r="D24" s="513"/>
      <c r="E24" s="514"/>
      <c r="F24" s="514"/>
      <c r="G24" s="515"/>
      <c r="H24" s="510">
        <f t="shared" si="4"/>
        <v>1</v>
      </c>
      <c r="I24" s="516"/>
      <c r="J24" s="511">
        <f t="shared" si="2"/>
        <v>0</v>
      </c>
    </row>
    <row r="25" spans="1:10" ht="26.25" customHeight="1">
      <c r="A25" s="509">
        <f t="shared" si="0"/>
        <v>15</v>
      </c>
      <c r="B25" s="512"/>
      <c r="C25" s="513"/>
      <c r="D25" s="513"/>
      <c r="E25" s="514"/>
      <c r="F25" s="514"/>
      <c r="G25" s="515"/>
      <c r="H25" s="510">
        <f t="shared" si="4"/>
        <v>1</v>
      </c>
      <c r="I25" s="516"/>
      <c r="J25" s="511">
        <f t="shared" si="2"/>
        <v>0</v>
      </c>
    </row>
    <row r="26" spans="1:10" ht="26.25" customHeight="1">
      <c r="A26" s="509">
        <f t="shared" si="0"/>
        <v>16</v>
      </c>
      <c r="B26" s="512"/>
      <c r="C26" s="513"/>
      <c r="D26" s="513"/>
      <c r="E26" s="514"/>
      <c r="F26" s="514"/>
      <c r="G26" s="515"/>
      <c r="H26" s="510">
        <f t="shared" si="4"/>
        <v>1</v>
      </c>
      <c r="I26" s="516"/>
      <c r="J26" s="511">
        <f t="shared" si="2"/>
        <v>0</v>
      </c>
    </row>
    <row r="27" spans="1:10" ht="26.25" customHeight="1">
      <c r="A27" s="509">
        <f t="shared" si="0"/>
        <v>17</v>
      </c>
      <c r="B27" s="512"/>
      <c r="C27" s="513"/>
      <c r="D27" s="513"/>
      <c r="E27" s="514"/>
      <c r="F27" s="514"/>
      <c r="G27" s="515"/>
      <c r="H27" s="510">
        <f t="shared" si="1"/>
        <v>1</v>
      </c>
      <c r="I27" s="516"/>
      <c r="J27" s="511">
        <f t="shared" si="2"/>
        <v>0</v>
      </c>
    </row>
    <row r="28" spans="1:10" ht="26.25" customHeight="1">
      <c r="A28" s="509">
        <f t="shared" si="0"/>
        <v>18</v>
      </c>
      <c r="B28" s="512"/>
      <c r="C28" s="513"/>
      <c r="D28" s="513"/>
      <c r="E28" s="514"/>
      <c r="F28" s="514"/>
      <c r="G28" s="515"/>
      <c r="H28" s="510">
        <f t="shared" si="1"/>
        <v>1</v>
      </c>
      <c r="I28" s="516"/>
      <c r="J28" s="511">
        <f t="shared" si="2"/>
        <v>0</v>
      </c>
    </row>
    <row r="29" spans="1:10" ht="26.25" customHeight="1">
      <c r="A29" s="509">
        <f t="shared" si="0"/>
        <v>19</v>
      </c>
      <c r="B29" s="512"/>
      <c r="C29" s="513"/>
      <c r="D29" s="513"/>
      <c r="E29" s="514"/>
      <c r="F29" s="514"/>
      <c r="G29" s="515"/>
      <c r="H29" s="510">
        <f t="shared" si="1"/>
        <v>1</v>
      </c>
      <c r="I29" s="516"/>
      <c r="J29" s="511">
        <f t="shared" si="2"/>
        <v>0</v>
      </c>
    </row>
    <row r="30" spans="1:10" ht="26.25" customHeight="1">
      <c r="A30" s="509">
        <f t="shared" si="0"/>
        <v>20</v>
      </c>
      <c r="B30" s="512"/>
      <c r="C30" s="513"/>
      <c r="D30" s="513"/>
      <c r="E30" s="514"/>
      <c r="F30" s="514"/>
      <c r="G30" s="515"/>
      <c r="H30" s="510">
        <f t="shared" si="1"/>
        <v>1</v>
      </c>
      <c r="I30" s="516"/>
      <c r="J30" s="511">
        <f t="shared" si="2"/>
        <v>0</v>
      </c>
    </row>
    <row r="31" spans="1:10" ht="26.25" customHeight="1">
      <c r="A31" s="509">
        <f t="shared" si="0"/>
        <v>21</v>
      </c>
      <c r="B31" s="512"/>
      <c r="C31" s="513"/>
      <c r="D31" s="513"/>
      <c r="E31" s="514"/>
      <c r="F31" s="514"/>
      <c r="G31" s="515"/>
      <c r="H31" s="510">
        <f>DATEDIF(E31,F31,"D")+1</f>
        <v>1</v>
      </c>
      <c r="I31" s="516"/>
      <c r="J31" s="511">
        <f t="shared" si="2"/>
        <v>0</v>
      </c>
    </row>
    <row r="32" spans="1:10" ht="26.25" customHeight="1">
      <c r="A32" s="509">
        <f t="shared" si="0"/>
        <v>22</v>
      </c>
      <c r="B32" s="512"/>
      <c r="C32" s="513"/>
      <c r="D32" s="513"/>
      <c r="E32" s="514"/>
      <c r="F32" s="514"/>
      <c r="G32" s="515"/>
      <c r="H32" s="510">
        <f t="shared" ref="H32:H50" si="5">DATEDIF(E32,F32,"D")+1</f>
        <v>1</v>
      </c>
      <c r="I32" s="516"/>
      <c r="J32" s="511">
        <f t="shared" si="2"/>
        <v>0</v>
      </c>
    </row>
    <row r="33" spans="1:10" ht="26.25" customHeight="1">
      <c r="A33" s="509">
        <f t="shared" si="0"/>
        <v>23</v>
      </c>
      <c r="B33" s="512"/>
      <c r="C33" s="513"/>
      <c r="D33" s="513"/>
      <c r="E33" s="514"/>
      <c r="F33" s="514"/>
      <c r="G33" s="515"/>
      <c r="H33" s="510">
        <f t="shared" si="5"/>
        <v>1</v>
      </c>
      <c r="I33" s="516"/>
      <c r="J33" s="511">
        <f t="shared" si="2"/>
        <v>0</v>
      </c>
    </row>
    <row r="34" spans="1:10" ht="26.25" customHeight="1">
      <c r="A34" s="509">
        <f t="shared" si="0"/>
        <v>24</v>
      </c>
      <c r="B34" s="512"/>
      <c r="C34" s="513"/>
      <c r="D34" s="513"/>
      <c r="E34" s="514"/>
      <c r="F34" s="514"/>
      <c r="G34" s="515"/>
      <c r="H34" s="510">
        <f t="shared" si="5"/>
        <v>1</v>
      </c>
      <c r="I34" s="516"/>
      <c r="J34" s="511">
        <f t="shared" si="2"/>
        <v>0</v>
      </c>
    </row>
    <row r="35" spans="1:10" ht="26.25" customHeight="1">
      <c r="A35" s="509">
        <f t="shared" si="0"/>
        <v>25</v>
      </c>
      <c r="B35" s="512"/>
      <c r="C35" s="513"/>
      <c r="D35" s="513"/>
      <c r="E35" s="514"/>
      <c r="F35" s="514"/>
      <c r="G35" s="515"/>
      <c r="H35" s="510">
        <f t="shared" si="5"/>
        <v>1</v>
      </c>
      <c r="I35" s="516"/>
      <c r="J35" s="511">
        <f t="shared" si="2"/>
        <v>0</v>
      </c>
    </row>
    <row r="36" spans="1:10" ht="26.25" customHeight="1">
      <c r="A36" s="509">
        <f t="shared" si="0"/>
        <v>26</v>
      </c>
      <c r="B36" s="512"/>
      <c r="C36" s="513"/>
      <c r="D36" s="513"/>
      <c r="E36" s="514"/>
      <c r="F36" s="514"/>
      <c r="G36" s="515"/>
      <c r="H36" s="510">
        <f t="shared" si="5"/>
        <v>1</v>
      </c>
      <c r="I36" s="516"/>
      <c r="J36" s="511">
        <f t="shared" si="2"/>
        <v>0</v>
      </c>
    </row>
    <row r="37" spans="1:10" ht="26.25" customHeight="1">
      <c r="A37" s="509">
        <f t="shared" si="0"/>
        <v>27</v>
      </c>
      <c r="B37" s="512"/>
      <c r="C37" s="513"/>
      <c r="D37" s="513"/>
      <c r="E37" s="514"/>
      <c r="F37" s="514"/>
      <c r="G37" s="515"/>
      <c r="H37" s="510">
        <f t="shared" si="5"/>
        <v>1</v>
      </c>
      <c r="I37" s="516"/>
      <c r="J37" s="511">
        <f t="shared" si="2"/>
        <v>0</v>
      </c>
    </row>
    <row r="38" spans="1:10" ht="26.25" customHeight="1">
      <c r="A38" s="509">
        <f t="shared" si="0"/>
        <v>28</v>
      </c>
      <c r="B38" s="512"/>
      <c r="C38" s="513"/>
      <c r="D38" s="513"/>
      <c r="E38" s="514"/>
      <c r="F38" s="514"/>
      <c r="G38" s="515"/>
      <c r="H38" s="510">
        <f t="shared" si="5"/>
        <v>1</v>
      </c>
      <c r="I38" s="516"/>
      <c r="J38" s="511">
        <f t="shared" si="2"/>
        <v>0</v>
      </c>
    </row>
    <row r="39" spans="1:10" ht="26.25" customHeight="1">
      <c r="A39" s="509">
        <f t="shared" si="0"/>
        <v>29</v>
      </c>
      <c r="B39" s="512"/>
      <c r="C39" s="513"/>
      <c r="D39" s="513"/>
      <c r="E39" s="514"/>
      <c r="F39" s="514"/>
      <c r="G39" s="515"/>
      <c r="H39" s="510">
        <f t="shared" si="5"/>
        <v>1</v>
      </c>
      <c r="I39" s="516"/>
      <c r="J39" s="511">
        <f t="shared" si="2"/>
        <v>0</v>
      </c>
    </row>
    <row r="40" spans="1:10" ht="26.25" customHeight="1">
      <c r="A40" s="509">
        <f t="shared" si="0"/>
        <v>30</v>
      </c>
      <c r="B40" s="512"/>
      <c r="C40" s="513"/>
      <c r="D40" s="513"/>
      <c r="E40" s="514"/>
      <c r="F40" s="514"/>
      <c r="G40" s="515"/>
      <c r="H40" s="510">
        <f t="shared" si="5"/>
        <v>1</v>
      </c>
      <c r="I40" s="516"/>
      <c r="J40" s="511">
        <f t="shared" si="2"/>
        <v>0</v>
      </c>
    </row>
    <row r="41" spans="1:10" ht="26.25" customHeight="1">
      <c r="A41" s="509">
        <f t="shared" si="0"/>
        <v>31</v>
      </c>
      <c r="B41" s="512"/>
      <c r="C41" s="513"/>
      <c r="D41" s="513"/>
      <c r="E41" s="514"/>
      <c r="F41" s="514"/>
      <c r="G41" s="515"/>
      <c r="H41" s="510">
        <f>DATEDIF(E41,F41,"D")+1</f>
        <v>1</v>
      </c>
      <c r="I41" s="516"/>
      <c r="J41" s="511">
        <f t="shared" si="2"/>
        <v>0</v>
      </c>
    </row>
    <row r="42" spans="1:10" ht="26.25" customHeight="1">
      <c r="A42" s="509">
        <f t="shared" si="0"/>
        <v>32</v>
      </c>
      <c r="B42" s="512"/>
      <c r="C42" s="513"/>
      <c r="D42" s="513"/>
      <c r="E42" s="514"/>
      <c r="F42" s="514"/>
      <c r="G42" s="515"/>
      <c r="H42" s="510">
        <f t="shared" ref="H42:H49" si="6">DATEDIF(E42,F42,"D")+1</f>
        <v>1</v>
      </c>
      <c r="I42" s="516"/>
      <c r="J42" s="511">
        <f t="shared" si="2"/>
        <v>0</v>
      </c>
    </row>
    <row r="43" spans="1:10" ht="26.25" customHeight="1">
      <c r="A43" s="509">
        <f t="shared" si="0"/>
        <v>33</v>
      </c>
      <c r="B43" s="512"/>
      <c r="C43" s="513"/>
      <c r="D43" s="513"/>
      <c r="E43" s="514"/>
      <c r="F43" s="514"/>
      <c r="G43" s="515"/>
      <c r="H43" s="510">
        <f t="shared" si="6"/>
        <v>1</v>
      </c>
      <c r="I43" s="516"/>
      <c r="J43" s="511">
        <f t="shared" si="2"/>
        <v>0</v>
      </c>
    </row>
    <row r="44" spans="1:10" ht="26.25" customHeight="1">
      <c r="A44" s="509">
        <f t="shared" si="0"/>
        <v>34</v>
      </c>
      <c r="B44" s="512"/>
      <c r="C44" s="513"/>
      <c r="D44" s="513"/>
      <c r="E44" s="514"/>
      <c r="F44" s="514"/>
      <c r="G44" s="515"/>
      <c r="H44" s="510">
        <f t="shared" si="6"/>
        <v>1</v>
      </c>
      <c r="I44" s="516"/>
      <c r="J44" s="511">
        <f t="shared" si="2"/>
        <v>0</v>
      </c>
    </row>
    <row r="45" spans="1:10" ht="26.25" customHeight="1">
      <c r="A45" s="509">
        <f t="shared" si="0"/>
        <v>35</v>
      </c>
      <c r="B45" s="512"/>
      <c r="C45" s="513"/>
      <c r="D45" s="513"/>
      <c r="E45" s="514"/>
      <c r="F45" s="514"/>
      <c r="G45" s="515"/>
      <c r="H45" s="510">
        <f t="shared" si="6"/>
        <v>1</v>
      </c>
      <c r="I45" s="516"/>
      <c r="J45" s="511">
        <f t="shared" si="2"/>
        <v>0</v>
      </c>
    </row>
    <row r="46" spans="1:10" ht="26.25" customHeight="1">
      <c r="A46" s="509">
        <f t="shared" si="0"/>
        <v>36</v>
      </c>
      <c r="B46" s="512"/>
      <c r="C46" s="513"/>
      <c r="D46" s="513"/>
      <c r="E46" s="514"/>
      <c r="F46" s="514"/>
      <c r="G46" s="515"/>
      <c r="H46" s="510">
        <f t="shared" si="6"/>
        <v>1</v>
      </c>
      <c r="I46" s="516"/>
      <c r="J46" s="511">
        <f t="shared" si="2"/>
        <v>0</v>
      </c>
    </row>
    <row r="47" spans="1:10" ht="26.25" customHeight="1">
      <c r="A47" s="509">
        <f t="shared" si="0"/>
        <v>37</v>
      </c>
      <c r="B47" s="512"/>
      <c r="C47" s="513"/>
      <c r="D47" s="513"/>
      <c r="E47" s="514"/>
      <c r="F47" s="514"/>
      <c r="G47" s="515"/>
      <c r="H47" s="510">
        <f t="shared" si="6"/>
        <v>1</v>
      </c>
      <c r="I47" s="516"/>
      <c r="J47" s="511">
        <f t="shared" si="2"/>
        <v>0</v>
      </c>
    </row>
    <row r="48" spans="1:10" ht="26.25" customHeight="1">
      <c r="A48" s="509">
        <f t="shared" si="0"/>
        <v>38</v>
      </c>
      <c r="B48" s="512"/>
      <c r="C48" s="513"/>
      <c r="D48" s="513"/>
      <c r="E48" s="514"/>
      <c r="F48" s="514"/>
      <c r="G48" s="515"/>
      <c r="H48" s="510">
        <f t="shared" si="6"/>
        <v>1</v>
      </c>
      <c r="I48" s="516"/>
      <c r="J48" s="511">
        <f t="shared" si="2"/>
        <v>0</v>
      </c>
    </row>
    <row r="49" spans="1:10" ht="26.25" customHeight="1">
      <c r="A49" s="509">
        <f t="shared" si="0"/>
        <v>39</v>
      </c>
      <c r="B49" s="512"/>
      <c r="C49" s="513"/>
      <c r="D49" s="513"/>
      <c r="E49" s="514"/>
      <c r="F49" s="514"/>
      <c r="G49" s="515"/>
      <c r="H49" s="510">
        <f t="shared" si="6"/>
        <v>1</v>
      </c>
      <c r="I49" s="516"/>
      <c r="J49" s="511">
        <f t="shared" si="2"/>
        <v>0</v>
      </c>
    </row>
    <row r="50" spans="1:10" ht="26.25" customHeight="1">
      <c r="A50" s="509">
        <f t="shared" si="0"/>
        <v>40</v>
      </c>
      <c r="B50" s="512"/>
      <c r="C50" s="513"/>
      <c r="D50" s="513"/>
      <c r="E50" s="514"/>
      <c r="F50" s="514"/>
      <c r="G50" s="515"/>
      <c r="H50" s="510">
        <f t="shared" si="5"/>
        <v>1</v>
      </c>
      <c r="I50" s="516"/>
      <c r="J50" s="511">
        <f t="shared" si="2"/>
        <v>0</v>
      </c>
    </row>
    <row r="51" spans="1:10" ht="26.25" customHeight="1">
      <c r="A51" s="509">
        <f t="shared" si="0"/>
        <v>41</v>
      </c>
      <c r="B51" s="512"/>
      <c r="C51" s="513"/>
      <c r="D51" s="513"/>
      <c r="E51" s="514"/>
      <c r="F51" s="514"/>
      <c r="G51" s="515"/>
      <c r="H51" s="510">
        <f t="shared" si="1"/>
        <v>1</v>
      </c>
      <c r="I51" s="516"/>
      <c r="J51" s="511">
        <f t="shared" si="2"/>
        <v>0</v>
      </c>
    </row>
    <row r="52" spans="1:10" ht="26.25" customHeight="1">
      <c r="A52" s="509">
        <f t="shared" si="0"/>
        <v>42</v>
      </c>
      <c r="B52" s="512"/>
      <c r="C52" s="513"/>
      <c r="D52" s="513"/>
      <c r="E52" s="514"/>
      <c r="F52" s="514"/>
      <c r="G52" s="515"/>
      <c r="H52" s="510">
        <f t="shared" si="1"/>
        <v>1</v>
      </c>
      <c r="I52" s="516"/>
      <c r="J52" s="511">
        <f t="shared" si="2"/>
        <v>0</v>
      </c>
    </row>
    <row r="53" spans="1:10" ht="26.25" customHeight="1">
      <c r="A53" s="509">
        <f t="shared" si="0"/>
        <v>43</v>
      </c>
      <c r="B53" s="512"/>
      <c r="C53" s="513"/>
      <c r="D53" s="513"/>
      <c r="E53" s="514"/>
      <c r="F53" s="514"/>
      <c r="G53" s="515"/>
      <c r="H53" s="510">
        <f t="shared" si="1"/>
        <v>1</v>
      </c>
      <c r="I53" s="516"/>
      <c r="J53" s="511">
        <f t="shared" si="2"/>
        <v>0</v>
      </c>
    </row>
    <row r="54" spans="1:10" ht="26.25" customHeight="1">
      <c r="A54" s="509">
        <f t="shared" si="0"/>
        <v>44</v>
      </c>
      <c r="B54" s="512"/>
      <c r="C54" s="513"/>
      <c r="D54" s="513"/>
      <c r="E54" s="514"/>
      <c r="F54" s="514"/>
      <c r="G54" s="515"/>
      <c r="H54" s="510">
        <f t="shared" si="1"/>
        <v>1</v>
      </c>
      <c r="I54" s="516"/>
      <c r="J54" s="511">
        <f t="shared" si="2"/>
        <v>0</v>
      </c>
    </row>
    <row r="55" spans="1:10" ht="26.25" customHeight="1">
      <c r="A55" s="509">
        <f t="shared" si="0"/>
        <v>45</v>
      </c>
      <c r="B55" s="512"/>
      <c r="C55" s="513"/>
      <c r="D55" s="513"/>
      <c r="E55" s="514"/>
      <c r="F55" s="514"/>
      <c r="G55" s="515"/>
      <c r="H55" s="510">
        <f t="shared" si="1"/>
        <v>1</v>
      </c>
      <c r="I55" s="516"/>
      <c r="J55" s="511">
        <f t="shared" si="2"/>
        <v>0</v>
      </c>
    </row>
    <row r="56" spans="1:10" ht="26.25" customHeight="1">
      <c r="A56" s="509">
        <f t="shared" si="0"/>
        <v>46</v>
      </c>
      <c r="B56" s="512"/>
      <c r="C56" s="513"/>
      <c r="D56" s="513"/>
      <c r="E56" s="514"/>
      <c r="F56" s="514"/>
      <c r="G56" s="515"/>
      <c r="H56" s="510">
        <f t="shared" si="1"/>
        <v>1</v>
      </c>
      <c r="I56" s="516"/>
      <c r="J56" s="511">
        <f t="shared" si="2"/>
        <v>0</v>
      </c>
    </row>
    <row r="57" spans="1:10" ht="26.25" customHeight="1">
      <c r="A57" s="509">
        <f t="shared" si="0"/>
        <v>47</v>
      </c>
      <c r="B57" s="512"/>
      <c r="C57" s="513"/>
      <c r="D57" s="513"/>
      <c r="E57" s="514"/>
      <c r="F57" s="514"/>
      <c r="G57" s="515"/>
      <c r="H57" s="510">
        <f t="shared" si="1"/>
        <v>1</v>
      </c>
      <c r="I57" s="516"/>
      <c r="J57" s="511">
        <f t="shared" si="2"/>
        <v>0</v>
      </c>
    </row>
    <row r="58" spans="1:10" ht="26.25" customHeight="1">
      <c r="A58" s="509">
        <f t="shared" si="0"/>
        <v>48</v>
      </c>
      <c r="B58" s="512"/>
      <c r="C58" s="513"/>
      <c r="D58" s="513"/>
      <c r="E58" s="514"/>
      <c r="F58" s="514"/>
      <c r="G58" s="515"/>
      <c r="H58" s="510">
        <f t="shared" si="1"/>
        <v>1</v>
      </c>
      <c r="I58" s="516"/>
      <c r="J58" s="511">
        <f t="shared" si="2"/>
        <v>0</v>
      </c>
    </row>
    <row r="59" spans="1:10" ht="26.25" customHeight="1">
      <c r="A59" s="509">
        <f t="shared" si="0"/>
        <v>49</v>
      </c>
      <c r="B59" s="512"/>
      <c r="C59" s="513"/>
      <c r="D59" s="513"/>
      <c r="E59" s="514"/>
      <c r="F59" s="514"/>
      <c r="G59" s="515"/>
      <c r="H59" s="510">
        <f t="shared" si="1"/>
        <v>1</v>
      </c>
      <c r="I59" s="516"/>
      <c r="J59" s="511">
        <f t="shared" si="2"/>
        <v>0</v>
      </c>
    </row>
    <row r="60" spans="1:10" ht="26.25" customHeight="1">
      <c r="A60" s="509">
        <f t="shared" si="0"/>
        <v>50</v>
      </c>
      <c r="B60" s="512"/>
      <c r="C60" s="513"/>
      <c r="D60" s="513"/>
      <c r="E60" s="514"/>
      <c r="F60" s="514"/>
      <c r="G60" s="515"/>
      <c r="H60" s="510">
        <f t="shared" si="1"/>
        <v>1</v>
      </c>
      <c r="I60" s="516"/>
      <c r="J60" s="511">
        <f t="shared" si="2"/>
        <v>0</v>
      </c>
    </row>
    <row r="61" spans="1:10" ht="26.25" customHeight="1">
      <c r="A61" s="509">
        <f t="shared" si="0"/>
        <v>51</v>
      </c>
      <c r="B61" s="512"/>
      <c r="C61" s="513"/>
      <c r="D61" s="513"/>
      <c r="E61" s="514"/>
      <c r="F61" s="514"/>
      <c r="G61" s="515"/>
      <c r="H61" s="510">
        <f t="shared" si="1"/>
        <v>1</v>
      </c>
      <c r="I61" s="516"/>
      <c r="J61" s="511">
        <f t="shared" si="2"/>
        <v>0</v>
      </c>
    </row>
    <row r="62" spans="1:10" ht="26.25" customHeight="1">
      <c r="A62" s="509">
        <f t="shared" si="0"/>
        <v>52</v>
      </c>
      <c r="B62" s="512"/>
      <c r="C62" s="513"/>
      <c r="D62" s="513"/>
      <c r="E62" s="514"/>
      <c r="F62" s="514"/>
      <c r="G62" s="515"/>
      <c r="H62" s="510">
        <f t="shared" si="1"/>
        <v>1</v>
      </c>
      <c r="I62" s="516"/>
      <c r="J62" s="511">
        <f t="shared" si="2"/>
        <v>0</v>
      </c>
    </row>
    <row r="63" spans="1:10" ht="26.25" customHeight="1">
      <c r="A63" s="509">
        <f t="shared" si="0"/>
        <v>53</v>
      </c>
      <c r="B63" s="512"/>
      <c r="C63" s="513"/>
      <c r="D63" s="513"/>
      <c r="E63" s="514"/>
      <c r="F63" s="514"/>
      <c r="G63" s="515"/>
      <c r="H63" s="510">
        <f t="shared" si="1"/>
        <v>1</v>
      </c>
      <c r="I63" s="516"/>
      <c r="J63" s="511">
        <f t="shared" si="2"/>
        <v>0</v>
      </c>
    </row>
    <row r="64" spans="1:10" ht="26.25" customHeight="1">
      <c r="A64" s="509">
        <f t="shared" si="0"/>
        <v>54</v>
      </c>
      <c r="B64" s="512"/>
      <c r="C64" s="513"/>
      <c r="D64" s="513"/>
      <c r="E64" s="514"/>
      <c r="F64" s="514"/>
      <c r="G64" s="515"/>
      <c r="H64" s="510">
        <f t="shared" ref="H64:H68" si="7">DATEDIF(E64,F64,"D")+1</f>
        <v>1</v>
      </c>
      <c r="I64" s="516"/>
      <c r="J64" s="511">
        <f t="shared" si="2"/>
        <v>0</v>
      </c>
    </row>
    <row r="65" spans="1:10" ht="26.25" customHeight="1">
      <c r="A65" s="509">
        <f t="shared" si="0"/>
        <v>55</v>
      </c>
      <c r="B65" s="512"/>
      <c r="C65" s="513"/>
      <c r="D65" s="513"/>
      <c r="E65" s="514"/>
      <c r="F65" s="514"/>
      <c r="G65" s="515"/>
      <c r="H65" s="510">
        <f t="shared" si="7"/>
        <v>1</v>
      </c>
      <c r="I65" s="516"/>
      <c r="J65" s="511">
        <f t="shared" si="2"/>
        <v>0</v>
      </c>
    </row>
    <row r="66" spans="1:10" ht="26.25" customHeight="1">
      <c r="A66" s="509">
        <f t="shared" si="0"/>
        <v>56</v>
      </c>
      <c r="B66" s="512"/>
      <c r="C66" s="513"/>
      <c r="D66" s="513"/>
      <c r="E66" s="514"/>
      <c r="F66" s="514"/>
      <c r="G66" s="515"/>
      <c r="H66" s="510">
        <f t="shared" si="7"/>
        <v>1</v>
      </c>
      <c r="I66" s="516"/>
      <c r="J66" s="511">
        <f t="shared" si="2"/>
        <v>0</v>
      </c>
    </row>
    <row r="67" spans="1:10" ht="26.25" customHeight="1">
      <c r="A67" s="509">
        <f t="shared" si="0"/>
        <v>57</v>
      </c>
      <c r="B67" s="512"/>
      <c r="C67" s="513"/>
      <c r="D67" s="513"/>
      <c r="E67" s="514"/>
      <c r="F67" s="514"/>
      <c r="G67" s="515"/>
      <c r="H67" s="510">
        <f t="shared" si="7"/>
        <v>1</v>
      </c>
      <c r="I67" s="516"/>
      <c r="J67" s="511">
        <f t="shared" si="2"/>
        <v>0</v>
      </c>
    </row>
    <row r="68" spans="1:10" ht="26.25" customHeight="1">
      <c r="A68" s="509">
        <f t="shared" si="0"/>
        <v>58</v>
      </c>
      <c r="B68" s="512"/>
      <c r="C68" s="513"/>
      <c r="D68" s="513"/>
      <c r="E68" s="514"/>
      <c r="F68" s="514"/>
      <c r="G68" s="515"/>
      <c r="H68" s="510">
        <f t="shared" si="7"/>
        <v>1</v>
      </c>
      <c r="I68" s="516"/>
      <c r="J68" s="511">
        <f t="shared" si="2"/>
        <v>0</v>
      </c>
    </row>
    <row r="69" spans="1:10" ht="26.25" customHeight="1">
      <c r="A69" s="509">
        <f t="shared" si="0"/>
        <v>59</v>
      </c>
      <c r="B69" s="512"/>
      <c r="C69" s="513"/>
      <c r="D69" s="513"/>
      <c r="E69" s="514"/>
      <c r="F69" s="514"/>
      <c r="G69" s="515"/>
      <c r="H69" s="510">
        <f t="shared" si="1"/>
        <v>1</v>
      </c>
      <c r="I69" s="516"/>
      <c r="J69" s="511">
        <f t="shared" si="2"/>
        <v>0</v>
      </c>
    </row>
    <row r="70" spans="1:10" ht="26.25" customHeight="1">
      <c r="A70" s="509">
        <f t="shared" si="0"/>
        <v>60</v>
      </c>
      <c r="B70" s="512"/>
      <c r="C70" s="513"/>
      <c r="D70" s="513"/>
      <c r="E70" s="514"/>
      <c r="F70" s="514"/>
      <c r="G70" s="515"/>
      <c r="H70" s="510">
        <f t="shared" si="1"/>
        <v>1</v>
      </c>
      <c r="I70" s="516"/>
      <c r="J70" s="511">
        <f t="shared" si="2"/>
        <v>0</v>
      </c>
    </row>
    <row r="71" spans="1:10" ht="20.25" customHeight="1">
      <c r="A71" s="657"/>
      <c r="B71" s="658"/>
      <c r="C71" s="658"/>
      <c r="D71" s="658"/>
      <c r="E71" s="658"/>
      <c r="F71" s="658"/>
      <c r="G71" s="659"/>
      <c r="H71" s="659"/>
      <c r="I71" s="659"/>
      <c r="J71" s="659"/>
    </row>
  </sheetData>
  <mergeCells count="18">
    <mergeCell ref="A2:J2"/>
    <mergeCell ref="A4:B4"/>
    <mergeCell ref="C4:E4"/>
    <mergeCell ref="F8:G8"/>
    <mergeCell ref="C8:C9"/>
    <mergeCell ref="D8:D9"/>
    <mergeCell ref="E8:E9"/>
    <mergeCell ref="G4:H4"/>
    <mergeCell ref="A6:E6"/>
    <mergeCell ref="H7:I7"/>
    <mergeCell ref="B8:B9"/>
    <mergeCell ref="I8:I9"/>
    <mergeCell ref="F6:G6"/>
    <mergeCell ref="H5:I6"/>
    <mergeCell ref="H8:H9"/>
    <mergeCell ref="A71:J71"/>
    <mergeCell ref="A8:A9"/>
    <mergeCell ref="J8:J9"/>
  </mergeCells>
  <phoneticPr fontId="4"/>
  <conditionalFormatting sqref="B11:B70">
    <cfRule type="duplicateValues" dxfId="47" priority="25"/>
  </conditionalFormatting>
  <conditionalFormatting sqref="B40:B55">
    <cfRule type="duplicateValues" dxfId="46" priority="24"/>
  </conditionalFormatting>
  <conditionalFormatting sqref="B17:B55">
    <cfRule type="duplicateValues" dxfId="45" priority="23"/>
  </conditionalFormatting>
  <conditionalFormatting sqref="B11:B70">
    <cfRule type="duplicateValues" dxfId="44" priority="22"/>
  </conditionalFormatting>
  <conditionalFormatting sqref="G12:G70">
    <cfRule type="cellIs" dxfId="43" priority="7" operator="equal">
      <formula>"施設内死亡"</formula>
    </cfRule>
    <cfRule type="cellIs" dxfId="42" priority="13" operator="equal">
      <formula>"回復(R5.1月以降の無症状者）"</formula>
    </cfRule>
    <cfRule type="cellIs" dxfId="41" priority="14" operator="equal">
      <formula>"施設内死亡(R4.10月以降に発症)"</formula>
    </cfRule>
    <cfRule type="cellIs" dxfId="40" priority="15" operator="equal">
      <formula>"入院"</formula>
    </cfRule>
    <cfRule type="cellIs" dxfId="39" priority="16" operator="equal">
      <formula>"回復(R5.1月以降の無症状者）"</formula>
    </cfRule>
    <cfRule type="containsText" dxfId="38" priority="17" operator="containsText" text="回復(R4.10月以降に発症）">
      <formula>NOT(ISERROR(SEARCH("回復(R4.10月以降に発症）",G12)))</formula>
    </cfRule>
  </conditionalFormatting>
  <conditionalFormatting sqref="G10">
    <cfRule type="cellIs" dxfId="37" priority="8" operator="equal">
      <formula>"回復(R5.1月以降の無症状者）"</formula>
    </cfRule>
    <cfRule type="cellIs" dxfId="36" priority="9" operator="equal">
      <formula>"施設内死亡(R4.10月以降に発症)"</formula>
    </cfRule>
    <cfRule type="cellIs" dxfId="35" priority="10" operator="equal">
      <formula>"入院"</formula>
    </cfRule>
    <cfRule type="cellIs" dxfId="34" priority="11" operator="equal">
      <formula>"回復(R5.1月以降の無症状者）"</formula>
    </cfRule>
    <cfRule type="containsText" dxfId="33" priority="12" operator="containsText" text="回復(R4.10月以降に発症）">
      <formula>NOT(ISERROR(SEARCH("回復(R4.10月以降に発症）",G10)))</formula>
    </cfRule>
  </conditionalFormatting>
  <conditionalFormatting sqref="G11">
    <cfRule type="cellIs" dxfId="32" priority="1" operator="equal">
      <formula>"施設内死亡"</formula>
    </cfRule>
    <cfRule type="cellIs" dxfId="31" priority="2" operator="equal">
      <formula>"回復(R5.1月以降の無症状者）"</formula>
    </cfRule>
    <cfRule type="cellIs" dxfId="30" priority="3" operator="equal">
      <formula>"施設内死亡(R4.10月以降に発症)"</formula>
    </cfRule>
    <cfRule type="cellIs" dxfId="29" priority="4" operator="equal">
      <formula>"入院"</formula>
    </cfRule>
    <cfRule type="cellIs" dxfId="28" priority="5" operator="equal">
      <formula>"回復(R5.1月以降の無症状者）"</formula>
    </cfRule>
    <cfRule type="containsText" dxfId="27" priority="6" operator="containsText" text="回復(R4.10月以降に発症）">
      <formula>NOT(ISERROR(SEARCH("回復(R4.10月以降に発症）",G11)))</formula>
    </cfRule>
  </conditionalFormatting>
  <dataValidations xWindow="333" yWindow="425" count="1">
    <dataValidation type="list" allowBlank="1" showErrorMessage="1" promptTitle="要確認！" prompt="★R4.10月以降の発症者は原則10日以内(10万円以下)です。J列10万円以下になるよう、F列療養満了日を調整してください。_x000a_★R5.1月以降の無症状者は原則7日以内(7万円以下)です。J列7万円以下になるよう、F列療養満了日を調整してください。　　　　　　　　　　　　　　　　　　　　　　　　　　　　　　　　　　　　　　　　　　　　　　　　　　　　　　　　　　　　　　　　　　　　　　　　　　　　　　　　　　　　　　　　　　　　　　　　　　　_x000a_　　_x000a__x000a__x000a_" sqref="G10:G70" xr:uid="{F5824735-E793-412D-8F98-EA4A69C64F4E}">
      <formula1>"回復, 回復(無症状者）,入院,施設内死亡"</formula1>
    </dataValidation>
  </dataValidations>
  <pageMargins left="0.39370078740157483" right="0.39370078740157483" top="0.39370078740157483" bottom="0.19685039370078741" header="0.31496062992125984" footer="0.31496062992125984"/>
  <pageSetup paperSize="8" scale="75" orientation="landscape" cellComments="asDisplayed" r:id="rId1"/>
  <drawing r:id="rId2"/>
  <legacyDrawing r:id="rId3"/>
  <extLst>
    <ext xmlns:x14="http://schemas.microsoft.com/office/spreadsheetml/2009/9/main" uri="{CCE6A557-97BC-4b89-ADB6-D9C93CAAB3DF}">
      <x14:dataValidations xmlns:xm="http://schemas.microsoft.com/office/excel/2006/main" xWindow="333" yWindow="425" count="1">
        <x14:dataValidation type="list" allowBlank="1" showInputMessage="1" showErrorMessage="1" xr:uid="{F2011055-C876-4F13-966D-99C90F841F34}">
          <x14:formula1>
            <xm:f>削除不可!$C$24:$C$32</xm:f>
          </x14:formula1>
          <xm:sqref>G4:H4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CFF"/>
    <pageSetUpPr fitToPage="1"/>
  </sheetPr>
  <dimension ref="A1:AB113"/>
  <sheetViews>
    <sheetView view="pageBreakPreview" zoomScaleNormal="100" zoomScaleSheetLayoutView="100" workbookViewId="0">
      <selection activeCell="F24" sqref="F24"/>
    </sheetView>
  </sheetViews>
  <sheetFormatPr defaultRowHeight="14.25"/>
  <cols>
    <col min="1" max="1" width="4.125" style="428" customWidth="1"/>
    <col min="2" max="2" width="20.375" style="428" customWidth="1"/>
    <col min="3" max="6" width="17.25" style="425" customWidth="1"/>
    <col min="7" max="8" width="3.375" style="425" customWidth="1"/>
    <col min="9" max="9" width="11.625" style="425" customWidth="1"/>
    <col min="10" max="11" width="15.875" style="425" customWidth="1"/>
    <col min="12" max="26" width="9.625" style="425" customWidth="1"/>
    <col min="27" max="16384" width="9" style="425"/>
  </cols>
  <sheetData>
    <row r="1" spans="1:28" ht="21" customHeight="1">
      <c r="A1" s="423" t="s">
        <v>397</v>
      </c>
      <c r="B1" s="424"/>
    </row>
    <row r="2" spans="1:28" s="427" customFormat="1" ht="32.25" customHeight="1">
      <c r="A2" s="687" t="s">
        <v>479</v>
      </c>
      <c r="B2" s="688"/>
      <c r="C2" s="688"/>
      <c r="D2" s="688"/>
      <c r="E2" s="688"/>
      <c r="F2" s="688"/>
      <c r="G2" s="426"/>
    </row>
    <row r="3" spans="1:28" ht="16.5" customHeight="1"/>
    <row r="4" spans="1:28" s="432" customFormat="1" ht="16.5" customHeight="1">
      <c r="A4" s="689" t="s">
        <v>125</v>
      </c>
      <c r="B4" s="690"/>
      <c r="C4" s="693">
        <f>【施設用】施設内療養者一覧!$G$4</f>
        <v>0</v>
      </c>
      <c r="D4" s="694"/>
      <c r="E4" s="429" t="s">
        <v>180</v>
      </c>
      <c r="F4" s="430">
        <f>【施設用】施設内療養者一覧!$J$4</f>
        <v>0</v>
      </c>
      <c r="G4" s="431"/>
    </row>
    <row r="5" spans="1:28" s="432" customFormat="1" ht="16.5" customHeight="1">
      <c r="A5" s="691"/>
      <c r="B5" s="692"/>
      <c r="C5" s="695"/>
      <c r="D5" s="696"/>
      <c r="E5" s="429" t="s">
        <v>225</v>
      </c>
      <c r="F5" s="430" t="str">
        <f>IF(F4&gt;=30,"10","4")</f>
        <v>4</v>
      </c>
      <c r="G5" s="431"/>
      <c r="J5" s="707" t="s">
        <v>398</v>
      </c>
      <c r="K5" s="708"/>
      <c r="L5" s="708"/>
      <c r="M5" s="708"/>
      <c r="N5" s="708"/>
      <c r="O5" s="708"/>
      <c r="P5" s="708"/>
      <c r="Q5" s="708"/>
      <c r="R5" s="708"/>
      <c r="S5" s="708"/>
      <c r="T5" s="708"/>
      <c r="U5" s="708"/>
      <c r="V5" s="708"/>
      <c r="W5" s="708"/>
      <c r="X5" s="708"/>
      <c r="Y5" s="708"/>
      <c r="Z5" s="708"/>
      <c r="AA5" s="708"/>
      <c r="AB5" s="708"/>
    </row>
    <row r="6" spans="1:28" s="432" customFormat="1" ht="12.75" customHeight="1">
      <c r="A6" s="433"/>
      <c r="B6" s="434"/>
      <c r="C6" s="435"/>
      <c r="D6" s="436"/>
      <c r="E6" s="437"/>
      <c r="F6" s="438"/>
      <c r="G6" s="439"/>
      <c r="J6" s="708"/>
      <c r="K6" s="708"/>
      <c r="L6" s="708"/>
      <c r="M6" s="708"/>
      <c r="N6" s="708"/>
      <c r="O6" s="708"/>
      <c r="P6" s="708"/>
      <c r="Q6" s="708"/>
      <c r="R6" s="708"/>
      <c r="S6" s="708"/>
      <c r="T6" s="708"/>
      <c r="U6" s="708"/>
      <c r="V6" s="708"/>
      <c r="W6" s="708"/>
      <c r="X6" s="708"/>
      <c r="Y6" s="708"/>
      <c r="Z6" s="708"/>
      <c r="AA6" s="708"/>
      <c r="AB6" s="708"/>
    </row>
    <row r="7" spans="1:28" ht="25.5" customHeight="1">
      <c r="A7" s="697" t="s">
        <v>480</v>
      </c>
      <c r="B7" s="698"/>
      <c r="C7" s="440" t="s">
        <v>224</v>
      </c>
      <c r="D7" s="441">
        <v>44588</v>
      </c>
      <c r="E7" s="440" t="s">
        <v>248</v>
      </c>
      <c r="F7" s="442">
        <v>45382</v>
      </c>
      <c r="G7" s="443"/>
      <c r="J7" s="708"/>
      <c r="K7" s="708"/>
      <c r="L7" s="708"/>
      <c r="M7" s="708"/>
      <c r="N7" s="708"/>
      <c r="O7" s="708"/>
      <c r="P7" s="708"/>
      <c r="Q7" s="708"/>
      <c r="R7" s="708"/>
      <c r="S7" s="708"/>
      <c r="T7" s="708"/>
      <c r="U7" s="708"/>
      <c r="V7" s="708"/>
      <c r="W7" s="708"/>
      <c r="X7" s="708"/>
      <c r="Y7" s="708"/>
      <c r="Z7" s="708"/>
      <c r="AA7" s="708"/>
      <c r="AB7" s="708"/>
    </row>
    <row r="8" spans="1:28" ht="25.5" customHeight="1">
      <c r="A8" s="697" t="s">
        <v>229</v>
      </c>
      <c r="B8" s="698"/>
      <c r="C8" s="440" t="s">
        <v>230</v>
      </c>
      <c r="D8" s="441">
        <f>MIN(J12:J71)</f>
        <v>0</v>
      </c>
      <c r="E8" s="440" t="s">
        <v>231</v>
      </c>
      <c r="F8" s="444">
        <f>MAX(K12:K71)</f>
        <v>0</v>
      </c>
      <c r="G8" s="443"/>
      <c r="J8" s="708"/>
      <c r="K8" s="708"/>
      <c r="L8" s="708"/>
      <c r="M8" s="708"/>
      <c r="N8" s="708"/>
      <c r="O8" s="708"/>
      <c r="P8" s="708"/>
      <c r="Q8" s="708"/>
      <c r="R8" s="708"/>
      <c r="S8" s="708"/>
      <c r="T8" s="708"/>
      <c r="U8" s="708"/>
      <c r="V8" s="708"/>
      <c r="W8" s="708"/>
      <c r="X8" s="708"/>
      <c r="Y8" s="708"/>
      <c r="Z8" s="708"/>
      <c r="AA8" s="708"/>
      <c r="AB8" s="708"/>
    </row>
    <row r="9" spans="1:28" ht="9.75" customHeight="1">
      <c r="J9" s="708"/>
      <c r="K9" s="708"/>
      <c r="L9" s="708"/>
      <c r="M9" s="708"/>
      <c r="N9" s="708"/>
      <c r="O9" s="708"/>
      <c r="P9" s="708"/>
      <c r="Q9" s="708"/>
      <c r="R9" s="708"/>
      <c r="S9" s="708"/>
      <c r="T9" s="708"/>
      <c r="U9" s="708"/>
      <c r="V9" s="708"/>
      <c r="W9" s="708"/>
      <c r="X9" s="708"/>
      <c r="Y9" s="708"/>
      <c r="Z9" s="708"/>
      <c r="AA9" s="708"/>
      <c r="AB9" s="708"/>
    </row>
    <row r="10" spans="1:28" ht="24" customHeight="1">
      <c r="A10" s="682" t="s">
        <v>228</v>
      </c>
      <c r="B10" s="682"/>
      <c r="C10" s="683"/>
      <c r="D10" s="683"/>
      <c r="E10" s="683"/>
      <c r="F10" s="683"/>
      <c r="G10" s="445"/>
      <c r="H10" s="701" t="s">
        <v>182</v>
      </c>
      <c r="I10" s="702" t="s">
        <v>155</v>
      </c>
      <c r="J10" s="697" t="s">
        <v>237</v>
      </c>
      <c r="K10" s="703"/>
      <c r="L10" s="704" t="s">
        <v>249</v>
      </c>
      <c r="M10" s="705"/>
      <c r="N10" s="705"/>
      <c r="O10" s="705"/>
      <c r="P10" s="705"/>
      <c r="Q10" s="705"/>
      <c r="R10" s="705"/>
      <c r="S10" s="705"/>
      <c r="T10" s="705"/>
      <c r="U10" s="705"/>
      <c r="V10" s="705"/>
      <c r="W10" s="705"/>
      <c r="X10" s="705"/>
      <c r="Y10" s="705"/>
      <c r="Z10" s="706"/>
    </row>
    <row r="11" spans="1:28" ht="16.5" customHeight="1">
      <c r="A11" s="446" t="s">
        <v>182</v>
      </c>
      <c r="B11" s="447" t="s">
        <v>232</v>
      </c>
      <c r="C11" s="446" t="s">
        <v>227</v>
      </c>
      <c r="D11" s="446" t="s">
        <v>226</v>
      </c>
      <c r="E11" s="446" t="s">
        <v>234</v>
      </c>
      <c r="F11" s="448"/>
      <c r="G11" s="448"/>
      <c r="H11" s="661"/>
      <c r="I11" s="656"/>
      <c r="J11" s="446" t="s">
        <v>236</v>
      </c>
      <c r="K11" s="449" t="s">
        <v>231</v>
      </c>
      <c r="L11" s="450" t="s">
        <v>238</v>
      </c>
      <c r="M11" s="451" t="s">
        <v>239</v>
      </c>
      <c r="N11" s="451" t="s">
        <v>240</v>
      </c>
      <c r="O11" s="451" t="s">
        <v>241</v>
      </c>
      <c r="P11" s="451" t="s">
        <v>242</v>
      </c>
      <c r="Q11" s="451" t="s">
        <v>243</v>
      </c>
      <c r="R11" s="451" t="s">
        <v>244</v>
      </c>
      <c r="S11" s="451" t="s">
        <v>245</v>
      </c>
      <c r="T11" s="451" t="s">
        <v>246</v>
      </c>
      <c r="U11" s="451" t="s">
        <v>250</v>
      </c>
      <c r="V11" s="451" t="s">
        <v>251</v>
      </c>
      <c r="W11" s="451" t="s">
        <v>252</v>
      </c>
      <c r="X11" s="451" t="s">
        <v>253</v>
      </c>
      <c r="Y11" s="451" t="s">
        <v>254</v>
      </c>
      <c r="Z11" s="451" t="s">
        <v>255</v>
      </c>
    </row>
    <row r="12" spans="1:28" ht="16.5" customHeight="1">
      <c r="A12" s="452">
        <f>ROW()-11</f>
        <v>1</v>
      </c>
      <c r="B12" s="444">
        <f>IF($D$8+ROW(B11)-11&gt;$F$8,"",$D$8+ROW(B11)-11)</f>
        <v>0</v>
      </c>
      <c r="C12" s="453">
        <f t="shared" ref="C12:C43" si="0">IF(B12="","",COUNTIF($L$12:$Z$71,B12))</f>
        <v>0</v>
      </c>
      <c r="D12" s="454" t="str">
        <f>IF(C12&gt;$F$5-1,C12,"")</f>
        <v/>
      </c>
      <c r="E12" s="455" t="e">
        <f>D12*5000</f>
        <v>#VALUE!</v>
      </c>
      <c r="F12" s="456"/>
      <c r="G12" s="456"/>
      <c r="H12" s="457">
        <f>ROW()-11</f>
        <v>1</v>
      </c>
      <c r="I12" s="458">
        <f>【施設用】施設内療養者一覧!B11</f>
        <v>0</v>
      </c>
      <c r="J12" s="444" t="str">
        <f>IF(【施設用】施設内療養者一覧!B11="","",MAX(【施設用】施設内療養者一覧!E11,$D$7))</f>
        <v/>
      </c>
      <c r="K12" s="459" t="str">
        <f>IF(【施設用】施設内療養者一覧!B11="","",MIN(【施設用】施設内療養者一覧!F11,$F$7,J12+14))</f>
        <v/>
      </c>
      <c r="L12" s="460" t="e">
        <f>IF(J12+COLUMN(I12)-9&gt;K12,"",J12+COLUMN(I12)-9)</f>
        <v>#VALUE!</v>
      </c>
      <c r="M12" s="460" t="e">
        <f>IF(J12+COLUMN(J12)-9&gt;K12,"",J12+COLUMN(J12)-9)</f>
        <v>#VALUE!</v>
      </c>
      <c r="N12" s="460" t="e">
        <f>IF(J12+COLUMN(K12)-9&gt;K12,"",J12+COLUMN(K12)-9)</f>
        <v>#VALUE!</v>
      </c>
      <c r="O12" s="460" t="e">
        <f>IF(J12+COLUMN(L12)-9&gt;K12,"",J12+COLUMN(L12)-9)</f>
        <v>#VALUE!</v>
      </c>
      <c r="P12" s="460" t="e">
        <f>IF(J12+COLUMN(M12)-9&gt;K12,"",J12+COLUMN(M12)-9)</f>
        <v>#VALUE!</v>
      </c>
      <c r="Q12" s="460" t="e">
        <f>IF(J12+COLUMN(N12)-9&gt;K12,"",J12+COLUMN(N12)-9)</f>
        <v>#VALUE!</v>
      </c>
      <c r="R12" s="460" t="e">
        <f>IF(J12+COLUMN(O12)-9&gt;K12,"",J12+COLUMN(O12)-9)</f>
        <v>#VALUE!</v>
      </c>
      <c r="S12" s="460" t="e">
        <f>IF(J12+COLUMN(P12)-9&gt;K12,"",J12+COLUMN(P12)-9)</f>
        <v>#VALUE!</v>
      </c>
      <c r="T12" s="460" t="e">
        <f>IF(J12+COLUMN(Q12)-9&gt;K12,"",J12+COLUMN(Q12)-9)</f>
        <v>#VALUE!</v>
      </c>
      <c r="U12" s="460" t="e">
        <f>IF(J12+COLUMN(R12)-9&gt;K12,"",J12+COLUMN(R12)-9)</f>
        <v>#VALUE!</v>
      </c>
      <c r="V12" s="460" t="e">
        <f>IF(J12+COLUMN(S12)-9&gt;K12,"",J12+COLUMN(S12)-9)</f>
        <v>#VALUE!</v>
      </c>
      <c r="W12" s="460" t="e">
        <f>IF(J12+COLUMN(T12)-9&gt;K12,"",J12+COLUMN(T12)-9)</f>
        <v>#VALUE!</v>
      </c>
      <c r="X12" s="460" t="e">
        <f>IF(J12+COLUMN(U12)-9&gt;K12,"",J12+COLUMN(U12)-9)</f>
        <v>#VALUE!</v>
      </c>
      <c r="Y12" s="460" t="e">
        <f>IF(J12+COLUMN(V12)-9&gt;K12,"",J12+COLUMN(V12)-9)</f>
        <v>#VALUE!</v>
      </c>
      <c r="Z12" s="460" t="e">
        <f>IF(J12+COLUMN(W12)-9&gt;K12,"",J12+COLUMN(W12)-9)</f>
        <v>#VALUE!</v>
      </c>
    </row>
    <row r="13" spans="1:28" ht="16.5" customHeight="1">
      <c r="A13" s="452">
        <f t="shared" ref="A13:A106" si="1">ROW()-11</f>
        <v>2</v>
      </c>
      <c r="B13" s="444" t="str">
        <f t="shared" ref="B13:B106" si="2">IF($D$8+ROW(B12)-11&gt;$F$8,"",$D$8+ROW(B12)-11)</f>
        <v/>
      </c>
      <c r="C13" s="453" t="str">
        <f t="shared" si="0"/>
        <v/>
      </c>
      <c r="D13" s="454" t="str">
        <f t="shared" ref="D13:D91" si="3">IF(C13&gt;$F$5-1,C13,"")</f>
        <v/>
      </c>
      <c r="E13" s="455" t="e">
        <f t="shared" ref="E13:E51" si="4">D13*5000</f>
        <v>#VALUE!</v>
      </c>
      <c r="F13" s="456"/>
      <c r="G13" s="456"/>
      <c r="H13" s="457">
        <f t="shared" ref="H13:H71" si="5">ROW()-11</f>
        <v>2</v>
      </c>
      <c r="I13" s="458">
        <f>【施設用】施設内療養者一覧!B12</f>
        <v>0</v>
      </c>
      <c r="J13" s="444" t="str">
        <f>IF(【施設用】施設内療養者一覧!B12="","",MAX(【施設用】施設内療養者一覧!E12,$D$7))</f>
        <v/>
      </c>
      <c r="K13" s="459" t="str">
        <f>IF(【施設用】施設内療養者一覧!B12="","",MIN(【施設用】施設内療養者一覧!F12,$F$7,J13+14))</f>
        <v/>
      </c>
      <c r="L13" s="460" t="e">
        <f t="shared" ref="L13:L51" si="6">IF(J13+COLUMN(I13)-9&gt;K13,"",J13+COLUMN(I13)-9)</f>
        <v>#VALUE!</v>
      </c>
      <c r="M13" s="460" t="e">
        <f t="shared" ref="M13:M51" si="7">IF(J13+COLUMN(J13)-9&gt;K13,"",J13+COLUMN(J13)-9)</f>
        <v>#VALUE!</v>
      </c>
      <c r="N13" s="460" t="e">
        <f t="shared" ref="N13:N51" si="8">IF(J13+COLUMN(K13)-9&gt;K13,"",J13+COLUMN(K13)-9)</f>
        <v>#VALUE!</v>
      </c>
      <c r="O13" s="460" t="e">
        <f t="shared" ref="O13:O51" si="9">IF(J13+COLUMN(L13)-9&gt;K13,"",J13+COLUMN(L13)-9)</f>
        <v>#VALUE!</v>
      </c>
      <c r="P13" s="460" t="e">
        <f t="shared" ref="P13:P51" si="10">IF(J13+COLUMN(M13)-9&gt;K13,"",J13+COLUMN(M13)-9)</f>
        <v>#VALUE!</v>
      </c>
      <c r="Q13" s="460" t="e">
        <f t="shared" ref="Q13:Q51" si="11">IF(J13+COLUMN(N13)-9&gt;K13,"",J13+COLUMN(N13)-9)</f>
        <v>#VALUE!</v>
      </c>
      <c r="R13" s="460" t="e">
        <f t="shared" ref="R13:R51" si="12">IF(J13+COLUMN(O13)-9&gt;K13,"",J13+COLUMN(O13)-9)</f>
        <v>#VALUE!</v>
      </c>
      <c r="S13" s="460" t="e">
        <f t="shared" ref="S13:S51" si="13">IF(J13+COLUMN(P13)-9&gt;K13,"",J13+COLUMN(P13)-9)</f>
        <v>#VALUE!</v>
      </c>
      <c r="T13" s="460" t="e">
        <f t="shared" ref="T13:T51" si="14">IF(J13+COLUMN(Q13)-9&gt;K13,"",J13+COLUMN(Q13)-9)</f>
        <v>#VALUE!</v>
      </c>
      <c r="U13" s="460" t="e">
        <f t="shared" ref="U13:U51" si="15">IF(J13+COLUMN(R13)-9&gt;K13,"",J13+COLUMN(R13)-9)</f>
        <v>#VALUE!</v>
      </c>
      <c r="V13" s="460" t="e">
        <f t="shared" ref="V13:V51" si="16">IF(J13+COLUMN(S13)-9&gt;K13,"",J13+COLUMN(S13)-9)</f>
        <v>#VALUE!</v>
      </c>
      <c r="W13" s="460" t="e">
        <f t="shared" ref="W13:W51" si="17">IF(J13+COLUMN(T13)-9&gt;K13,"",J13+COLUMN(T13)-9)</f>
        <v>#VALUE!</v>
      </c>
      <c r="X13" s="460" t="e">
        <f t="shared" ref="X13:X51" si="18">IF(J13+COLUMN(U13)-9&gt;K13,"",J13+COLUMN(U13)-9)</f>
        <v>#VALUE!</v>
      </c>
      <c r="Y13" s="460" t="e">
        <f t="shared" ref="Y13:Y51" si="19">IF(J13+COLUMN(V13)-9&gt;K13,"",J13+COLUMN(V13)-9)</f>
        <v>#VALUE!</v>
      </c>
      <c r="Z13" s="460" t="e">
        <f t="shared" ref="Z13:Z51" si="20">IF(J13+COLUMN(W13)-9&gt;K13,"",J13+COLUMN(W13)-9)</f>
        <v>#VALUE!</v>
      </c>
      <c r="AA13" s="461"/>
      <c r="AB13" s="462"/>
    </row>
    <row r="14" spans="1:28" ht="16.5" customHeight="1">
      <c r="A14" s="452">
        <f t="shared" si="1"/>
        <v>3</v>
      </c>
      <c r="B14" s="444" t="str">
        <f t="shared" si="2"/>
        <v/>
      </c>
      <c r="C14" s="453" t="str">
        <f t="shared" si="0"/>
        <v/>
      </c>
      <c r="D14" s="454" t="str">
        <f t="shared" si="3"/>
        <v/>
      </c>
      <c r="E14" s="455" t="e">
        <f t="shared" si="4"/>
        <v>#VALUE!</v>
      </c>
      <c r="F14" s="463" t="s">
        <v>481</v>
      </c>
      <c r="G14" s="456"/>
      <c r="H14" s="457">
        <f t="shared" si="5"/>
        <v>3</v>
      </c>
      <c r="I14" s="458">
        <f>【施設用】施設内療養者一覧!B13</f>
        <v>0</v>
      </c>
      <c r="J14" s="444" t="str">
        <f>IF(【施設用】施設内療養者一覧!B13="","",MAX(【施設用】施設内療養者一覧!E13,$D$7))</f>
        <v/>
      </c>
      <c r="K14" s="459" t="str">
        <f>IF(【施設用】施設内療養者一覧!B13="","",MIN(【施設用】施設内療養者一覧!F13,$F$7,J14+14))</f>
        <v/>
      </c>
      <c r="L14" s="460" t="e">
        <f t="shared" si="6"/>
        <v>#VALUE!</v>
      </c>
      <c r="M14" s="460" t="e">
        <f t="shared" si="7"/>
        <v>#VALUE!</v>
      </c>
      <c r="N14" s="460" t="e">
        <f t="shared" si="8"/>
        <v>#VALUE!</v>
      </c>
      <c r="O14" s="460" t="e">
        <f t="shared" si="9"/>
        <v>#VALUE!</v>
      </c>
      <c r="P14" s="460" t="e">
        <f t="shared" si="10"/>
        <v>#VALUE!</v>
      </c>
      <c r="Q14" s="460" t="e">
        <f t="shared" si="11"/>
        <v>#VALUE!</v>
      </c>
      <c r="R14" s="460" t="e">
        <f t="shared" si="12"/>
        <v>#VALUE!</v>
      </c>
      <c r="S14" s="460" t="e">
        <f t="shared" si="13"/>
        <v>#VALUE!</v>
      </c>
      <c r="T14" s="460" t="e">
        <f t="shared" si="14"/>
        <v>#VALUE!</v>
      </c>
      <c r="U14" s="460" t="e">
        <f t="shared" si="15"/>
        <v>#VALUE!</v>
      </c>
      <c r="V14" s="460" t="e">
        <f t="shared" si="16"/>
        <v>#VALUE!</v>
      </c>
      <c r="W14" s="460" t="e">
        <f t="shared" si="17"/>
        <v>#VALUE!</v>
      </c>
      <c r="X14" s="460" t="e">
        <f t="shared" si="18"/>
        <v>#VALUE!</v>
      </c>
      <c r="Y14" s="460" t="e">
        <f t="shared" si="19"/>
        <v>#VALUE!</v>
      </c>
      <c r="Z14" s="460" t="e">
        <f t="shared" si="20"/>
        <v>#VALUE!</v>
      </c>
      <c r="AA14" s="461"/>
      <c r="AB14" s="462"/>
    </row>
    <row r="15" spans="1:28" ht="16.5" customHeight="1">
      <c r="A15" s="452">
        <f t="shared" si="1"/>
        <v>4</v>
      </c>
      <c r="B15" s="444" t="str">
        <f t="shared" si="2"/>
        <v/>
      </c>
      <c r="C15" s="453" t="str">
        <f t="shared" si="0"/>
        <v/>
      </c>
      <c r="D15" s="454" t="str">
        <f t="shared" si="3"/>
        <v/>
      </c>
      <c r="E15" s="455" t="e">
        <f t="shared" si="4"/>
        <v>#VALUE!</v>
      </c>
      <c r="F15" s="464">
        <v>5000000</v>
      </c>
      <c r="G15" s="456"/>
      <c r="H15" s="457">
        <f t="shared" si="5"/>
        <v>4</v>
      </c>
      <c r="I15" s="458">
        <f>【施設用】施設内療養者一覧!B14</f>
        <v>0</v>
      </c>
      <c r="J15" s="444" t="str">
        <f>IF(【施設用】施設内療養者一覧!B14="","",MAX(【施設用】施設内療養者一覧!E14,$D$7))</f>
        <v/>
      </c>
      <c r="K15" s="459" t="str">
        <f>IF(【施設用】施設内療養者一覧!B14="","",MIN(【施設用】施設内療養者一覧!F14,$F$7,J15+14))</f>
        <v/>
      </c>
      <c r="L15" s="460" t="e">
        <f t="shared" si="6"/>
        <v>#VALUE!</v>
      </c>
      <c r="M15" s="460" t="e">
        <f t="shared" si="7"/>
        <v>#VALUE!</v>
      </c>
      <c r="N15" s="460" t="e">
        <f t="shared" si="8"/>
        <v>#VALUE!</v>
      </c>
      <c r="O15" s="460" t="e">
        <f t="shared" si="9"/>
        <v>#VALUE!</v>
      </c>
      <c r="P15" s="460" t="e">
        <f t="shared" si="10"/>
        <v>#VALUE!</v>
      </c>
      <c r="Q15" s="460" t="e">
        <f t="shared" si="11"/>
        <v>#VALUE!</v>
      </c>
      <c r="R15" s="460" t="e">
        <f t="shared" si="12"/>
        <v>#VALUE!</v>
      </c>
      <c r="S15" s="460" t="e">
        <f t="shared" si="13"/>
        <v>#VALUE!</v>
      </c>
      <c r="T15" s="460" t="e">
        <f t="shared" si="14"/>
        <v>#VALUE!</v>
      </c>
      <c r="U15" s="460" t="e">
        <f t="shared" si="15"/>
        <v>#VALUE!</v>
      </c>
      <c r="V15" s="460" t="e">
        <f t="shared" si="16"/>
        <v>#VALUE!</v>
      </c>
      <c r="W15" s="460" t="e">
        <f t="shared" si="17"/>
        <v>#VALUE!</v>
      </c>
      <c r="X15" s="460" t="e">
        <f t="shared" si="18"/>
        <v>#VALUE!</v>
      </c>
      <c r="Y15" s="460" t="e">
        <f t="shared" si="19"/>
        <v>#VALUE!</v>
      </c>
      <c r="Z15" s="460" t="e">
        <f t="shared" si="20"/>
        <v>#VALUE!</v>
      </c>
      <c r="AA15" s="461"/>
      <c r="AB15" s="462"/>
    </row>
    <row r="16" spans="1:28" ht="16.5" customHeight="1">
      <c r="A16" s="452">
        <f t="shared" si="1"/>
        <v>5</v>
      </c>
      <c r="B16" s="444" t="str">
        <f t="shared" si="2"/>
        <v/>
      </c>
      <c r="C16" s="453" t="str">
        <f t="shared" si="0"/>
        <v/>
      </c>
      <c r="D16" s="454" t="str">
        <f>IF(C16&gt;$F$5-1,C16,"")</f>
        <v/>
      </c>
      <c r="E16" s="455" t="e">
        <f t="shared" si="4"/>
        <v>#VALUE!</v>
      </c>
      <c r="F16" s="463" t="s">
        <v>482</v>
      </c>
      <c r="G16" s="456"/>
      <c r="H16" s="457">
        <f t="shared" si="5"/>
        <v>5</v>
      </c>
      <c r="I16" s="458">
        <f>【施設用】施設内療養者一覧!B15</f>
        <v>0</v>
      </c>
      <c r="J16" s="444" t="str">
        <f>IF(【施設用】施設内療養者一覧!B15="","",MAX(【施設用】施設内療養者一覧!E15,$D$7))</f>
        <v/>
      </c>
      <c r="K16" s="459" t="str">
        <f>IF(【施設用】施設内療養者一覧!B15="","",MIN(【施設用】施設内療養者一覧!F15,$F$7,J16+14))</f>
        <v/>
      </c>
      <c r="L16" s="460" t="e">
        <f t="shared" si="6"/>
        <v>#VALUE!</v>
      </c>
      <c r="M16" s="460" t="e">
        <f t="shared" si="7"/>
        <v>#VALUE!</v>
      </c>
      <c r="N16" s="460" t="e">
        <f t="shared" si="8"/>
        <v>#VALUE!</v>
      </c>
      <c r="O16" s="460" t="e">
        <f t="shared" si="9"/>
        <v>#VALUE!</v>
      </c>
      <c r="P16" s="460" t="e">
        <f t="shared" si="10"/>
        <v>#VALUE!</v>
      </c>
      <c r="Q16" s="460" t="e">
        <f t="shared" si="11"/>
        <v>#VALUE!</v>
      </c>
      <c r="R16" s="460" t="e">
        <f t="shared" si="12"/>
        <v>#VALUE!</v>
      </c>
      <c r="S16" s="460" t="e">
        <f t="shared" si="13"/>
        <v>#VALUE!</v>
      </c>
      <c r="T16" s="460" t="e">
        <f t="shared" si="14"/>
        <v>#VALUE!</v>
      </c>
      <c r="U16" s="460" t="e">
        <f t="shared" si="15"/>
        <v>#VALUE!</v>
      </c>
      <c r="V16" s="460" t="e">
        <f t="shared" si="16"/>
        <v>#VALUE!</v>
      </c>
      <c r="W16" s="460" t="e">
        <f t="shared" si="17"/>
        <v>#VALUE!</v>
      </c>
      <c r="X16" s="460" t="e">
        <f t="shared" si="18"/>
        <v>#VALUE!</v>
      </c>
      <c r="Y16" s="460" t="e">
        <f t="shared" si="19"/>
        <v>#VALUE!</v>
      </c>
      <c r="Z16" s="460" t="e">
        <f t="shared" si="20"/>
        <v>#VALUE!</v>
      </c>
      <c r="AA16" s="461"/>
      <c r="AB16" s="462"/>
    </row>
    <row r="17" spans="1:28" ht="16.5" customHeight="1" thickBot="1">
      <c r="A17" s="452">
        <f t="shared" si="1"/>
        <v>6</v>
      </c>
      <c r="B17" s="444" t="str">
        <f t="shared" si="2"/>
        <v/>
      </c>
      <c r="C17" s="453" t="str">
        <f t="shared" si="0"/>
        <v/>
      </c>
      <c r="D17" s="454" t="str">
        <f>IF(C17&gt;$F$5-1,C17,"")</f>
        <v/>
      </c>
      <c r="E17" s="455" t="e">
        <f t="shared" si="4"/>
        <v>#VALUE!</v>
      </c>
      <c r="F17" s="464">
        <v>2000000</v>
      </c>
      <c r="G17" s="456"/>
      <c r="H17" s="457">
        <f t="shared" si="5"/>
        <v>6</v>
      </c>
      <c r="I17" s="458">
        <f>【施設用】施設内療養者一覧!B16</f>
        <v>0</v>
      </c>
      <c r="J17" s="444" t="str">
        <f>IF(【施設用】施設内療養者一覧!B16="","",MAX(【施設用】施設内療養者一覧!E16,$D$7))</f>
        <v/>
      </c>
      <c r="K17" s="459" t="str">
        <f>IF(【施設用】施設内療養者一覧!B16="","",MIN(【施設用】施設内療養者一覧!F16,$F$7,J17+14))</f>
        <v/>
      </c>
      <c r="L17" s="460" t="e">
        <f t="shared" si="6"/>
        <v>#VALUE!</v>
      </c>
      <c r="M17" s="460" t="e">
        <f t="shared" si="7"/>
        <v>#VALUE!</v>
      </c>
      <c r="N17" s="460" t="e">
        <f t="shared" si="8"/>
        <v>#VALUE!</v>
      </c>
      <c r="O17" s="460" t="e">
        <f t="shared" si="9"/>
        <v>#VALUE!</v>
      </c>
      <c r="P17" s="460" t="e">
        <f t="shared" si="10"/>
        <v>#VALUE!</v>
      </c>
      <c r="Q17" s="460" t="e">
        <f t="shared" si="11"/>
        <v>#VALUE!</v>
      </c>
      <c r="R17" s="460" t="e">
        <f t="shared" si="12"/>
        <v>#VALUE!</v>
      </c>
      <c r="S17" s="460" t="e">
        <f t="shared" si="13"/>
        <v>#VALUE!</v>
      </c>
      <c r="T17" s="460" t="e">
        <f t="shared" si="14"/>
        <v>#VALUE!</v>
      </c>
      <c r="U17" s="460" t="e">
        <f t="shared" si="15"/>
        <v>#VALUE!</v>
      </c>
      <c r="V17" s="460" t="e">
        <f t="shared" si="16"/>
        <v>#VALUE!</v>
      </c>
      <c r="W17" s="460" t="e">
        <f t="shared" si="17"/>
        <v>#VALUE!</v>
      </c>
      <c r="X17" s="460" t="e">
        <f t="shared" si="18"/>
        <v>#VALUE!</v>
      </c>
      <c r="Y17" s="460" t="e">
        <f t="shared" si="19"/>
        <v>#VALUE!</v>
      </c>
      <c r="Z17" s="460" t="e">
        <f t="shared" si="20"/>
        <v>#VALUE!</v>
      </c>
      <c r="AA17" s="461"/>
      <c r="AB17" s="462"/>
    </row>
    <row r="18" spans="1:28" ht="16.5" customHeight="1">
      <c r="A18" s="452">
        <f t="shared" si="1"/>
        <v>7</v>
      </c>
      <c r="B18" s="444" t="str">
        <f t="shared" si="2"/>
        <v/>
      </c>
      <c r="C18" s="453" t="str">
        <f t="shared" si="0"/>
        <v/>
      </c>
      <c r="D18" s="454" t="str">
        <f t="shared" ref="D18:D21" si="21">IF(C18&gt;$F$5-1,C18,"")</f>
        <v/>
      </c>
      <c r="E18" s="455" t="e">
        <f t="shared" si="4"/>
        <v>#VALUE!</v>
      </c>
      <c r="F18" s="465" t="s">
        <v>235</v>
      </c>
      <c r="G18" s="456"/>
      <c r="H18" s="457">
        <f t="shared" si="5"/>
        <v>7</v>
      </c>
      <c r="I18" s="458">
        <f>【施設用】施設内療養者一覧!B17</f>
        <v>0</v>
      </c>
      <c r="J18" s="444" t="str">
        <f>IF(【施設用】施設内療養者一覧!B17="","",MAX(【施設用】施設内療養者一覧!E17,$D$7))</f>
        <v/>
      </c>
      <c r="K18" s="459" t="str">
        <f>IF(【施設用】施設内療養者一覧!B17="","",MIN(【施設用】施設内療養者一覧!F17,$F$7,J18+14))</f>
        <v/>
      </c>
      <c r="L18" s="460" t="e">
        <f t="shared" si="6"/>
        <v>#VALUE!</v>
      </c>
      <c r="M18" s="460" t="e">
        <f t="shared" si="7"/>
        <v>#VALUE!</v>
      </c>
      <c r="N18" s="460" t="e">
        <f t="shared" si="8"/>
        <v>#VALUE!</v>
      </c>
      <c r="O18" s="460" t="e">
        <f t="shared" si="9"/>
        <v>#VALUE!</v>
      </c>
      <c r="P18" s="460" t="e">
        <f t="shared" si="10"/>
        <v>#VALUE!</v>
      </c>
      <c r="Q18" s="460" t="e">
        <f t="shared" si="11"/>
        <v>#VALUE!</v>
      </c>
      <c r="R18" s="460" t="e">
        <f t="shared" si="12"/>
        <v>#VALUE!</v>
      </c>
      <c r="S18" s="460" t="e">
        <f t="shared" si="13"/>
        <v>#VALUE!</v>
      </c>
      <c r="T18" s="460" t="e">
        <f t="shared" si="14"/>
        <v>#VALUE!</v>
      </c>
      <c r="U18" s="460" t="e">
        <f t="shared" si="15"/>
        <v>#VALUE!</v>
      </c>
      <c r="V18" s="460" t="e">
        <f t="shared" si="16"/>
        <v>#VALUE!</v>
      </c>
      <c r="W18" s="460" t="e">
        <f t="shared" si="17"/>
        <v>#VALUE!</v>
      </c>
      <c r="X18" s="460" t="e">
        <f t="shared" si="18"/>
        <v>#VALUE!</v>
      </c>
      <c r="Y18" s="460" t="e">
        <f t="shared" si="19"/>
        <v>#VALUE!</v>
      </c>
      <c r="Z18" s="460" t="e">
        <f t="shared" si="20"/>
        <v>#VALUE!</v>
      </c>
      <c r="AA18" s="461"/>
      <c r="AB18" s="462"/>
    </row>
    <row r="19" spans="1:28" ht="16.5" customHeight="1" thickBot="1">
      <c r="A19" s="452">
        <f t="shared" si="1"/>
        <v>8</v>
      </c>
      <c r="B19" s="444" t="str">
        <f t="shared" si="2"/>
        <v/>
      </c>
      <c r="C19" s="453" t="str">
        <f t="shared" si="0"/>
        <v/>
      </c>
      <c r="D19" s="454" t="str">
        <f t="shared" si="21"/>
        <v/>
      </c>
      <c r="E19" s="455" t="e">
        <f t="shared" si="4"/>
        <v>#VALUE!</v>
      </c>
      <c r="F19" s="466">
        <f>IF(F4&gt;=30,F15,F17)</f>
        <v>2000000</v>
      </c>
      <c r="G19" s="456"/>
      <c r="H19" s="457">
        <f t="shared" si="5"/>
        <v>8</v>
      </c>
      <c r="I19" s="458">
        <f>【施設用】施設内療養者一覧!B18</f>
        <v>0</v>
      </c>
      <c r="J19" s="444" t="str">
        <f>IF(【施設用】施設内療養者一覧!B18="","",MAX(【施設用】施設内療養者一覧!E18,$D$7))</f>
        <v/>
      </c>
      <c r="K19" s="459" t="str">
        <f>IF(【施設用】施設内療養者一覧!B18="","",MIN(【施設用】施設内療養者一覧!F18,$F$7,J19+14))</f>
        <v/>
      </c>
      <c r="L19" s="460" t="e">
        <f t="shared" si="6"/>
        <v>#VALUE!</v>
      </c>
      <c r="M19" s="460" t="e">
        <f t="shared" si="7"/>
        <v>#VALUE!</v>
      </c>
      <c r="N19" s="460" t="e">
        <f t="shared" si="8"/>
        <v>#VALUE!</v>
      </c>
      <c r="O19" s="460" t="e">
        <f t="shared" si="9"/>
        <v>#VALUE!</v>
      </c>
      <c r="P19" s="460" t="e">
        <f t="shared" si="10"/>
        <v>#VALUE!</v>
      </c>
      <c r="Q19" s="460" t="e">
        <f t="shared" si="11"/>
        <v>#VALUE!</v>
      </c>
      <c r="R19" s="460" t="e">
        <f t="shared" si="12"/>
        <v>#VALUE!</v>
      </c>
      <c r="S19" s="460" t="e">
        <f t="shared" si="13"/>
        <v>#VALUE!</v>
      </c>
      <c r="T19" s="460" t="e">
        <f t="shared" si="14"/>
        <v>#VALUE!</v>
      </c>
      <c r="U19" s="460" t="e">
        <f t="shared" si="15"/>
        <v>#VALUE!</v>
      </c>
      <c r="V19" s="460" t="e">
        <f t="shared" si="16"/>
        <v>#VALUE!</v>
      </c>
      <c r="W19" s="460" t="e">
        <f t="shared" si="17"/>
        <v>#VALUE!</v>
      </c>
      <c r="X19" s="460" t="e">
        <f t="shared" si="18"/>
        <v>#VALUE!</v>
      </c>
      <c r="Y19" s="460" t="e">
        <f t="shared" si="19"/>
        <v>#VALUE!</v>
      </c>
      <c r="Z19" s="460" t="e">
        <f t="shared" si="20"/>
        <v>#VALUE!</v>
      </c>
      <c r="AA19" s="461"/>
      <c r="AB19" s="462"/>
    </row>
    <row r="20" spans="1:28" ht="16.5" customHeight="1" thickBot="1">
      <c r="A20" s="452">
        <f t="shared" si="1"/>
        <v>9</v>
      </c>
      <c r="B20" s="444" t="str">
        <f t="shared" si="2"/>
        <v/>
      </c>
      <c r="C20" s="453" t="str">
        <f t="shared" si="0"/>
        <v/>
      </c>
      <c r="D20" s="454" t="str">
        <f t="shared" si="21"/>
        <v/>
      </c>
      <c r="E20" s="455" t="e">
        <f t="shared" si="4"/>
        <v>#VALUE!</v>
      </c>
      <c r="F20" s="467"/>
      <c r="G20" s="456"/>
      <c r="H20" s="457">
        <f t="shared" si="5"/>
        <v>9</v>
      </c>
      <c r="I20" s="458">
        <f>【施設用】施設内療養者一覧!B19</f>
        <v>0</v>
      </c>
      <c r="J20" s="444" t="str">
        <f>IF(【施設用】施設内療養者一覧!B19="","",MAX(【施設用】施設内療養者一覧!E19,$D$7))</f>
        <v/>
      </c>
      <c r="K20" s="459" t="str">
        <f>IF(【施設用】施設内療養者一覧!B19="","",MIN(【施設用】施設内療養者一覧!F19,$F$7,J20+14))</f>
        <v/>
      </c>
      <c r="L20" s="460" t="e">
        <f t="shared" si="6"/>
        <v>#VALUE!</v>
      </c>
      <c r="M20" s="460" t="e">
        <f t="shared" si="7"/>
        <v>#VALUE!</v>
      </c>
      <c r="N20" s="460" t="e">
        <f t="shared" si="8"/>
        <v>#VALUE!</v>
      </c>
      <c r="O20" s="460" t="e">
        <f t="shared" si="9"/>
        <v>#VALUE!</v>
      </c>
      <c r="P20" s="460" t="e">
        <f t="shared" si="10"/>
        <v>#VALUE!</v>
      </c>
      <c r="Q20" s="460" t="e">
        <f t="shared" si="11"/>
        <v>#VALUE!</v>
      </c>
      <c r="R20" s="460" t="e">
        <f t="shared" si="12"/>
        <v>#VALUE!</v>
      </c>
      <c r="S20" s="460" t="e">
        <f t="shared" si="13"/>
        <v>#VALUE!</v>
      </c>
      <c r="T20" s="460" t="e">
        <f t="shared" si="14"/>
        <v>#VALUE!</v>
      </c>
      <c r="U20" s="460" t="e">
        <f t="shared" si="15"/>
        <v>#VALUE!</v>
      </c>
      <c r="V20" s="460" t="e">
        <f t="shared" si="16"/>
        <v>#VALUE!</v>
      </c>
      <c r="W20" s="460" t="e">
        <f t="shared" si="17"/>
        <v>#VALUE!</v>
      </c>
      <c r="X20" s="460" t="e">
        <f t="shared" si="18"/>
        <v>#VALUE!</v>
      </c>
      <c r="Y20" s="460" t="e">
        <f t="shared" si="19"/>
        <v>#VALUE!</v>
      </c>
      <c r="Z20" s="460" t="e">
        <f t="shared" si="20"/>
        <v>#VALUE!</v>
      </c>
      <c r="AA20" s="461"/>
      <c r="AB20" s="462"/>
    </row>
    <row r="21" spans="1:28" ht="16.5" customHeight="1">
      <c r="A21" s="452">
        <f t="shared" si="1"/>
        <v>10</v>
      </c>
      <c r="B21" s="444" t="str">
        <f t="shared" si="2"/>
        <v/>
      </c>
      <c r="C21" s="453" t="str">
        <f t="shared" si="0"/>
        <v/>
      </c>
      <c r="D21" s="454" t="str">
        <f t="shared" si="21"/>
        <v/>
      </c>
      <c r="E21" s="455" t="e">
        <f t="shared" si="4"/>
        <v>#VALUE!</v>
      </c>
      <c r="F21" s="699" t="s">
        <v>525</v>
      </c>
      <c r="G21" s="456"/>
      <c r="H21" s="457">
        <f t="shared" si="5"/>
        <v>10</v>
      </c>
      <c r="I21" s="458">
        <f>【施設用】施設内療養者一覧!B20</f>
        <v>0</v>
      </c>
      <c r="J21" s="444" t="str">
        <f>IF(【施設用】施設内療養者一覧!B20="","",MAX(【施設用】施設内療養者一覧!E20,$D$7))</f>
        <v/>
      </c>
      <c r="K21" s="459" t="str">
        <f>IF(【施設用】施設内療養者一覧!B20="","",MIN(【施設用】施設内療養者一覧!F20,$F$7,J21+14))</f>
        <v/>
      </c>
      <c r="L21" s="460" t="e">
        <f t="shared" si="6"/>
        <v>#VALUE!</v>
      </c>
      <c r="M21" s="460" t="e">
        <f t="shared" si="7"/>
        <v>#VALUE!</v>
      </c>
      <c r="N21" s="460" t="e">
        <f t="shared" si="8"/>
        <v>#VALUE!</v>
      </c>
      <c r="O21" s="460" t="e">
        <f t="shared" si="9"/>
        <v>#VALUE!</v>
      </c>
      <c r="P21" s="460" t="e">
        <f t="shared" si="10"/>
        <v>#VALUE!</v>
      </c>
      <c r="Q21" s="460" t="e">
        <f t="shared" si="11"/>
        <v>#VALUE!</v>
      </c>
      <c r="R21" s="460" t="e">
        <f t="shared" si="12"/>
        <v>#VALUE!</v>
      </c>
      <c r="S21" s="460" t="e">
        <f t="shared" si="13"/>
        <v>#VALUE!</v>
      </c>
      <c r="T21" s="460" t="e">
        <f t="shared" si="14"/>
        <v>#VALUE!</v>
      </c>
      <c r="U21" s="460" t="e">
        <f t="shared" si="15"/>
        <v>#VALUE!</v>
      </c>
      <c r="V21" s="460" t="e">
        <f t="shared" si="16"/>
        <v>#VALUE!</v>
      </c>
      <c r="W21" s="460" t="e">
        <f t="shared" si="17"/>
        <v>#VALUE!</v>
      </c>
      <c r="X21" s="460" t="e">
        <f t="shared" si="18"/>
        <v>#VALUE!</v>
      </c>
      <c r="Y21" s="460" t="e">
        <f t="shared" si="19"/>
        <v>#VALUE!</v>
      </c>
      <c r="Z21" s="460" t="e">
        <f t="shared" si="20"/>
        <v>#VALUE!</v>
      </c>
      <c r="AA21" s="461"/>
      <c r="AB21" s="462"/>
    </row>
    <row r="22" spans="1:28" ht="16.5" customHeight="1">
      <c r="A22" s="452">
        <f t="shared" si="1"/>
        <v>11</v>
      </c>
      <c r="B22" s="444" t="str">
        <f t="shared" si="2"/>
        <v/>
      </c>
      <c r="C22" s="453" t="str">
        <f t="shared" si="0"/>
        <v/>
      </c>
      <c r="D22" s="454" t="str">
        <f>IF(C22&gt;$F$5-1,C22,"")</f>
        <v/>
      </c>
      <c r="E22" s="455" t="e">
        <f t="shared" si="4"/>
        <v>#VALUE!</v>
      </c>
      <c r="F22" s="700"/>
      <c r="G22" s="456"/>
      <c r="H22" s="457">
        <f t="shared" si="5"/>
        <v>11</v>
      </c>
      <c r="I22" s="458">
        <f>【施設用】施設内療養者一覧!B21</f>
        <v>0</v>
      </c>
      <c r="J22" s="444" t="str">
        <f>IF(【施設用】施設内療養者一覧!B21="","",MAX(【施設用】施設内療養者一覧!E21,$D$7))</f>
        <v/>
      </c>
      <c r="K22" s="459" t="str">
        <f>IF(【施設用】施設内療養者一覧!B21="","",MIN(【施設用】施設内療養者一覧!F21,$F$7,J22+14))</f>
        <v/>
      </c>
      <c r="L22" s="460" t="e">
        <f t="shared" si="6"/>
        <v>#VALUE!</v>
      </c>
      <c r="M22" s="460" t="e">
        <f t="shared" si="7"/>
        <v>#VALUE!</v>
      </c>
      <c r="N22" s="460" t="e">
        <f t="shared" si="8"/>
        <v>#VALUE!</v>
      </c>
      <c r="O22" s="460" t="e">
        <f t="shared" si="9"/>
        <v>#VALUE!</v>
      </c>
      <c r="P22" s="460" t="e">
        <f t="shared" si="10"/>
        <v>#VALUE!</v>
      </c>
      <c r="Q22" s="460" t="e">
        <f t="shared" si="11"/>
        <v>#VALUE!</v>
      </c>
      <c r="R22" s="460" t="e">
        <f t="shared" si="12"/>
        <v>#VALUE!</v>
      </c>
      <c r="S22" s="460" t="e">
        <f t="shared" si="13"/>
        <v>#VALUE!</v>
      </c>
      <c r="T22" s="460" t="e">
        <f t="shared" si="14"/>
        <v>#VALUE!</v>
      </c>
      <c r="U22" s="460" t="e">
        <f t="shared" si="15"/>
        <v>#VALUE!</v>
      </c>
      <c r="V22" s="460" t="e">
        <f t="shared" si="16"/>
        <v>#VALUE!</v>
      </c>
      <c r="W22" s="460" t="e">
        <f t="shared" si="17"/>
        <v>#VALUE!</v>
      </c>
      <c r="X22" s="460" t="e">
        <f t="shared" si="18"/>
        <v>#VALUE!</v>
      </c>
      <c r="Y22" s="460" t="e">
        <f t="shared" si="19"/>
        <v>#VALUE!</v>
      </c>
      <c r="Z22" s="460" t="e">
        <f t="shared" si="20"/>
        <v>#VALUE!</v>
      </c>
      <c r="AA22" s="461"/>
      <c r="AB22" s="462"/>
    </row>
    <row r="23" spans="1:28" ht="16.5" customHeight="1">
      <c r="A23" s="452">
        <f t="shared" si="1"/>
        <v>12</v>
      </c>
      <c r="B23" s="444" t="str">
        <f t="shared" si="2"/>
        <v/>
      </c>
      <c r="C23" s="453" t="str">
        <f t="shared" si="0"/>
        <v/>
      </c>
      <c r="D23" s="454" t="str">
        <f t="shared" si="3"/>
        <v/>
      </c>
      <c r="E23" s="455" t="e">
        <f t="shared" si="4"/>
        <v>#VALUE!</v>
      </c>
      <c r="F23" s="700"/>
      <c r="G23" s="456"/>
      <c r="H23" s="457">
        <f t="shared" si="5"/>
        <v>12</v>
      </c>
      <c r="I23" s="458">
        <f>【施設用】施設内療養者一覧!B22</f>
        <v>0</v>
      </c>
      <c r="J23" s="444" t="str">
        <f>IF(【施設用】施設内療養者一覧!B22="","",MAX(【施設用】施設内療養者一覧!E22,$D$7))</f>
        <v/>
      </c>
      <c r="K23" s="459" t="str">
        <f>IF(【施設用】施設内療養者一覧!B22="","",MIN(【施設用】施設内療養者一覧!F22,$F$7,J23+14))</f>
        <v/>
      </c>
      <c r="L23" s="460" t="e">
        <f t="shared" si="6"/>
        <v>#VALUE!</v>
      </c>
      <c r="M23" s="460" t="e">
        <f t="shared" si="7"/>
        <v>#VALUE!</v>
      </c>
      <c r="N23" s="460" t="e">
        <f t="shared" si="8"/>
        <v>#VALUE!</v>
      </c>
      <c r="O23" s="460" t="e">
        <f t="shared" si="9"/>
        <v>#VALUE!</v>
      </c>
      <c r="P23" s="460" t="e">
        <f t="shared" si="10"/>
        <v>#VALUE!</v>
      </c>
      <c r="Q23" s="460" t="e">
        <f t="shared" si="11"/>
        <v>#VALUE!</v>
      </c>
      <c r="R23" s="460" t="e">
        <f t="shared" si="12"/>
        <v>#VALUE!</v>
      </c>
      <c r="S23" s="460" t="e">
        <f t="shared" si="13"/>
        <v>#VALUE!</v>
      </c>
      <c r="T23" s="460" t="e">
        <f t="shared" si="14"/>
        <v>#VALUE!</v>
      </c>
      <c r="U23" s="460" t="e">
        <f t="shared" si="15"/>
        <v>#VALUE!</v>
      </c>
      <c r="V23" s="460" t="e">
        <f t="shared" si="16"/>
        <v>#VALUE!</v>
      </c>
      <c r="W23" s="460" t="e">
        <f t="shared" si="17"/>
        <v>#VALUE!</v>
      </c>
      <c r="X23" s="460" t="e">
        <f t="shared" si="18"/>
        <v>#VALUE!</v>
      </c>
      <c r="Y23" s="460" t="e">
        <f t="shared" si="19"/>
        <v>#VALUE!</v>
      </c>
      <c r="Z23" s="460" t="e">
        <f t="shared" si="20"/>
        <v>#VALUE!</v>
      </c>
      <c r="AA23" s="461"/>
      <c r="AB23" s="462"/>
    </row>
    <row r="24" spans="1:28" ht="16.5" customHeight="1" thickBot="1">
      <c r="A24" s="452">
        <f t="shared" si="1"/>
        <v>13</v>
      </c>
      <c r="B24" s="444" t="str">
        <f t="shared" si="2"/>
        <v/>
      </c>
      <c r="C24" s="453" t="str">
        <f t="shared" si="0"/>
        <v/>
      </c>
      <c r="D24" s="454" t="str">
        <f t="shared" si="3"/>
        <v/>
      </c>
      <c r="E24" s="455" t="e">
        <f t="shared" si="4"/>
        <v>#VALUE!</v>
      </c>
      <c r="F24" s="332"/>
      <c r="G24" s="456"/>
      <c r="H24" s="457">
        <f t="shared" si="5"/>
        <v>13</v>
      </c>
      <c r="I24" s="458">
        <f>【施設用】施設内療養者一覧!B23</f>
        <v>0</v>
      </c>
      <c r="J24" s="444" t="str">
        <f>IF(【施設用】施設内療養者一覧!B23="","",MAX(【施設用】施設内療養者一覧!E23,$D$7))</f>
        <v/>
      </c>
      <c r="K24" s="459" t="str">
        <f>IF(【施設用】施設内療養者一覧!B23="","",MIN(【施設用】施設内療養者一覧!F23,$F$7,J24+14))</f>
        <v/>
      </c>
      <c r="L24" s="460" t="e">
        <f t="shared" si="6"/>
        <v>#VALUE!</v>
      </c>
      <c r="M24" s="460" t="e">
        <f t="shared" si="7"/>
        <v>#VALUE!</v>
      </c>
      <c r="N24" s="460" t="e">
        <f t="shared" si="8"/>
        <v>#VALUE!</v>
      </c>
      <c r="O24" s="460" t="e">
        <f t="shared" si="9"/>
        <v>#VALUE!</v>
      </c>
      <c r="P24" s="460" t="e">
        <f t="shared" si="10"/>
        <v>#VALUE!</v>
      </c>
      <c r="Q24" s="460" t="e">
        <f t="shared" si="11"/>
        <v>#VALUE!</v>
      </c>
      <c r="R24" s="460" t="e">
        <f t="shared" si="12"/>
        <v>#VALUE!</v>
      </c>
      <c r="S24" s="460" t="e">
        <f t="shared" si="13"/>
        <v>#VALUE!</v>
      </c>
      <c r="T24" s="460" t="e">
        <f t="shared" si="14"/>
        <v>#VALUE!</v>
      </c>
      <c r="U24" s="460" t="e">
        <f t="shared" si="15"/>
        <v>#VALUE!</v>
      </c>
      <c r="V24" s="460" t="e">
        <f t="shared" si="16"/>
        <v>#VALUE!</v>
      </c>
      <c r="W24" s="460" t="e">
        <f t="shared" si="17"/>
        <v>#VALUE!</v>
      </c>
      <c r="X24" s="460" t="e">
        <f t="shared" si="18"/>
        <v>#VALUE!</v>
      </c>
      <c r="Y24" s="460" t="e">
        <f t="shared" si="19"/>
        <v>#VALUE!</v>
      </c>
      <c r="Z24" s="460" t="e">
        <f t="shared" si="20"/>
        <v>#VALUE!</v>
      </c>
      <c r="AA24" s="461"/>
      <c r="AB24" s="462"/>
    </row>
    <row r="25" spans="1:28" ht="16.5" customHeight="1" thickBot="1">
      <c r="A25" s="452">
        <f t="shared" si="1"/>
        <v>14</v>
      </c>
      <c r="B25" s="444" t="str">
        <f t="shared" si="2"/>
        <v/>
      </c>
      <c r="C25" s="453" t="str">
        <f t="shared" si="0"/>
        <v/>
      </c>
      <c r="D25" s="454" t="str">
        <f t="shared" si="3"/>
        <v/>
      </c>
      <c r="E25" s="455" t="e">
        <f t="shared" si="4"/>
        <v>#VALUE!</v>
      </c>
      <c r="F25" s="468"/>
      <c r="G25" s="469"/>
      <c r="H25" s="457">
        <f t="shared" si="5"/>
        <v>14</v>
      </c>
      <c r="I25" s="458">
        <f>【施設用】施設内療養者一覧!B24</f>
        <v>0</v>
      </c>
      <c r="J25" s="444" t="str">
        <f>IF(【施設用】施設内療養者一覧!B24="","",MAX(【施設用】施設内療養者一覧!E24,$D$7))</f>
        <v/>
      </c>
      <c r="K25" s="459" t="str">
        <f>IF(【施設用】施設内療養者一覧!B24="","",MIN(【施設用】施設内療養者一覧!F24,$F$7,J25+14))</f>
        <v/>
      </c>
      <c r="L25" s="460" t="e">
        <f t="shared" si="6"/>
        <v>#VALUE!</v>
      </c>
      <c r="M25" s="460" t="e">
        <f t="shared" si="7"/>
        <v>#VALUE!</v>
      </c>
      <c r="N25" s="460" t="e">
        <f t="shared" si="8"/>
        <v>#VALUE!</v>
      </c>
      <c r="O25" s="460" t="e">
        <f t="shared" si="9"/>
        <v>#VALUE!</v>
      </c>
      <c r="P25" s="460" t="e">
        <f t="shared" si="10"/>
        <v>#VALUE!</v>
      </c>
      <c r="Q25" s="460" t="e">
        <f t="shared" si="11"/>
        <v>#VALUE!</v>
      </c>
      <c r="R25" s="460" t="e">
        <f t="shared" si="12"/>
        <v>#VALUE!</v>
      </c>
      <c r="S25" s="460" t="e">
        <f t="shared" si="13"/>
        <v>#VALUE!</v>
      </c>
      <c r="T25" s="460" t="e">
        <f t="shared" si="14"/>
        <v>#VALUE!</v>
      </c>
      <c r="U25" s="460" t="e">
        <f t="shared" si="15"/>
        <v>#VALUE!</v>
      </c>
      <c r="V25" s="460" t="e">
        <f t="shared" si="16"/>
        <v>#VALUE!</v>
      </c>
      <c r="W25" s="460" t="e">
        <f t="shared" si="17"/>
        <v>#VALUE!</v>
      </c>
      <c r="X25" s="460" t="e">
        <f t="shared" si="18"/>
        <v>#VALUE!</v>
      </c>
      <c r="Y25" s="460" t="e">
        <f t="shared" si="19"/>
        <v>#VALUE!</v>
      </c>
      <c r="Z25" s="460" t="e">
        <f t="shared" si="20"/>
        <v>#VALUE!</v>
      </c>
      <c r="AA25" s="461"/>
      <c r="AB25" s="462"/>
    </row>
    <row r="26" spans="1:28" ht="16.5" customHeight="1">
      <c r="A26" s="452">
        <f t="shared" si="1"/>
        <v>15</v>
      </c>
      <c r="B26" s="444" t="str">
        <f t="shared" si="2"/>
        <v/>
      </c>
      <c r="C26" s="453" t="str">
        <f t="shared" si="0"/>
        <v/>
      </c>
      <c r="D26" s="454" t="str">
        <f t="shared" si="3"/>
        <v/>
      </c>
      <c r="E26" s="455" t="e">
        <f t="shared" si="4"/>
        <v>#VALUE!</v>
      </c>
      <c r="F26" s="470" t="s">
        <v>247</v>
      </c>
      <c r="G26" s="456"/>
      <c r="H26" s="457">
        <f t="shared" si="5"/>
        <v>15</v>
      </c>
      <c r="I26" s="458">
        <f>【施設用】施設内療養者一覧!B25</f>
        <v>0</v>
      </c>
      <c r="J26" s="444" t="str">
        <f>IF(【施設用】施設内療養者一覧!B25="","",MAX(【施設用】施設内療養者一覧!E25,$D$7))</f>
        <v/>
      </c>
      <c r="K26" s="459" t="str">
        <f>IF(【施設用】施設内療養者一覧!B25="","",MIN(【施設用】施設内療養者一覧!F25,$F$7,J26+14))</f>
        <v/>
      </c>
      <c r="L26" s="460" t="e">
        <f t="shared" si="6"/>
        <v>#VALUE!</v>
      </c>
      <c r="M26" s="460" t="e">
        <f t="shared" si="7"/>
        <v>#VALUE!</v>
      </c>
      <c r="N26" s="460" t="e">
        <f t="shared" si="8"/>
        <v>#VALUE!</v>
      </c>
      <c r="O26" s="460" t="e">
        <f t="shared" si="9"/>
        <v>#VALUE!</v>
      </c>
      <c r="P26" s="460" t="e">
        <f t="shared" si="10"/>
        <v>#VALUE!</v>
      </c>
      <c r="Q26" s="460" t="e">
        <f t="shared" si="11"/>
        <v>#VALUE!</v>
      </c>
      <c r="R26" s="460" t="e">
        <f t="shared" si="12"/>
        <v>#VALUE!</v>
      </c>
      <c r="S26" s="460" t="e">
        <f t="shared" si="13"/>
        <v>#VALUE!</v>
      </c>
      <c r="T26" s="460" t="e">
        <f t="shared" si="14"/>
        <v>#VALUE!</v>
      </c>
      <c r="U26" s="460" t="e">
        <f t="shared" si="15"/>
        <v>#VALUE!</v>
      </c>
      <c r="V26" s="460" t="e">
        <f t="shared" si="16"/>
        <v>#VALUE!</v>
      </c>
      <c r="W26" s="460" t="e">
        <f t="shared" si="17"/>
        <v>#VALUE!</v>
      </c>
      <c r="X26" s="460" t="e">
        <f t="shared" si="18"/>
        <v>#VALUE!</v>
      </c>
      <c r="Y26" s="460" t="e">
        <f t="shared" si="19"/>
        <v>#VALUE!</v>
      </c>
      <c r="Z26" s="460" t="e">
        <f t="shared" si="20"/>
        <v>#VALUE!</v>
      </c>
      <c r="AA26" s="461"/>
      <c r="AB26" s="462"/>
    </row>
    <row r="27" spans="1:28" ht="16.5" customHeight="1" thickBot="1">
      <c r="A27" s="452">
        <f t="shared" si="1"/>
        <v>16</v>
      </c>
      <c r="B27" s="444" t="str">
        <f t="shared" si="2"/>
        <v/>
      </c>
      <c r="C27" s="453" t="str">
        <f t="shared" si="0"/>
        <v/>
      </c>
      <c r="D27" s="454" t="str">
        <f t="shared" si="3"/>
        <v/>
      </c>
      <c r="E27" s="455" t="e">
        <f t="shared" si="4"/>
        <v>#VALUE!</v>
      </c>
      <c r="F27" s="471">
        <f>MIN(E112+F24,F19)-F24</f>
        <v>0</v>
      </c>
      <c r="G27" s="456"/>
      <c r="H27" s="457">
        <f t="shared" si="5"/>
        <v>16</v>
      </c>
      <c r="I27" s="458">
        <f>【施設用】施設内療養者一覧!B26</f>
        <v>0</v>
      </c>
      <c r="J27" s="444" t="str">
        <f>IF(【施設用】施設内療養者一覧!B26="","",MAX(【施設用】施設内療養者一覧!E26,$D$7))</f>
        <v/>
      </c>
      <c r="K27" s="459" t="str">
        <f>IF(【施設用】施設内療養者一覧!B26="","",MIN(【施設用】施設内療養者一覧!F26,$F$7,J27+14))</f>
        <v/>
      </c>
      <c r="L27" s="460" t="e">
        <f t="shared" si="6"/>
        <v>#VALUE!</v>
      </c>
      <c r="M27" s="460" t="e">
        <f t="shared" si="7"/>
        <v>#VALUE!</v>
      </c>
      <c r="N27" s="460" t="e">
        <f t="shared" si="8"/>
        <v>#VALUE!</v>
      </c>
      <c r="O27" s="460" t="e">
        <f t="shared" si="9"/>
        <v>#VALUE!</v>
      </c>
      <c r="P27" s="460" t="e">
        <f t="shared" si="10"/>
        <v>#VALUE!</v>
      </c>
      <c r="Q27" s="460" t="e">
        <f t="shared" si="11"/>
        <v>#VALUE!</v>
      </c>
      <c r="R27" s="460" t="e">
        <f t="shared" si="12"/>
        <v>#VALUE!</v>
      </c>
      <c r="S27" s="460" t="e">
        <f t="shared" si="13"/>
        <v>#VALUE!</v>
      </c>
      <c r="T27" s="460" t="e">
        <f t="shared" si="14"/>
        <v>#VALUE!</v>
      </c>
      <c r="U27" s="460" t="e">
        <f t="shared" si="15"/>
        <v>#VALUE!</v>
      </c>
      <c r="V27" s="460" t="e">
        <f t="shared" si="16"/>
        <v>#VALUE!</v>
      </c>
      <c r="W27" s="460" t="e">
        <f t="shared" si="17"/>
        <v>#VALUE!</v>
      </c>
      <c r="X27" s="460" t="e">
        <f t="shared" si="18"/>
        <v>#VALUE!</v>
      </c>
      <c r="Y27" s="460" t="e">
        <f t="shared" si="19"/>
        <v>#VALUE!</v>
      </c>
      <c r="Z27" s="460" t="e">
        <f t="shared" si="20"/>
        <v>#VALUE!</v>
      </c>
      <c r="AA27" s="461"/>
      <c r="AB27" s="462"/>
    </row>
    <row r="28" spans="1:28" ht="16.5" customHeight="1">
      <c r="A28" s="452">
        <f t="shared" si="1"/>
        <v>17</v>
      </c>
      <c r="B28" s="444" t="str">
        <f t="shared" si="2"/>
        <v/>
      </c>
      <c r="C28" s="453" t="str">
        <f t="shared" si="0"/>
        <v/>
      </c>
      <c r="D28" s="454" t="str">
        <f t="shared" si="3"/>
        <v/>
      </c>
      <c r="E28" s="455" t="e">
        <f t="shared" si="4"/>
        <v>#VALUE!</v>
      </c>
      <c r="G28" s="456"/>
      <c r="H28" s="457">
        <f t="shared" si="5"/>
        <v>17</v>
      </c>
      <c r="I28" s="458">
        <f>【施設用】施設内療養者一覧!B27</f>
        <v>0</v>
      </c>
      <c r="J28" s="444" t="str">
        <f>IF(【施設用】施設内療養者一覧!B27="","",MAX(【施設用】施設内療養者一覧!E27,$D$7))</f>
        <v/>
      </c>
      <c r="K28" s="459" t="str">
        <f>IF(【施設用】施設内療養者一覧!B27="","",MIN(【施設用】施設内療養者一覧!F27,$F$7,J28+14))</f>
        <v/>
      </c>
      <c r="L28" s="460" t="e">
        <f t="shared" si="6"/>
        <v>#VALUE!</v>
      </c>
      <c r="M28" s="460" t="e">
        <f t="shared" si="7"/>
        <v>#VALUE!</v>
      </c>
      <c r="N28" s="460" t="e">
        <f t="shared" si="8"/>
        <v>#VALUE!</v>
      </c>
      <c r="O28" s="460" t="e">
        <f t="shared" si="9"/>
        <v>#VALUE!</v>
      </c>
      <c r="P28" s="460" t="e">
        <f t="shared" si="10"/>
        <v>#VALUE!</v>
      </c>
      <c r="Q28" s="460" t="e">
        <f t="shared" si="11"/>
        <v>#VALUE!</v>
      </c>
      <c r="R28" s="460" t="e">
        <f t="shared" si="12"/>
        <v>#VALUE!</v>
      </c>
      <c r="S28" s="460" t="e">
        <f t="shared" si="13"/>
        <v>#VALUE!</v>
      </c>
      <c r="T28" s="460" t="e">
        <f t="shared" si="14"/>
        <v>#VALUE!</v>
      </c>
      <c r="U28" s="460" t="e">
        <f t="shared" si="15"/>
        <v>#VALUE!</v>
      </c>
      <c r="V28" s="460" t="e">
        <f t="shared" si="16"/>
        <v>#VALUE!</v>
      </c>
      <c r="W28" s="460" t="e">
        <f t="shared" si="17"/>
        <v>#VALUE!</v>
      </c>
      <c r="X28" s="460" t="e">
        <f t="shared" si="18"/>
        <v>#VALUE!</v>
      </c>
      <c r="Y28" s="460" t="e">
        <f t="shared" si="19"/>
        <v>#VALUE!</v>
      </c>
      <c r="Z28" s="460" t="e">
        <f t="shared" si="20"/>
        <v>#VALUE!</v>
      </c>
      <c r="AA28" s="461"/>
      <c r="AB28" s="462"/>
    </row>
    <row r="29" spans="1:28" ht="16.5" customHeight="1">
      <c r="A29" s="452">
        <f t="shared" si="1"/>
        <v>18</v>
      </c>
      <c r="B29" s="444" t="str">
        <f t="shared" si="2"/>
        <v/>
      </c>
      <c r="C29" s="453" t="str">
        <f t="shared" si="0"/>
        <v/>
      </c>
      <c r="D29" s="454" t="str">
        <f t="shared" si="3"/>
        <v/>
      </c>
      <c r="E29" s="455" t="e">
        <f t="shared" si="4"/>
        <v>#VALUE!</v>
      </c>
      <c r="G29" s="456"/>
      <c r="H29" s="457">
        <f t="shared" si="5"/>
        <v>18</v>
      </c>
      <c r="I29" s="458">
        <f>【施設用】施設内療養者一覧!B28</f>
        <v>0</v>
      </c>
      <c r="J29" s="444" t="str">
        <f>IF(【施設用】施設内療養者一覧!B28="","",MAX(【施設用】施設内療養者一覧!E28,$D$7))</f>
        <v/>
      </c>
      <c r="K29" s="459" t="str">
        <f>IF(【施設用】施設内療養者一覧!B28="","",MIN(【施設用】施設内療養者一覧!F28,$F$7,J29+14))</f>
        <v/>
      </c>
      <c r="L29" s="460" t="e">
        <f t="shared" si="6"/>
        <v>#VALUE!</v>
      </c>
      <c r="M29" s="460" t="e">
        <f t="shared" si="7"/>
        <v>#VALUE!</v>
      </c>
      <c r="N29" s="460" t="e">
        <f t="shared" si="8"/>
        <v>#VALUE!</v>
      </c>
      <c r="O29" s="460" t="e">
        <f t="shared" si="9"/>
        <v>#VALUE!</v>
      </c>
      <c r="P29" s="460" t="e">
        <f t="shared" si="10"/>
        <v>#VALUE!</v>
      </c>
      <c r="Q29" s="460" t="e">
        <f t="shared" si="11"/>
        <v>#VALUE!</v>
      </c>
      <c r="R29" s="460" t="e">
        <f t="shared" si="12"/>
        <v>#VALUE!</v>
      </c>
      <c r="S29" s="460" t="e">
        <f t="shared" si="13"/>
        <v>#VALUE!</v>
      </c>
      <c r="T29" s="460" t="e">
        <f t="shared" si="14"/>
        <v>#VALUE!</v>
      </c>
      <c r="U29" s="460" t="e">
        <f t="shared" si="15"/>
        <v>#VALUE!</v>
      </c>
      <c r="V29" s="460" t="e">
        <f t="shared" si="16"/>
        <v>#VALUE!</v>
      </c>
      <c r="W29" s="460" t="e">
        <f t="shared" si="17"/>
        <v>#VALUE!</v>
      </c>
      <c r="X29" s="460" t="e">
        <f t="shared" si="18"/>
        <v>#VALUE!</v>
      </c>
      <c r="Y29" s="460" t="e">
        <f t="shared" si="19"/>
        <v>#VALUE!</v>
      </c>
      <c r="Z29" s="460" t="e">
        <f t="shared" si="20"/>
        <v>#VALUE!</v>
      </c>
      <c r="AA29" s="461"/>
      <c r="AB29" s="462"/>
    </row>
    <row r="30" spans="1:28" ht="16.5" customHeight="1">
      <c r="A30" s="452">
        <f t="shared" si="1"/>
        <v>19</v>
      </c>
      <c r="B30" s="444" t="str">
        <f t="shared" si="2"/>
        <v/>
      </c>
      <c r="C30" s="453" t="str">
        <f t="shared" si="0"/>
        <v/>
      </c>
      <c r="D30" s="454" t="str">
        <f t="shared" si="3"/>
        <v/>
      </c>
      <c r="E30" s="455" t="e">
        <f t="shared" si="4"/>
        <v>#VALUE!</v>
      </c>
      <c r="G30" s="456"/>
      <c r="H30" s="457">
        <f t="shared" si="5"/>
        <v>19</v>
      </c>
      <c r="I30" s="458">
        <f>【施設用】施設内療養者一覧!B29</f>
        <v>0</v>
      </c>
      <c r="J30" s="444" t="str">
        <f>IF(【施設用】施設内療養者一覧!B29="","",MAX(【施設用】施設内療養者一覧!E29,$D$7))</f>
        <v/>
      </c>
      <c r="K30" s="459" t="str">
        <f>IF(【施設用】施設内療養者一覧!B29="","",MIN(【施設用】施設内療養者一覧!F29,$F$7,J30+14))</f>
        <v/>
      </c>
      <c r="L30" s="460" t="e">
        <f t="shared" si="6"/>
        <v>#VALUE!</v>
      </c>
      <c r="M30" s="460" t="e">
        <f t="shared" si="7"/>
        <v>#VALUE!</v>
      </c>
      <c r="N30" s="460" t="e">
        <f t="shared" si="8"/>
        <v>#VALUE!</v>
      </c>
      <c r="O30" s="460" t="e">
        <f t="shared" si="9"/>
        <v>#VALUE!</v>
      </c>
      <c r="P30" s="460" t="e">
        <f t="shared" si="10"/>
        <v>#VALUE!</v>
      </c>
      <c r="Q30" s="460" t="e">
        <f t="shared" si="11"/>
        <v>#VALUE!</v>
      </c>
      <c r="R30" s="460" t="e">
        <f t="shared" si="12"/>
        <v>#VALUE!</v>
      </c>
      <c r="S30" s="460" t="e">
        <f t="shared" si="13"/>
        <v>#VALUE!</v>
      </c>
      <c r="T30" s="460" t="e">
        <f t="shared" si="14"/>
        <v>#VALUE!</v>
      </c>
      <c r="U30" s="460" t="e">
        <f t="shared" si="15"/>
        <v>#VALUE!</v>
      </c>
      <c r="V30" s="460" t="e">
        <f t="shared" si="16"/>
        <v>#VALUE!</v>
      </c>
      <c r="W30" s="460" t="e">
        <f t="shared" si="17"/>
        <v>#VALUE!</v>
      </c>
      <c r="X30" s="460" t="e">
        <f t="shared" si="18"/>
        <v>#VALUE!</v>
      </c>
      <c r="Y30" s="460" t="e">
        <f t="shared" si="19"/>
        <v>#VALUE!</v>
      </c>
      <c r="Z30" s="460" t="e">
        <f t="shared" si="20"/>
        <v>#VALUE!</v>
      </c>
      <c r="AA30" s="461"/>
      <c r="AB30" s="462"/>
    </row>
    <row r="31" spans="1:28" ht="16.5" customHeight="1">
      <c r="A31" s="452">
        <f t="shared" si="1"/>
        <v>20</v>
      </c>
      <c r="B31" s="444" t="str">
        <f t="shared" si="2"/>
        <v/>
      </c>
      <c r="C31" s="453" t="str">
        <f t="shared" si="0"/>
        <v/>
      </c>
      <c r="D31" s="454" t="str">
        <f t="shared" si="3"/>
        <v/>
      </c>
      <c r="E31" s="455" t="e">
        <f t="shared" si="4"/>
        <v>#VALUE!</v>
      </c>
      <c r="G31" s="456"/>
      <c r="H31" s="457">
        <f t="shared" si="5"/>
        <v>20</v>
      </c>
      <c r="I31" s="458">
        <f>【施設用】施設内療養者一覧!B30</f>
        <v>0</v>
      </c>
      <c r="J31" s="444" t="str">
        <f>IF(【施設用】施設内療養者一覧!B30="","",MAX(【施設用】施設内療養者一覧!E30,$D$7))</f>
        <v/>
      </c>
      <c r="K31" s="459" t="str">
        <f>IF(【施設用】施設内療養者一覧!B30="","",MIN(【施設用】施設内療養者一覧!F30,$F$7,J31+14))</f>
        <v/>
      </c>
      <c r="L31" s="460" t="e">
        <f t="shared" si="6"/>
        <v>#VALUE!</v>
      </c>
      <c r="M31" s="460" t="e">
        <f t="shared" si="7"/>
        <v>#VALUE!</v>
      </c>
      <c r="N31" s="460" t="e">
        <f t="shared" si="8"/>
        <v>#VALUE!</v>
      </c>
      <c r="O31" s="460" t="e">
        <f t="shared" si="9"/>
        <v>#VALUE!</v>
      </c>
      <c r="P31" s="460" t="e">
        <f t="shared" si="10"/>
        <v>#VALUE!</v>
      </c>
      <c r="Q31" s="460" t="e">
        <f t="shared" si="11"/>
        <v>#VALUE!</v>
      </c>
      <c r="R31" s="460" t="e">
        <f t="shared" si="12"/>
        <v>#VALUE!</v>
      </c>
      <c r="S31" s="460" t="e">
        <f t="shared" si="13"/>
        <v>#VALUE!</v>
      </c>
      <c r="T31" s="460" t="e">
        <f t="shared" si="14"/>
        <v>#VALUE!</v>
      </c>
      <c r="U31" s="460" t="e">
        <f t="shared" si="15"/>
        <v>#VALUE!</v>
      </c>
      <c r="V31" s="460" t="e">
        <f t="shared" si="16"/>
        <v>#VALUE!</v>
      </c>
      <c r="W31" s="460" t="e">
        <f t="shared" si="17"/>
        <v>#VALUE!</v>
      </c>
      <c r="X31" s="460" t="e">
        <f t="shared" si="18"/>
        <v>#VALUE!</v>
      </c>
      <c r="Y31" s="460" t="e">
        <f t="shared" si="19"/>
        <v>#VALUE!</v>
      </c>
      <c r="Z31" s="460" t="e">
        <f t="shared" si="20"/>
        <v>#VALUE!</v>
      </c>
      <c r="AA31" s="461"/>
      <c r="AB31" s="462"/>
    </row>
    <row r="32" spans="1:28" ht="16.5" customHeight="1">
      <c r="A32" s="452">
        <f t="shared" si="1"/>
        <v>21</v>
      </c>
      <c r="B32" s="444" t="str">
        <f t="shared" si="2"/>
        <v/>
      </c>
      <c r="C32" s="453" t="str">
        <f t="shared" si="0"/>
        <v/>
      </c>
      <c r="D32" s="454" t="str">
        <f t="shared" si="3"/>
        <v/>
      </c>
      <c r="E32" s="455" t="e">
        <f t="shared" si="4"/>
        <v>#VALUE!</v>
      </c>
      <c r="F32" s="456"/>
      <c r="G32" s="456"/>
      <c r="H32" s="457">
        <f t="shared" si="5"/>
        <v>21</v>
      </c>
      <c r="I32" s="458">
        <f>【施設用】施設内療養者一覧!B31</f>
        <v>0</v>
      </c>
      <c r="J32" s="444" t="str">
        <f>IF(【施設用】施設内療養者一覧!B31="","",MAX(【施設用】施設内療養者一覧!E31,$D$7))</f>
        <v/>
      </c>
      <c r="K32" s="459" t="str">
        <f>IF(【施設用】施設内療養者一覧!B31="","",MIN(【施設用】施設内療養者一覧!F31,$F$7,J32+14))</f>
        <v/>
      </c>
      <c r="L32" s="460" t="e">
        <f t="shared" si="6"/>
        <v>#VALUE!</v>
      </c>
      <c r="M32" s="460" t="e">
        <f t="shared" si="7"/>
        <v>#VALUE!</v>
      </c>
      <c r="N32" s="460" t="e">
        <f t="shared" si="8"/>
        <v>#VALUE!</v>
      </c>
      <c r="O32" s="460" t="e">
        <f t="shared" si="9"/>
        <v>#VALUE!</v>
      </c>
      <c r="P32" s="460" t="e">
        <f t="shared" si="10"/>
        <v>#VALUE!</v>
      </c>
      <c r="Q32" s="460" t="e">
        <f t="shared" si="11"/>
        <v>#VALUE!</v>
      </c>
      <c r="R32" s="460" t="e">
        <f t="shared" si="12"/>
        <v>#VALUE!</v>
      </c>
      <c r="S32" s="460" t="e">
        <f t="shared" si="13"/>
        <v>#VALUE!</v>
      </c>
      <c r="T32" s="460" t="e">
        <f t="shared" si="14"/>
        <v>#VALUE!</v>
      </c>
      <c r="U32" s="460" t="e">
        <f t="shared" si="15"/>
        <v>#VALUE!</v>
      </c>
      <c r="V32" s="460" t="e">
        <f t="shared" si="16"/>
        <v>#VALUE!</v>
      </c>
      <c r="W32" s="460" t="e">
        <f t="shared" si="17"/>
        <v>#VALUE!</v>
      </c>
      <c r="X32" s="460" t="e">
        <f t="shared" si="18"/>
        <v>#VALUE!</v>
      </c>
      <c r="Y32" s="460" t="e">
        <f t="shared" si="19"/>
        <v>#VALUE!</v>
      </c>
      <c r="Z32" s="460" t="e">
        <f t="shared" si="20"/>
        <v>#VALUE!</v>
      </c>
      <c r="AA32" s="461"/>
      <c r="AB32" s="462"/>
    </row>
    <row r="33" spans="1:28" ht="16.5" customHeight="1">
      <c r="A33" s="452">
        <f t="shared" si="1"/>
        <v>22</v>
      </c>
      <c r="B33" s="444" t="str">
        <f t="shared" si="2"/>
        <v/>
      </c>
      <c r="C33" s="453" t="str">
        <f t="shared" si="0"/>
        <v/>
      </c>
      <c r="D33" s="454" t="str">
        <f t="shared" si="3"/>
        <v/>
      </c>
      <c r="E33" s="455" t="e">
        <f t="shared" si="4"/>
        <v>#VALUE!</v>
      </c>
      <c r="F33" s="456"/>
      <c r="G33" s="456"/>
      <c r="H33" s="457">
        <f t="shared" si="5"/>
        <v>22</v>
      </c>
      <c r="I33" s="458">
        <f>【施設用】施設内療養者一覧!B32</f>
        <v>0</v>
      </c>
      <c r="J33" s="444" t="str">
        <f>IF(【施設用】施設内療養者一覧!B32="","",MAX(【施設用】施設内療養者一覧!E32,$D$7))</f>
        <v/>
      </c>
      <c r="K33" s="459" t="str">
        <f>IF(【施設用】施設内療養者一覧!B32="","",MIN(【施設用】施設内療養者一覧!F32,$F$7,J33+14))</f>
        <v/>
      </c>
      <c r="L33" s="460" t="e">
        <f t="shared" si="6"/>
        <v>#VALUE!</v>
      </c>
      <c r="M33" s="460" t="e">
        <f t="shared" si="7"/>
        <v>#VALUE!</v>
      </c>
      <c r="N33" s="460" t="e">
        <f t="shared" si="8"/>
        <v>#VALUE!</v>
      </c>
      <c r="O33" s="460" t="e">
        <f t="shared" si="9"/>
        <v>#VALUE!</v>
      </c>
      <c r="P33" s="460" t="e">
        <f t="shared" si="10"/>
        <v>#VALUE!</v>
      </c>
      <c r="Q33" s="460" t="e">
        <f t="shared" si="11"/>
        <v>#VALUE!</v>
      </c>
      <c r="R33" s="460" t="e">
        <f t="shared" si="12"/>
        <v>#VALUE!</v>
      </c>
      <c r="S33" s="460" t="e">
        <f t="shared" si="13"/>
        <v>#VALUE!</v>
      </c>
      <c r="T33" s="460" t="e">
        <f t="shared" si="14"/>
        <v>#VALUE!</v>
      </c>
      <c r="U33" s="460" t="e">
        <f t="shared" si="15"/>
        <v>#VALUE!</v>
      </c>
      <c r="V33" s="460" t="e">
        <f t="shared" si="16"/>
        <v>#VALUE!</v>
      </c>
      <c r="W33" s="460" t="e">
        <f t="shared" si="17"/>
        <v>#VALUE!</v>
      </c>
      <c r="X33" s="460" t="e">
        <f t="shared" si="18"/>
        <v>#VALUE!</v>
      </c>
      <c r="Y33" s="460" t="e">
        <f t="shared" si="19"/>
        <v>#VALUE!</v>
      </c>
      <c r="Z33" s="460" t="e">
        <f t="shared" si="20"/>
        <v>#VALUE!</v>
      </c>
      <c r="AA33" s="461"/>
      <c r="AB33" s="462"/>
    </row>
    <row r="34" spans="1:28" ht="16.5" customHeight="1">
      <c r="A34" s="452">
        <f t="shared" si="1"/>
        <v>23</v>
      </c>
      <c r="B34" s="444" t="str">
        <f t="shared" si="2"/>
        <v/>
      </c>
      <c r="C34" s="453" t="str">
        <f t="shared" si="0"/>
        <v/>
      </c>
      <c r="D34" s="454" t="str">
        <f t="shared" si="3"/>
        <v/>
      </c>
      <c r="E34" s="455" t="e">
        <f t="shared" si="4"/>
        <v>#VALUE!</v>
      </c>
      <c r="F34" s="456"/>
      <c r="G34" s="456"/>
      <c r="H34" s="457">
        <f t="shared" si="5"/>
        <v>23</v>
      </c>
      <c r="I34" s="458">
        <f>【施設用】施設内療養者一覧!B33</f>
        <v>0</v>
      </c>
      <c r="J34" s="444" t="str">
        <f>IF(【施設用】施設内療養者一覧!B33="","",MAX(【施設用】施設内療養者一覧!E33,$D$7))</f>
        <v/>
      </c>
      <c r="K34" s="459" t="str">
        <f>IF(【施設用】施設内療養者一覧!B33="","",MIN(【施設用】施設内療養者一覧!F33,$F$7,J34+14))</f>
        <v/>
      </c>
      <c r="L34" s="460" t="e">
        <f t="shared" si="6"/>
        <v>#VALUE!</v>
      </c>
      <c r="M34" s="460" t="e">
        <f t="shared" si="7"/>
        <v>#VALUE!</v>
      </c>
      <c r="N34" s="460" t="e">
        <f t="shared" si="8"/>
        <v>#VALUE!</v>
      </c>
      <c r="O34" s="460" t="e">
        <f t="shared" si="9"/>
        <v>#VALUE!</v>
      </c>
      <c r="P34" s="460" t="e">
        <f t="shared" si="10"/>
        <v>#VALUE!</v>
      </c>
      <c r="Q34" s="460" t="e">
        <f t="shared" si="11"/>
        <v>#VALUE!</v>
      </c>
      <c r="R34" s="460" t="e">
        <f t="shared" si="12"/>
        <v>#VALUE!</v>
      </c>
      <c r="S34" s="460" t="e">
        <f t="shared" si="13"/>
        <v>#VALUE!</v>
      </c>
      <c r="T34" s="460" t="e">
        <f t="shared" si="14"/>
        <v>#VALUE!</v>
      </c>
      <c r="U34" s="460" t="e">
        <f t="shared" si="15"/>
        <v>#VALUE!</v>
      </c>
      <c r="V34" s="460" t="e">
        <f t="shared" si="16"/>
        <v>#VALUE!</v>
      </c>
      <c r="W34" s="460" t="e">
        <f t="shared" si="17"/>
        <v>#VALUE!</v>
      </c>
      <c r="X34" s="460" t="e">
        <f t="shared" si="18"/>
        <v>#VALUE!</v>
      </c>
      <c r="Y34" s="460" t="e">
        <f t="shared" si="19"/>
        <v>#VALUE!</v>
      </c>
      <c r="Z34" s="460" t="e">
        <f t="shared" si="20"/>
        <v>#VALUE!</v>
      </c>
      <c r="AA34" s="461"/>
      <c r="AB34" s="462"/>
    </row>
    <row r="35" spans="1:28" ht="16.5" customHeight="1">
      <c r="A35" s="452">
        <f t="shared" si="1"/>
        <v>24</v>
      </c>
      <c r="B35" s="444" t="str">
        <f t="shared" si="2"/>
        <v/>
      </c>
      <c r="C35" s="453" t="str">
        <f t="shared" si="0"/>
        <v/>
      </c>
      <c r="D35" s="454" t="str">
        <f t="shared" si="3"/>
        <v/>
      </c>
      <c r="E35" s="455" t="e">
        <f t="shared" si="4"/>
        <v>#VALUE!</v>
      </c>
      <c r="F35" s="456"/>
      <c r="G35" s="456"/>
      <c r="H35" s="457">
        <f t="shared" si="5"/>
        <v>24</v>
      </c>
      <c r="I35" s="458">
        <f>【施設用】施設内療養者一覧!B34</f>
        <v>0</v>
      </c>
      <c r="J35" s="444" t="str">
        <f>IF(【施設用】施設内療養者一覧!B34="","",MAX(【施設用】施設内療養者一覧!E34,$D$7))</f>
        <v/>
      </c>
      <c r="K35" s="459" t="str">
        <f>IF(【施設用】施設内療養者一覧!B34="","",MIN(【施設用】施設内療養者一覧!F34,$F$7,J35+14))</f>
        <v/>
      </c>
      <c r="L35" s="460" t="e">
        <f t="shared" si="6"/>
        <v>#VALUE!</v>
      </c>
      <c r="M35" s="460" t="e">
        <f t="shared" si="7"/>
        <v>#VALUE!</v>
      </c>
      <c r="N35" s="460" t="e">
        <f t="shared" si="8"/>
        <v>#VALUE!</v>
      </c>
      <c r="O35" s="460" t="e">
        <f t="shared" si="9"/>
        <v>#VALUE!</v>
      </c>
      <c r="P35" s="460" t="e">
        <f t="shared" si="10"/>
        <v>#VALUE!</v>
      </c>
      <c r="Q35" s="460" t="e">
        <f t="shared" si="11"/>
        <v>#VALUE!</v>
      </c>
      <c r="R35" s="460" t="e">
        <f>IF(J35+COLUMN(O35)-9&gt;K35,"",J35+COLUMN(O35)-9)</f>
        <v>#VALUE!</v>
      </c>
      <c r="S35" s="460" t="e">
        <f t="shared" si="13"/>
        <v>#VALUE!</v>
      </c>
      <c r="T35" s="460" t="e">
        <f t="shared" si="14"/>
        <v>#VALUE!</v>
      </c>
      <c r="U35" s="460" t="e">
        <f t="shared" si="15"/>
        <v>#VALUE!</v>
      </c>
      <c r="V35" s="460" t="e">
        <f t="shared" si="16"/>
        <v>#VALUE!</v>
      </c>
      <c r="W35" s="460" t="e">
        <f t="shared" si="17"/>
        <v>#VALUE!</v>
      </c>
      <c r="X35" s="460" t="e">
        <f t="shared" si="18"/>
        <v>#VALUE!</v>
      </c>
      <c r="Y35" s="460" t="e">
        <f t="shared" si="19"/>
        <v>#VALUE!</v>
      </c>
      <c r="Z35" s="460" t="e">
        <f t="shared" si="20"/>
        <v>#VALUE!</v>
      </c>
      <c r="AA35" s="461"/>
      <c r="AB35" s="462"/>
    </row>
    <row r="36" spans="1:28" ht="16.5" customHeight="1">
      <c r="A36" s="452">
        <f t="shared" si="1"/>
        <v>25</v>
      </c>
      <c r="B36" s="444" t="str">
        <f t="shared" si="2"/>
        <v/>
      </c>
      <c r="C36" s="453" t="str">
        <f t="shared" si="0"/>
        <v/>
      </c>
      <c r="D36" s="454" t="str">
        <f t="shared" ref="D36:D40" si="22">IF(C36&gt;$F$5-1,C36,"")</f>
        <v/>
      </c>
      <c r="E36" s="455" t="e">
        <f t="shared" si="4"/>
        <v>#VALUE!</v>
      </c>
      <c r="F36" s="456"/>
      <c r="G36" s="456"/>
      <c r="H36" s="457">
        <f t="shared" si="5"/>
        <v>25</v>
      </c>
      <c r="I36" s="458">
        <f>【施設用】施設内療養者一覧!B35</f>
        <v>0</v>
      </c>
      <c r="J36" s="444" t="str">
        <f>IF(【施設用】施設内療養者一覧!B35="","",MAX(【施設用】施設内療養者一覧!E35,$D$7))</f>
        <v/>
      </c>
      <c r="K36" s="459" t="str">
        <f>IF(【施設用】施設内療養者一覧!B35="","",MIN(【施設用】施設内療養者一覧!F35,$F$7,J36+14))</f>
        <v/>
      </c>
      <c r="L36" s="460" t="e">
        <f t="shared" si="6"/>
        <v>#VALUE!</v>
      </c>
      <c r="M36" s="460" t="e">
        <f t="shared" si="7"/>
        <v>#VALUE!</v>
      </c>
      <c r="N36" s="460" t="e">
        <f t="shared" si="8"/>
        <v>#VALUE!</v>
      </c>
      <c r="O36" s="460" t="e">
        <f t="shared" si="9"/>
        <v>#VALUE!</v>
      </c>
      <c r="P36" s="460" t="e">
        <f t="shared" si="10"/>
        <v>#VALUE!</v>
      </c>
      <c r="Q36" s="460" t="e">
        <f t="shared" si="11"/>
        <v>#VALUE!</v>
      </c>
      <c r="R36" s="460" t="e">
        <f t="shared" si="12"/>
        <v>#VALUE!</v>
      </c>
      <c r="S36" s="460" t="e">
        <f t="shared" si="13"/>
        <v>#VALUE!</v>
      </c>
      <c r="T36" s="460" t="e">
        <f t="shared" si="14"/>
        <v>#VALUE!</v>
      </c>
      <c r="U36" s="460" t="e">
        <f t="shared" si="15"/>
        <v>#VALUE!</v>
      </c>
      <c r="V36" s="460" t="e">
        <f t="shared" si="16"/>
        <v>#VALUE!</v>
      </c>
      <c r="W36" s="460" t="e">
        <f t="shared" si="17"/>
        <v>#VALUE!</v>
      </c>
      <c r="X36" s="460" t="e">
        <f t="shared" si="18"/>
        <v>#VALUE!</v>
      </c>
      <c r="Y36" s="460" t="e">
        <f t="shared" si="19"/>
        <v>#VALUE!</v>
      </c>
      <c r="Z36" s="460" t="e">
        <f t="shared" si="20"/>
        <v>#VALUE!</v>
      </c>
      <c r="AA36" s="461"/>
      <c r="AB36" s="462"/>
    </row>
    <row r="37" spans="1:28" ht="16.5" customHeight="1">
      <c r="A37" s="452">
        <f t="shared" si="1"/>
        <v>26</v>
      </c>
      <c r="B37" s="444" t="str">
        <f t="shared" si="2"/>
        <v/>
      </c>
      <c r="C37" s="453" t="str">
        <f t="shared" si="0"/>
        <v/>
      </c>
      <c r="D37" s="454" t="str">
        <f t="shared" si="22"/>
        <v/>
      </c>
      <c r="E37" s="455" t="e">
        <f t="shared" si="4"/>
        <v>#VALUE!</v>
      </c>
      <c r="F37" s="456"/>
      <c r="G37" s="456"/>
      <c r="H37" s="457">
        <f t="shared" si="5"/>
        <v>26</v>
      </c>
      <c r="I37" s="458">
        <f>【施設用】施設内療養者一覧!B36</f>
        <v>0</v>
      </c>
      <c r="J37" s="444" t="str">
        <f>IF(【施設用】施設内療養者一覧!B36="","",MAX(【施設用】施設内療養者一覧!E36,$D$7))</f>
        <v/>
      </c>
      <c r="K37" s="459" t="str">
        <f>IF(【施設用】施設内療養者一覧!B36="","",MIN(【施設用】施設内療養者一覧!F36,$F$7,J37+14))</f>
        <v/>
      </c>
      <c r="L37" s="460" t="e">
        <f t="shared" si="6"/>
        <v>#VALUE!</v>
      </c>
      <c r="M37" s="460" t="e">
        <f t="shared" si="7"/>
        <v>#VALUE!</v>
      </c>
      <c r="N37" s="460" t="e">
        <f t="shared" si="8"/>
        <v>#VALUE!</v>
      </c>
      <c r="O37" s="460" t="e">
        <f t="shared" si="9"/>
        <v>#VALUE!</v>
      </c>
      <c r="P37" s="460" t="e">
        <f t="shared" si="10"/>
        <v>#VALUE!</v>
      </c>
      <c r="Q37" s="460" t="e">
        <f t="shared" si="11"/>
        <v>#VALUE!</v>
      </c>
      <c r="R37" s="460" t="e">
        <f t="shared" si="12"/>
        <v>#VALUE!</v>
      </c>
      <c r="S37" s="460" t="e">
        <f t="shared" si="13"/>
        <v>#VALUE!</v>
      </c>
      <c r="T37" s="460" t="e">
        <f t="shared" si="14"/>
        <v>#VALUE!</v>
      </c>
      <c r="U37" s="460" t="e">
        <f t="shared" si="15"/>
        <v>#VALUE!</v>
      </c>
      <c r="V37" s="460" t="e">
        <f t="shared" si="16"/>
        <v>#VALUE!</v>
      </c>
      <c r="W37" s="460" t="e">
        <f t="shared" si="17"/>
        <v>#VALUE!</v>
      </c>
      <c r="X37" s="460" t="e">
        <f t="shared" si="18"/>
        <v>#VALUE!</v>
      </c>
      <c r="Y37" s="460" t="e">
        <f t="shared" si="19"/>
        <v>#VALUE!</v>
      </c>
      <c r="Z37" s="460" t="e">
        <f t="shared" si="20"/>
        <v>#VALUE!</v>
      </c>
      <c r="AA37" s="461"/>
      <c r="AB37" s="462"/>
    </row>
    <row r="38" spans="1:28" ht="16.5" customHeight="1">
      <c r="A38" s="452">
        <f t="shared" si="1"/>
        <v>27</v>
      </c>
      <c r="B38" s="444" t="str">
        <f t="shared" si="2"/>
        <v/>
      </c>
      <c r="C38" s="453" t="str">
        <f t="shared" si="0"/>
        <v/>
      </c>
      <c r="D38" s="454" t="str">
        <f t="shared" si="22"/>
        <v/>
      </c>
      <c r="E38" s="455" t="e">
        <f t="shared" si="4"/>
        <v>#VALUE!</v>
      </c>
      <c r="F38" s="456"/>
      <c r="G38" s="456"/>
      <c r="H38" s="457">
        <f t="shared" si="5"/>
        <v>27</v>
      </c>
      <c r="I38" s="458">
        <f>【施設用】施設内療養者一覧!B37</f>
        <v>0</v>
      </c>
      <c r="J38" s="444" t="str">
        <f>IF(【施設用】施設内療養者一覧!B37="","",MAX(【施設用】施設内療養者一覧!E37,$D$7))</f>
        <v/>
      </c>
      <c r="K38" s="459" t="str">
        <f>IF(【施設用】施設内療養者一覧!B37="","",MIN(【施設用】施設内療養者一覧!F37,$F$7,J38+14))</f>
        <v/>
      </c>
      <c r="L38" s="460" t="e">
        <f t="shared" si="6"/>
        <v>#VALUE!</v>
      </c>
      <c r="M38" s="460" t="e">
        <f t="shared" si="7"/>
        <v>#VALUE!</v>
      </c>
      <c r="N38" s="460" t="e">
        <f t="shared" si="8"/>
        <v>#VALUE!</v>
      </c>
      <c r="O38" s="460" t="e">
        <f t="shared" si="9"/>
        <v>#VALUE!</v>
      </c>
      <c r="P38" s="460" t="e">
        <f t="shared" si="10"/>
        <v>#VALUE!</v>
      </c>
      <c r="Q38" s="460" t="e">
        <f t="shared" si="11"/>
        <v>#VALUE!</v>
      </c>
      <c r="R38" s="460" t="e">
        <f t="shared" si="12"/>
        <v>#VALUE!</v>
      </c>
      <c r="S38" s="460" t="e">
        <f t="shared" si="13"/>
        <v>#VALUE!</v>
      </c>
      <c r="T38" s="460" t="e">
        <f t="shared" si="14"/>
        <v>#VALUE!</v>
      </c>
      <c r="U38" s="460" t="e">
        <f t="shared" si="15"/>
        <v>#VALUE!</v>
      </c>
      <c r="V38" s="460" t="e">
        <f t="shared" si="16"/>
        <v>#VALUE!</v>
      </c>
      <c r="W38" s="460" t="e">
        <f t="shared" si="17"/>
        <v>#VALUE!</v>
      </c>
      <c r="X38" s="460" t="e">
        <f t="shared" si="18"/>
        <v>#VALUE!</v>
      </c>
      <c r="Y38" s="460" t="e">
        <f t="shared" si="19"/>
        <v>#VALUE!</v>
      </c>
      <c r="Z38" s="460" t="e">
        <f t="shared" si="20"/>
        <v>#VALUE!</v>
      </c>
      <c r="AA38" s="461"/>
      <c r="AB38" s="462"/>
    </row>
    <row r="39" spans="1:28" ht="16.5" customHeight="1">
      <c r="A39" s="452">
        <f t="shared" si="1"/>
        <v>28</v>
      </c>
      <c r="B39" s="444" t="str">
        <f t="shared" si="2"/>
        <v/>
      </c>
      <c r="C39" s="453" t="str">
        <f t="shared" si="0"/>
        <v/>
      </c>
      <c r="D39" s="454" t="str">
        <f t="shared" si="22"/>
        <v/>
      </c>
      <c r="E39" s="455" t="e">
        <f t="shared" si="4"/>
        <v>#VALUE!</v>
      </c>
      <c r="F39" s="456"/>
      <c r="G39" s="456"/>
      <c r="H39" s="457">
        <f t="shared" si="5"/>
        <v>28</v>
      </c>
      <c r="I39" s="458">
        <f>【施設用】施設内療養者一覧!B38</f>
        <v>0</v>
      </c>
      <c r="J39" s="444" t="str">
        <f>IF(【施設用】施設内療養者一覧!B38="","",MAX(【施設用】施設内療養者一覧!E38,$D$7))</f>
        <v/>
      </c>
      <c r="K39" s="459" t="str">
        <f>IF(【施設用】施設内療養者一覧!B38="","",MIN(【施設用】施設内療養者一覧!F38,$F$7,J39+14))</f>
        <v/>
      </c>
      <c r="L39" s="460" t="e">
        <f t="shared" si="6"/>
        <v>#VALUE!</v>
      </c>
      <c r="M39" s="460" t="e">
        <f t="shared" si="7"/>
        <v>#VALUE!</v>
      </c>
      <c r="N39" s="460" t="e">
        <f t="shared" si="8"/>
        <v>#VALUE!</v>
      </c>
      <c r="O39" s="460" t="e">
        <f t="shared" si="9"/>
        <v>#VALUE!</v>
      </c>
      <c r="P39" s="460" t="e">
        <f t="shared" si="10"/>
        <v>#VALUE!</v>
      </c>
      <c r="Q39" s="460" t="e">
        <f t="shared" si="11"/>
        <v>#VALUE!</v>
      </c>
      <c r="R39" s="460" t="e">
        <f t="shared" si="12"/>
        <v>#VALUE!</v>
      </c>
      <c r="S39" s="460" t="e">
        <f t="shared" si="13"/>
        <v>#VALUE!</v>
      </c>
      <c r="T39" s="460" t="e">
        <f t="shared" si="14"/>
        <v>#VALUE!</v>
      </c>
      <c r="U39" s="460" t="e">
        <f t="shared" si="15"/>
        <v>#VALUE!</v>
      </c>
      <c r="V39" s="460" t="e">
        <f t="shared" si="16"/>
        <v>#VALUE!</v>
      </c>
      <c r="W39" s="460" t="e">
        <f t="shared" si="17"/>
        <v>#VALUE!</v>
      </c>
      <c r="X39" s="460" t="e">
        <f t="shared" si="18"/>
        <v>#VALUE!</v>
      </c>
      <c r="Y39" s="460" t="e">
        <f t="shared" si="19"/>
        <v>#VALUE!</v>
      </c>
      <c r="Z39" s="460" t="e">
        <f t="shared" si="20"/>
        <v>#VALUE!</v>
      </c>
      <c r="AA39" s="461"/>
      <c r="AB39" s="462"/>
    </row>
    <row r="40" spans="1:28" ht="16.5" customHeight="1">
      <c r="A40" s="452">
        <f t="shared" si="1"/>
        <v>29</v>
      </c>
      <c r="B40" s="444" t="str">
        <f t="shared" si="2"/>
        <v/>
      </c>
      <c r="C40" s="453" t="str">
        <f t="shared" si="0"/>
        <v/>
      </c>
      <c r="D40" s="454" t="str">
        <f t="shared" si="22"/>
        <v/>
      </c>
      <c r="E40" s="455" t="e">
        <f t="shared" si="4"/>
        <v>#VALUE!</v>
      </c>
      <c r="F40" s="456"/>
      <c r="G40" s="456"/>
      <c r="H40" s="457">
        <f t="shared" si="5"/>
        <v>29</v>
      </c>
      <c r="I40" s="458">
        <f>【施設用】施設内療養者一覧!B39</f>
        <v>0</v>
      </c>
      <c r="J40" s="444" t="str">
        <f>IF(【施設用】施設内療養者一覧!B39="","",MAX(【施設用】施設内療養者一覧!E39,$D$7))</f>
        <v/>
      </c>
      <c r="K40" s="459" t="str">
        <f>IF(【施設用】施設内療養者一覧!B39="","",MIN(【施設用】施設内療養者一覧!F39,$F$7,J40+14))</f>
        <v/>
      </c>
      <c r="L40" s="460" t="e">
        <f t="shared" si="6"/>
        <v>#VALUE!</v>
      </c>
      <c r="M40" s="460" t="e">
        <f t="shared" si="7"/>
        <v>#VALUE!</v>
      </c>
      <c r="N40" s="460" t="e">
        <f t="shared" si="8"/>
        <v>#VALUE!</v>
      </c>
      <c r="O40" s="460" t="e">
        <f t="shared" si="9"/>
        <v>#VALUE!</v>
      </c>
      <c r="P40" s="460" t="e">
        <f t="shared" si="10"/>
        <v>#VALUE!</v>
      </c>
      <c r="Q40" s="460" t="e">
        <f t="shared" si="11"/>
        <v>#VALUE!</v>
      </c>
      <c r="R40" s="460" t="e">
        <f t="shared" si="12"/>
        <v>#VALUE!</v>
      </c>
      <c r="S40" s="460" t="e">
        <f t="shared" si="13"/>
        <v>#VALUE!</v>
      </c>
      <c r="T40" s="460" t="e">
        <f t="shared" si="14"/>
        <v>#VALUE!</v>
      </c>
      <c r="U40" s="460" t="e">
        <f t="shared" si="15"/>
        <v>#VALUE!</v>
      </c>
      <c r="V40" s="460" t="e">
        <f t="shared" si="16"/>
        <v>#VALUE!</v>
      </c>
      <c r="W40" s="460" t="e">
        <f t="shared" si="17"/>
        <v>#VALUE!</v>
      </c>
      <c r="X40" s="460" t="e">
        <f t="shared" si="18"/>
        <v>#VALUE!</v>
      </c>
      <c r="Y40" s="460" t="e">
        <f t="shared" si="19"/>
        <v>#VALUE!</v>
      </c>
      <c r="Z40" s="460" t="e">
        <f t="shared" si="20"/>
        <v>#VALUE!</v>
      </c>
      <c r="AA40" s="461"/>
      <c r="AB40" s="462"/>
    </row>
    <row r="41" spans="1:28" ht="16.5" customHeight="1">
      <c r="A41" s="452">
        <f t="shared" si="1"/>
        <v>30</v>
      </c>
      <c r="B41" s="444" t="str">
        <f t="shared" si="2"/>
        <v/>
      </c>
      <c r="C41" s="453" t="str">
        <f t="shared" si="0"/>
        <v/>
      </c>
      <c r="D41" s="454" t="str">
        <f t="shared" si="3"/>
        <v/>
      </c>
      <c r="E41" s="455" t="e">
        <f t="shared" si="4"/>
        <v>#VALUE!</v>
      </c>
      <c r="F41" s="456"/>
      <c r="G41" s="456"/>
      <c r="H41" s="457">
        <f t="shared" si="5"/>
        <v>30</v>
      </c>
      <c r="I41" s="458">
        <f>【施設用】施設内療養者一覧!B40</f>
        <v>0</v>
      </c>
      <c r="J41" s="444" t="str">
        <f>IF(【施設用】施設内療養者一覧!B40="","",MAX(【施設用】施設内療養者一覧!E40,$D$7))</f>
        <v/>
      </c>
      <c r="K41" s="459" t="str">
        <f>IF(【施設用】施設内療養者一覧!B40="","",MIN(【施設用】施設内療養者一覧!F40,$F$7,J41+14))</f>
        <v/>
      </c>
      <c r="L41" s="460" t="e">
        <f t="shared" si="6"/>
        <v>#VALUE!</v>
      </c>
      <c r="M41" s="460" t="e">
        <f t="shared" si="7"/>
        <v>#VALUE!</v>
      </c>
      <c r="N41" s="460" t="e">
        <f t="shared" si="8"/>
        <v>#VALUE!</v>
      </c>
      <c r="O41" s="460" t="e">
        <f t="shared" si="9"/>
        <v>#VALUE!</v>
      </c>
      <c r="P41" s="460" t="e">
        <f t="shared" si="10"/>
        <v>#VALUE!</v>
      </c>
      <c r="Q41" s="460" t="e">
        <f t="shared" si="11"/>
        <v>#VALUE!</v>
      </c>
      <c r="R41" s="460" t="e">
        <f t="shared" si="12"/>
        <v>#VALUE!</v>
      </c>
      <c r="S41" s="460" t="e">
        <f t="shared" si="13"/>
        <v>#VALUE!</v>
      </c>
      <c r="T41" s="460" t="e">
        <f t="shared" si="14"/>
        <v>#VALUE!</v>
      </c>
      <c r="U41" s="460" t="e">
        <f t="shared" si="15"/>
        <v>#VALUE!</v>
      </c>
      <c r="V41" s="460" t="e">
        <f t="shared" si="16"/>
        <v>#VALUE!</v>
      </c>
      <c r="W41" s="460" t="e">
        <f t="shared" si="17"/>
        <v>#VALUE!</v>
      </c>
      <c r="X41" s="460" t="e">
        <f t="shared" si="18"/>
        <v>#VALUE!</v>
      </c>
      <c r="Y41" s="460" t="e">
        <f t="shared" si="19"/>
        <v>#VALUE!</v>
      </c>
      <c r="Z41" s="460" t="e">
        <f t="shared" si="20"/>
        <v>#VALUE!</v>
      </c>
      <c r="AA41" s="461"/>
      <c r="AB41" s="462"/>
    </row>
    <row r="42" spans="1:28" ht="16.5" customHeight="1">
      <c r="A42" s="452">
        <f t="shared" si="1"/>
        <v>31</v>
      </c>
      <c r="B42" s="444" t="str">
        <f t="shared" si="2"/>
        <v/>
      </c>
      <c r="C42" s="453" t="str">
        <f t="shared" si="0"/>
        <v/>
      </c>
      <c r="D42" s="454" t="str">
        <f t="shared" si="3"/>
        <v/>
      </c>
      <c r="E42" s="455" t="e">
        <f t="shared" si="4"/>
        <v>#VALUE!</v>
      </c>
      <c r="F42" s="456"/>
      <c r="G42" s="456"/>
      <c r="H42" s="457">
        <f t="shared" si="5"/>
        <v>31</v>
      </c>
      <c r="I42" s="458">
        <f>【施設用】施設内療養者一覧!B41</f>
        <v>0</v>
      </c>
      <c r="J42" s="444" t="str">
        <f>IF(【施設用】施設内療養者一覧!B41="","",MAX(【施設用】施設内療養者一覧!E41,$D$7))</f>
        <v/>
      </c>
      <c r="K42" s="459" t="str">
        <f>IF(【施設用】施設内療養者一覧!B41="","",MIN(【施設用】施設内療養者一覧!F41,$F$7,J42+14))</f>
        <v/>
      </c>
      <c r="L42" s="460" t="e">
        <f t="shared" si="6"/>
        <v>#VALUE!</v>
      </c>
      <c r="M42" s="460" t="e">
        <f t="shared" si="7"/>
        <v>#VALUE!</v>
      </c>
      <c r="N42" s="460" t="e">
        <f t="shared" si="8"/>
        <v>#VALUE!</v>
      </c>
      <c r="O42" s="460" t="e">
        <f t="shared" si="9"/>
        <v>#VALUE!</v>
      </c>
      <c r="P42" s="460" t="e">
        <f t="shared" si="10"/>
        <v>#VALUE!</v>
      </c>
      <c r="Q42" s="460" t="e">
        <f t="shared" si="11"/>
        <v>#VALUE!</v>
      </c>
      <c r="R42" s="460" t="e">
        <f t="shared" si="12"/>
        <v>#VALUE!</v>
      </c>
      <c r="S42" s="460" t="e">
        <f t="shared" si="13"/>
        <v>#VALUE!</v>
      </c>
      <c r="T42" s="460" t="e">
        <f t="shared" si="14"/>
        <v>#VALUE!</v>
      </c>
      <c r="U42" s="460" t="e">
        <f t="shared" si="15"/>
        <v>#VALUE!</v>
      </c>
      <c r="V42" s="460" t="e">
        <f t="shared" si="16"/>
        <v>#VALUE!</v>
      </c>
      <c r="W42" s="460" t="e">
        <f t="shared" si="17"/>
        <v>#VALUE!</v>
      </c>
      <c r="X42" s="460" t="e">
        <f t="shared" si="18"/>
        <v>#VALUE!</v>
      </c>
      <c r="Y42" s="460" t="e">
        <f t="shared" si="19"/>
        <v>#VALUE!</v>
      </c>
      <c r="Z42" s="460" t="e">
        <f t="shared" si="20"/>
        <v>#VALUE!</v>
      </c>
      <c r="AA42" s="461"/>
      <c r="AB42" s="462"/>
    </row>
    <row r="43" spans="1:28" ht="16.5" customHeight="1">
      <c r="A43" s="452">
        <f t="shared" si="1"/>
        <v>32</v>
      </c>
      <c r="B43" s="444" t="str">
        <f t="shared" si="2"/>
        <v/>
      </c>
      <c r="C43" s="453" t="str">
        <f t="shared" si="0"/>
        <v/>
      </c>
      <c r="D43" s="454" t="str">
        <f t="shared" si="3"/>
        <v/>
      </c>
      <c r="E43" s="455" t="e">
        <f t="shared" si="4"/>
        <v>#VALUE!</v>
      </c>
      <c r="F43" s="456"/>
      <c r="G43" s="456"/>
      <c r="H43" s="457">
        <f t="shared" si="5"/>
        <v>32</v>
      </c>
      <c r="I43" s="458">
        <f>【施設用】施設内療養者一覧!B42</f>
        <v>0</v>
      </c>
      <c r="J43" s="444" t="str">
        <f>IF(【施設用】施設内療養者一覧!B42="","",MAX(【施設用】施設内療養者一覧!E42,$D$7))</f>
        <v/>
      </c>
      <c r="K43" s="459" t="str">
        <f>IF(【施設用】施設内療養者一覧!B42="","",MIN(【施設用】施設内療養者一覧!F42,$F$7,J43+14))</f>
        <v/>
      </c>
      <c r="L43" s="460" t="e">
        <f t="shared" si="6"/>
        <v>#VALUE!</v>
      </c>
      <c r="M43" s="460" t="e">
        <f t="shared" si="7"/>
        <v>#VALUE!</v>
      </c>
      <c r="N43" s="460" t="e">
        <f t="shared" si="8"/>
        <v>#VALUE!</v>
      </c>
      <c r="O43" s="460" t="e">
        <f t="shared" si="9"/>
        <v>#VALUE!</v>
      </c>
      <c r="P43" s="460" t="e">
        <f t="shared" si="10"/>
        <v>#VALUE!</v>
      </c>
      <c r="Q43" s="460" t="e">
        <f t="shared" si="11"/>
        <v>#VALUE!</v>
      </c>
      <c r="R43" s="460" t="e">
        <f t="shared" si="12"/>
        <v>#VALUE!</v>
      </c>
      <c r="S43" s="460" t="e">
        <f t="shared" si="13"/>
        <v>#VALUE!</v>
      </c>
      <c r="T43" s="460" t="e">
        <f t="shared" si="14"/>
        <v>#VALUE!</v>
      </c>
      <c r="U43" s="460" t="e">
        <f t="shared" si="15"/>
        <v>#VALUE!</v>
      </c>
      <c r="V43" s="460" t="e">
        <f t="shared" si="16"/>
        <v>#VALUE!</v>
      </c>
      <c r="W43" s="460" t="e">
        <f t="shared" si="17"/>
        <v>#VALUE!</v>
      </c>
      <c r="X43" s="460" t="e">
        <f t="shared" si="18"/>
        <v>#VALUE!</v>
      </c>
      <c r="Y43" s="460" t="e">
        <f t="shared" si="19"/>
        <v>#VALUE!</v>
      </c>
      <c r="Z43" s="460" t="e">
        <f t="shared" si="20"/>
        <v>#VALUE!</v>
      </c>
      <c r="AA43" s="461"/>
      <c r="AB43" s="462"/>
    </row>
    <row r="44" spans="1:28" ht="16.5" customHeight="1">
      <c r="A44" s="452">
        <f t="shared" si="1"/>
        <v>33</v>
      </c>
      <c r="B44" s="444" t="str">
        <f t="shared" si="2"/>
        <v/>
      </c>
      <c r="C44" s="453" t="str">
        <f t="shared" ref="C44:C90" si="23">IF(B44="","",COUNTIF($L$12:$Z$71,B44))</f>
        <v/>
      </c>
      <c r="D44" s="454" t="str">
        <f t="shared" si="3"/>
        <v/>
      </c>
      <c r="E44" s="455" t="e">
        <f t="shared" si="4"/>
        <v>#VALUE!</v>
      </c>
      <c r="F44" s="456"/>
      <c r="G44" s="456"/>
      <c r="H44" s="457">
        <f t="shared" si="5"/>
        <v>33</v>
      </c>
      <c r="I44" s="458">
        <f>【施設用】施設内療養者一覧!B43</f>
        <v>0</v>
      </c>
      <c r="J44" s="444" t="str">
        <f>IF(【施設用】施設内療養者一覧!B43="","",MAX(【施設用】施設内療養者一覧!E43,$D$7))</f>
        <v/>
      </c>
      <c r="K44" s="459" t="str">
        <f>IF(【施設用】施設内療養者一覧!B43="","",MIN(【施設用】施設内療養者一覧!F43,$F$7,J44+14))</f>
        <v/>
      </c>
      <c r="L44" s="460" t="e">
        <f t="shared" si="6"/>
        <v>#VALUE!</v>
      </c>
      <c r="M44" s="460" t="e">
        <f t="shared" si="7"/>
        <v>#VALUE!</v>
      </c>
      <c r="N44" s="460" t="e">
        <f t="shared" si="8"/>
        <v>#VALUE!</v>
      </c>
      <c r="O44" s="460" t="e">
        <f t="shared" si="9"/>
        <v>#VALUE!</v>
      </c>
      <c r="P44" s="460" t="e">
        <f t="shared" si="10"/>
        <v>#VALUE!</v>
      </c>
      <c r="Q44" s="460" t="e">
        <f t="shared" si="11"/>
        <v>#VALUE!</v>
      </c>
      <c r="R44" s="460" t="e">
        <f t="shared" si="12"/>
        <v>#VALUE!</v>
      </c>
      <c r="S44" s="460" t="e">
        <f t="shared" si="13"/>
        <v>#VALUE!</v>
      </c>
      <c r="T44" s="460" t="e">
        <f t="shared" si="14"/>
        <v>#VALUE!</v>
      </c>
      <c r="U44" s="460" t="e">
        <f t="shared" si="15"/>
        <v>#VALUE!</v>
      </c>
      <c r="V44" s="460" t="e">
        <f t="shared" si="16"/>
        <v>#VALUE!</v>
      </c>
      <c r="W44" s="460" t="e">
        <f t="shared" si="17"/>
        <v>#VALUE!</v>
      </c>
      <c r="X44" s="460" t="e">
        <f t="shared" si="18"/>
        <v>#VALUE!</v>
      </c>
      <c r="Y44" s="460" t="e">
        <f t="shared" si="19"/>
        <v>#VALUE!</v>
      </c>
      <c r="Z44" s="460" t="e">
        <f t="shared" si="20"/>
        <v>#VALUE!</v>
      </c>
      <c r="AA44" s="461"/>
      <c r="AB44" s="462"/>
    </row>
    <row r="45" spans="1:28" ht="16.5" customHeight="1">
      <c r="A45" s="452">
        <f t="shared" si="1"/>
        <v>34</v>
      </c>
      <c r="B45" s="444" t="str">
        <f t="shared" si="2"/>
        <v/>
      </c>
      <c r="C45" s="453" t="str">
        <f t="shared" si="23"/>
        <v/>
      </c>
      <c r="D45" s="454" t="str">
        <f t="shared" si="3"/>
        <v/>
      </c>
      <c r="E45" s="455" t="e">
        <f t="shared" si="4"/>
        <v>#VALUE!</v>
      </c>
      <c r="F45" s="456"/>
      <c r="G45" s="456"/>
      <c r="H45" s="457">
        <f t="shared" si="5"/>
        <v>34</v>
      </c>
      <c r="I45" s="458">
        <f>【施設用】施設内療養者一覧!B44</f>
        <v>0</v>
      </c>
      <c r="J45" s="444" t="str">
        <f>IF(【施設用】施設内療養者一覧!B44="","",MAX(【施設用】施設内療養者一覧!E44,$D$7))</f>
        <v/>
      </c>
      <c r="K45" s="459" t="str">
        <f>IF(【施設用】施設内療養者一覧!B44="","",MIN(【施設用】施設内療養者一覧!F44,$F$7,J45+14))</f>
        <v/>
      </c>
      <c r="L45" s="460" t="e">
        <f t="shared" si="6"/>
        <v>#VALUE!</v>
      </c>
      <c r="M45" s="460" t="e">
        <f t="shared" si="7"/>
        <v>#VALUE!</v>
      </c>
      <c r="N45" s="460" t="e">
        <f t="shared" si="8"/>
        <v>#VALUE!</v>
      </c>
      <c r="O45" s="460" t="e">
        <f t="shared" si="9"/>
        <v>#VALUE!</v>
      </c>
      <c r="P45" s="460" t="e">
        <f t="shared" si="10"/>
        <v>#VALUE!</v>
      </c>
      <c r="Q45" s="460" t="e">
        <f t="shared" si="11"/>
        <v>#VALUE!</v>
      </c>
      <c r="R45" s="460" t="e">
        <f t="shared" si="12"/>
        <v>#VALUE!</v>
      </c>
      <c r="S45" s="460" t="e">
        <f t="shared" si="13"/>
        <v>#VALUE!</v>
      </c>
      <c r="T45" s="460" t="e">
        <f t="shared" si="14"/>
        <v>#VALUE!</v>
      </c>
      <c r="U45" s="460" t="e">
        <f t="shared" si="15"/>
        <v>#VALUE!</v>
      </c>
      <c r="V45" s="460" t="e">
        <f t="shared" si="16"/>
        <v>#VALUE!</v>
      </c>
      <c r="W45" s="460" t="e">
        <f t="shared" si="17"/>
        <v>#VALUE!</v>
      </c>
      <c r="X45" s="460" t="e">
        <f t="shared" si="18"/>
        <v>#VALUE!</v>
      </c>
      <c r="Y45" s="460" t="e">
        <f t="shared" si="19"/>
        <v>#VALUE!</v>
      </c>
      <c r="Z45" s="460" t="e">
        <f t="shared" si="20"/>
        <v>#VALUE!</v>
      </c>
      <c r="AA45" s="461"/>
      <c r="AB45" s="462"/>
    </row>
    <row r="46" spans="1:28" ht="16.5" customHeight="1">
      <c r="A46" s="452">
        <f t="shared" si="1"/>
        <v>35</v>
      </c>
      <c r="B46" s="444" t="str">
        <f t="shared" si="2"/>
        <v/>
      </c>
      <c r="C46" s="453" t="str">
        <f t="shared" si="23"/>
        <v/>
      </c>
      <c r="D46" s="454" t="str">
        <f t="shared" si="3"/>
        <v/>
      </c>
      <c r="E46" s="455" t="e">
        <f t="shared" si="4"/>
        <v>#VALUE!</v>
      </c>
      <c r="F46" s="456"/>
      <c r="G46" s="456"/>
      <c r="H46" s="457">
        <f t="shared" si="5"/>
        <v>35</v>
      </c>
      <c r="I46" s="458">
        <f>【施設用】施設内療養者一覧!B45</f>
        <v>0</v>
      </c>
      <c r="J46" s="444" t="str">
        <f>IF(【施設用】施設内療養者一覧!B45="","",MAX(【施設用】施設内療養者一覧!E45,$D$7))</f>
        <v/>
      </c>
      <c r="K46" s="459" t="str">
        <f>IF(【施設用】施設内療養者一覧!B45="","",MIN(【施設用】施設内療養者一覧!F45,$F$7,J46+14))</f>
        <v/>
      </c>
      <c r="L46" s="460" t="e">
        <f t="shared" si="6"/>
        <v>#VALUE!</v>
      </c>
      <c r="M46" s="460" t="e">
        <f t="shared" si="7"/>
        <v>#VALUE!</v>
      </c>
      <c r="N46" s="460" t="e">
        <f t="shared" si="8"/>
        <v>#VALUE!</v>
      </c>
      <c r="O46" s="460" t="e">
        <f t="shared" si="9"/>
        <v>#VALUE!</v>
      </c>
      <c r="P46" s="460" t="e">
        <f t="shared" si="10"/>
        <v>#VALUE!</v>
      </c>
      <c r="Q46" s="460" t="e">
        <f t="shared" si="11"/>
        <v>#VALUE!</v>
      </c>
      <c r="R46" s="460" t="e">
        <f t="shared" si="12"/>
        <v>#VALUE!</v>
      </c>
      <c r="S46" s="460" t="e">
        <f t="shared" si="13"/>
        <v>#VALUE!</v>
      </c>
      <c r="T46" s="460" t="e">
        <f t="shared" si="14"/>
        <v>#VALUE!</v>
      </c>
      <c r="U46" s="460" t="e">
        <f t="shared" si="15"/>
        <v>#VALUE!</v>
      </c>
      <c r="V46" s="460" t="e">
        <f t="shared" si="16"/>
        <v>#VALUE!</v>
      </c>
      <c r="W46" s="460" t="e">
        <f t="shared" si="17"/>
        <v>#VALUE!</v>
      </c>
      <c r="X46" s="460" t="e">
        <f t="shared" si="18"/>
        <v>#VALUE!</v>
      </c>
      <c r="Y46" s="460" t="e">
        <f t="shared" si="19"/>
        <v>#VALUE!</v>
      </c>
      <c r="Z46" s="460" t="e">
        <f t="shared" si="20"/>
        <v>#VALUE!</v>
      </c>
      <c r="AA46" s="461"/>
      <c r="AB46" s="462"/>
    </row>
    <row r="47" spans="1:28" ht="16.5" customHeight="1">
      <c r="A47" s="452">
        <f t="shared" si="1"/>
        <v>36</v>
      </c>
      <c r="B47" s="444" t="str">
        <f t="shared" si="2"/>
        <v/>
      </c>
      <c r="C47" s="453" t="str">
        <f t="shared" si="23"/>
        <v/>
      </c>
      <c r="D47" s="454" t="str">
        <f t="shared" si="3"/>
        <v/>
      </c>
      <c r="E47" s="455" t="e">
        <f t="shared" si="4"/>
        <v>#VALUE!</v>
      </c>
      <c r="F47" s="456"/>
      <c r="G47" s="456"/>
      <c r="H47" s="457">
        <f t="shared" si="5"/>
        <v>36</v>
      </c>
      <c r="I47" s="458">
        <f>【施設用】施設内療養者一覧!B46</f>
        <v>0</v>
      </c>
      <c r="J47" s="444" t="str">
        <f>IF(【施設用】施設内療養者一覧!B46="","",MAX(【施設用】施設内療養者一覧!E46,$D$7))</f>
        <v/>
      </c>
      <c r="K47" s="459" t="str">
        <f>IF(【施設用】施設内療養者一覧!B46="","",MIN(【施設用】施設内療養者一覧!F46,$F$7,J47+14))</f>
        <v/>
      </c>
      <c r="L47" s="460" t="e">
        <f t="shared" si="6"/>
        <v>#VALUE!</v>
      </c>
      <c r="M47" s="460" t="e">
        <f t="shared" si="7"/>
        <v>#VALUE!</v>
      </c>
      <c r="N47" s="460" t="e">
        <f t="shared" si="8"/>
        <v>#VALUE!</v>
      </c>
      <c r="O47" s="460" t="e">
        <f t="shared" si="9"/>
        <v>#VALUE!</v>
      </c>
      <c r="P47" s="460" t="e">
        <f t="shared" si="10"/>
        <v>#VALUE!</v>
      </c>
      <c r="Q47" s="460" t="e">
        <f t="shared" si="11"/>
        <v>#VALUE!</v>
      </c>
      <c r="R47" s="460" t="e">
        <f t="shared" si="12"/>
        <v>#VALUE!</v>
      </c>
      <c r="S47" s="460" t="e">
        <f t="shared" si="13"/>
        <v>#VALUE!</v>
      </c>
      <c r="T47" s="460" t="e">
        <f t="shared" si="14"/>
        <v>#VALUE!</v>
      </c>
      <c r="U47" s="460" t="e">
        <f t="shared" si="15"/>
        <v>#VALUE!</v>
      </c>
      <c r="V47" s="460" t="e">
        <f t="shared" si="16"/>
        <v>#VALUE!</v>
      </c>
      <c r="W47" s="460" t="e">
        <f t="shared" si="17"/>
        <v>#VALUE!</v>
      </c>
      <c r="X47" s="460" t="e">
        <f t="shared" si="18"/>
        <v>#VALUE!</v>
      </c>
      <c r="Y47" s="460" t="e">
        <f t="shared" si="19"/>
        <v>#VALUE!</v>
      </c>
      <c r="Z47" s="460" t="e">
        <f t="shared" si="20"/>
        <v>#VALUE!</v>
      </c>
      <c r="AA47" s="461"/>
      <c r="AB47" s="462"/>
    </row>
    <row r="48" spans="1:28" ht="16.5" customHeight="1">
      <c r="A48" s="452">
        <f t="shared" si="1"/>
        <v>37</v>
      </c>
      <c r="B48" s="444" t="str">
        <f t="shared" si="2"/>
        <v/>
      </c>
      <c r="C48" s="453" t="str">
        <f>IF(B48="","",COUNTIF($L$12:$Z$71,B48))</f>
        <v/>
      </c>
      <c r="D48" s="454" t="str">
        <f t="shared" si="3"/>
        <v/>
      </c>
      <c r="E48" s="455" t="e">
        <f t="shared" si="4"/>
        <v>#VALUE!</v>
      </c>
      <c r="F48" s="456"/>
      <c r="G48" s="456"/>
      <c r="H48" s="457">
        <f t="shared" si="5"/>
        <v>37</v>
      </c>
      <c r="I48" s="458">
        <f>【施設用】施設内療養者一覧!B47</f>
        <v>0</v>
      </c>
      <c r="J48" s="444" t="str">
        <f>IF(【施設用】施設内療養者一覧!B47="","",MAX(【施設用】施設内療養者一覧!E47,$D$7))</f>
        <v/>
      </c>
      <c r="K48" s="459" t="str">
        <f>IF(【施設用】施設内療養者一覧!B47="","",MIN(【施設用】施設内療養者一覧!F47,$F$7,J48+14))</f>
        <v/>
      </c>
      <c r="L48" s="460" t="e">
        <f t="shared" si="6"/>
        <v>#VALUE!</v>
      </c>
      <c r="M48" s="460" t="e">
        <f t="shared" si="7"/>
        <v>#VALUE!</v>
      </c>
      <c r="N48" s="460" t="e">
        <f t="shared" si="8"/>
        <v>#VALUE!</v>
      </c>
      <c r="O48" s="460" t="e">
        <f t="shared" si="9"/>
        <v>#VALUE!</v>
      </c>
      <c r="P48" s="460" t="e">
        <f t="shared" si="10"/>
        <v>#VALUE!</v>
      </c>
      <c r="Q48" s="460" t="e">
        <f t="shared" si="11"/>
        <v>#VALUE!</v>
      </c>
      <c r="R48" s="460" t="e">
        <f t="shared" si="12"/>
        <v>#VALUE!</v>
      </c>
      <c r="S48" s="460" t="e">
        <f t="shared" si="13"/>
        <v>#VALUE!</v>
      </c>
      <c r="T48" s="460" t="e">
        <f t="shared" si="14"/>
        <v>#VALUE!</v>
      </c>
      <c r="U48" s="460" t="e">
        <f t="shared" si="15"/>
        <v>#VALUE!</v>
      </c>
      <c r="V48" s="460" t="e">
        <f t="shared" si="16"/>
        <v>#VALUE!</v>
      </c>
      <c r="W48" s="460" t="e">
        <f t="shared" si="17"/>
        <v>#VALUE!</v>
      </c>
      <c r="X48" s="460" t="e">
        <f t="shared" si="18"/>
        <v>#VALUE!</v>
      </c>
      <c r="Y48" s="460" t="e">
        <f t="shared" si="19"/>
        <v>#VALUE!</v>
      </c>
      <c r="Z48" s="460" t="e">
        <f t="shared" si="20"/>
        <v>#VALUE!</v>
      </c>
      <c r="AA48" s="461"/>
      <c r="AB48" s="462"/>
    </row>
    <row r="49" spans="1:28" ht="16.5" customHeight="1">
      <c r="A49" s="452">
        <f t="shared" si="1"/>
        <v>38</v>
      </c>
      <c r="B49" s="444" t="str">
        <f t="shared" si="2"/>
        <v/>
      </c>
      <c r="C49" s="453" t="str">
        <f t="shared" si="23"/>
        <v/>
      </c>
      <c r="D49" s="454" t="str">
        <f t="shared" si="3"/>
        <v/>
      </c>
      <c r="E49" s="455" t="e">
        <f t="shared" si="4"/>
        <v>#VALUE!</v>
      </c>
      <c r="F49" s="456"/>
      <c r="G49" s="456"/>
      <c r="H49" s="457">
        <f t="shared" si="5"/>
        <v>38</v>
      </c>
      <c r="I49" s="458">
        <f>【施設用】施設内療養者一覧!B48</f>
        <v>0</v>
      </c>
      <c r="J49" s="444" t="str">
        <f>IF(【施設用】施設内療養者一覧!B48="","",MAX(【施設用】施設内療養者一覧!E48,$D$7))</f>
        <v/>
      </c>
      <c r="K49" s="459" t="str">
        <f>IF(【施設用】施設内療養者一覧!B48="","",MIN(【施設用】施設内療養者一覧!F48,$F$7,J49+14))</f>
        <v/>
      </c>
      <c r="L49" s="460" t="e">
        <f t="shared" si="6"/>
        <v>#VALUE!</v>
      </c>
      <c r="M49" s="460" t="e">
        <f t="shared" si="7"/>
        <v>#VALUE!</v>
      </c>
      <c r="N49" s="460" t="e">
        <f t="shared" si="8"/>
        <v>#VALUE!</v>
      </c>
      <c r="O49" s="460" t="e">
        <f t="shared" si="9"/>
        <v>#VALUE!</v>
      </c>
      <c r="P49" s="460" t="e">
        <f t="shared" si="10"/>
        <v>#VALUE!</v>
      </c>
      <c r="Q49" s="460" t="e">
        <f t="shared" si="11"/>
        <v>#VALUE!</v>
      </c>
      <c r="R49" s="460" t="e">
        <f t="shared" si="12"/>
        <v>#VALUE!</v>
      </c>
      <c r="S49" s="460" t="e">
        <f t="shared" si="13"/>
        <v>#VALUE!</v>
      </c>
      <c r="T49" s="460" t="e">
        <f t="shared" si="14"/>
        <v>#VALUE!</v>
      </c>
      <c r="U49" s="460" t="e">
        <f t="shared" si="15"/>
        <v>#VALUE!</v>
      </c>
      <c r="V49" s="460" t="e">
        <f t="shared" si="16"/>
        <v>#VALUE!</v>
      </c>
      <c r="W49" s="460" t="e">
        <f t="shared" si="17"/>
        <v>#VALUE!</v>
      </c>
      <c r="X49" s="460" t="e">
        <f t="shared" si="18"/>
        <v>#VALUE!</v>
      </c>
      <c r="Y49" s="460" t="e">
        <f t="shared" si="19"/>
        <v>#VALUE!</v>
      </c>
      <c r="Z49" s="460" t="e">
        <f t="shared" si="20"/>
        <v>#VALUE!</v>
      </c>
      <c r="AA49" s="461"/>
      <c r="AB49" s="462"/>
    </row>
    <row r="50" spans="1:28" ht="16.5" customHeight="1">
      <c r="A50" s="452">
        <f t="shared" si="1"/>
        <v>39</v>
      </c>
      <c r="B50" s="444" t="str">
        <f t="shared" si="2"/>
        <v/>
      </c>
      <c r="C50" s="453" t="str">
        <f t="shared" si="23"/>
        <v/>
      </c>
      <c r="D50" s="454" t="str">
        <f t="shared" si="3"/>
        <v/>
      </c>
      <c r="E50" s="455" t="e">
        <f t="shared" si="4"/>
        <v>#VALUE!</v>
      </c>
      <c r="F50" s="456"/>
      <c r="G50" s="456"/>
      <c r="H50" s="457">
        <f t="shared" si="5"/>
        <v>39</v>
      </c>
      <c r="I50" s="458">
        <f>【施設用】施設内療養者一覧!B49</f>
        <v>0</v>
      </c>
      <c r="J50" s="444" t="str">
        <f>IF(【施設用】施設内療養者一覧!B49="","",MAX(【施設用】施設内療養者一覧!E49,$D$7))</f>
        <v/>
      </c>
      <c r="K50" s="459" t="str">
        <f>IF(【施設用】施設内療養者一覧!B49="","",MIN(【施設用】施設内療養者一覧!F49,$F$7,J50+14))</f>
        <v/>
      </c>
      <c r="L50" s="460" t="e">
        <f t="shared" si="6"/>
        <v>#VALUE!</v>
      </c>
      <c r="M50" s="460" t="e">
        <f t="shared" si="7"/>
        <v>#VALUE!</v>
      </c>
      <c r="N50" s="460" t="e">
        <f t="shared" si="8"/>
        <v>#VALUE!</v>
      </c>
      <c r="O50" s="460" t="e">
        <f t="shared" si="9"/>
        <v>#VALUE!</v>
      </c>
      <c r="P50" s="460" t="e">
        <f t="shared" si="10"/>
        <v>#VALUE!</v>
      </c>
      <c r="Q50" s="460" t="e">
        <f t="shared" si="11"/>
        <v>#VALUE!</v>
      </c>
      <c r="R50" s="460" t="e">
        <f t="shared" si="12"/>
        <v>#VALUE!</v>
      </c>
      <c r="S50" s="460" t="e">
        <f t="shared" si="13"/>
        <v>#VALUE!</v>
      </c>
      <c r="T50" s="460" t="e">
        <f t="shared" si="14"/>
        <v>#VALUE!</v>
      </c>
      <c r="U50" s="460" t="e">
        <f t="shared" si="15"/>
        <v>#VALUE!</v>
      </c>
      <c r="V50" s="460" t="e">
        <f t="shared" si="16"/>
        <v>#VALUE!</v>
      </c>
      <c r="W50" s="460" t="e">
        <f t="shared" si="17"/>
        <v>#VALUE!</v>
      </c>
      <c r="X50" s="460" t="e">
        <f t="shared" si="18"/>
        <v>#VALUE!</v>
      </c>
      <c r="Y50" s="460" t="e">
        <f t="shared" si="19"/>
        <v>#VALUE!</v>
      </c>
      <c r="Z50" s="460" t="e">
        <f t="shared" si="20"/>
        <v>#VALUE!</v>
      </c>
      <c r="AA50" s="461"/>
      <c r="AB50" s="462"/>
    </row>
    <row r="51" spans="1:28" ht="16.5" customHeight="1" thickBot="1">
      <c r="A51" s="452">
        <f t="shared" si="1"/>
        <v>40</v>
      </c>
      <c r="B51" s="444" t="str">
        <f t="shared" si="2"/>
        <v/>
      </c>
      <c r="C51" s="453" t="str">
        <f t="shared" ref="C51:C69" si="24">IF(B51="","",COUNTIF($L$12:$Z$71,B51))</f>
        <v/>
      </c>
      <c r="D51" s="454" t="str">
        <f t="shared" ref="D51:D80" si="25">IF(C51&gt;$F$5-1,C51,"")</f>
        <v/>
      </c>
      <c r="E51" s="455" t="e">
        <f t="shared" si="4"/>
        <v>#VALUE!</v>
      </c>
      <c r="F51" s="456"/>
      <c r="G51" s="456"/>
      <c r="H51" s="457">
        <f t="shared" si="5"/>
        <v>40</v>
      </c>
      <c r="I51" s="458">
        <f>【施設用】施設内療養者一覧!B50</f>
        <v>0</v>
      </c>
      <c r="J51" s="444" t="str">
        <f>IF(【施設用】施設内療養者一覧!B50="","",MAX(【施設用】施設内療養者一覧!E50,$D$7))</f>
        <v/>
      </c>
      <c r="K51" s="459" t="str">
        <f>IF(【施設用】施設内療養者一覧!B50="","",MIN(【施設用】施設内療養者一覧!F50,$F$7,J51+14))</f>
        <v/>
      </c>
      <c r="L51" s="460" t="e">
        <f t="shared" si="6"/>
        <v>#VALUE!</v>
      </c>
      <c r="M51" s="460" t="e">
        <f t="shared" si="7"/>
        <v>#VALUE!</v>
      </c>
      <c r="N51" s="460" t="e">
        <f t="shared" si="8"/>
        <v>#VALUE!</v>
      </c>
      <c r="O51" s="460" t="e">
        <f t="shared" si="9"/>
        <v>#VALUE!</v>
      </c>
      <c r="P51" s="460" t="e">
        <f t="shared" si="10"/>
        <v>#VALUE!</v>
      </c>
      <c r="Q51" s="460" t="e">
        <f t="shared" si="11"/>
        <v>#VALUE!</v>
      </c>
      <c r="R51" s="460" t="e">
        <f t="shared" si="12"/>
        <v>#VALUE!</v>
      </c>
      <c r="S51" s="460" t="e">
        <f t="shared" si="13"/>
        <v>#VALUE!</v>
      </c>
      <c r="T51" s="460" t="e">
        <f t="shared" si="14"/>
        <v>#VALUE!</v>
      </c>
      <c r="U51" s="460" t="e">
        <f t="shared" si="15"/>
        <v>#VALUE!</v>
      </c>
      <c r="V51" s="460" t="e">
        <f t="shared" si="16"/>
        <v>#VALUE!</v>
      </c>
      <c r="W51" s="460" t="e">
        <f t="shared" si="17"/>
        <v>#VALUE!</v>
      </c>
      <c r="X51" s="460" t="e">
        <f t="shared" si="18"/>
        <v>#VALUE!</v>
      </c>
      <c r="Y51" s="460" t="e">
        <f t="shared" si="19"/>
        <v>#VALUE!</v>
      </c>
      <c r="Z51" s="460" t="e">
        <f t="shared" si="20"/>
        <v>#VALUE!</v>
      </c>
      <c r="AA51" s="461"/>
      <c r="AB51" s="462"/>
    </row>
    <row r="52" spans="1:28" ht="16.5" hidden="1" customHeight="1">
      <c r="A52" s="452">
        <f t="shared" si="1"/>
        <v>41</v>
      </c>
      <c r="B52" s="444" t="str">
        <f t="shared" si="2"/>
        <v/>
      </c>
      <c r="C52" s="453" t="str">
        <f t="shared" si="24"/>
        <v/>
      </c>
      <c r="D52" s="454" t="str">
        <f t="shared" si="25"/>
        <v/>
      </c>
      <c r="E52" s="455" t="e">
        <f t="shared" ref="E52:E80" si="26">D52*10000</f>
        <v>#VALUE!</v>
      </c>
      <c r="F52" s="456"/>
      <c r="G52" s="456"/>
      <c r="H52" s="457">
        <f t="shared" si="5"/>
        <v>41</v>
      </c>
      <c r="I52" s="458">
        <f>【施設用】施設内療養者一覧!B51</f>
        <v>0</v>
      </c>
      <c r="J52" s="444" t="str">
        <f>IF(【施設用】施設内療養者一覧!B51="","",MAX(【施設用】施設内療養者一覧!E51,$D$7))</f>
        <v/>
      </c>
      <c r="K52" s="459" t="str">
        <f>IF(【施設用】施設内療養者一覧!B51="","",MIN(【施設用】施設内療養者一覧!F51,$F$7,J52+14))</f>
        <v/>
      </c>
      <c r="L52" s="460" t="e">
        <f t="shared" ref="L52:L58" si="27">IF(J52+COLUMN(I52)-9&gt;K52,"",J52+COLUMN(I52)-9)</f>
        <v>#VALUE!</v>
      </c>
      <c r="M52" s="460" t="e">
        <f t="shared" ref="M52:M58" si="28">IF(J52+COLUMN(J52)-9&gt;K52,"",J52+COLUMN(J52)-9)</f>
        <v>#VALUE!</v>
      </c>
      <c r="N52" s="460" t="e">
        <f t="shared" ref="N52:N58" si="29">IF(J52+COLUMN(K52)-9&gt;K52,"",J52+COLUMN(K52)-9)</f>
        <v>#VALUE!</v>
      </c>
      <c r="O52" s="460" t="e">
        <f t="shared" ref="O52:O58" si="30">IF(J52+COLUMN(L52)-9&gt;K52,"",J52+COLUMN(L52)-9)</f>
        <v>#VALUE!</v>
      </c>
      <c r="P52" s="460" t="e">
        <f t="shared" ref="P52:P58" si="31">IF(J52+COLUMN(M52)-9&gt;K52,"",J52+COLUMN(M52)-9)</f>
        <v>#VALUE!</v>
      </c>
      <c r="Q52" s="460" t="e">
        <f t="shared" ref="Q52:Q58" si="32">IF(J52+COLUMN(N52)-9&gt;K52,"",J52+COLUMN(N52)-9)</f>
        <v>#VALUE!</v>
      </c>
      <c r="R52" s="460" t="e">
        <f t="shared" ref="R52:R58" si="33">IF(J52+COLUMN(O52)-9&gt;K52,"",J52+COLUMN(O52)-9)</f>
        <v>#VALUE!</v>
      </c>
      <c r="S52" s="460" t="e">
        <f t="shared" ref="S52:S58" si="34">IF(J52+COLUMN(P52)-9&gt;K52,"",J52+COLUMN(P52)-9)</f>
        <v>#VALUE!</v>
      </c>
      <c r="T52" s="460" t="e">
        <f t="shared" ref="T52:T58" si="35">IF(J52+COLUMN(Q52)-9&gt;K52,"",J52+COLUMN(Q52)-9)</f>
        <v>#VALUE!</v>
      </c>
      <c r="U52" s="460" t="e">
        <f t="shared" ref="U52:U58" si="36">IF(J52+COLUMN(R52)-9&gt;K52,"",J52+COLUMN(R52)-9)</f>
        <v>#VALUE!</v>
      </c>
      <c r="V52" s="460" t="e">
        <f t="shared" ref="V52:V58" si="37">IF(J52+COLUMN(S52)-9&gt;K52,"",J52+COLUMN(S52)-9)</f>
        <v>#VALUE!</v>
      </c>
      <c r="W52" s="460" t="e">
        <f t="shared" ref="W52:W58" si="38">IF(J52+COLUMN(T52)-9&gt;K52,"",J52+COLUMN(T52)-9)</f>
        <v>#VALUE!</v>
      </c>
      <c r="X52" s="460" t="e">
        <f t="shared" ref="X52:X58" si="39">IF(J52+COLUMN(U52)-9&gt;K52,"",J52+COLUMN(U52)-9)</f>
        <v>#VALUE!</v>
      </c>
      <c r="Y52" s="460" t="e">
        <f t="shared" ref="Y52:Y58" si="40">IF(J52+COLUMN(V52)-9&gt;K52,"",J52+COLUMN(V52)-9)</f>
        <v>#VALUE!</v>
      </c>
      <c r="Z52" s="460" t="e">
        <f t="shared" ref="Z52:Z58" si="41">IF(J52+COLUMN(W52)-9&gt;K52,"",J52+COLUMN(W52)-9)</f>
        <v>#VALUE!</v>
      </c>
      <c r="AA52" s="461"/>
      <c r="AB52" s="462"/>
    </row>
    <row r="53" spans="1:28" ht="20.25" hidden="1" customHeight="1">
      <c r="A53" s="452">
        <f t="shared" si="1"/>
        <v>42</v>
      </c>
      <c r="B53" s="444" t="str">
        <f>IF($D$8+ROW(B52)-11&gt;$F$8,"",$D$8+ROW(B52)-11)</f>
        <v/>
      </c>
      <c r="C53" s="453" t="str">
        <f t="shared" si="24"/>
        <v/>
      </c>
      <c r="D53" s="454" t="str">
        <f t="shared" si="25"/>
        <v/>
      </c>
      <c r="E53" s="455" t="e">
        <f t="shared" si="26"/>
        <v>#VALUE!</v>
      </c>
      <c r="F53" s="456"/>
      <c r="G53" s="472"/>
      <c r="H53" s="457">
        <f t="shared" si="5"/>
        <v>42</v>
      </c>
      <c r="I53" s="458">
        <f>【施設用】施設内療養者一覧!B52</f>
        <v>0</v>
      </c>
      <c r="J53" s="444" t="str">
        <f>IF(【施設用】施設内療養者一覧!B52="","",MAX(【施設用】施設内療養者一覧!E52,$D$7))</f>
        <v/>
      </c>
      <c r="K53" s="459" t="str">
        <f>IF(【施設用】施設内療養者一覧!B52="","",MIN(【施設用】施設内療養者一覧!F52,$F$7,J53+14))</f>
        <v/>
      </c>
      <c r="L53" s="460" t="e">
        <f t="shared" si="27"/>
        <v>#VALUE!</v>
      </c>
      <c r="M53" s="460" t="e">
        <f t="shared" si="28"/>
        <v>#VALUE!</v>
      </c>
      <c r="N53" s="460" t="e">
        <f t="shared" si="29"/>
        <v>#VALUE!</v>
      </c>
      <c r="O53" s="460" t="e">
        <f t="shared" si="30"/>
        <v>#VALUE!</v>
      </c>
      <c r="P53" s="460" t="e">
        <f t="shared" si="31"/>
        <v>#VALUE!</v>
      </c>
      <c r="Q53" s="460" t="e">
        <f t="shared" si="32"/>
        <v>#VALUE!</v>
      </c>
      <c r="R53" s="460" t="e">
        <f t="shared" si="33"/>
        <v>#VALUE!</v>
      </c>
      <c r="S53" s="460" t="e">
        <f t="shared" si="34"/>
        <v>#VALUE!</v>
      </c>
      <c r="T53" s="460" t="e">
        <f t="shared" si="35"/>
        <v>#VALUE!</v>
      </c>
      <c r="U53" s="460" t="e">
        <f t="shared" si="36"/>
        <v>#VALUE!</v>
      </c>
      <c r="V53" s="460" t="e">
        <f t="shared" si="37"/>
        <v>#VALUE!</v>
      </c>
      <c r="W53" s="460" t="e">
        <f t="shared" si="38"/>
        <v>#VALUE!</v>
      </c>
      <c r="X53" s="460" t="e">
        <f t="shared" si="39"/>
        <v>#VALUE!</v>
      </c>
      <c r="Y53" s="460" t="e">
        <f t="shared" si="40"/>
        <v>#VALUE!</v>
      </c>
      <c r="Z53" s="460" t="e">
        <f t="shared" si="41"/>
        <v>#VALUE!</v>
      </c>
    </row>
    <row r="54" spans="1:28" hidden="1">
      <c r="A54" s="452">
        <f t="shared" si="1"/>
        <v>43</v>
      </c>
      <c r="B54" s="444" t="str">
        <f t="shared" si="2"/>
        <v/>
      </c>
      <c r="C54" s="453" t="str">
        <f t="shared" si="24"/>
        <v/>
      </c>
      <c r="D54" s="454" t="str">
        <f t="shared" si="25"/>
        <v/>
      </c>
      <c r="E54" s="455" t="e">
        <f t="shared" si="26"/>
        <v>#VALUE!</v>
      </c>
      <c r="F54" s="456"/>
      <c r="H54" s="457">
        <f t="shared" si="5"/>
        <v>43</v>
      </c>
      <c r="I54" s="458">
        <f>【施設用】施設内療養者一覧!B53</f>
        <v>0</v>
      </c>
      <c r="J54" s="444" t="str">
        <f>IF(【施設用】施設内療養者一覧!B53="","",MAX(【施設用】施設内療養者一覧!E53,$D$7))</f>
        <v/>
      </c>
      <c r="K54" s="459" t="str">
        <f>IF(【施設用】施設内療養者一覧!B53="","",MIN(【施設用】施設内療養者一覧!F53,$F$7,J54+14))</f>
        <v/>
      </c>
      <c r="L54" s="460" t="e">
        <f t="shared" si="27"/>
        <v>#VALUE!</v>
      </c>
      <c r="M54" s="460" t="e">
        <f t="shared" si="28"/>
        <v>#VALUE!</v>
      </c>
      <c r="N54" s="460" t="e">
        <f t="shared" si="29"/>
        <v>#VALUE!</v>
      </c>
      <c r="O54" s="460" t="e">
        <f t="shared" si="30"/>
        <v>#VALUE!</v>
      </c>
      <c r="P54" s="460" t="e">
        <f t="shared" si="31"/>
        <v>#VALUE!</v>
      </c>
      <c r="Q54" s="460" t="e">
        <f t="shared" si="32"/>
        <v>#VALUE!</v>
      </c>
      <c r="R54" s="460" t="e">
        <f t="shared" si="33"/>
        <v>#VALUE!</v>
      </c>
      <c r="S54" s="460" t="e">
        <f t="shared" si="34"/>
        <v>#VALUE!</v>
      </c>
      <c r="T54" s="460" t="e">
        <f t="shared" si="35"/>
        <v>#VALUE!</v>
      </c>
      <c r="U54" s="460" t="e">
        <f t="shared" si="36"/>
        <v>#VALUE!</v>
      </c>
      <c r="V54" s="460" t="e">
        <f t="shared" si="37"/>
        <v>#VALUE!</v>
      </c>
      <c r="W54" s="460" t="e">
        <f t="shared" si="38"/>
        <v>#VALUE!</v>
      </c>
      <c r="X54" s="460" t="e">
        <f t="shared" si="39"/>
        <v>#VALUE!</v>
      </c>
      <c r="Y54" s="460" t="e">
        <f t="shared" si="40"/>
        <v>#VALUE!</v>
      </c>
      <c r="Z54" s="460" t="e">
        <f t="shared" si="41"/>
        <v>#VALUE!</v>
      </c>
    </row>
    <row r="55" spans="1:28" hidden="1">
      <c r="A55" s="452">
        <f t="shared" si="1"/>
        <v>44</v>
      </c>
      <c r="B55" s="444" t="str">
        <f t="shared" si="2"/>
        <v/>
      </c>
      <c r="C55" s="453" t="str">
        <f t="shared" si="24"/>
        <v/>
      </c>
      <c r="D55" s="454" t="str">
        <f t="shared" si="25"/>
        <v/>
      </c>
      <c r="E55" s="455" t="e">
        <f t="shared" si="26"/>
        <v>#VALUE!</v>
      </c>
      <c r="F55" s="456"/>
      <c r="H55" s="457">
        <f t="shared" si="5"/>
        <v>44</v>
      </c>
      <c r="I55" s="458">
        <f>【施設用】施設内療養者一覧!B54</f>
        <v>0</v>
      </c>
      <c r="J55" s="444" t="str">
        <f>IF(【施設用】施設内療養者一覧!B54="","",MAX(【施設用】施設内療養者一覧!E54,$D$7))</f>
        <v/>
      </c>
      <c r="K55" s="459" t="str">
        <f>IF(【施設用】施設内療養者一覧!B54="","",MIN(【施設用】施設内療養者一覧!F54,$F$7,J55+14))</f>
        <v/>
      </c>
      <c r="L55" s="460" t="e">
        <f t="shared" si="27"/>
        <v>#VALUE!</v>
      </c>
      <c r="M55" s="460" t="e">
        <f t="shared" si="28"/>
        <v>#VALUE!</v>
      </c>
      <c r="N55" s="460" t="e">
        <f t="shared" si="29"/>
        <v>#VALUE!</v>
      </c>
      <c r="O55" s="460" t="e">
        <f t="shared" si="30"/>
        <v>#VALUE!</v>
      </c>
      <c r="P55" s="460" t="e">
        <f t="shared" si="31"/>
        <v>#VALUE!</v>
      </c>
      <c r="Q55" s="460" t="e">
        <f t="shared" si="32"/>
        <v>#VALUE!</v>
      </c>
      <c r="R55" s="460" t="e">
        <f t="shared" si="33"/>
        <v>#VALUE!</v>
      </c>
      <c r="S55" s="460" t="e">
        <f t="shared" si="34"/>
        <v>#VALUE!</v>
      </c>
      <c r="T55" s="460" t="e">
        <f t="shared" si="35"/>
        <v>#VALUE!</v>
      </c>
      <c r="U55" s="460" t="e">
        <f t="shared" si="36"/>
        <v>#VALUE!</v>
      </c>
      <c r="V55" s="460" t="e">
        <f t="shared" si="37"/>
        <v>#VALUE!</v>
      </c>
      <c r="W55" s="460" t="e">
        <f t="shared" si="38"/>
        <v>#VALUE!</v>
      </c>
      <c r="X55" s="460" t="e">
        <f t="shared" si="39"/>
        <v>#VALUE!</v>
      </c>
      <c r="Y55" s="460" t="e">
        <f t="shared" si="40"/>
        <v>#VALUE!</v>
      </c>
      <c r="Z55" s="460" t="e">
        <f t="shared" si="41"/>
        <v>#VALUE!</v>
      </c>
    </row>
    <row r="56" spans="1:28" hidden="1">
      <c r="A56" s="452">
        <f t="shared" si="1"/>
        <v>45</v>
      </c>
      <c r="B56" s="444" t="str">
        <f t="shared" si="2"/>
        <v/>
      </c>
      <c r="C56" s="453" t="str">
        <f t="shared" si="24"/>
        <v/>
      </c>
      <c r="D56" s="454" t="str">
        <f t="shared" si="25"/>
        <v/>
      </c>
      <c r="E56" s="455" t="e">
        <f t="shared" si="26"/>
        <v>#VALUE!</v>
      </c>
      <c r="F56" s="456"/>
      <c r="H56" s="457">
        <f t="shared" si="5"/>
        <v>45</v>
      </c>
      <c r="I56" s="458">
        <f>【施設用】施設内療養者一覧!B55</f>
        <v>0</v>
      </c>
      <c r="J56" s="444" t="str">
        <f>IF(【施設用】施設内療養者一覧!B55="","",MAX(【施設用】施設内療養者一覧!E55,$D$7))</f>
        <v/>
      </c>
      <c r="K56" s="459" t="str">
        <f>IF(【施設用】施設内療養者一覧!B55="","",MIN(【施設用】施設内療養者一覧!F55,$F$7,J56+14))</f>
        <v/>
      </c>
      <c r="L56" s="460" t="e">
        <f t="shared" si="27"/>
        <v>#VALUE!</v>
      </c>
      <c r="M56" s="460" t="e">
        <f t="shared" si="28"/>
        <v>#VALUE!</v>
      </c>
      <c r="N56" s="460" t="e">
        <f t="shared" si="29"/>
        <v>#VALUE!</v>
      </c>
      <c r="O56" s="460" t="e">
        <f t="shared" si="30"/>
        <v>#VALUE!</v>
      </c>
      <c r="P56" s="460" t="e">
        <f t="shared" si="31"/>
        <v>#VALUE!</v>
      </c>
      <c r="Q56" s="460" t="e">
        <f t="shared" si="32"/>
        <v>#VALUE!</v>
      </c>
      <c r="R56" s="460" t="e">
        <f t="shared" si="33"/>
        <v>#VALUE!</v>
      </c>
      <c r="S56" s="460" t="e">
        <f t="shared" si="34"/>
        <v>#VALUE!</v>
      </c>
      <c r="T56" s="460" t="e">
        <f t="shared" si="35"/>
        <v>#VALUE!</v>
      </c>
      <c r="U56" s="460" t="e">
        <f t="shared" si="36"/>
        <v>#VALUE!</v>
      </c>
      <c r="V56" s="460" t="e">
        <f t="shared" si="37"/>
        <v>#VALUE!</v>
      </c>
      <c r="W56" s="460" t="e">
        <f t="shared" si="38"/>
        <v>#VALUE!</v>
      </c>
      <c r="X56" s="460" t="e">
        <f t="shared" si="39"/>
        <v>#VALUE!</v>
      </c>
      <c r="Y56" s="460" t="e">
        <f t="shared" si="40"/>
        <v>#VALUE!</v>
      </c>
      <c r="Z56" s="460" t="e">
        <f t="shared" si="41"/>
        <v>#VALUE!</v>
      </c>
    </row>
    <row r="57" spans="1:28" hidden="1">
      <c r="A57" s="452">
        <f t="shared" si="1"/>
        <v>46</v>
      </c>
      <c r="B57" s="444" t="str">
        <f t="shared" si="2"/>
        <v/>
      </c>
      <c r="C57" s="453" t="str">
        <f t="shared" si="24"/>
        <v/>
      </c>
      <c r="D57" s="454" t="str">
        <f t="shared" si="25"/>
        <v/>
      </c>
      <c r="E57" s="455" t="e">
        <f t="shared" si="26"/>
        <v>#VALUE!</v>
      </c>
      <c r="F57" s="456"/>
      <c r="H57" s="457">
        <f t="shared" si="5"/>
        <v>46</v>
      </c>
      <c r="I57" s="458">
        <f>【施設用】施設内療養者一覧!B56</f>
        <v>0</v>
      </c>
      <c r="J57" s="444" t="str">
        <f>IF(【施設用】施設内療養者一覧!B56="","",MAX(【施設用】施設内療養者一覧!E56,$D$7))</f>
        <v/>
      </c>
      <c r="K57" s="459" t="str">
        <f>IF(【施設用】施設内療養者一覧!B56="","",MIN(【施設用】施設内療養者一覧!F56,$F$7,J57+14))</f>
        <v/>
      </c>
      <c r="L57" s="460" t="e">
        <f t="shared" si="27"/>
        <v>#VALUE!</v>
      </c>
      <c r="M57" s="460" t="e">
        <f t="shared" si="28"/>
        <v>#VALUE!</v>
      </c>
      <c r="N57" s="460" t="e">
        <f t="shared" si="29"/>
        <v>#VALUE!</v>
      </c>
      <c r="O57" s="460" t="e">
        <f t="shared" si="30"/>
        <v>#VALUE!</v>
      </c>
      <c r="P57" s="460" t="e">
        <f t="shared" si="31"/>
        <v>#VALUE!</v>
      </c>
      <c r="Q57" s="460" t="e">
        <f t="shared" si="32"/>
        <v>#VALUE!</v>
      </c>
      <c r="R57" s="460" t="e">
        <f t="shared" si="33"/>
        <v>#VALUE!</v>
      </c>
      <c r="S57" s="460" t="e">
        <f t="shared" si="34"/>
        <v>#VALUE!</v>
      </c>
      <c r="T57" s="460" t="e">
        <f t="shared" si="35"/>
        <v>#VALUE!</v>
      </c>
      <c r="U57" s="460" t="e">
        <f t="shared" si="36"/>
        <v>#VALUE!</v>
      </c>
      <c r="V57" s="460" t="e">
        <f t="shared" si="37"/>
        <v>#VALUE!</v>
      </c>
      <c r="W57" s="460" t="e">
        <f t="shared" si="38"/>
        <v>#VALUE!</v>
      </c>
      <c r="X57" s="460" t="e">
        <f t="shared" si="39"/>
        <v>#VALUE!</v>
      </c>
      <c r="Y57" s="460" t="e">
        <f t="shared" si="40"/>
        <v>#VALUE!</v>
      </c>
      <c r="Z57" s="460" t="e">
        <f t="shared" si="41"/>
        <v>#VALUE!</v>
      </c>
    </row>
    <row r="58" spans="1:28" hidden="1">
      <c r="A58" s="452">
        <f t="shared" si="1"/>
        <v>47</v>
      </c>
      <c r="B58" s="444" t="str">
        <f t="shared" si="2"/>
        <v/>
      </c>
      <c r="C58" s="453" t="str">
        <f t="shared" si="24"/>
        <v/>
      </c>
      <c r="D58" s="454" t="str">
        <f t="shared" si="25"/>
        <v/>
      </c>
      <c r="E58" s="455" t="e">
        <f t="shared" si="26"/>
        <v>#VALUE!</v>
      </c>
      <c r="H58" s="457">
        <f t="shared" si="5"/>
        <v>47</v>
      </c>
      <c r="I58" s="458">
        <f>【施設用】施設内療養者一覧!B57</f>
        <v>0</v>
      </c>
      <c r="J58" s="444" t="str">
        <f>IF(【施設用】施設内療養者一覧!B57="","",MAX(【施設用】施設内療養者一覧!E57,$D$7))</f>
        <v/>
      </c>
      <c r="K58" s="459" t="str">
        <f>IF(【施設用】施設内療養者一覧!B57="","",MIN(【施設用】施設内療養者一覧!F57,$F$7,J58+14))</f>
        <v/>
      </c>
      <c r="L58" s="460" t="e">
        <f t="shared" si="27"/>
        <v>#VALUE!</v>
      </c>
      <c r="M58" s="460" t="e">
        <f t="shared" si="28"/>
        <v>#VALUE!</v>
      </c>
      <c r="N58" s="460" t="e">
        <f t="shared" si="29"/>
        <v>#VALUE!</v>
      </c>
      <c r="O58" s="460" t="e">
        <f t="shared" si="30"/>
        <v>#VALUE!</v>
      </c>
      <c r="P58" s="460" t="e">
        <f t="shared" si="31"/>
        <v>#VALUE!</v>
      </c>
      <c r="Q58" s="460" t="e">
        <f t="shared" si="32"/>
        <v>#VALUE!</v>
      </c>
      <c r="R58" s="460" t="e">
        <f t="shared" si="33"/>
        <v>#VALUE!</v>
      </c>
      <c r="S58" s="460" t="e">
        <f t="shared" si="34"/>
        <v>#VALUE!</v>
      </c>
      <c r="T58" s="460" t="e">
        <f t="shared" si="35"/>
        <v>#VALUE!</v>
      </c>
      <c r="U58" s="460" t="e">
        <f t="shared" si="36"/>
        <v>#VALUE!</v>
      </c>
      <c r="V58" s="460" t="e">
        <f t="shared" si="37"/>
        <v>#VALUE!</v>
      </c>
      <c r="W58" s="460" t="e">
        <f t="shared" si="38"/>
        <v>#VALUE!</v>
      </c>
      <c r="X58" s="460" t="e">
        <f t="shared" si="39"/>
        <v>#VALUE!</v>
      </c>
      <c r="Y58" s="460" t="e">
        <f t="shared" si="40"/>
        <v>#VALUE!</v>
      </c>
      <c r="Z58" s="460" t="e">
        <f t="shared" si="41"/>
        <v>#VALUE!</v>
      </c>
    </row>
    <row r="59" spans="1:28" hidden="1">
      <c r="A59" s="452">
        <f t="shared" si="1"/>
        <v>48</v>
      </c>
      <c r="B59" s="444" t="str">
        <f t="shared" si="2"/>
        <v/>
      </c>
      <c r="C59" s="453" t="str">
        <f t="shared" si="24"/>
        <v/>
      </c>
      <c r="D59" s="454" t="str">
        <f t="shared" si="25"/>
        <v/>
      </c>
      <c r="E59" s="455" t="e">
        <f t="shared" si="26"/>
        <v>#VALUE!</v>
      </c>
      <c r="H59" s="457">
        <f t="shared" si="5"/>
        <v>48</v>
      </c>
      <c r="I59" s="458">
        <f>【施設用】施設内療養者一覧!B58</f>
        <v>0</v>
      </c>
      <c r="J59" s="444" t="str">
        <f>IF(【施設用】施設内療養者一覧!B58="","",MAX(【施設用】施設内療養者一覧!E58,$D$7))</f>
        <v/>
      </c>
      <c r="K59" s="459" t="str">
        <f>IF(【施設用】施設内療養者一覧!B58="","",MIN(【施設用】施設内療養者一覧!F58,$F$7,J59+14))</f>
        <v/>
      </c>
      <c r="L59" s="460" t="e">
        <f t="shared" ref="L59:L71" si="42">IF(J59+COLUMN(I59)-9&gt;K59,"",J59+COLUMN(I59)-9)</f>
        <v>#VALUE!</v>
      </c>
      <c r="M59" s="460" t="e">
        <f t="shared" ref="M59:M71" si="43">IF(J59+COLUMN(J59)-9&gt;K59,"",J59+COLUMN(J59)-9)</f>
        <v>#VALUE!</v>
      </c>
      <c r="N59" s="460" t="e">
        <f t="shared" ref="N59:N71" si="44">IF(J59+COLUMN(K59)-9&gt;K59,"",J59+COLUMN(K59)-9)</f>
        <v>#VALUE!</v>
      </c>
      <c r="O59" s="460" t="e">
        <f t="shared" ref="O59:O71" si="45">IF(J59+COLUMN(L59)-9&gt;K59,"",J59+COLUMN(L59)-9)</f>
        <v>#VALUE!</v>
      </c>
      <c r="P59" s="460" t="e">
        <f t="shared" ref="P59:P71" si="46">IF(J59+COLUMN(M59)-9&gt;K59,"",J59+COLUMN(M59)-9)</f>
        <v>#VALUE!</v>
      </c>
      <c r="Q59" s="460" t="e">
        <f t="shared" ref="Q59:Q71" si="47">IF(J59+COLUMN(N59)-9&gt;K59,"",J59+COLUMN(N59)-9)</f>
        <v>#VALUE!</v>
      </c>
      <c r="R59" s="460" t="e">
        <f t="shared" ref="R59:R71" si="48">IF(J59+COLUMN(O59)-9&gt;K59,"",J59+COLUMN(O59)-9)</f>
        <v>#VALUE!</v>
      </c>
      <c r="S59" s="460" t="e">
        <f t="shared" ref="S59:S71" si="49">IF(J59+COLUMN(P59)-9&gt;K59,"",J59+COLUMN(P59)-9)</f>
        <v>#VALUE!</v>
      </c>
      <c r="T59" s="460" t="e">
        <f t="shared" ref="T59:T71" si="50">IF(J59+COLUMN(Q59)-9&gt;K59,"",J59+COLUMN(Q59)-9)</f>
        <v>#VALUE!</v>
      </c>
      <c r="U59" s="460" t="e">
        <f t="shared" ref="U59:U71" si="51">IF(J59+COLUMN(R59)-9&gt;K59,"",J59+COLUMN(R59)-9)</f>
        <v>#VALUE!</v>
      </c>
      <c r="V59" s="460" t="e">
        <f t="shared" ref="V59:V71" si="52">IF(J59+COLUMN(S59)-9&gt;K59,"",J59+COLUMN(S59)-9)</f>
        <v>#VALUE!</v>
      </c>
      <c r="W59" s="460" t="e">
        <f t="shared" ref="W59:W71" si="53">IF(J59+COLUMN(T59)-9&gt;K59,"",J59+COLUMN(T59)-9)</f>
        <v>#VALUE!</v>
      </c>
      <c r="X59" s="460" t="e">
        <f t="shared" ref="X59:X71" si="54">IF(J59+COLUMN(U59)-9&gt;K59,"",J59+COLUMN(U59)-9)</f>
        <v>#VALUE!</v>
      </c>
      <c r="Y59" s="460" t="e">
        <f t="shared" ref="Y59:Y71" si="55">IF(J59+COLUMN(V59)-9&gt;K59,"",J59+COLUMN(V59)-9)</f>
        <v>#VALUE!</v>
      </c>
      <c r="Z59" s="460" t="e">
        <f t="shared" ref="Z59:Z71" si="56">IF(J59+COLUMN(W59)-9&gt;K59,"",J59+COLUMN(W59)-9)</f>
        <v>#VALUE!</v>
      </c>
    </row>
    <row r="60" spans="1:28" hidden="1">
      <c r="A60" s="452">
        <f t="shared" si="1"/>
        <v>49</v>
      </c>
      <c r="B60" s="444" t="str">
        <f t="shared" si="2"/>
        <v/>
      </c>
      <c r="C60" s="453" t="str">
        <f t="shared" si="24"/>
        <v/>
      </c>
      <c r="D60" s="454" t="str">
        <f t="shared" si="25"/>
        <v/>
      </c>
      <c r="E60" s="455" t="e">
        <f t="shared" si="26"/>
        <v>#VALUE!</v>
      </c>
      <c r="H60" s="457">
        <f t="shared" si="5"/>
        <v>49</v>
      </c>
      <c r="I60" s="458">
        <f>【施設用】施設内療養者一覧!B59</f>
        <v>0</v>
      </c>
      <c r="J60" s="444" t="str">
        <f>IF(【施設用】施設内療養者一覧!B59="","",MAX(【施設用】施設内療養者一覧!E59,$D$7))</f>
        <v/>
      </c>
      <c r="K60" s="459" t="str">
        <f>IF(【施設用】施設内療養者一覧!B59="","",MIN(【施設用】施設内療養者一覧!F59,$F$7,J60+14))</f>
        <v/>
      </c>
      <c r="L60" s="460" t="e">
        <f t="shared" si="42"/>
        <v>#VALUE!</v>
      </c>
      <c r="M60" s="460" t="e">
        <f t="shared" si="43"/>
        <v>#VALUE!</v>
      </c>
      <c r="N60" s="460" t="e">
        <f t="shared" si="44"/>
        <v>#VALUE!</v>
      </c>
      <c r="O60" s="460" t="e">
        <f t="shared" si="45"/>
        <v>#VALUE!</v>
      </c>
      <c r="P60" s="460" t="e">
        <f t="shared" si="46"/>
        <v>#VALUE!</v>
      </c>
      <c r="Q60" s="460" t="e">
        <f t="shared" si="47"/>
        <v>#VALUE!</v>
      </c>
      <c r="R60" s="460" t="e">
        <f t="shared" si="48"/>
        <v>#VALUE!</v>
      </c>
      <c r="S60" s="460" t="e">
        <f t="shared" si="49"/>
        <v>#VALUE!</v>
      </c>
      <c r="T60" s="460" t="e">
        <f t="shared" si="50"/>
        <v>#VALUE!</v>
      </c>
      <c r="U60" s="460" t="e">
        <f t="shared" si="51"/>
        <v>#VALUE!</v>
      </c>
      <c r="V60" s="460" t="e">
        <f t="shared" si="52"/>
        <v>#VALUE!</v>
      </c>
      <c r="W60" s="460" t="e">
        <f t="shared" si="53"/>
        <v>#VALUE!</v>
      </c>
      <c r="X60" s="460" t="e">
        <f t="shared" si="54"/>
        <v>#VALUE!</v>
      </c>
      <c r="Y60" s="460" t="e">
        <f t="shared" si="55"/>
        <v>#VALUE!</v>
      </c>
      <c r="Z60" s="460" t="e">
        <f t="shared" si="56"/>
        <v>#VALUE!</v>
      </c>
    </row>
    <row r="61" spans="1:28" hidden="1">
      <c r="A61" s="473">
        <f t="shared" si="1"/>
        <v>50</v>
      </c>
      <c r="B61" s="444" t="str">
        <f t="shared" si="2"/>
        <v/>
      </c>
      <c r="C61" s="453" t="str">
        <f t="shared" si="24"/>
        <v/>
      </c>
      <c r="D61" s="474" t="str">
        <f t="shared" si="25"/>
        <v/>
      </c>
      <c r="E61" s="455" t="e">
        <f t="shared" si="26"/>
        <v>#VALUE!</v>
      </c>
      <c r="H61" s="457">
        <f t="shared" si="5"/>
        <v>50</v>
      </c>
      <c r="I61" s="458">
        <f>【施設用】施設内療養者一覧!B60</f>
        <v>0</v>
      </c>
      <c r="J61" s="444" t="str">
        <f>IF(【施設用】施設内療養者一覧!B60="","",MAX(【施設用】施設内療養者一覧!E60,$D$7))</f>
        <v/>
      </c>
      <c r="K61" s="459" t="str">
        <f>IF(【施設用】施設内療養者一覧!B60="","",MIN(【施設用】施設内療養者一覧!F60,$F$7,J61+14))</f>
        <v/>
      </c>
      <c r="L61" s="460" t="e">
        <f t="shared" si="42"/>
        <v>#VALUE!</v>
      </c>
      <c r="M61" s="460" t="e">
        <f t="shared" si="43"/>
        <v>#VALUE!</v>
      </c>
      <c r="N61" s="460" t="e">
        <f t="shared" si="44"/>
        <v>#VALUE!</v>
      </c>
      <c r="O61" s="460" t="e">
        <f t="shared" si="45"/>
        <v>#VALUE!</v>
      </c>
      <c r="P61" s="460" t="e">
        <f t="shared" si="46"/>
        <v>#VALUE!</v>
      </c>
      <c r="Q61" s="460" t="e">
        <f t="shared" si="47"/>
        <v>#VALUE!</v>
      </c>
      <c r="R61" s="460" t="e">
        <f t="shared" si="48"/>
        <v>#VALUE!</v>
      </c>
      <c r="S61" s="460" t="e">
        <f t="shared" si="49"/>
        <v>#VALUE!</v>
      </c>
      <c r="T61" s="460" t="e">
        <f t="shared" si="50"/>
        <v>#VALUE!</v>
      </c>
      <c r="U61" s="460" t="e">
        <f t="shared" si="51"/>
        <v>#VALUE!</v>
      </c>
      <c r="V61" s="460" t="e">
        <f t="shared" si="52"/>
        <v>#VALUE!</v>
      </c>
      <c r="W61" s="460" t="e">
        <f t="shared" si="53"/>
        <v>#VALUE!</v>
      </c>
      <c r="X61" s="460" t="e">
        <f t="shared" si="54"/>
        <v>#VALUE!</v>
      </c>
      <c r="Y61" s="460" t="e">
        <f t="shared" si="55"/>
        <v>#VALUE!</v>
      </c>
      <c r="Z61" s="460" t="e">
        <f t="shared" si="56"/>
        <v>#VALUE!</v>
      </c>
    </row>
    <row r="62" spans="1:28" hidden="1">
      <c r="A62" s="452">
        <f t="shared" si="1"/>
        <v>51</v>
      </c>
      <c r="B62" s="444" t="str">
        <f t="shared" si="2"/>
        <v/>
      </c>
      <c r="C62" s="453" t="str">
        <f t="shared" si="24"/>
        <v/>
      </c>
      <c r="D62" s="454" t="str">
        <f t="shared" si="25"/>
        <v/>
      </c>
      <c r="E62" s="475" t="e">
        <f t="shared" si="26"/>
        <v>#VALUE!</v>
      </c>
      <c r="H62" s="457">
        <f t="shared" si="5"/>
        <v>51</v>
      </c>
      <c r="I62" s="458">
        <f>【施設用】施設内療養者一覧!B61</f>
        <v>0</v>
      </c>
      <c r="J62" s="444" t="str">
        <f>IF(【施設用】施設内療養者一覧!B61="","",MAX(【施設用】施設内療養者一覧!E61,$D$7))</f>
        <v/>
      </c>
      <c r="K62" s="459" t="str">
        <f>IF(【施設用】施設内療養者一覧!B61="","",MIN(【施設用】施設内療養者一覧!F61,$F$7,J62+14))</f>
        <v/>
      </c>
      <c r="L62" s="460" t="e">
        <f t="shared" si="42"/>
        <v>#VALUE!</v>
      </c>
      <c r="M62" s="460" t="e">
        <f t="shared" si="43"/>
        <v>#VALUE!</v>
      </c>
      <c r="N62" s="460" t="e">
        <f t="shared" si="44"/>
        <v>#VALUE!</v>
      </c>
      <c r="O62" s="460" t="e">
        <f t="shared" si="45"/>
        <v>#VALUE!</v>
      </c>
      <c r="P62" s="460" t="e">
        <f t="shared" si="46"/>
        <v>#VALUE!</v>
      </c>
      <c r="Q62" s="460" t="e">
        <f t="shared" si="47"/>
        <v>#VALUE!</v>
      </c>
      <c r="R62" s="460" t="e">
        <f t="shared" si="48"/>
        <v>#VALUE!</v>
      </c>
      <c r="S62" s="460" t="e">
        <f t="shared" si="49"/>
        <v>#VALUE!</v>
      </c>
      <c r="T62" s="460" t="e">
        <f t="shared" si="50"/>
        <v>#VALUE!</v>
      </c>
      <c r="U62" s="460" t="e">
        <f t="shared" si="51"/>
        <v>#VALUE!</v>
      </c>
      <c r="V62" s="460" t="e">
        <f t="shared" si="52"/>
        <v>#VALUE!</v>
      </c>
      <c r="W62" s="460" t="e">
        <f t="shared" si="53"/>
        <v>#VALUE!</v>
      </c>
      <c r="X62" s="460" t="e">
        <f t="shared" si="54"/>
        <v>#VALUE!</v>
      </c>
      <c r="Y62" s="460" t="e">
        <f t="shared" si="55"/>
        <v>#VALUE!</v>
      </c>
      <c r="Z62" s="460" t="e">
        <f t="shared" si="56"/>
        <v>#VALUE!</v>
      </c>
    </row>
    <row r="63" spans="1:28" ht="19.5" hidden="1">
      <c r="A63" s="452">
        <f t="shared" si="1"/>
        <v>52</v>
      </c>
      <c r="B63" s="444" t="str">
        <f t="shared" si="2"/>
        <v/>
      </c>
      <c r="C63" s="453" t="str">
        <f t="shared" si="24"/>
        <v/>
      </c>
      <c r="D63" s="454" t="str">
        <f t="shared" si="25"/>
        <v/>
      </c>
      <c r="E63" s="455" t="e">
        <f t="shared" si="26"/>
        <v>#VALUE!</v>
      </c>
      <c r="F63" s="472"/>
      <c r="H63" s="457">
        <f t="shared" si="5"/>
        <v>52</v>
      </c>
      <c r="I63" s="458">
        <f>【施設用】施設内療養者一覧!B62</f>
        <v>0</v>
      </c>
      <c r="J63" s="444" t="str">
        <f>IF(【施設用】施設内療養者一覧!B62="","",MAX(【施設用】施設内療養者一覧!E62,$D$7))</f>
        <v/>
      </c>
      <c r="K63" s="459" t="str">
        <f>IF(【施設用】施設内療養者一覧!B62="","",MIN(【施設用】施設内療養者一覧!F62,$F$7,J63+14))</f>
        <v/>
      </c>
      <c r="L63" s="460" t="e">
        <f t="shared" si="42"/>
        <v>#VALUE!</v>
      </c>
      <c r="M63" s="460" t="e">
        <f t="shared" si="43"/>
        <v>#VALUE!</v>
      </c>
      <c r="N63" s="460" t="e">
        <f t="shared" si="44"/>
        <v>#VALUE!</v>
      </c>
      <c r="O63" s="460" t="e">
        <f t="shared" si="45"/>
        <v>#VALUE!</v>
      </c>
      <c r="P63" s="460" t="e">
        <f t="shared" si="46"/>
        <v>#VALUE!</v>
      </c>
      <c r="Q63" s="460" t="e">
        <f t="shared" si="47"/>
        <v>#VALUE!</v>
      </c>
      <c r="R63" s="460" t="e">
        <f t="shared" si="48"/>
        <v>#VALUE!</v>
      </c>
      <c r="S63" s="460" t="e">
        <f t="shared" si="49"/>
        <v>#VALUE!</v>
      </c>
      <c r="T63" s="460" t="e">
        <f t="shared" si="50"/>
        <v>#VALUE!</v>
      </c>
      <c r="U63" s="460" t="e">
        <f t="shared" si="51"/>
        <v>#VALUE!</v>
      </c>
      <c r="V63" s="460" t="e">
        <f t="shared" si="52"/>
        <v>#VALUE!</v>
      </c>
      <c r="W63" s="460" t="e">
        <f t="shared" si="53"/>
        <v>#VALUE!</v>
      </c>
      <c r="X63" s="460" t="e">
        <f t="shared" si="54"/>
        <v>#VALUE!</v>
      </c>
      <c r="Y63" s="460" t="e">
        <f t="shared" si="55"/>
        <v>#VALUE!</v>
      </c>
      <c r="Z63" s="460" t="e">
        <f t="shared" si="56"/>
        <v>#VALUE!</v>
      </c>
    </row>
    <row r="64" spans="1:28" hidden="1">
      <c r="A64" s="452">
        <f t="shared" si="1"/>
        <v>53</v>
      </c>
      <c r="B64" s="444" t="str">
        <f t="shared" si="2"/>
        <v/>
      </c>
      <c r="C64" s="453" t="str">
        <f t="shared" si="24"/>
        <v/>
      </c>
      <c r="D64" s="454" t="str">
        <f t="shared" si="25"/>
        <v/>
      </c>
      <c r="E64" s="455" t="e">
        <f t="shared" si="26"/>
        <v>#VALUE!</v>
      </c>
      <c r="H64" s="457">
        <f t="shared" si="5"/>
        <v>53</v>
      </c>
      <c r="I64" s="458">
        <f>【施設用】施設内療養者一覧!B63</f>
        <v>0</v>
      </c>
      <c r="J64" s="444" t="str">
        <f>IF(【施設用】施設内療養者一覧!B63="","",MAX(【施設用】施設内療養者一覧!E63,$D$7))</f>
        <v/>
      </c>
      <c r="K64" s="459" t="str">
        <f>IF(【施設用】施設内療養者一覧!B63="","",MIN(【施設用】施設内療養者一覧!F63,$F$7,J64+14))</f>
        <v/>
      </c>
      <c r="L64" s="460" t="e">
        <f t="shared" si="42"/>
        <v>#VALUE!</v>
      </c>
      <c r="M64" s="460" t="e">
        <f t="shared" si="43"/>
        <v>#VALUE!</v>
      </c>
      <c r="N64" s="460" t="e">
        <f t="shared" si="44"/>
        <v>#VALUE!</v>
      </c>
      <c r="O64" s="460" t="e">
        <f t="shared" si="45"/>
        <v>#VALUE!</v>
      </c>
      <c r="P64" s="460" t="e">
        <f t="shared" si="46"/>
        <v>#VALUE!</v>
      </c>
      <c r="Q64" s="460" t="e">
        <f t="shared" si="47"/>
        <v>#VALUE!</v>
      </c>
      <c r="R64" s="460" t="e">
        <f t="shared" si="48"/>
        <v>#VALUE!</v>
      </c>
      <c r="S64" s="460" t="e">
        <f t="shared" si="49"/>
        <v>#VALUE!</v>
      </c>
      <c r="T64" s="460" t="e">
        <f t="shared" si="50"/>
        <v>#VALUE!</v>
      </c>
      <c r="U64" s="460" t="e">
        <f t="shared" si="51"/>
        <v>#VALUE!</v>
      </c>
      <c r="V64" s="460" t="e">
        <f t="shared" si="52"/>
        <v>#VALUE!</v>
      </c>
      <c r="W64" s="460" t="e">
        <f t="shared" si="53"/>
        <v>#VALUE!</v>
      </c>
      <c r="X64" s="460" t="e">
        <f t="shared" si="54"/>
        <v>#VALUE!</v>
      </c>
      <c r="Y64" s="460" t="e">
        <f t="shared" si="55"/>
        <v>#VALUE!</v>
      </c>
      <c r="Z64" s="460" t="e">
        <f t="shared" si="56"/>
        <v>#VALUE!</v>
      </c>
    </row>
    <row r="65" spans="1:26" hidden="1">
      <c r="A65" s="452">
        <f t="shared" si="1"/>
        <v>54</v>
      </c>
      <c r="B65" s="444" t="str">
        <f t="shared" si="2"/>
        <v/>
      </c>
      <c r="C65" s="453" t="str">
        <f t="shared" si="24"/>
        <v/>
      </c>
      <c r="D65" s="454" t="str">
        <f t="shared" si="25"/>
        <v/>
      </c>
      <c r="E65" s="455" t="e">
        <f t="shared" si="26"/>
        <v>#VALUE!</v>
      </c>
      <c r="H65" s="457">
        <f t="shared" si="5"/>
        <v>54</v>
      </c>
      <c r="I65" s="458">
        <f>【施設用】施設内療養者一覧!B64</f>
        <v>0</v>
      </c>
      <c r="J65" s="444" t="str">
        <f>IF(【施設用】施設内療養者一覧!B64="","",MAX(【施設用】施設内療養者一覧!E64,$D$7))</f>
        <v/>
      </c>
      <c r="K65" s="459" t="str">
        <f>IF(【施設用】施設内療養者一覧!B64="","",MIN(【施設用】施設内療養者一覧!F64,$F$7,J65+14))</f>
        <v/>
      </c>
      <c r="L65" s="460" t="e">
        <f t="shared" si="42"/>
        <v>#VALUE!</v>
      </c>
      <c r="M65" s="460" t="e">
        <f t="shared" si="43"/>
        <v>#VALUE!</v>
      </c>
      <c r="N65" s="460" t="e">
        <f t="shared" si="44"/>
        <v>#VALUE!</v>
      </c>
      <c r="O65" s="460" t="e">
        <f t="shared" si="45"/>
        <v>#VALUE!</v>
      </c>
      <c r="P65" s="460" t="e">
        <f t="shared" si="46"/>
        <v>#VALUE!</v>
      </c>
      <c r="Q65" s="460" t="e">
        <f t="shared" si="47"/>
        <v>#VALUE!</v>
      </c>
      <c r="R65" s="460" t="e">
        <f t="shared" si="48"/>
        <v>#VALUE!</v>
      </c>
      <c r="S65" s="460" t="e">
        <f t="shared" si="49"/>
        <v>#VALUE!</v>
      </c>
      <c r="T65" s="460" t="e">
        <f t="shared" si="50"/>
        <v>#VALUE!</v>
      </c>
      <c r="U65" s="460" t="e">
        <f t="shared" si="51"/>
        <v>#VALUE!</v>
      </c>
      <c r="V65" s="460" t="e">
        <f t="shared" si="52"/>
        <v>#VALUE!</v>
      </c>
      <c r="W65" s="460" t="e">
        <f t="shared" si="53"/>
        <v>#VALUE!</v>
      </c>
      <c r="X65" s="460" t="e">
        <f t="shared" si="54"/>
        <v>#VALUE!</v>
      </c>
      <c r="Y65" s="460" t="e">
        <f t="shared" si="55"/>
        <v>#VALUE!</v>
      </c>
      <c r="Z65" s="460" t="e">
        <f t="shared" si="56"/>
        <v>#VALUE!</v>
      </c>
    </row>
    <row r="66" spans="1:26" hidden="1">
      <c r="A66" s="452">
        <f t="shared" si="1"/>
        <v>55</v>
      </c>
      <c r="B66" s="444" t="str">
        <f t="shared" si="2"/>
        <v/>
      </c>
      <c r="C66" s="453" t="str">
        <f t="shared" si="24"/>
        <v/>
      </c>
      <c r="D66" s="454" t="str">
        <f t="shared" si="25"/>
        <v/>
      </c>
      <c r="E66" s="455" t="e">
        <f t="shared" si="26"/>
        <v>#VALUE!</v>
      </c>
      <c r="H66" s="457">
        <f t="shared" si="5"/>
        <v>55</v>
      </c>
      <c r="I66" s="458">
        <f>【施設用】施設内療養者一覧!B65</f>
        <v>0</v>
      </c>
      <c r="J66" s="444" t="str">
        <f>IF(【施設用】施設内療養者一覧!B65="","",MAX(【施設用】施設内療養者一覧!E65,$D$7))</f>
        <v/>
      </c>
      <c r="K66" s="459" t="str">
        <f>IF(【施設用】施設内療養者一覧!B65="","",MIN(【施設用】施設内療養者一覧!F65,$F$7,J66+14))</f>
        <v/>
      </c>
      <c r="L66" s="460" t="e">
        <f t="shared" si="42"/>
        <v>#VALUE!</v>
      </c>
      <c r="M66" s="460" t="e">
        <f t="shared" si="43"/>
        <v>#VALUE!</v>
      </c>
      <c r="N66" s="460" t="e">
        <f t="shared" si="44"/>
        <v>#VALUE!</v>
      </c>
      <c r="O66" s="460" t="e">
        <f t="shared" si="45"/>
        <v>#VALUE!</v>
      </c>
      <c r="P66" s="460" t="e">
        <f t="shared" si="46"/>
        <v>#VALUE!</v>
      </c>
      <c r="Q66" s="460" t="e">
        <f t="shared" si="47"/>
        <v>#VALUE!</v>
      </c>
      <c r="R66" s="460" t="e">
        <f t="shared" si="48"/>
        <v>#VALUE!</v>
      </c>
      <c r="S66" s="460" t="e">
        <f t="shared" si="49"/>
        <v>#VALUE!</v>
      </c>
      <c r="T66" s="460" t="e">
        <f t="shared" si="50"/>
        <v>#VALUE!</v>
      </c>
      <c r="U66" s="460" t="e">
        <f t="shared" si="51"/>
        <v>#VALUE!</v>
      </c>
      <c r="V66" s="460" t="e">
        <f t="shared" si="52"/>
        <v>#VALUE!</v>
      </c>
      <c r="W66" s="460" t="e">
        <f t="shared" si="53"/>
        <v>#VALUE!</v>
      </c>
      <c r="X66" s="460" t="e">
        <f t="shared" si="54"/>
        <v>#VALUE!</v>
      </c>
      <c r="Y66" s="460" t="e">
        <f t="shared" si="55"/>
        <v>#VALUE!</v>
      </c>
      <c r="Z66" s="460" t="e">
        <f t="shared" si="56"/>
        <v>#VALUE!</v>
      </c>
    </row>
    <row r="67" spans="1:26" hidden="1">
      <c r="A67" s="452">
        <f t="shared" si="1"/>
        <v>56</v>
      </c>
      <c r="B67" s="444" t="str">
        <f t="shared" si="2"/>
        <v/>
      </c>
      <c r="C67" s="453" t="str">
        <f t="shared" si="24"/>
        <v/>
      </c>
      <c r="D67" s="454" t="str">
        <f t="shared" si="25"/>
        <v/>
      </c>
      <c r="E67" s="455" t="e">
        <f t="shared" si="26"/>
        <v>#VALUE!</v>
      </c>
      <c r="H67" s="457">
        <f t="shared" si="5"/>
        <v>56</v>
      </c>
      <c r="I67" s="458">
        <f>【施設用】施設内療養者一覧!B66</f>
        <v>0</v>
      </c>
      <c r="J67" s="444" t="str">
        <f>IF(【施設用】施設内療養者一覧!B66="","",MAX(【施設用】施設内療養者一覧!E66,$D$7))</f>
        <v/>
      </c>
      <c r="K67" s="459" t="str">
        <f>IF(【施設用】施設内療養者一覧!B66="","",MIN(【施設用】施設内療養者一覧!F66,$F$7,J67+14))</f>
        <v/>
      </c>
      <c r="L67" s="460" t="e">
        <f t="shared" si="42"/>
        <v>#VALUE!</v>
      </c>
      <c r="M67" s="460" t="e">
        <f t="shared" si="43"/>
        <v>#VALUE!</v>
      </c>
      <c r="N67" s="460" t="e">
        <f t="shared" si="44"/>
        <v>#VALUE!</v>
      </c>
      <c r="O67" s="460" t="e">
        <f t="shared" si="45"/>
        <v>#VALUE!</v>
      </c>
      <c r="P67" s="460" t="e">
        <f t="shared" si="46"/>
        <v>#VALUE!</v>
      </c>
      <c r="Q67" s="460" t="e">
        <f t="shared" si="47"/>
        <v>#VALUE!</v>
      </c>
      <c r="R67" s="460" t="e">
        <f t="shared" si="48"/>
        <v>#VALUE!</v>
      </c>
      <c r="S67" s="460" t="e">
        <f t="shared" si="49"/>
        <v>#VALUE!</v>
      </c>
      <c r="T67" s="460" t="e">
        <f t="shared" si="50"/>
        <v>#VALUE!</v>
      </c>
      <c r="U67" s="460" t="e">
        <f t="shared" si="51"/>
        <v>#VALUE!</v>
      </c>
      <c r="V67" s="460" t="e">
        <f t="shared" si="52"/>
        <v>#VALUE!</v>
      </c>
      <c r="W67" s="460" t="e">
        <f t="shared" si="53"/>
        <v>#VALUE!</v>
      </c>
      <c r="X67" s="460" t="e">
        <f t="shared" si="54"/>
        <v>#VALUE!</v>
      </c>
      <c r="Y67" s="460" t="e">
        <f t="shared" si="55"/>
        <v>#VALUE!</v>
      </c>
      <c r="Z67" s="460" t="e">
        <f t="shared" si="56"/>
        <v>#VALUE!</v>
      </c>
    </row>
    <row r="68" spans="1:26" hidden="1">
      <c r="A68" s="452">
        <f t="shared" si="1"/>
        <v>57</v>
      </c>
      <c r="B68" s="444" t="str">
        <f t="shared" si="2"/>
        <v/>
      </c>
      <c r="C68" s="453" t="str">
        <f t="shared" si="24"/>
        <v/>
      </c>
      <c r="D68" s="454" t="str">
        <f t="shared" si="25"/>
        <v/>
      </c>
      <c r="E68" s="455" t="e">
        <f t="shared" si="26"/>
        <v>#VALUE!</v>
      </c>
      <c r="H68" s="457">
        <f t="shared" si="5"/>
        <v>57</v>
      </c>
      <c r="I68" s="458">
        <f>【施設用】施設内療養者一覧!B67</f>
        <v>0</v>
      </c>
      <c r="J68" s="444" t="str">
        <f>IF(【施設用】施設内療養者一覧!B67="","",MAX(【施設用】施設内療養者一覧!E67,$D$7))</f>
        <v/>
      </c>
      <c r="K68" s="459" t="str">
        <f>IF(【施設用】施設内療養者一覧!B67="","",MIN(【施設用】施設内療養者一覧!F67,$F$7,J68+14))</f>
        <v/>
      </c>
      <c r="L68" s="460" t="e">
        <f t="shared" si="42"/>
        <v>#VALUE!</v>
      </c>
      <c r="M68" s="460" t="e">
        <f t="shared" si="43"/>
        <v>#VALUE!</v>
      </c>
      <c r="N68" s="460" t="e">
        <f t="shared" si="44"/>
        <v>#VALUE!</v>
      </c>
      <c r="O68" s="460" t="e">
        <f t="shared" si="45"/>
        <v>#VALUE!</v>
      </c>
      <c r="P68" s="460" t="e">
        <f t="shared" si="46"/>
        <v>#VALUE!</v>
      </c>
      <c r="Q68" s="460" t="e">
        <f t="shared" si="47"/>
        <v>#VALUE!</v>
      </c>
      <c r="R68" s="460" t="e">
        <f t="shared" si="48"/>
        <v>#VALUE!</v>
      </c>
      <c r="S68" s="460" t="e">
        <f t="shared" si="49"/>
        <v>#VALUE!</v>
      </c>
      <c r="T68" s="460" t="e">
        <f t="shared" si="50"/>
        <v>#VALUE!</v>
      </c>
      <c r="U68" s="460" t="e">
        <f t="shared" si="51"/>
        <v>#VALUE!</v>
      </c>
      <c r="V68" s="460" t="e">
        <f t="shared" si="52"/>
        <v>#VALUE!</v>
      </c>
      <c r="W68" s="460" t="e">
        <f t="shared" si="53"/>
        <v>#VALUE!</v>
      </c>
      <c r="X68" s="460" t="e">
        <f t="shared" si="54"/>
        <v>#VALUE!</v>
      </c>
      <c r="Y68" s="460" t="e">
        <f t="shared" si="55"/>
        <v>#VALUE!</v>
      </c>
      <c r="Z68" s="460" t="e">
        <f t="shared" si="56"/>
        <v>#VALUE!</v>
      </c>
    </row>
    <row r="69" spans="1:26" hidden="1">
      <c r="A69" s="452">
        <f t="shared" si="1"/>
        <v>58</v>
      </c>
      <c r="B69" s="444" t="str">
        <f t="shared" si="2"/>
        <v/>
      </c>
      <c r="C69" s="453" t="str">
        <f t="shared" si="24"/>
        <v/>
      </c>
      <c r="D69" s="454" t="str">
        <f t="shared" si="25"/>
        <v/>
      </c>
      <c r="E69" s="455" t="e">
        <f t="shared" si="26"/>
        <v>#VALUE!</v>
      </c>
      <c r="H69" s="457">
        <f t="shared" si="5"/>
        <v>58</v>
      </c>
      <c r="I69" s="458">
        <f>【施設用】施設内療養者一覧!B68</f>
        <v>0</v>
      </c>
      <c r="J69" s="444" t="str">
        <f>IF(【施設用】施設内療養者一覧!B68="","",MAX(【施設用】施設内療養者一覧!E68,$D$7))</f>
        <v/>
      </c>
      <c r="K69" s="459" t="str">
        <f>IF(【施設用】施設内療養者一覧!B68="","",MIN(【施設用】施設内療養者一覧!F68,$F$7,J69+14))</f>
        <v/>
      </c>
      <c r="L69" s="460" t="e">
        <f t="shared" si="42"/>
        <v>#VALUE!</v>
      </c>
      <c r="M69" s="460" t="e">
        <f t="shared" si="43"/>
        <v>#VALUE!</v>
      </c>
      <c r="N69" s="460" t="e">
        <f t="shared" si="44"/>
        <v>#VALUE!</v>
      </c>
      <c r="O69" s="460" t="e">
        <f t="shared" si="45"/>
        <v>#VALUE!</v>
      </c>
      <c r="P69" s="460" t="e">
        <f t="shared" si="46"/>
        <v>#VALUE!</v>
      </c>
      <c r="Q69" s="460" t="e">
        <f t="shared" si="47"/>
        <v>#VALUE!</v>
      </c>
      <c r="R69" s="460" t="e">
        <f t="shared" si="48"/>
        <v>#VALUE!</v>
      </c>
      <c r="S69" s="460" t="e">
        <f t="shared" si="49"/>
        <v>#VALUE!</v>
      </c>
      <c r="T69" s="460" t="e">
        <f t="shared" si="50"/>
        <v>#VALUE!</v>
      </c>
      <c r="U69" s="460" t="e">
        <f t="shared" si="51"/>
        <v>#VALUE!</v>
      </c>
      <c r="V69" s="460" t="e">
        <f t="shared" si="52"/>
        <v>#VALUE!</v>
      </c>
      <c r="W69" s="460" t="e">
        <f t="shared" si="53"/>
        <v>#VALUE!</v>
      </c>
      <c r="X69" s="460" t="e">
        <f t="shared" si="54"/>
        <v>#VALUE!</v>
      </c>
      <c r="Y69" s="460" t="e">
        <f t="shared" si="55"/>
        <v>#VALUE!</v>
      </c>
      <c r="Z69" s="460" t="e">
        <f t="shared" si="56"/>
        <v>#VALUE!</v>
      </c>
    </row>
    <row r="70" spans="1:26" hidden="1">
      <c r="A70" s="452">
        <f t="shared" si="1"/>
        <v>59</v>
      </c>
      <c r="B70" s="444" t="str">
        <f t="shared" si="2"/>
        <v/>
      </c>
      <c r="C70" s="453" t="str">
        <f>IF(B70="","",COUNTIF($L$12:$Z$71,B70))</f>
        <v/>
      </c>
      <c r="D70" s="454" t="str">
        <f t="shared" si="25"/>
        <v/>
      </c>
      <c r="E70" s="455" t="e">
        <f t="shared" si="26"/>
        <v>#VALUE!</v>
      </c>
      <c r="H70" s="457">
        <f t="shared" si="5"/>
        <v>59</v>
      </c>
      <c r="I70" s="458">
        <f>【施設用】施設内療養者一覧!B69</f>
        <v>0</v>
      </c>
      <c r="J70" s="444" t="str">
        <f>IF(【施設用】施設内療養者一覧!B69="","",MAX(【施設用】施設内療養者一覧!E69,$D$7))</f>
        <v/>
      </c>
      <c r="K70" s="459" t="str">
        <f>IF(【施設用】施設内療養者一覧!B69="","",MIN(【施設用】施設内療養者一覧!F69,$F$7,J70+14))</f>
        <v/>
      </c>
      <c r="L70" s="460" t="e">
        <f t="shared" si="42"/>
        <v>#VALUE!</v>
      </c>
      <c r="M70" s="460" t="e">
        <f t="shared" si="43"/>
        <v>#VALUE!</v>
      </c>
      <c r="N70" s="460" t="e">
        <f t="shared" si="44"/>
        <v>#VALUE!</v>
      </c>
      <c r="O70" s="460" t="e">
        <f t="shared" si="45"/>
        <v>#VALUE!</v>
      </c>
      <c r="P70" s="460" t="e">
        <f t="shared" si="46"/>
        <v>#VALUE!</v>
      </c>
      <c r="Q70" s="460" t="e">
        <f t="shared" si="47"/>
        <v>#VALUE!</v>
      </c>
      <c r="R70" s="460" t="e">
        <f t="shared" si="48"/>
        <v>#VALUE!</v>
      </c>
      <c r="S70" s="460" t="e">
        <f t="shared" si="49"/>
        <v>#VALUE!</v>
      </c>
      <c r="T70" s="460" t="e">
        <f t="shared" si="50"/>
        <v>#VALUE!</v>
      </c>
      <c r="U70" s="460" t="e">
        <f t="shared" si="51"/>
        <v>#VALUE!</v>
      </c>
      <c r="V70" s="460" t="e">
        <f t="shared" si="52"/>
        <v>#VALUE!</v>
      </c>
      <c r="W70" s="460" t="e">
        <f t="shared" si="53"/>
        <v>#VALUE!</v>
      </c>
      <c r="X70" s="460" t="e">
        <f t="shared" si="54"/>
        <v>#VALUE!</v>
      </c>
      <c r="Y70" s="460" t="e">
        <f t="shared" si="55"/>
        <v>#VALUE!</v>
      </c>
      <c r="Z70" s="460" t="e">
        <f t="shared" si="56"/>
        <v>#VALUE!</v>
      </c>
    </row>
    <row r="71" spans="1:26" hidden="1">
      <c r="A71" s="452">
        <f t="shared" si="1"/>
        <v>60</v>
      </c>
      <c r="B71" s="444" t="str">
        <f t="shared" si="2"/>
        <v/>
      </c>
      <c r="C71" s="453" t="str">
        <f>IF(B71="","",COUNTIF($L$12:$Z$71,B71))</f>
        <v/>
      </c>
      <c r="D71" s="454" t="str">
        <f t="shared" si="25"/>
        <v/>
      </c>
      <c r="E71" s="455" t="e">
        <f t="shared" si="26"/>
        <v>#VALUE!</v>
      </c>
      <c r="H71" s="457">
        <f t="shared" si="5"/>
        <v>60</v>
      </c>
      <c r="I71" s="458">
        <f>【施設用】施設内療養者一覧!B70</f>
        <v>0</v>
      </c>
      <c r="J71" s="444" t="str">
        <f>IF(【施設用】施設内療養者一覧!B70="","",MAX(【施設用】施設内療養者一覧!E70,$D$7))</f>
        <v/>
      </c>
      <c r="K71" s="459" t="str">
        <f>IF(【施設用】施設内療養者一覧!B70="","",MIN(【施設用】施設内療養者一覧!F70,$F$7,J71+14))</f>
        <v/>
      </c>
      <c r="L71" s="460" t="e">
        <f t="shared" si="42"/>
        <v>#VALUE!</v>
      </c>
      <c r="M71" s="460" t="e">
        <f t="shared" si="43"/>
        <v>#VALUE!</v>
      </c>
      <c r="N71" s="460" t="e">
        <f t="shared" si="44"/>
        <v>#VALUE!</v>
      </c>
      <c r="O71" s="460" t="e">
        <f t="shared" si="45"/>
        <v>#VALUE!</v>
      </c>
      <c r="P71" s="460" t="e">
        <f t="shared" si="46"/>
        <v>#VALUE!</v>
      </c>
      <c r="Q71" s="460" t="e">
        <f t="shared" si="47"/>
        <v>#VALUE!</v>
      </c>
      <c r="R71" s="460" t="e">
        <f t="shared" si="48"/>
        <v>#VALUE!</v>
      </c>
      <c r="S71" s="460" t="e">
        <f t="shared" si="49"/>
        <v>#VALUE!</v>
      </c>
      <c r="T71" s="460" t="e">
        <f t="shared" si="50"/>
        <v>#VALUE!</v>
      </c>
      <c r="U71" s="460" t="e">
        <f t="shared" si="51"/>
        <v>#VALUE!</v>
      </c>
      <c r="V71" s="460" t="e">
        <f t="shared" si="52"/>
        <v>#VALUE!</v>
      </c>
      <c r="W71" s="460" t="e">
        <f t="shared" si="53"/>
        <v>#VALUE!</v>
      </c>
      <c r="X71" s="460" t="e">
        <f t="shared" si="54"/>
        <v>#VALUE!</v>
      </c>
      <c r="Y71" s="460" t="e">
        <f t="shared" si="55"/>
        <v>#VALUE!</v>
      </c>
      <c r="Z71" s="460" t="e">
        <f t="shared" si="56"/>
        <v>#VALUE!</v>
      </c>
    </row>
    <row r="72" spans="1:26" hidden="1">
      <c r="A72" s="452">
        <f t="shared" si="1"/>
        <v>61</v>
      </c>
      <c r="B72" s="444" t="str">
        <f t="shared" si="2"/>
        <v/>
      </c>
      <c r="C72" s="453" t="str">
        <f t="shared" ref="C72:C80" si="57">IF(B72="","",COUNTIF($L$12:$Z$71,B72))</f>
        <v/>
      </c>
      <c r="D72" s="454" t="str">
        <f t="shared" si="25"/>
        <v/>
      </c>
      <c r="E72" s="455" t="e">
        <f t="shared" si="26"/>
        <v>#VALUE!</v>
      </c>
    </row>
    <row r="73" spans="1:26" hidden="1">
      <c r="A73" s="452">
        <f t="shared" si="1"/>
        <v>62</v>
      </c>
      <c r="B73" s="444" t="str">
        <f t="shared" si="2"/>
        <v/>
      </c>
      <c r="C73" s="453" t="str">
        <f t="shared" si="57"/>
        <v/>
      </c>
      <c r="D73" s="454" t="str">
        <f t="shared" si="25"/>
        <v/>
      </c>
      <c r="E73" s="455" t="e">
        <f t="shared" si="26"/>
        <v>#VALUE!</v>
      </c>
    </row>
    <row r="74" spans="1:26" hidden="1">
      <c r="A74" s="452">
        <f t="shared" si="1"/>
        <v>63</v>
      </c>
      <c r="B74" s="444" t="str">
        <f t="shared" si="2"/>
        <v/>
      </c>
      <c r="C74" s="453" t="str">
        <f t="shared" si="57"/>
        <v/>
      </c>
      <c r="D74" s="454" t="str">
        <f t="shared" si="25"/>
        <v/>
      </c>
      <c r="E74" s="455" t="e">
        <f t="shared" si="26"/>
        <v>#VALUE!</v>
      </c>
    </row>
    <row r="75" spans="1:26" hidden="1">
      <c r="A75" s="452">
        <f t="shared" si="1"/>
        <v>64</v>
      </c>
      <c r="B75" s="444" t="str">
        <f t="shared" si="2"/>
        <v/>
      </c>
      <c r="C75" s="453" t="str">
        <f t="shared" si="57"/>
        <v/>
      </c>
      <c r="D75" s="454" t="str">
        <f t="shared" si="25"/>
        <v/>
      </c>
      <c r="E75" s="455" t="e">
        <f t="shared" si="26"/>
        <v>#VALUE!</v>
      </c>
    </row>
    <row r="76" spans="1:26" hidden="1">
      <c r="A76" s="452">
        <f t="shared" si="1"/>
        <v>65</v>
      </c>
      <c r="B76" s="444" t="str">
        <f t="shared" si="2"/>
        <v/>
      </c>
      <c r="C76" s="453" t="str">
        <f t="shared" si="57"/>
        <v/>
      </c>
      <c r="D76" s="454" t="str">
        <f t="shared" si="25"/>
        <v/>
      </c>
      <c r="E76" s="455" t="e">
        <f t="shared" si="26"/>
        <v>#VALUE!</v>
      </c>
    </row>
    <row r="77" spans="1:26" hidden="1">
      <c r="A77" s="452">
        <f t="shared" si="1"/>
        <v>66</v>
      </c>
      <c r="B77" s="444" t="str">
        <f t="shared" si="2"/>
        <v/>
      </c>
      <c r="C77" s="453" t="str">
        <f t="shared" si="57"/>
        <v/>
      </c>
      <c r="D77" s="454" t="str">
        <f t="shared" si="25"/>
        <v/>
      </c>
      <c r="E77" s="455" t="e">
        <f t="shared" si="26"/>
        <v>#VALUE!</v>
      </c>
    </row>
    <row r="78" spans="1:26" hidden="1">
      <c r="A78" s="452">
        <f t="shared" si="1"/>
        <v>67</v>
      </c>
      <c r="B78" s="444" t="str">
        <f t="shared" si="2"/>
        <v/>
      </c>
      <c r="C78" s="453" t="str">
        <f t="shared" si="57"/>
        <v/>
      </c>
      <c r="D78" s="454" t="str">
        <f t="shared" si="25"/>
        <v/>
      </c>
      <c r="E78" s="455" t="e">
        <f t="shared" si="26"/>
        <v>#VALUE!</v>
      </c>
    </row>
    <row r="79" spans="1:26" hidden="1">
      <c r="A79" s="452">
        <f t="shared" si="1"/>
        <v>68</v>
      </c>
      <c r="B79" s="444" t="str">
        <f t="shared" si="2"/>
        <v/>
      </c>
      <c r="C79" s="453" t="str">
        <f t="shared" si="57"/>
        <v/>
      </c>
      <c r="D79" s="454" t="str">
        <f t="shared" si="25"/>
        <v/>
      </c>
      <c r="E79" s="455" t="e">
        <f t="shared" si="26"/>
        <v>#VALUE!</v>
      </c>
    </row>
    <row r="80" spans="1:26" hidden="1">
      <c r="A80" s="452">
        <f t="shared" si="1"/>
        <v>69</v>
      </c>
      <c r="B80" s="444" t="str">
        <f t="shared" si="2"/>
        <v/>
      </c>
      <c r="C80" s="453" t="str">
        <f t="shared" si="57"/>
        <v/>
      </c>
      <c r="D80" s="454" t="str">
        <f t="shared" si="25"/>
        <v/>
      </c>
      <c r="E80" s="455" t="e">
        <f t="shared" si="26"/>
        <v>#VALUE!</v>
      </c>
    </row>
    <row r="81" spans="1:5" hidden="1">
      <c r="A81" s="452">
        <f t="shared" si="1"/>
        <v>70</v>
      </c>
      <c r="B81" s="444" t="str">
        <f t="shared" si="2"/>
        <v/>
      </c>
      <c r="C81" s="453" t="str">
        <f t="shared" si="23"/>
        <v/>
      </c>
      <c r="D81" s="454" t="str">
        <f t="shared" si="3"/>
        <v/>
      </c>
      <c r="E81" s="455" t="e">
        <f t="shared" ref="E81:E91" si="58">D81*10000</f>
        <v>#VALUE!</v>
      </c>
    </row>
    <row r="82" spans="1:5" hidden="1">
      <c r="A82" s="452">
        <f t="shared" si="1"/>
        <v>71</v>
      </c>
      <c r="B82" s="444" t="str">
        <f t="shared" si="2"/>
        <v/>
      </c>
      <c r="C82" s="453" t="str">
        <f t="shared" si="23"/>
        <v/>
      </c>
      <c r="D82" s="454" t="str">
        <f t="shared" si="3"/>
        <v/>
      </c>
      <c r="E82" s="455" t="e">
        <f t="shared" si="58"/>
        <v>#VALUE!</v>
      </c>
    </row>
    <row r="83" spans="1:5" hidden="1">
      <c r="A83" s="452">
        <f t="shared" si="1"/>
        <v>72</v>
      </c>
      <c r="B83" s="444" t="str">
        <f t="shared" si="2"/>
        <v/>
      </c>
      <c r="C83" s="453" t="str">
        <f t="shared" si="23"/>
        <v/>
      </c>
      <c r="D83" s="454" t="str">
        <f t="shared" si="3"/>
        <v/>
      </c>
      <c r="E83" s="455" t="e">
        <f t="shared" si="58"/>
        <v>#VALUE!</v>
      </c>
    </row>
    <row r="84" spans="1:5" hidden="1">
      <c r="A84" s="452">
        <f t="shared" si="1"/>
        <v>73</v>
      </c>
      <c r="B84" s="444" t="str">
        <f t="shared" si="2"/>
        <v/>
      </c>
      <c r="C84" s="453" t="str">
        <f t="shared" si="23"/>
        <v/>
      </c>
      <c r="D84" s="454" t="str">
        <f t="shared" si="3"/>
        <v/>
      </c>
      <c r="E84" s="455" t="e">
        <f t="shared" si="58"/>
        <v>#VALUE!</v>
      </c>
    </row>
    <row r="85" spans="1:5" hidden="1">
      <c r="A85" s="452">
        <f t="shared" si="1"/>
        <v>74</v>
      </c>
      <c r="B85" s="444" t="str">
        <f t="shared" si="2"/>
        <v/>
      </c>
      <c r="C85" s="453" t="str">
        <f t="shared" si="23"/>
        <v/>
      </c>
      <c r="D85" s="454" t="str">
        <f t="shared" si="3"/>
        <v/>
      </c>
      <c r="E85" s="455" t="e">
        <f t="shared" si="58"/>
        <v>#VALUE!</v>
      </c>
    </row>
    <row r="86" spans="1:5" hidden="1">
      <c r="A86" s="452">
        <f t="shared" si="1"/>
        <v>75</v>
      </c>
      <c r="B86" s="444" t="str">
        <f t="shared" si="2"/>
        <v/>
      </c>
      <c r="C86" s="453" t="str">
        <f t="shared" si="23"/>
        <v/>
      </c>
      <c r="D86" s="454" t="str">
        <f t="shared" si="3"/>
        <v/>
      </c>
      <c r="E86" s="455" t="e">
        <f t="shared" si="58"/>
        <v>#VALUE!</v>
      </c>
    </row>
    <row r="87" spans="1:5" hidden="1">
      <c r="A87" s="452">
        <f t="shared" si="1"/>
        <v>76</v>
      </c>
      <c r="B87" s="444" t="str">
        <f t="shared" si="2"/>
        <v/>
      </c>
      <c r="C87" s="453" t="str">
        <f t="shared" si="23"/>
        <v/>
      </c>
      <c r="D87" s="454" t="str">
        <f t="shared" si="3"/>
        <v/>
      </c>
      <c r="E87" s="455" t="e">
        <f t="shared" si="58"/>
        <v>#VALUE!</v>
      </c>
    </row>
    <row r="88" spans="1:5" hidden="1">
      <c r="A88" s="452">
        <f t="shared" si="1"/>
        <v>77</v>
      </c>
      <c r="B88" s="444" t="str">
        <f t="shared" si="2"/>
        <v/>
      </c>
      <c r="C88" s="453" t="str">
        <f t="shared" si="23"/>
        <v/>
      </c>
      <c r="D88" s="454" t="str">
        <f t="shared" si="3"/>
        <v/>
      </c>
      <c r="E88" s="455" t="e">
        <f t="shared" si="58"/>
        <v>#VALUE!</v>
      </c>
    </row>
    <row r="89" spans="1:5" hidden="1">
      <c r="A89" s="452">
        <f t="shared" si="1"/>
        <v>78</v>
      </c>
      <c r="B89" s="444" t="str">
        <f t="shared" si="2"/>
        <v/>
      </c>
      <c r="C89" s="453" t="str">
        <f t="shared" si="23"/>
        <v/>
      </c>
      <c r="D89" s="454" t="str">
        <f t="shared" si="3"/>
        <v/>
      </c>
      <c r="E89" s="455" t="e">
        <f t="shared" si="58"/>
        <v>#VALUE!</v>
      </c>
    </row>
    <row r="90" spans="1:5" hidden="1">
      <c r="A90" s="452">
        <f t="shared" si="1"/>
        <v>79</v>
      </c>
      <c r="B90" s="444" t="str">
        <f t="shared" si="2"/>
        <v/>
      </c>
      <c r="C90" s="453" t="str">
        <f t="shared" si="23"/>
        <v/>
      </c>
      <c r="D90" s="454" t="str">
        <f t="shared" si="3"/>
        <v/>
      </c>
      <c r="E90" s="455" t="e">
        <f t="shared" si="58"/>
        <v>#VALUE!</v>
      </c>
    </row>
    <row r="91" spans="1:5" hidden="1">
      <c r="A91" s="473">
        <f t="shared" si="1"/>
        <v>80</v>
      </c>
      <c r="B91" s="444" t="str">
        <f t="shared" si="2"/>
        <v/>
      </c>
      <c r="C91" s="453" t="str">
        <f t="shared" ref="C91:C110" si="59">IF(B91="","",COUNTIF($L$12:$Z$71,B91))</f>
        <v/>
      </c>
      <c r="D91" s="474" t="str">
        <f t="shared" si="3"/>
        <v/>
      </c>
      <c r="E91" s="455" t="e">
        <f t="shared" si="58"/>
        <v>#VALUE!</v>
      </c>
    </row>
    <row r="92" spans="1:5" hidden="1">
      <c r="A92" s="452">
        <f t="shared" si="1"/>
        <v>81</v>
      </c>
      <c r="B92" s="444" t="str">
        <f t="shared" si="2"/>
        <v/>
      </c>
      <c r="C92" s="453" t="str">
        <f t="shared" si="59"/>
        <v/>
      </c>
      <c r="D92" s="454" t="str">
        <f t="shared" ref="D92:D111" si="60">IF(C92&gt;$F$5-1,C92,"")</f>
        <v/>
      </c>
      <c r="E92" s="475" t="e">
        <f t="shared" ref="E92:E111" si="61">D92*10000</f>
        <v>#VALUE!</v>
      </c>
    </row>
    <row r="93" spans="1:5" hidden="1">
      <c r="A93" s="452">
        <f t="shared" si="1"/>
        <v>82</v>
      </c>
      <c r="B93" s="444" t="str">
        <f t="shared" si="2"/>
        <v/>
      </c>
      <c r="C93" s="453" t="str">
        <f t="shared" si="59"/>
        <v/>
      </c>
      <c r="D93" s="454" t="str">
        <f t="shared" si="60"/>
        <v/>
      </c>
      <c r="E93" s="455" t="e">
        <f t="shared" si="61"/>
        <v>#VALUE!</v>
      </c>
    </row>
    <row r="94" spans="1:5" hidden="1">
      <c r="A94" s="452">
        <f t="shared" si="1"/>
        <v>83</v>
      </c>
      <c r="B94" s="444" t="str">
        <f t="shared" si="2"/>
        <v/>
      </c>
      <c r="C94" s="453" t="str">
        <f t="shared" si="59"/>
        <v/>
      </c>
      <c r="D94" s="454" t="str">
        <f t="shared" si="60"/>
        <v/>
      </c>
      <c r="E94" s="455" t="e">
        <f t="shared" si="61"/>
        <v>#VALUE!</v>
      </c>
    </row>
    <row r="95" spans="1:5" hidden="1">
      <c r="A95" s="452">
        <f t="shared" si="1"/>
        <v>84</v>
      </c>
      <c r="B95" s="444" t="str">
        <f t="shared" si="2"/>
        <v/>
      </c>
      <c r="C95" s="453" t="str">
        <f t="shared" si="59"/>
        <v/>
      </c>
      <c r="D95" s="454" t="str">
        <f t="shared" si="60"/>
        <v/>
      </c>
      <c r="E95" s="455" t="e">
        <f t="shared" si="61"/>
        <v>#VALUE!</v>
      </c>
    </row>
    <row r="96" spans="1:5" hidden="1">
      <c r="A96" s="452">
        <f t="shared" si="1"/>
        <v>85</v>
      </c>
      <c r="B96" s="444" t="str">
        <f t="shared" si="2"/>
        <v/>
      </c>
      <c r="C96" s="453" t="str">
        <f t="shared" si="59"/>
        <v/>
      </c>
      <c r="D96" s="454" t="str">
        <f>IF(C96&gt;$F$5-1,C96,"")</f>
        <v/>
      </c>
      <c r="E96" s="455" t="e">
        <f t="shared" si="61"/>
        <v>#VALUE!</v>
      </c>
    </row>
    <row r="97" spans="1:5" hidden="1">
      <c r="A97" s="452">
        <f t="shared" si="1"/>
        <v>86</v>
      </c>
      <c r="B97" s="444" t="str">
        <f t="shared" si="2"/>
        <v/>
      </c>
      <c r="C97" s="453" t="str">
        <f t="shared" si="59"/>
        <v/>
      </c>
      <c r="D97" s="454" t="str">
        <f t="shared" si="60"/>
        <v/>
      </c>
      <c r="E97" s="455" t="e">
        <f t="shared" si="61"/>
        <v>#VALUE!</v>
      </c>
    </row>
    <row r="98" spans="1:5" hidden="1">
      <c r="A98" s="452">
        <f t="shared" si="1"/>
        <v>87</v>
      </c>
      <c r="B98" s="444" t="str">
        <f t="shared" si="2"/>
        <v/>
      </c>
      <c r="C98" s="453" t="str">
        <f t="shared" si="59"/>
        <v/>
      </c>
      <c r="D98" s="454" t="str">
        <f t="shared" si="60"/>
        <v/>
      </c>
      <c r="E98" s="455" t="e">
        <f t="shared" si="61"/>
        <v>#VALUE!</v>
      </c>
    </row>
    <row r="99" spans="1:5" hidden="1">
      <c r="A99" s="452">
        <f t="shared" si="1"/>
        <v>88</v>
      </c>
      <c r="B99" s="444" t="str">
        <f t="shared" si="2"/>
        <v/>
      </c>
      <c r="C99" s="453" t="str">
        <f t="shared" si="59"/>
        <v/>
      </c>
      <c r="D99" s="454" t="str">
        <f t="shared" si="60"/>
        <v/>
      </c>
      <c r="E99" s="455" t="e">
        <f t="shared" si="61"/>
        <v>#VALUE!</v>
      </c>
    </row>
    <row r="100" spans="1:5" hidden="1">
      <c r="A100" s="452">
        <f t="shared" si="1"/>
        <v>89</v>
      </c>
      <c r="B100" s="444" t="str">
        <f t="shared" si="2"/>
        <v/>
      </c>
      <c r="C100" s="453" t="str">
        <f>IF(B100="","",COUNTIF($L$12:$Z$71,B100))</f>
        <v/>
      </c>
      <c r="D100" s="454" t="str">
        <f t="shared" si="60"/>
        <v/>
      </c>
      <c r="E100" s="455" t="e">
        <f t="shared" si="61"/>
        <v>#VALUE!</v>
      </c>
    </row>
    <row r="101" spans="1:5" hidden="1">
      <c r="A101" s="452">
        <f t="shared" si="1"/>
        <v>90</v>
      </c>
      <c r="B101" s="444" t="str">
        <f t="shared" si="2"/>
        <v/>
      </c>
      <c r="C101" s="453" t="str">
        <f>IF(B101="","",COUNTIF($L$12:$Z$71,B101))</f>
        <v/>
      </c>
      <c r="D101" s="454" t="str">
        <f t="shared" si="60"/>
        <v/>
      </c>
      <c r="E101" s="455" t="e">
        <f t="shared" si="61"/>
        <v>#VALUE!</v>
      </c>
    </row>
    <row r="102" spans="1:5" hidden="1">
      <c r="A102" s="452">
        <f t="shared" si="1"/>
        <v>91</v>
      </c>
      <c r="B102" s="444" t="str">
        <f t="shared" si="2"/>
        <v/>
      </c>
      <c r="C102" s="453" t="str">
        <f t="shared" si="59"/>
        <v/>
      </c>
      <c r="D102" s="454" t="str">
        <f t="shared" si="60"/>
        <v/>
      </c>
      <c r="E102" s="455" t="e">
        <f t="shared" si="61"/>
        <v>#VALUE!</v>
      </c>
    </row>
    <row r="103" spans="1:5" hidden="1">
      <c r="A103" s="452">
        <f t="shared" si="1"/>
        <v>92</v>
      </c>
      <c r="B103" s="444" t="str">
        <f t="shared" si="2"/>
        <v/>
      </c>
      <c r="C103" s="453" t="str">
        <f t="shared" si="59"/>
        <v/>
      </c>
      <c r="D103" s="454" t="str">
        <f t="shared" si="60"/>
        <v/>
      </c>
      <c r="E103" s="455" t="e">
        <f t="shared" si="61"/>
        <v>#VALUE!</v>
      </c>
    </row>
    <row r="104" spans="1:5" hidden="1">
      <c r="A104" s="452">
        <f t="shared" si="1"/>
        <v>93</v>
      </c>
      <c r="B104" s="444" t="str">
        <f t="shared" si="2"/>
        <v/>
      </c>
      <c r="C104" s="453" t="str">
        <f t="shared" si="59"/>
        <v/>
      </c>
      <c r="D104" s="454" t="str">
        <f t="shared" si="60"/>
        <v/>
      </c>
      <c r="E104" s="455" t="e">
        <f t="shared" si="61"/>
        <v>#VALUE!</v>
      </c>
    </row>
    <row r="105" spans="1:5" hidden="1">
      <c r="A105" s="452">
        <f t="shared" si="1"/>
        <v>94</v>
      </c>
      <c r="B105" s="444" t="str">
        <f>IF($D$8+ROW(B104)-11&gt;$F$8,"",$D$8+ROW(B104)-11)</f>
        <v/>
      </c>
      <c r="C105" s="453" t="str">
        <f t="shared" si="59"/>
        <v/>
      </c>
      <c r="D105" s="454" t="str">
        <f t="shared" si="60"/>
        <v/>
      </c>
      <c r="E105" s="455" t="e">
        <f t="shared" si="61"/>
        <v>#VALUE!</v>
      </c>
    </row>
    <row r="106" spans="1:5" hidden="1">
      <c r="A106" s="452">
        <f t="shared" si="1"/>
        <v>95</v>
      </c>
      <c r="B106" s="444" t="str">
        <f t="shared" si="2"/>
        <v/>
      </c>
      <c r="C106" s="453" t="str">
        <f t="shared" si="59"/>
        <v/>
      </c>
      <c r="D106" s="454" t="str">
        <f t="shared" si="60"/>
        <v/>
      </c>
      <c r="E106" s="455" t="e">
        <f t="shared" si="61"/>
        <v>#VALUE!</v>
      </c>
    </row>
    <row r="107" spans="1:5" hidden="1">
      <c r="A107" s="452">
        <f t="shared" ref="A107:A111" si="62">ROW()-11</f>
        <v>96</v>
      </c>
      <c r="B107" s="444" t="str">
        <f t="shared" ref="B107:B110" si="63">IF($D$8+ROW(B106)-11&gt;$F$8,"",$D$8+ROW(B106)-11)</f>
        <v/>
      </c>
      <c r="C107" s="453" t="str">
        <f t="shared" si="59"/>
        <v/>
      </c>
      <c r="D107" s="454" t="str">
        <f t="shared" si="60"/>
        <v/>
      </c>
      <c r="E107" s="455" t="e">
        <f t="shared" si="61"/>
        <v>#VALUE!</v>
      </c>
    </row>
    <row r="108" spans="1:5" hidden="1">
      <c r="A108" s="452">
        <f t="shared" si="62"/>
        <v>97</v>
      </c>
      <c r="B108" s="444" t="str">
        <f t="shared" si="63"/>
        <v/>
      </c>
      <c r="C108" s="453" t="str">
        <f t="shared" si="59"/>
        <v/>
      </c>
      <c r="D108" s="454" t="str">
        <f t="shared" si="60"/>
        <v/>
      </c>
      <c r="E108" s="455" t="e">
        <f t="shared" si="61"/>
        <v>#VALUE!</v>
      </c>
    </row>
    <row r="109" spans="1:5" hidden="1">
      <c r="A109" s="452">
        <f t="shared" si="62"/>
        <v>98</v>
      </c>
      <c r="B109" s="444" t="str">
        <f t="shared" si="63"/>
        <v/>
      </c>
      <c r="C109" s="453" t="str">
        <f t="shared" si="59"/>
        <v/>
      </c>
      <c r="D109" s="454" t="str">
        <f>IF(C109&gt;$F$5-1,C109,"")</f>
        <v/>
      </c>
      <c r="E109" s="455" t="e">
        <f t="shared" si="61"/>
        <v>#VALUE!</v>
      </c>
    </row>
    <row r="110" spans="1:5" hidden="1">
      <c r="A110" s="452">
        <f t="shared" si="62"/>
        <v>99</v>
      </c>
      <c r="B110" s="444" t="str">
        <f t="shared" si="63"/>
        <v/>
      </c>
      <c r="C110" s="453" t="str">
        <f t="shared" si="59"/>
        <v/>
      </c>
      <c r="D110" s="454" t="str">
        <f t="shared" si="60"/>
        <v/>
      </c>
      <c r="E110" s="455" t="e">
        <f t="shared" si="61"/>
        <v>#VALUE!</v>
      </c>
    </row>
    <row r="111" spans="1:5" ht="15" hidden="1" thickBot="1">
      <c r="A111" s="473">
        <f t="shared" si="62"/>
        <v>100</v>
      </c>
      <c r="B111" s="444" t="str">
        <f t="shared" ref="B111" si="64">IF($D$8+ROW(B110)-11&gt;$F$8,"",$D$8+ROW(B110)-11)</f>
        <v/>
      </c>
      <c r="C111" s="453" t="str">
        <f>IF(B111="","",COUNTIF($L$12:$Z$71,B111))</f>
        <v/>
      </c>
      <c r="D111" s="474" t="str">
        <f t="shared" si="60"/>
        <v/>
      </c>
      <c r="E111" s="476" t="e">
        <f t="shared" si="61"/>
        <v>#VALUE!</v>
      </c>
    </row>
    <row r="112" spans="1:5" ht="15" thickTop="1">
      <c r="A112" s="684" t="s">
        <v>233</v>
      </c>
      <c r="B112" s="685"/>
      <c r="C112" s="686"/>
      <c r="D112" s="477">
        <f>SUM(D12:D111)</f>
        <v>0</v>
      </c>
      <c r="E112" s="478">
        <f>_xlfn.AGGREGATE(9,6,E12:E111)</f>
        <v>0</v>
      </c>
    </row>
    <row r="113" spans="1:5" ht="19.5">
      <c r="A113" s="472"/>
      <c r="B113" s="472"/>
      <c r="C113" s="472"/>
      <c r="D113" s="472"/>
      <c r="E113" s="472"/>
    </row>
  </sheetData>
  <sheetProtection sheet="1" objects="1" scenarios="1" selectLockedCells="1"/>
  <mergeCells count="13">
    <mergeCell ref="H10:H11"/>
    <mergeCell ref="I10:I11"/>
    <mergeCell ref="J10:K10"/>
    <mergeCell ref="L10:Z10"/>
    <mergeCell ref="J5:AB9"/>
    <mergeCell ref="A10:F10"/>
    <mergeCell ref="A112:C112"/>
    <mergeCell ref="A2:F2"/>
    <mergeCell ref="A4:B5"/>
    <mergeCell ref="C4:D5"/>
    <mergeCell ref="A7:B7"/>
    <mergeCell ref="A8:B8"/>
    <mergeCell ref="F21:F23"/>
  </mergeCells>
  <phoneticPr fontId="4"/>
  <conditionalFormatting sqref="L12:Z71 E12:E16 E22:E35 E41:E50 D42:E50 D81:E91">
    <cfRule type="containsErrors" dxfId="26" priority="23">
      <formula>ISERROR(D12)</formula>
    </cfRule>
  </conditionalFormatting>
  <conditionalFormatting sqref="C12:D16 C22:D35 C41:D50 C81:D91">
    <cfRule type="containsErrors" dxfId="25" priority="21">
      <formula>ISERROR(C12)</formula>
    </cfRule>
    <cfRule type="containsErrors" priority="22">
      <formula>ISERROR(C12)</formula>
    </cfRule>
  </conditionalFormatting>
  <conditionalFormatting sqref="E36:E40">
    <cfRule type="containsErrors" dxfId="24" priority="18">
      <formula>ISERROR(E36)</formula>
    </cfRule>
  </conditionalFormatting>
  <conditionalFormatting sqref="C36:D40">
    <cfRule type="containsErrors" dxfId="23" priority="16">
      <formula>ISERROR(C36)</formula>
    </cfRule>
    <cfRule type="containsErrors" priority="17">
      <formula>ISERROR(C36)</formula>
    </cfRule>
  </conditionalFormatting>
  <conditionalFormatting sqref="D37:E40">
    <cfRule type="containsErrors" dxfId="22" priority="15">
      <formula>ISERROR(D37)</formula>
    </cfRule>
  </conditionalFormatting>
  <conditionalFormatting sqref="E17:E21">
    <cfRule type="containsErrors" dxfId="21" priority="14">
      <formula>ISERROR(E17)</formula>
    </cfRule>
  </conditionalFormatting>
  <conditionalFormatting sqref="C17:D21">
    <cfRule type="containsErrors" dxfId="20" priority="12">
      <formula>ISERROR(C17)</formula>
    </cfRule>
    <cfRule type="containsErrors" priority="13">
      <formula>ISERROR(C17)</formula>
    </cfRule>
  </conditionalFormatting>
  <conditionalFormatting sqref="E92:E111">
    <cfRule type="containsErrors" dxfId="19" priority="11">
      <formula>ISERROR(E92)</formula>
    </cfRule>
  </conditionalFormatting>
  <conditionalFormatting sqref="C92:D111">
    <cfRule type="containsErrors" dxfId="18" priority="9">
      <formula>ISERROR(C92)</formula>
    </cfRule>
    <cfRule type="containsErrors" priority="10">
      <formula>ISERROR(C92)</formula>
    </cfRule>
  </conditionalFormatting>
  <conditionalFormatting sqref="D92:E111">
    <cfRule type="containsErrors" dxfId="17" priority="8">
      <formula>ISERROR(D92)</formula>
    </cfRule>
  </conditionalFormatting>
  <conditionalFormatting sqref="D51:E61">
    <cfRule type="containsErrors" dxfId="16" priority="7">
      <formula>ISERROR(D51)</formula>
    </cfRule>
  </conditionalFormatting>
  <conditionalFormatting sqref="C51:D61">
    <cfRule type="containsErrors" dxfId="15" priority="5">
      <formula>ISERROR(C51)</formula>
    </cfRule>
    <cfRule type="containsErrors" priority="6">
      <formula>ISERROR(C51)</formula>
    </cfRule>
  </conditionalFormatting>
  <conditionalFormatting sqref="E62:E80">
    <cfRule type="containsErrors" dxfId="14" priority="4">
      <formula>ISERROR(E62)</formula>
    </cfRule>
  </conditionalFormatting>
  <conditionalFormatting sqref="C62:D80">
    <cfRule type="containsErrors" dxfId="13" priority="2">
      <formula>ISERROR(C62)</formula>
    </cfRule>
    <cfRule type="containsErrors" priority="3">
      <formula>ISERROR(C62)</formula>
    </cfRule>
  </conditionalFormatting>
  <conditionalFormatting sqref="D62:E80">
    <cfRule type="containsErrors" dxfId="12" priority="1">
      <formula>ISERROR(D62)</formula>
    </cfRule>
  </conditionalFormatting>
  <dataValidations xWindow="482" yWindow="490" count="2">
    <dataValidation allowBlank="1" showErrorMessage="1" promptTitle="入力不要！！！" prompt="自動計算されるため、入力しないでください" sqref="A1:F8" xr:uid="{16DF2D0A-CE1F-4DE3-A2B5-11BB1DDB8DDB}"/>
    <dataValidation allowBlank="1" showErrorMessage="1" sqref="A9:F23 F26:F27 F32:F64 A24:E115" xr:uid="{154CB565-A0BD-4D40-A1F7-121A8546A8F5}"/>
  </dataValidations>
  <pageMargins left="0.59055118110236227" right="0.39370078740157483" top="0.19685039370078741" bottom="0.19685039370078741"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B7B0-2EFC-4C17-B502-8F25C486D070}">
  <sheetPr codeName="Sheet8">
    <tabColor theme="4" tint="0.39997558519241921"/>
  </sheetPr>
  <dimension ref="A1:AK43"/>
  <sheetViews>
    <sheetView view="pageBreakPreview" zoomScaleNormal="100" zoomScaleSheetLayoutView="100" workbookViewId="0">
      <selection activeCell="A2" sqref="A2:AI3"/>
    </sheetView>
  </sheetViews>
  <sheetFormatPr defaultRowHeight="13.5"/>
  <cols>
    <col min="1" max="12" width="2.5" customWidth="1"/>
    <col min="13" max="13" width="3.125" customWidth="1"/>
    <col min="14" max="14" width="2.5" customWidth="1"/>
    <col min="15" max="15" width="4.375" customWidth="1"/>
    <col min="16" max="35" width="2.5" customWidth="1"/>
    <col min="36" max="36" width="0.875" customWidth="1"/>
  </cols>
  <sheetData>
    <row r="1" spans="1:36">
      <c r="A1" t="s">
        <v>527</v>
      </c>
      <c r="F1" s="518"/>
      <c r="G1" s="519"/>
      <c r="H1" s="519"/>
      <c r="I1" s="519"/>
      <c r="J1" s="519"/>
      <c r="K1" s="519"/>
      <c r="L1" s="519"/>
      <c r="M1" s="519"/>
      <c r="N1" s="519"/>
    </row>
    <row r="2" spans="1:36" ht="19.5" customHeight="1">
      <c r="A2" s="718" t="s">
        <v>143</v>
      </c>
      <c r="B2" s="718"/>
      <c r="C2" s="718"/>
      <c r="D2" s="718"/>
      <c r="E2" s="718"/>
      <c r="F2" s="718"/>
      <c r="G2" s="718"/>
      <c r="H2" s="718"/>
      <c r="I2" s="718"/>
      <c r="J2" s="718"/>
      <c r="K2" s="718"/>
      <c r="L2" s="718"/>
      <c r="M2" s="718"/>
      <c r="N2" s="718"/>
      <c r="O2" s="718"/>
      <c r="P2" s="718"/>
      <c r="Q2" s="718"/>
      <c r="R2" s="718"/>
      <c r="S2" s="718"/>
      <c r="T2" s="718"/>
      <c r="U2" s="718"/>
      <c r="V2" s="718"/>
      <c r="W2" s="718"/>
      <c r="X2" s="718"/>
      <c r="Y2" s="718"/>
      <c r="Z2" s="718"/>
      <c r="AA2" s="718"/>
      <c r="AB2" s="718"/>
      <c r="AC2" s="718"/>
      <c r="AD2" s="718"/>
      <c r="AE2" s="718"/>
      <c r="AF2" s="718"/>
      <c r="AG2" s="718"/>
      <c r="AH2" s="718"/>
      <c r="AI2" s="718"/>
      <c r="AJ2" s="129"/>
    </row>
    <row r="3" spans="1:36" ht="19.5" customHeight="1">
      <c r="A3" s="718"/>
      <c r="B3" s="718"/>
      <c r="C3" s="718"/>
      <c r="D3" s="718"/>
      <c r="E3" s="718"/>
      <c r="F3" s="718"/>
      <c r="G3" s="718"/>
      <c r="H3" s="718"/>
      <c r="I3" s="718"/>
      <c r="J3" s="718"/>
      <c r="K3" s="718"/>
      <c r="L3" s="718"/>
      <c r="M3" s="718"/>
      <c r="N3" s="718"/>
      <c r="O3" s="718"/>
      <c r="P3" s="718"/>
      <c r="Q3" s="718"/>
      <c r="R3" s="718"/>
      <c r="S3" s="718"/>
      <c r="T3" s="718"/>
      <c r="U3" s="718"/>
      <c r="V3" s="718"/>
      <c r="W3" s="718"/>
      <c r="X3" s="718"/>
      <c r="Y3" s="718"/>
      <c r="Z3" s="718"/>
      <c r="AA3" s="718"/>
      <c r="AB3" s="718"/>
      <c r="AC3" s="718"/>
      <c r="AD3" s="718"/>
      <c r="AE3" s="718"/>
      <c r="AF3" s="718"/>
      <c r="AG3" s="718"/>
      <c r="AH3" s="718"/>
      <c r="AI3" s="718"/>
      <c r="AJ3" s="129"/>
    </row>
    <row r="4" spans="1:36" ht="19.5" customHeight="1"/>
    <row r="5" spans="1:36" ht="19.5" customHeight="1" thickBot="1">
      <c r="A5" s="93" t="s">
        <v>446</v>
      </c>
    </row>
    <row r="6" spans="1:36" ht="19.5" customHeight="1" thickBot="1">
      <c r="C6" s="719" t="s">
        <v>144</v>
      </c>
      <c r="D6" s="720"/>
      <c r="E6" s="720"/>
      <c r="F6" s="720"/>
      <c r="G6" s="720"/>
      <c r="H6" s="720"/>
      <c r="I6" s="720"/>
      <c r="J6" s="720"/>
      <c r="K6" s="720"/>
      <c r="L6" s="720"/>
      <c r="M6" s="720"/>
      <c r="N6" s="720"/>
      <c r="O6" s="720"/>
      <c r="P6" s="720"/>
      <c r="Q6" s="720"/>
      <c r="R6" s="720"/>
      <c r="S6" s="720"/>
      <c r="T6" s="720"/>
      <c r="U6" s="720"/>
      <c r="V6" s="720"/>
      <c r="W6" s="720"/>
      <c r="X6" s="720"/>
      <c r="Y6" s="720"/>
      <c r="Z6" s="720"/>
      <c r="AA6" s="720"/>
      <c r="AB6" s="720"/>
      <c r="AC6" s="720"/>
      <c r="AD6" s="720"/>
      <c r="AE6" s="720"/>
      <c r="AF6" s="720"/>
      <c r="AG6" s="720"/>
      <c r="AH6" s="720"/>
      <c r="AI6" s="721"/>
    </row>
    <row r="7" spans="1:36" ht="19.5" customHeight="1">
      <c r="C7" s="94"/>
      <c r="D7" s="722" t="s">
        <v>484</v>
      </c>
      <c r="E7" s="723"/>
      <c r="F7" s="723"/>
      <c r="G7" s="723"/>
      <c r="H7" s="723"/>
      <c r="I7" s="723"/>
      <c r="J7" s="723"/>
      <c r="K7" s="723"/>
      <c r="L7" s="723"/>
      <c r="M7" s="723"/>
      <c r="N7" s="723"/>
      <c r="O7" s="723"/>
      <c r="P7" s="723"/>
      <c r="Q7" s="723"/>
      <c r="R7" s="723"/>
      <c r="S7" s="723"/>
      <c r="T7" s="723"/>
      <c r="U7" s="723"/>
      <c r="V7" s="723"/>
      <c r="W7" s="723"/>
      <c r="X7" s="723"/>
      <c r="Y7" s="723"/>
      <c r="Z7" s="723"/>
      <c r="AA7" s="723"/>
      <c r="AB7" s="723"/>
      <c r="AC7" s="723"/>
      <c r="AD7" s="723"/>
      <c r="AE7" s="723"/>
      <c r="AF7" s="723"/>
      <c r="AG7" s="723"/>
      <c r="AH7" s="723"/>
      <c r="AI7" s="724"/>
    </row>
    <row r="8" spans="1:36" ht="19.5" customHeight="1">
      <c r="C8" s="95"/>
      <c r="D8" s="725" t="s">
        <v>485</v>
      </c>
      <c r="E8" s="726"/>
      <c r="F8" s="726"/>
      <c r="G8" s="726"/>
      <c r="H8" s="726"/>
      <c r="I8" s="726"/>
      <c r="J8" s="726"/>
      <c r="K8" s="726"/>
      <c r="L8" s="726"/>
      <c r="M8" s="726"/>
      <c r="N8" s="726"/>
      <c r="O8" s="726"/>
      <c r="P8" s="726"/>
      <c r="Q8" s="726"/>
      <c r="R8" s="726"/>
      <c r="S8" s="726"/>
      <c r="T8" s="726"/>
      <c r="U8" s="726"/>
      <c r="V8" s="726"/>
      <c r="W8" s="726"/>
      <c r="X8" s="726"/>
      <c r="Y8" s="726"/>
      <c r="Z8" s="726"/>
      <c r="AA8" s="726"/>
      <c r="AB8" s="726"/>
      <c r="AC8" s="726"/>
      <c r="AD8" s="726"/>
      <c r="AE8" s="726"/>
      <c r="AF8" s="726"/>
      <c r="AG8" s="726"/>
      <c r="AH8" s="726"/>
      <c r="AI8" s="727"/>
    </row>
    <row r="9" spans="1:36" ht="19.5" customHeight="1">
      <c r="C9" s="95"/>
      <c r="D9" s="728" t="s">
        <v>486</v>
      </c>
      <c r="E9" s="729"/>
      <c r="F9" s="729"/>
      <c r="G9" s="729"/>
      <c r="H9" s="729"/>
      <c r="I9" s="729"/>
      <c r="J9" s="729"/>
      <c r="K9" s="729"/>
      <c r="L9" s="729"/>
      <c r="M9" s="729"/>
      <c r="N9" s="729"/>
      <c r="O9" s="729"/>
      <c r="P9" s="729"/>
      <c r="Q9" s="729"/>
      <c r="R9" s="729"/>
      <c r="S9" s="729"/>
      <c r="T9" s="729"/>
      <c r="U9" s="729"/>
      <c r="V9" s="729"/>
      <c r="W9" s="729"/>
      <c r="X9" s="729"/>
      <c r="Y9" s="729"/>
      <c r="Z9" s="729"/>
      <c r="AA9" s="729"/>
      <c r="AB9" s="729"/>
      <c r="AC9" s="729"/>
      <c r="AD9" s="729"/>
      <c r="AE9" s="729"/>
      <c r="AF9" s="729"/>
      <c r="AG9" s="729"/>
      <c r="AH9" s="729"/>
      <c r="AI9" s="730"/>
    </row>
    <row r="10" spans="1:36" ht="19.5" customHeight="1">
      <c r="C10" s="95"/>
      <c r="D10" s="728" t="s">
        <v>487</v>
      </c>
      <c r="E10" s="729"/>
      <c r="F10" s="729"/>
      <c r="G10" s="729"/>
      <c r="H10" s="729"/>
      <c r="I10" s="729"/>
      <c r="J10" s="729"/>
      <c r="K10" s="729"/>
      <c r="L10" s="729"/>
      <c r="M10" s="729"/>
      <c r="N10" s="729"/>
      <c r="O10" s="729"/>
      <c r="P10" s="729"/>
      <c r="Q10" s="729"/>
      <c r="R10" s="729"/>
      <c r="S10" s="729"/>
      <c r="T10" s="729"/>
      <c r="U10" s="729"/>
      <c r="V10" s="729"/>
      <c r="W10" s="729"/>
      <c r="X10" s="729"/>
      <c r="Y10" s="729"/>
      <c r="Z10" s="729"/>
      <c r="AA10" s="729"/>
      <c r="AB10" s="729"/>
      <c r="AC10" s="729"/>
      <c r="AD10" s="729"/>
      <c r="AE10" s="729"/>
      <c r="AF10" s="729"/>
      <c r="AG10" s="729"/>
      <c r="AH10" s="729"/>
      <c r="AI10" s="730"/>
    </row>
    <row r="11" spans="1:36" ht="19.5" customHeight="1">
      <c r="C11" s="95"/>
      <c r="D11" s="725" t="s">
        <v>488</v>
      </c>
      <c r="E11" s="726"/>
      <c r="F11" s="726"/>
      <c r="G11" s="726"/>
      <c r="H11" s="726"/>
      <c r="I11" s="726"/>
      <c r="J11" s="726"/>
      <c r="K11" s="726"/>
      <c r="L11" s="726"/>
      <c r="M11" s="726"/>
      <c r="N11" s="726"/>
      <c r="O11" s="726"/>
      <c r="P11" s="726"/>
      <c r="Q11" s="726"/>
      <c r="R11" s="726"/>
      <c r="S11" s="726"/>
      <c r="T11" s="726"/>
      <c r="U11" s="726"/>
      <c r="V11" s="726"/>
      <c r="W11" s="726"/>
      <c r="X11" s="726"/>
      <c r="Y11" s="726"/>
      <c r="Z11" s="726"/>
      <c r="AA11" s="726"/>
      <c r="AB11" s="726"/>
      <c r="AC11" s="726"/>
      <c r="AD11" s="726"/>
      <c r="AE11" s="726"/>
      <c r="AF11" s="726"/>
      <c r="AG11" s="726"/>
      <c r="AH11" s="726"/>
      <c r="AI11" s="727"/>
    </row>
    <row r="12" spans="1:36" ht="19.5" customHeight="1">
      <c r="C12" s="95"/>
      <c r="D12" s="731" t="s">
        <v>489</v>
      </c>
      <c r="E12" s="732"/>
      <c r="F12" s="732"/>
      <c r="G12" s="732"/>
      <c r="H12" s="732"/>
      <c r="I12" s="732"/>
      <c r="J12" s="732"/>
      <c r="K12" s="732"/>
      <c r="L12" s="732"/>
      <c r="M12" s="732"/>
      <c r="N12" s="732"/>
      <c r="O12" s="732"/>
      <c r="P12" s="732"/>
      <c r="Q12" s="732"/>
      <c r="R12" s="732"/>
      <c r="S12" s="732"/>
      <c r="T12" s="732"/>
      <c r="U12" s="732"/>
      <c r="V12" s="732"/>
      <c r="W12" s="732"/>
      <c r="X12" s="732"/>
      <c r="Y12" s="732"/>
      <c r="Z12" s="732"/>
      <c r="AA12" s="732"/>
      <c r="AB12" s="732"/>
      <c r="AC12" s="732"/>
      <c r="AD12" s="732"/>
      <c r="AE12" s="732"/>
      <c r="AF12" s="732"/>
      <c r="AG12" s="732"/>
      <c r="AH12" s="732"/>
      <c r="AI12" s="733"/>
    </row>
    <row r="13" spans="1:36" s="118" customFormat="1" ht="62.25" customHeight="1" thickBot="1">
      <c r="C13" s="348"/>
      <c r="D13" s="734" t="s">
        <v>490</v>
      </c>
      <c r="E13" s="734"/>
      <c r="F13" s="734"/>
      <c r="G13" s="734"/>
      <c r="H13" s="734"/>
      <c r="I13" s="734"/>
      <c r="J13" s="734"/>
      <c r="K13" s="734"/>
      <c r="L13" s="734"/>
      <c r="M13" s="734"/>
      <c r="N13" s="734"/>
      <c r="O13" s="734"/>
      <c r="P13" s="734"/>
      <c r="Q13" s="734"/>
      <c r="R13" s="734"/>
      <c r="S13" s="734"/>
      <c r="T13" s="734"/>
      <c r="U13" s="734"/>
      <c r="V13" s="734"/>
      <c r="W13" s="734"/>
      <c r="X13" s="734"/>
      <c r="Y13" s="734"/>
      <c r="Z13" s="734"/>
      <c r="AA13" s="734"/>
      <c r="AB13" s="734"/>
      <c r="AC13" s="734"/>
      <c r="AD13" s="734"/>
      <c r="AE13" s="734"/>
      <c r="AF13" s="734"/>
      <c r="AG13" s="734"/>
      <c r="AH13" s="734"/>
      <c r="AI13" s="735"/>
    </row>
    <row r="14" spans="1:36" s="118" customFormat="1" ht="19.5" customHeight="1">
      <c r="C14" s="119"/>
      <c r="D14" s="736" t="s">
        <v>145</v>
      </c>
      <c r="E14" s="736"/>
      <c r="F14" s="736"/>
      <c r="G14" s="736"/>
      <c r="H14" s="736"/>
      <c r="I14" s="736"/>
      <c r="J14" s="736"/>
      <c r="K14" s="736"/>
      <c r="L14" s="736"/>
      <c r="M14" s="736"/>
      <c r="N14" s="736"/>
      <c r="O14" s="736"/>
      <c r="P14" s="736"/>
      <c r="Q14" s="736"/>
      <c r="R14" s="736"/>
      <c r="S14" s="736"/>
      <c r="T14" s="736"/>
      <c r="U14" s="736"/>
      <c r="V14" s="736"/>
      <c r="W14" s="736"/>
      <c r="X14" s="736"/>
      <c r="Y14" s="736"/>
      <c r="Z14" s="736"/>
      <c r="AA14" s="736"/>
      <c r="AB14" s="736"/>
      <c r="AC14" s="736"/>
      <c r="AD14" s="736"/>
      <c r="AE14" s="736"/>
      <c r="AF14" s="736"/>
      <c r="AG14" s="736"/>
      <c r="AH14" s="736"/>
      <c r="AI14" s="736"/>
    </row>
    <row r="15" spans="1:36" ht="19.5" customHeight="1">
      <c r="C15" s="96"/>
      <c r="D15" s="737"/>
      <c r="E15" s="737"/>
      <c r="F15" s="737"/>
      <c r="G15" s="737"/>
      <c r="H15" s="737"/>
      <c r="I15" s="737"/>
      <c r="J15" s="737"/>
      <c r="K15" s="737"/>
      <c r="L15" s="737"/>
      <c r="M15" s="737"/>
      <c r="N15" s="737"/>
      <c r="O15" s="737"/>
      <c r="P15" s="737"/>
      <c r="Q15" s="737"/>
      <c r="R15" s="737"/>
      <c r="S15" s="737"/>
      <c r="T15" s="737"/>
      <c r="U15" s="737"/>
      <c r="V15" s="737"/>
      <c r="W15" s="737"/>
      <c r="X15" s="737"/>
      <c r="Y15" s="737"/>
      <c r="Z15" s="737"/>
      <c r="AA15" s="737"/>
      <c r="AB15" s="737"/>
      <c r="AC15" s="737"/>
      <c r="AD15" s="737"/>
      <c r="AE15" s="737"/>
      <c r="AF15" s="737"/>
      <c r="AG15" s="737"/>
      <c r="AH15" s="737"/>
      <c r="AI15" s="737"/>
    </row>
    <row r="16" spans="1:36" ht="19.5" customHeight="1" thickBot="1">
      <c r="A16" s="93" t="s">
        <v>146</v>
      </c>
      <c r="C16" s="96"/>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row>
    <row r="17" spans="1:37" ht="19.5" customHeight="1">
      <c r="B17" s="709"/>
      <c r="C17" s="710"/>
      <c r="D17" s="710"/>
      <c r="E17" s="710"/>
      <c r="F17" s="710"/>
      <c r="G17" s="710"/>
      <c r="H17" s="710"/>
      <c r="I17" s="710"/>
      <c r="J17" s="710"/>
      <c r="K17" s="710"/>
      <c r="L17" s="710"/>
      <c r="M17" s="710"/>
      <c r="N17" s="710"/>
      <c r="O17" s="710"/>
      <c r="P17" s="710"/>
      <c r="Q17" s="710"/>
      <c r="R17" s="710"/>
      <c r="S17" s="710"/>
      <c r="T17" s="710"/>
      <c r="U17" s="710"/>
      <c r="V17" s="710"/>
      <c r="W17" s="710"/>
      <c r="X17" s="710"/>
      <c r="Y17" s="710"/>
      <c r="Z17" s="710"/>
      <c r="AA17" s="710"/>
      <c r="AB17" s="710"/>
      <c r="AC17" s="710"/>
      <c r="AD17" s="710"/>
      <c r="AE17" s="710"/>
      <c r="AF17" s="710"/>
      <c r="AG17" s="710"/>
      <c r="AH17" s="710"/>
      <c r="AI17" s="711"/>
    </row>
    <row r="18" spans="1:37" ht="19.5" customHeight="1">
      <c r="B18" s="712"/>
      <c r="C18" s="713"/>
      <c r="D18" s="713"/>
      <c r="E18" s="713"/>
      <c r="F18" s="713"/>
      <c r="G18" s="713"/>
      <c r="H18" s="713"/>
      <c r="I18" s="713"/>
      <c r="J18" s="713"/>
      <c r="K18" s="713"/>
      <c r="L18" s="713"/>
      <c r="M18" s="713"/>
      <c r="N18" s="713"/>
      <c r="O18" s="713"/>
      <c r="P18" s="713"/>
      <c r="Q18" s="713"/>
      <c r="R18" s="713"/>
      <c r="S18" s="713"/>
      <c r="T18" s="713"/>
      <c r="U18" s="713"/>
      <c r="V18" s="713"/>
      <c r="W18" s="713"/>
      <c r="X18" s="713"/>
      <c r="Y18" s="713"/>
      <c r="Z18" s="713"/>
      <c r="AA18" s="713"/>
      <c r="AB18" s="713"/>
      <c r="AC18" s="713"/>
      <c r="AD18" s="713"/>
      <c r="AE18" s="713"/>
      <c r="AF18" s="713"/>
      <c r="AG18" s="713"/>
      <c r="AH18" s="713"/>
      <c r="AI18" s="714"/>
    </row>
    <row r="19" spans="1:37" ht="19.5" customHeight="1">
      <c r="B19" s="712"/>
      <c r="C19" s="713"/>
      <c r="D19" s="713"/>
      <c r="E19" s="713"/>
      <c r="F19" s="713"/>
      <c r="G19" s="713"/>
      <c r="H19" s="713"/>
      <c r="I19" s="713"/>
      <c r="J19" s="713"/>
      <c r="K19" s="713"/>
      <c r="L19" s="713"/>
      <c r="M19" s="713"/>
      <c r="N19" s="713"/>
      <c r="O19" s="713"/>
      <c r="P19" s="713"/>
      <c r="Q19" s="713"/>
      <c r="R19" s="713"/>
      <c r="S19" s="713"/>
      <c r="T19" s="713"/>
      <c r="U19" s="713"/>
      <c r="V19" s="713"/>
      <c r="W19" s="713"/>
      <c r="X19" s="713"/>
      <c r="Y19" s="713"/>
      <c r="Z19" s="713"/>
      <c r="AA19" s="713"/>
      <c r="AB19" s="713"/>
      <c r="AC19" s="713"/>
      <c r="AD19" s="713"/>
      <c r="AE19" s="713"/>
      <c r="AF19" s="713"/>
      <c r="AG19" s="713"/>
      <c r="AH19" s="713"/>
      <c r="AI19" s="714"/>
    </row>
    <row r="20" spans="1:37" ht="19.5" customHeight="1" thickBot="1">
      <c r="B20" s="715"/>
      <c r="C20" s="716"/>
      <c r="D20" s="716"/>
      <c r="E20" s="716"/>
      <c r="F20" s="716"/>
      <c r="G20" s="716"/>
      <c r="H20" s="716"/>
      <c r="I20" s="716"/>
      <c r="J20" s="716"/>
      <c r="K20" s="716"/>
      <c r="L20" s="716"/>
      <c r="M20" s="716"/>
      <c r="N20" s="716"/>
      <c r="O20" s="716"/>
      <c r="P20" s="716"/>
      <c r="Q20" s="716"/>
      <c r="R20" s="716"/>
      <c r="S20" s="716"/>
      <c r="T20" s="716"/>
      <c r="U20" s="716"/>
      <c r="V20" s="716"/>
      <c r="W20" s="716"/>
      <c r="X20" s="716"/>
      <c r="Y20" s="716"/>
      <c r="Z20" s="716"/>
      <c r="AA20" s="716"/>
      <c r="AB20" s="716"/>
      <c r="AC20" s="716"/>
      <c r="AD20" s="716"/>
      <c r="AE20" s="716"/>
      <c r="AF20" s="716"/>
      <c r="AG20" s="716"/>
      <c r="AH20" s="716"/>
      <c r="AI20" s="717"/>
    </row>
    <row r="21" spans="1:37" ht="19.5" customHeight="1">
      <c r="A21" s="98"/>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row>
    <row r="22" spans="1:37" ht="19.5" customHeight="1">
      <c r="A22" s="98"/>
      <c r="B22" s="98"/>
      <c r="C22" s="117" t="s">
        <v>149</v>
      </c>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row>
    <row r="23" spans="1:37" ht="19.5" customHeight="1">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row>
    <row r="24" spans="1:37" ht="19.5" customHeight="1">
      <c r="A24" s="741" t="s">
        <v>147</v>
      </c>
      <c r="B24" s="741"/>
      <c r="C24" s="741"/>
      <c r="D24" s="741"/>
      <c r="E24" s="741"/>
      <c r="F24" s="741"/>
      <c r="G24" s="741"/>
      <c r="H24" s="741"/>
      <c r="I24" s="741"/>
      <c r="J24" s="741"/>
      <c r="K24" s="741"/>
      <c r="L24" s="741"/>
      <c r="M24" s="741"/>
      <c r="N24" s="741"/>
      <c r="O24" s="741"/>
      <c r="P24" s="741"/>
      <c r="Q24" s="741"/>
      <c r="R24" s="741"/>
      <c r="S24" s="741"/>
      <c r="T24" s="741"/>
      <c r="U24" s="741"/>
      <c r="V24" s="741"/>
      <c r="W24" s="741"/>
      <c r="X24" s="741"/>
      <c r="Y24" s="741"/>
      <c r="Z24" s="741"/>
      <c r="AA24" s="741"/>
      <c r="AB24" s="741"/>
      <c r="AC24" s="741"/>
      <c r="AD24" s="741"/>
      <c r="AE24" s="741"/>
      <c r="AF24" s="741"/>
      <c r="AG24" s="741"/>
      <c r="AH24" s="741"/>
      <c r="AI24" s="741"/>
    </row>
    <row r="25" spans="1:37" ht="19.5" customHeight="1">
      <c r="A25" s="741"/>
      <c r="B25" s="741"/>
      <c r="C25" s="741"/>
      <c r="D25" s="741"/>
      <c r="E25" s="741"/>
      <c r="F25" s="741"/>
      <c r="G25" s="741"/>
      <c r="H25" s="741"/>
      <c r="I25" s="741"/>
      <c r="J25" s="741"/>
      <c r="K25" s="741"/>
      <c r="L25" s="741"/>
      <c r="M25" s="741"/>
      <c r="N25" s="741"/>
      <c r="O25" s="741"/>
      <c r="P25" s="741"/>
      <c r="Q25" s="741"/>
      <c r="R25" s="741"/>
      <c r="S25" s="741"/>
      <c r="T25" s="741"/>
      <c r="U25" s="741"/>
      <c r="V25" s="741"/>
      <c r="W25" s="741"/>
      <c r="X25" s="741"/>
      <c r="Y25" s="741"/>
      <c r="Z25" s="741"/>
      <c r="AA25" s="741"/>
      <c r="AB25" s="741"/>
      <c r="AC25" s="741"/>
      <c r="AD25" s="741"/>
      <c r="AE25" s="741"/>
      <c r="AF25" s="741"/>
      <c r="AG25" s="741"/>
      <c r="AH25" s="741"/>
      <c r="AI25" s="741"/>
    </row>
    <row r="26" spans="1:37" ht="19.5" customHeight="1">
      <c r="A26" s="100"/>
      <c r="B26" s="742">
        <f>基本情報シート!D19</f>
        <v>0</v>
      </c>
      <c r="C26" s="742"/>
      <c r="D26" s="742"/>
      <c r="E26" s="742"/>
      <c r="F26" s="742"/>
      <c r="G26" s="742"/>
      <c r="H26" s="742"/>
      <c r="I26" s="742"/>
      <c r="J26" s="742"/>
      <c r="K26" s="742"/>
      <c r="L26" s="101"/>
      <c r="M26" s="743" t="s">
        <v>400</v>
      </c>
      <c r="N26" s="743"/>
      <c r="O26" s="743"/>
      <c r="P26" s="743"/>
      <c r="Q26" s="743"/>
      <c r="R26" s="744"/>
      <c r="S26" s="744"/>
      <c r="T26" s="744"/>
      <c r="U26" s="744"/>
      <c r="V26" s="744"/>
      <c r="W26" s="744"/>
      <c r="X26" s="744"/>
      <c r="Y26" s="744"/>
      <c r="Z26" s="744"/>
      <c r="AA26" s="744"/>
      <c r="AB26" s="744"/>
      <c r="AC26" s="744"/>
      <c r="AD26" s="744"/>
      <c r="AE26" s="744"/>
      <c r="AF26" s="744"/>
      <c r="AG26" s="744"/>
      <c r="AH26" s="744"/>
      <c r="AI26" s="744"/>
    </row>
    <row r="27" spans="1:37" ht="19.5" customHeight="1">
      <c r="A27" s="100"/>
      <c r="B27" s="103"/>
      <c r="C27" s="253"/>
      <c r="D27" s="254"/>
      <c r="E27" s="103"/>
      <c r="F27" s="253"/>
      <c r="G27" s="254"/>
      <c r="H27" s="103"/>
      <c r="I27" s="253"/>
      <c r="J27" s="254"/>
      <c r="K27" s="103"/>
      <c r="L27" s="101"/>
      <c r="M27" s="743" t="s">
        <v>401</v>
      </c>
      <c r="N27" s="743"/>
      <c r="O27" s="743"/>
      <c r="P27" s="743"/>
      <c r="Q27" s="743"/>
      <c r="R27" s="745">
        <f>基本情報シート!D5</f>
        <v>0</v>
      </c>
      <c r="S27" s="745"/>
      <c r="T27" s="745"/>
      <c r="U27" s="745"/>
      <c r="V27" s="745"/>
      <c r="W27" s="745"/>
      <c r="X27" s="745"/>
      <c r="Y27" s="745"/>
      <c r="Z27" s="745"/>
      <c r="AA27" s="745"/>
      <c r="AB27" s="745"/>
      <c r="AC27" s="745"/>
      <c r="AD27" s="745"/>
      <c r="AE27" s="745"/>
      <c r="AF27" s="745"/>
      <c r="AG27" s="745"/>
      <c r="AH27" s="745"/>
      <c r="AI27" s="745"/>
    </row>
    <row r="28" spans="1:37" ht="19.5" customHeight="1">
      <c r="A28" s="102"/>
      <c r="B28" s="103"/>
      <c r="C28" s="103"/>
      <c r="D28" s="103"/>
      <c r="E28" s="103"/>
      <c r="F28" s="103"/>
      <c r="G28" s="103"/>
      <c r="H28" s="103"/>
      <c r="I28" s="103"/>
      <c r="J28" s="103"/>
      <c r="K28" s="103"/>
      <c r="L28" s="103"/>
      <c r="M28" s="738" t="s">
        <v>402</v>
      </c>
      <c r="N28" s="738"/>
      <c r="O28" s="738"/>
      <c r="P28" s="738"/>
      <c r="Q28" s="738"/>
      <c r="R28" s="739">
        <f>基本情報シート!D9</f>
        <v>0</v>
      </c>
      <c r="S28" s="739"/>
      <c r="T28" s="739"/>
      <c r="U28" s="739"/>
      <c r="V28" s="739"/>
      <c r="W28" s="739"/>
      <c r="X28" s="739"/>
      <c r="Y28" s="739"/>
      <c r="Z28" s="739"/>
      <c r="AA28" s="739"/>
      <c r="AB28" s="739"/>
      <c r="AC28" s="739"/>
      <c r="AD28" s="739"/>
      <c r="AE28" s="739"/>
      <c r="AF28" s="739"/>
      <c r="AG28" s="739"/>
      <c r="AH28" s="739"/>
      <c r="AI28" s="739"/>
    </row>
    <row r="29" spans="1:37">
      <c r="A29" s="104"/>
      <c r="B29" s="105"/>
      <c r="C29" s="105"/>
      <c r="D29" s="105"/>
      <c r="E29" s="105"/>
      <c r="F29" s="105"/>
      <c r="G29" s="105"/>
      <c r="H29" s="105"/>
      <c r="I29" s="105"/>
      <c r="J29" s="105"/>
      <c r="K29" s="105"/>
      <c r="L29" s="105"/>
      <c r="M29" s="105"/>
      <c r="N29" s="105"/>
      <c r="O29" s="104"/>
      <c r="P29" s="106"/>
      <c r="Q29" s="107"/>
      <c r="R29" s="107"/>
      <c r="S29" s="107"/>
      <c r="T29" s="107"/>
      <c r="U29" s="107"/>
      <c r="V29" s="108"/>
      <c r="W29" s="108"/>
      <c r="X29" s="108"/>
      <c r="Y29" s="108"/>
      <c r="Z29" s="108"/>
      <c r="AA29" s="108"/>
      <c r="AB29" s="108"/>
      <c r="AC29" s="108"/>
      <c r="AD29" s="108"/>
      <c r="AE29" s="108"/>
      <c r="AF29" s="108"/>
      <c r="AG29" s="108"/>
      <c r="AH29" s="109"/>
      <c r="AI29" s="110"/>
    </row>
    <row r="30" spans="1:37">
      <c r="B30" s="111"/>
      <c r="C30" s="112"/>
      <c r="D30" s="113"/>
      <c r="E30" s="113"/>
      <c r="F30" s="113"/>
      <c r="G30" s="113"/>
      <c r="H30" s="113"/>
      <c r="I30" s="113"/>
      <c r="J30" s="113"/>
      <c r="K30" s="113"/>
      <c r="L30" s="113"/>
      <c r="M30" s="113"/>
      <c r="N30" s="113"/>
      <c r="O30" s="113"/>
      <c r="P30" s="113"/>
      <c r="Q30" s="113"/>
      <c r="R30" s="113"/>
      <c r="S30" s="113"/>
      <c r="T30" s="113"/>
      <c r="U30" s="113"/>
      <c r="V30" s="113"/>
      <c r="W30" s="113"/>
      <c r="X30" s="113"/>
      <c r="Y30" s="113"/>
      <c r="Z30" s="114"/>
      <c r="AA30" s="114"/>
      <c r="AB30" s="114"/>
      <c r="AC30" s="114"/>
      <c r="AD30" s="114"/>
      <c r="AE30" s="114"/>
      <c r="AF30" s="114"/>
      <c r="AG30" s="114"/>
      <c r="AH30" s="114"/>
      <c r="AI30" s="113"/>
      <c r="AJ30" s="115"/>
    </row>
    <row r="31" spans="1:37">
      <c r="B31" s="116"/>
      <c r="C31" s="740"/>
      <c r="D31" s="740"/>
      <c r="E31" s="740"/>
      <c r="F31" s="740"/>
      <c r="G31" s="740"/>
      <c r="H31" s="740"/>
      <c r="I31" s="740"/>
      <c r="J31" s="740"/>
      <c r="K31" s="740"/>
      <c r="L31" s="740"/>
      <c r="M31" s="740"/>
      <c r="N31" s="740"/>
      <c r="O31" s="740"/>
      <c r="P31" s="740"/>
      <c r="Q31" s="740"/>
      <c r="R31" s="740"/>
      <c r="S31" s="740"/>
      <c r="T31" s="740"/>
      <c r="U31" s="740"/>
      <c r="V31" s="740"/>
      <c r="W31" s="740"/>
      <c r="X31" s="740"/>
      <c r="Y31" s="740"/>
      <c r="Z31" s="740"/>
      <c r="AA31" s="740"/>
      <c r="AB31" s="740"/>
      <c r="AC31" s="740"/>
      <c r="AD31" s="740"/>
      <c r="AE31" s="740"/>
      <c r="AF31" s="740"/>
      <c r="AG31" s="740"/>
      <c r="AH31" s="740"/>
      <c r="AI31" s="740"/>
      <c r="AJ31" s="740"/>
    </row>
    <row r="32" spans="1:37">
      <c r="B32" s="116"/>
      <c r="C32" s="349"/>
      <c r="D32" s="349"/>
      <c r="E32" s="349"/>
      <c r="F32" s="349"/>
      <c r="G32" s="349"/>
      <c r="H32" s="349"/>
      <c r="I32" s="349"/>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row>
    <row r="33" spans="2:36">
      <c r="B33" s="116"/>
      <c r="C33" s="349"/>
      <c r="D33" s="349"/>
      <c r="E33" s="349"/>
      <c r="F33" s="349"/>
      <c r="G33" s="349"/>
      <c r="H33" s="349"/>
      <c r="I33" s="349"/>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row>
    <row r="34" spans="2:36">
      <c r="B34" s="116"/>
      <c r="C34" s="349"/>
      <c r="D34" s="349"/>
      <c r="E34" s="349"/>
      <c r="F34" s="349"/>
      <c r="G34" s="349"/>
      <c r="H34" s="349"/>
      <c r="I34" s="349"/>
      <c r="J34" s="349"/>
      <c r="K34" s="349"/>
      <c r="L34" s="349"/>
      <c r="M34" s="349"/>
      <c r="N34" s="349"/>
      <c r="O34" s="349"/>
      <c r="P34" s="349"/>
      <c r="Q34" s="349"/>
      <c r="R34" s="349"/>
      <c r="S34" s="349"/>
      <c r="T34" s="349"/>
      <c r="U34" s="349"/>
      <c r="V34" s="349"/>
      <c r="W34" s="349"/>
      <c r="X34" s="349"/>
      <c r="Y34" s="349"/>
      <c r="Z34" s="349"/>
      <c r="AA34" s="349"/>
      <c r="AB34" s="349"/>
      <c r="AC34" s="349"/>
      <c r="AD34" s="349"/>
      <c r="AE34" s="349"/>
      <c r="AF34" s="349"/>
      <c r="AG34" s="349"/>
      <c r="AH34" s="349"/>
      <c r="AI34" s="349"/>
      <c r="AJ34" s="349"/>
    </row>
    <row r="35" spans="2:36">
      <c r="B35" s="116"/>
      <c r="C35" s="349"/>
      <c r="D35" s="349"/>
      <c r="E35" s="349"/>
      <c r="F35" s="349"/>
      <c r="G35" s="349"/>
      <c r="H35" s="349"/>
      <c r="I35" s="349"/>
      <c r="J35" s="349"/>
      <c r="K35" s="349"/>
      <c r="L35" s="349"/>
      <c r="M35" s="349"/>
      <c r="N35" s="349"/>
      <c r="O35" s="349"/>
      <c r="P35" s="349"/>
      <c r="Q35" s="349"/>
      <c r="R35" s="349"/>
      <c r="S35" s="349"/>
      <c r="T35" s="349"/>
      <c r="U35" s="349"/>
      <c r="V35" s="349"/>
      <c r="W35" s="349"/>
      <c r="X35" s="349"/>
      <c r="Y35" s="349"/>
      <c r="Z35" s="349"/>
      <c r="AA35" s="349"/>
      <c r="AB35" s="349"/>
      <c r="AC35" s="349"/>
      <c r="AD35" s="349"/>
      <c r="AE35" s="349"/>
      <c r="AF35" s="349"/>
      <c r="AG35" s="349"/>
      <c r="AH35" s="349"/>
      <c r="AI35" s="349"/>
      <c r="AJ35" s="349"/>
    </row>
    <row r="36" spans="2:36">
      <c r="B36" s="116"/>
      <c r="C36" s="349"/>
      <c r="D36" s="349"/>
      <c r="E36" s="349"/>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row>
    <row r="37" spans="2:36">
      <c r="B37" s="116"/>
      <c r="C37" s="349"/>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row>
    <row r="38" spans="2:36">
      <c r="B38" s="116"/>
      <c r="C38" s="349"/>
      <c r="D38" s="349"/>
      <c r="E38" s="349"/>
      <c r="F38" s="349"/>
      <c r="G38" s="349"/>
      <c r="H38" s="349"/>
      <c r="I38" s="349"/>
      <c r="J38" s="349"/>
      <c r="K38" s="349"/>
      <c r="L38" s="349"/>
      <c r="M38" s="349"/>
      <c r="N38" s="349"/>
      <c r="O38" s="349"/>
      <c r="P38" s="349"/>
      <c r="Q38" s="349"/>
      <c r="R38" s="349"/>
      <c r="S38" s="349"/>
      <c r="T38" s="349"/>
      <c r="U38" s="349"/>
      <c r="V38" s="349"/>
      <c r="W38" s="349"/>
      <c r="X38" s="349"/>
      <c r="Y38" s="349"/>
      <c r="Z38" s="349"/>
      <c r="AA38" s="349"/>
      <c r="AB38" s="349"/>
      <c r="AC38" s="349"/>
      <c r="AD38" s="349"/>
      <c r="AE38" s="349"/>
      <c r="AF38" s="349"/>
      <c r="AG38" s="349"/>
      <c r="AH38" s="349"/>
      <c r="AI38" s="349"/>
      <c r="AJ38" s="349"/>
    </row>
    <row r="39" spans="2:36">
      <c r="B39" s="116"/>
      <c r="C39" s="349"/>
      <c r="D39" s="349"/>
      <c r="E39" s="349"/>
      <c r="F39" s="349"/>
      <c r="G39" s="349"/>
      <c r="H39" s="349"/>
      <c r="I39" s="349"/>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49"/>
      <c r="AG39" s="349"/>
      <c r="AH39" s="349"/>
      <c r="AI39" s="349"/>
      <c r="AJ39" s="349"/>
    </row>
    <row r="40" spans="2:36">
      <c r="B40" s="116"/>
      <c r="C40" s="349"/>
      <c r="D40" s="349"/>
      <c r="E40" s="349"/>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49"/>
      <c r="AJ40" s="349"/>
    </row>
    <row r="41" spans="2:36">
      <c r="B41" s="116"/>
      <c r="C41" s="349"/>
      <c r="D41" s="349"/>
      <c r="E41" s="349"/>
      <c r="F41" s="349"/>
      <c r="G41" s="349"/>
      <c r="H41" s="349"/>
      <c r="I41" s="349"/>
      <c r="J41" s="349"/>
      <c r="K41" s="349"/>
      <c r="L41" s="349"/>
      <c r="M41" s="349"/>
      <c r="N41" s="349"/>
      <c r="O41" s="349"/>
      <c r="P41" s="349"/>
      <c r="Q41" s="349"/>
      <c r="R41" s="349"/>
      <c r="S41" s="349"/>
      <c r="T41" s="349"/>
      <c r="U41" s="349"/>
      <c r="V41" s="349"/>
      <c r="W41" s="349"/>
      <c r="X41" s="349"/>
      <c r="Y41" s="349"/>
      <c r="Z41" s="349"/>
      <c r="AA41" s="349"/>
      <c r="AB41" s="349"/>
      <c r="AC41" s="349"/>
      <c r="AD41" s="349"/>
      <c r="AE41" s="349"/>
      <c r="AF41" s="349"/>
      <c r="AG41" s="349"/>
      <c r="AH41" s="349"/>
      <c r="AI41" s="349"/>
      <c r="AJ41" s="349"/>
    </row>
    <row r="42" spans="2:36">
      <c r="B42" s="116"/>
      <c r="C42" s="349"/>
      <c r="D42" s="349"/>
      <c r="E42" s="349"/>
      <c r="F42" s="349"/>
      <c r="G42" s="349"/>
      <c r="H42" s="349"/>
      <c r="I42" s="349"/>
      <c r="J42" s="349"/>
      <c r="K42" s="349"/>
      <c r="L42" s="349"/>
      <c r="M42" s="349"/>
      <c r="N42" s="349"/>
      <c r="O42" s="349"/>
      <c r="P42" s="349"/>
      <c r="Q42" s="349"/>
      <c r="R42" s="349"/>
      <c r="S42" s="349"/>
      <c r="T42" s="349"/>
      <c r="U42" s="349"/>
      <c r="V42" s="349"/>
      <c r="W42" s="349"/>
      <c r="X42" s="349"/>
      <c r="Y42" s="349"/>
      <c r="Z42" s="349"/>
      <c r="AA42" s="349"/>
      <c r="AB42" s="349"/>
      <c r="AC42" s="349"/>
      <c r="AD42" s="349"/>
      <c r="AE42" s="349"/>
      <c r="AF42" s="349"/>
      <c r="AG42" s="349"/>
      <c r="AH42" s="349"/>
      <c r="AI42" s="349"/>
      <c r="AJ42" s="349"/>
    </row>
    <row r="43" spans="2:36">
      <c r="B43" s="116"/>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row>
  </sheetData>
  <mergeCells count="20">
    <mergeCell ref="M28:Q28"/>
    <mergeCell ref="R28:AI28"/>
    <mergeCell ref="C31:AJ31"/>
    <mergeCell ref="A24:AI25"/>
    <mergeCell ref="B26:K26"/>
    <mergeCell ref="M26:Q26"/>
    <mergeCell ref="R26:AI26"/>
    <mergeCell ref="M27:Q27"/>
    <mergeCell ref="R27:AI27"/>
    <mergeCell ref="B17:AI20"/>
    <mergeCell ref="A2:AI3"/>
    <mergeCell ref="C6:AI6"/>
    <mergeCell ref="D7:AI7"/>
    <mergeCell ref="D8:AI8"/>
    <mergeCell ref="D9:AI9"/>
    <mergeCell ref="D10:AI10"/>
    <mergeCell ref="D11:AI11"/>
    <mergeCell ref="D12:AI12"/>
    <mergeCell ref="D13:AI13"/>
    <mergeCell ref="D14:AI15"/>
  </mergeCells>
  <phoneticPr fontId="4"/>
  <dataValidations count="2">
    <dataValidation imeMode="hiragana" allowBlank="1" showInputMessage="1" showErrorMessage="1" sqref="V29 R28" xr:uid="{20065189-2FE7-4287-90A5-8F53A3212C10}"/>
    <dataValidation imeMode="halfAlpha" allowBlank="1" showInputMessage="1" showErrorMessage="1" sqref="C27:D27 F27:G27 I27:J27" xr:uid="{25E8B2FB-658D-4887-975D-F0413D8D78E4}"/>
  </dataValidations>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2</xdr:col>
                    <xdr:colOff>0</xdr:colOff>
                    <xdr:row>10</xdr:row>
                    <xdr:rowOff>190500</xdr:rowOff>
                  </from>
                  <to>
                    <xdr:col>3</xdr:col>
                    <xdr:colOff>38100</xdr:colOff>
                    <xdr:row>12</xdr:row>
                    <xdr:rowOff>0</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2</xdr:col>
                    <xdr:colOff>0</xdr:colOff>
                    <xdr:row>9</xdr:row>
                    <xdr:rowOff>200025</xdr:rowOff>
                  </from>
                  <to>
                    <xdr:col>3</xdr:col>
                    <xdr:colOff>38100</xdr:colOff>
                    <xdr:row>11</xdr:row>
                    <xdr:rowOff>0</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2</xdr:col>
                    <xdr:colOff>0</xdr:colOff>
                    <xdr:row>6</xdr:row>
                    <xdr:rowOff>200025</xdr:rowOff>
                  </from>
                  <to>
                    <xdr:col>3</xdr:col>
                    <xdr:colOff>38100</xdr:colOff>
                    <xdr:row>8</xdr:row>
                    <xdr:rowOff>0</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2</xdr:col>
                    <xdr:colOff>0</xdr:colOff>
                    <xdr:row>5</xdr:row>
                    <xdr:rowOff>200025</xdr:rowOff>
                  </from>
                  <to>
                    <xdr:col>3</xdr:col>
                    <xdr:colOff>38100</xdr:colOff>
                    <xdr:row>7</xdr:row>
                    <xdr:rowOff>0</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2</xdr:col>
                    <xdr:colOff>0</xdr:colOff>
                    <xdr:row>8</xdr:row>
                    <xdr:rowOff>200025</xdr:rowOff>
                  </from>
                  <to>
                    <xdr:col>3</xdr:col>
                    <xdr:colOff>38100</xdr:colOff>
                    <xdr:row>10</xdr:row>
                    <xdr:rowOff>0</xdr:rowOff>
                  </to>
                </anchor>
              </controlPr>
            </control>
          </mc:Choice>
        </mc:AlternateContent>
        <mc:AlternateContent xmlns:mc="http://schemas.openxmlformats.org/markup-compatibility/2006">
          <mc:Choice Requires="x14">
            <control shapeId="56326" r:id="rId9" name="Check Box 6">
              <controlPr defaultSize="0" autoFill="0" autoLine="0" autoPict="0">
                <anchor moveWithCells="1">
                  <from>
                    <xdr:col>2</xdr:col>
                    <xdr:colOff>0</xdr:colOff>
                    <xdr:row>7</xdr:row>
                    <xdr:rowOff>200025</xdr:rowOff>
                  </from>
                  <to>
                    <xdr:col>3</xdr:col>
                    <xdr:colOff>38100</xdr:colOff>
                    <xdr:row>9</xdr:row>
                    <xdr:rowOff>0</xdr:rowOff>
                  </to>
                </anchor>
              </controlPr>
            </control>
          </mc:Choice>
        </mc:AlternateContent>
        <mc:AlternateContent xmlns:mc="http://schemas.openxmlformats.org/markup-compatibility/2006">
          <mc:Choice Requires="x14">
            <control shapeId="56327" r:id="rId10" name="Check Box 7">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28" r:id="rId11" name="Check Box 8">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29" r:id="rId12" name="Check Box 9">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0" r:id="rId13" name="Check Box 10">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1" r:id="rId14" name="Check Box 11">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2" r:id="rId15" name="Check Box 12">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3" r:id="rId16" name="Check Box 13">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4" r:id="rId17" name="Check Box 14">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5" r:id="rId18" name="Check Box 15">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6" r:id="rId19" name="Check Box 16">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7" r:id="rId20" name="Check Box 17">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8" r:id="rId21" name="Check Box 18">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47" r:id="rId22" name="Check Box 27">
              <controlPr defaultSize="0" autoFill="0" autoLine="0" autoPict="0">
                <anchor moveWithCells="1">
                  <from>
                    <xdr:col>2</xdr:col>
                    <xdr:colOff>0</xdr:colOff>
                    <xdr:row>11</xdr:row>
                    <xdr:rowOff>238125</xdr:rowOff>
                  </from>
                  <to>
                    <xdr:col>3</xdr:col>
                    <xdr:colOff>38100</xdr:colOff>
                    <xdr:row>12</xdr:row>
                    <xdr:rowOff>238125</xdr:rowOff>
                  </to>
                </anchor>
              </controlPr>
            </control>
          </mc:Choice>
        </mc:AlternateContent>
        <mc:AlternateContent xmlns:mc="http://schemas.openxmlformats.org/markup-compatibility/2006">
          <mc:Choice Requires="x14">
            <control shapeId="56351" r:id="rId23" name="Check Box 31">
              <controlPr defaultSize="0" autoFill="0" autoLine="0" autoPict="0">
                <anchor moveWithCells="1">
                  <from>
                    <xdr:col>2</xdr:col>
                    <xdr:colOff>152400</xdr:colOff>
                    <xdr:row>43</xdr:row>
                    <xdr:rowOff>0</xdr:rowOff>
                  </from>
                  <to>
                    <xdr:col>4</xdr:col>
                    <xdr:colOff>0</xdr:colOff>
                    <xdr:row>44</xdr:row>
                    <xdr:rowOff>57150</xdr:rowOff>
                  </to>
                </anchor>
              </controlPr>
            </control>
          </mc:Choice>
        </mc:AlternateContent>
        <mc:AlternateContent xmlns:mc="http://schemas.openxmlformats.org/markup-compatibility/2006">
          <mc:Choice Requires="x14">
            <control shapeId="56352" r:id="rId24" name="Check Box 32">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3" r:id="rId25" name="Check Box 33">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4" r:id="rId26" name="Check Box 34">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5" r:id="rId27" name="Check Box 35">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6" r:id="rId28" name="Check Box 36">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7" r:id="rId29" name="Check Box 37">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8" r:id="rId30" name="Check Box 38">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9" r:id="rId31" name="Check Box 39">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60" r:id="rId32" name="Check Box 40">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61" r:id="rId33" name="Check Box 41">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E5E4-AB3D-4A24-975D-5E9F2D30B110}">
  <sheetPr codeName="Sheet9">
    <tabColor theme="4" tint="0.39997558519241921"/>
    <pageSetUpPr fitToPage="1"/>
  </sheetPr>
  <dimension ref="A2:L27"/>
  <sheetViews>
    <sheetView showGridLines="0" view="pageBreakPreview" zoomScale="70" zoomScaleNormal="70" zoomScaleSheetLayoutView="70" zoomScalePageLayoutView="85" workbookViewId="0">
      <selection activeCell="C6" sqref="C6"/>
    </sheetView>
  </sheetViews>
  <sheetFormatPr defaultColWidth="9" defaultRowHeight="13.5"/>
  <cols>
    <col min="1" max="1" width="13.625" style="299" customWidth="1"/>
    <col min="2" max="2" width="100.375" style="299" customWidth="1"/>
    <col min="3" max="3" width="27.75" style="310" customWidth="1"/>
    <col min="4" max="4" width="30.625" style="299" customWidth="1"/>
    <col min="5" max="16384" width="9" style="299"/>
  </cols>
  <sheetData>
    <row r="2" spans="1:4" ht="25.5" customHeight="1">
      <c r="A2" s="394" t="s">
        <v>527</v>
      </c>
      <c r="B2" s="395"/>
    </row>
    <row r="3" spans="1:4" ht="11.25" customHeight="1">
      <c r="A3" s="749"/>
      <c r="B3" s="749"/>
      <c r="C3" s="749"/>
    </row>
    <row r="4" spans="1:4" ht="36.75" customHeight="1">
      <c r="A4" s="750" t="s">
        <v>524</v>
      </c>
      <c r="B4" s="750"/>
      <c r="C4" s="750"/>
      <c r="D4" s="747" t="s">
        <v>541</v>
      </c>
    </row>
    <row r="5" spans="1:4" ht="16.5" customHeight="1" thickBot="1">
      <c r="A5" s="300"/>
      <c r="B5" s="300"/>
      <c r="C5" s="301" t="s">
        <v>447</v>
      </c>
      <c r="D5" s="748"/>
    </row>
    <row r="6" spans="1:4" ht="38.25" customHeight="1" thickBot="1">
      <c r="A6" s="751" t="s">
        <v>448</v>
      </c>
      <c r="B6" s="752"/>
      <c r="C6" s="302"/>
      <c r="D6" s="480" t="s">
        <v>542</v>
      </c>
    </row>
    <row r="7" spans="1:4" ht="248.25" customHeight="1" thickBot="1">
      <c r="A7" s="374" t="s">
        <v>449</v>
      </c>
      <c r="B7" s="393" t="s">
        <v>450</v>
      </c>
      <c r="C7" s="302"/>
      <c r="D7" s="482" t="s">
        <v>543</v>
      </c>
    </row>
    <row r="8" spans="1:4" ht="107.25" customHeight="1" thickBot="1">
      <c r="A8" s="374" t="s">
        <v>451</v>
      </c>
      <c r="B8" s="393" t="s">
        <v>452</v>
      </c>
      <c r="C8" s="304"/>
      <c r="D8" s="479" t="s">
        <v>544</v>
      </c>
    </row>
    <row r="9" spans="1:4" ht="143.25" customHeight="1" thickBot="1">
      <c r="A9" s="375" t="s">
        <v>453</v>
      </c>
      <c r="B9" s="376" t="s">
        <v>454</v>
      </c>
      <c r="C9" s="306"/>
      <c r="D9" s="483" t="s">
        <v>551</v>
      </c>
    </row>
    <row r="10" spans="1:4" ht="84" customHeight="1" thickBot="1">
      <c r="A10" s="375" t="s">
        <v>455</v>
      </c>
      <c r="B10" s="376" t="s">
        <v>456</v>
      </c>
      <c r="C10" s="302"/>
      <c r="D10" s="481" t="s">
        <v>545</v>
      </c>
    </row>
    <row r="11" spans="1:4" ht="41.25" customHeight="1" thickBot="1">
      <c r="A11" s="375" t="s">
        <v>457</v>
      </c>
      <c r="B11" s="376" t="s">
        <v>458</v>
      </c>
      <c r="C11" s="307"/>
      <c r="D11" s="517" t="s">
        <v>552</v>
      </c>
    </row>
    <row r="12" spans="1:4" ht="72" thickBot="1">
      <c r="A12" s="375" t="s">
        <v>459</v>
      </c>
      <c r="B12" s="376" t="s">
        <v>460</v>
      </c>
      <c r="C12" s="302"/>
      <c r="D12" s="481" t="s">
        <v>546</v>
      </c>
    </row>
    <row r="13" spans="1:4" ht="43.5" thickBot="1">
      <c r="A13" s="375" t="s">
        <v>461</v>
      </c>
      <c r="B13" s="376" t="s">
        <v>462</v>
      </c>
      <c r="C13" s="307"/>
      <c r="D13" s="481" t="s">
        <v>552</v>
      </c>
    </row>
    <row r="14" spans="1:4" ht="140.1" customHeight="1" thickBot="1">
      <c r="A14" s="375" t="s">
        <v>463</v>
      </c>
      <c r="B14" s="377" t="s">
        <v>464</v>
      </c>
      <c r="C14" s="302"/>
      <c r="D14" s="481" t="s">
        <v>547</v>
      </c>
    </row>
    <row r="15" spans="1:4" ht="45" customHeight="1" thickBot="1">
      <c r="A15" s="375" t="s">
        <v>465</v>
      </c>
      <c r="B15" s="376" t="s">
        <v>466</v>
      </c>
      <c r="C15" s="307"/>
      <c r="D15" s="482" t="s">
        <v>548</v>
      </c>
    </row>
    <row r="16" spans="1:4" ht="153.94999999999999" customHeight="1" thickBot="1">
      <c r="A16" s="378" t="s">
        <v>467</v>
      </c>
      <c r="B16" s="379" t="s">
        <v>468</v>
      </c>
      <c r="C16" s="302"/>
      <c r="D16" s="484" t="s">
        <v>550</v>
      </c>
    </row>
    <row r="17" spans="1:12" ht="45" customHeight="1" thickBot="1">
      <c r="A17" s="378" t="s">
        <v>469</v>
      </c>
      <c r="B17" s="376" t="s">
        <v>470</v>
      </c>
      <c r="C17" s="307"/>
      <c r="D17" s="485" t="s">
        <v>549</v>
      </c>
    </row>
    <row r="18" spans="1:12" ht="44.25" customHeight="1">
      <c r="A18" s="308"/>
      <c r="B18" s="308"/>
      <c r="C18" s="309"/>
    </row>
    <row r="19" spans="1:12" ht="44.25" customHeight="1">
      <c r="A19" s="753" t="s">
        <v>523</v>
      </c>
      <c r="B19" s="753"/>
      <c r="C19" s="753"/>
    </row>
    <row r="20" spans="1:12" ht="44.25" customHeight="1">
      <c r="A20" s="303" t="s">
        <v>471</v>
      </c>
      <c r="B20" s="396"/>
      <c r="C20" s="380" t="s">
        <v>521</v>
      </c>
    </row>
    <row r="21" spans="1:12" ht="44.25" customHeight="1">
      <c r="A21" s="305" t="s">
        <v>522</v>
      </c>
      <c r="B21" s="397">
        <f>基本情報シート!D9</f>
        <v>0</v>
      </c>
      <c r="C21" s="746"/>
    </row>
    <row r="22" spans="1:12" ht="44.25" customHeight="1">
      <c r="A22" s="305" t="s">
        <v>472</v>
      </c>
      <c r="B22" s="398">
        <f>基本情報シート!D19</f>
        <v>0</v>
      </c>
      <c r="C22" s="746"/>
    </row>
    <row r="25" spans="1:12">
      <c r="L25" s="299" t="s">
        <v>473</v>
      </c>
    </row>
    <row r="26" spans="1:12">
      <c r="L26" s="299" t="s">
        <v>474</v>
      </c>
    </row>
    <row r="27" spans="1:12">
      <c r="L27" s="299" t="s">
        <v>475</v>
      </c>
    </row>
  </sheetData>
  <mergeCells count="6">
    <mergeCell ref="C21:C22"/>
    <mergeCell ref="D4:D5"/>
    <mergeCell ref="A3:C3"/>
    <mergeCell ref="A4:C4"/>
    <mergeCell ref="A6:B6"/>
    <mergeCell ref="A19:C19"/>
  </mergeCells>
  <phoneticPr fontId="4"/>
  <conditionalFormatting sqref="C8">
    <cfRule type="expression" dxfId="11" priority="12">
      <formula>$C7="×"</formula>
    </cfRule>
  </conditionalFormatting>
  <conditionalFormatting sqref="C8:C9">
    <cfRule type="expression" dxfId="10" priority="9">
      <formula>$C7="○"</formula>
    </cfRule>
  </conditionalFormatting>
  <conditionalFormatting sqref="C9">
    <cfRule type="expression" dxfId="9" priority="8">
      <formula>$C7="○"</formula>
    </cfRule>
    <cfRule type="expression" dxfId="8" priority="11">
      <formula>$C7="×"</formula>
    </cfRule>
  </conditionalFormatting>
  <conditionalFormatting sqref="C11">
    <cfRule type="expression" dxfId="7" priority="7">
      <formula>$C10="○"</formula>
    </cfRule>
    <cfRule type="expression" dxfId="6" priority="10">
      <formula>$C10="×"</formula>
    </cfRule>
  </conditionalFormatting>
  <conditionalFormatting sqref="C13">
    <cfRule type="expression" dxfId="5" priority="5">
      <formula>$C12="×"</formula>
    </cfRule>
    <cfRule type="expression" dxfId="4" priority="6">
      <formula>$C12="○"</formula>
    </cfRule>
  </conditionalFormatting>
  <conditionalFormatting sqref="C15">
    <cfRule type="expression" dxfId="3" priority="2">
      <formula>$C14="△"</formula>
    </cfRule>
    <cfRule type="expression" dxfId="2" priority="3">
      <formula>$C14="×"</formula>
    </cfRule>
    <cfRule type="expression" dxfId="1" priority="4">
      <formula>$C14="○"</formula>
    </cfRule>
  </conditionalFormatting>
  <conditionalFormatting sqref="C17">
    <cfRule type="expression" dxfId="0" priority="1">
      <formula>$C16="△"</formula>
    </cfRule>
  </conditionalFormatting>
  <dataValidations count="4">
    <dataValidation type="list" allowBlank="1" showInputMessage="1" showErrorMessage="1" sqref="C16 C14" xr:uid="{B7D8FE49-A4EF-41E7-9974-E8B72CFFED93}">
      <formula1>"○,×,△"</formula1>
    </dataValidation>
    <dataValidation type="list" allowBlank="1" showInputMessage="1" showErrorMessage="1" sqref="C18" xr:uid="{F278D5C3-3AF2-43E8-A282-425D08C63AC4}">
      <formula1>まるばつ</formula1>
    </dataValidation>
    <dataValidation type="list" allowBlank="1" showInputMessage="1" showErrorMessage="1" sqref="C12 C10 C7" xr:uid="{E194DBE3-8B3B-4EDF-B075-C18C670B4D64}">
      <formula1>"○,×"</formula1>
    </dataValidation>
    <dataValidation type="list" allowBlank="1" showInputMessage="1" showErrorMessage="1" sqref="C21:C22" xr:uid="{C82D89E0-207F-48C8-9DF3-3EBB7C34252F}">
      <formula1>"調査データ確認済"</formula1>
    </dataValidation>
  </dataValidations>
  <pageMargins left="0.7" right="0.7" top="0.75" bottom="0.75" header="0.3" footer="0.3"/>
  <pageSetup paperSize="9" scale="5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0E6B8EF-F811-4C08-B9AB-00817F90789D}">
          <x14:formula1>
            <xm:f>削除不可!$C$24:$C$32</xm:f>
          </x14:formula1>
          <xm:sqref>C6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基本情報シート</vt:lpstr>
      <vt:lpstr>様式第１号</vt:lpstr>
      <vt:lpstr>別記</vt:lpstr>
      <vt:lpstr>別紙2その１</vt:lpstr>
      <vt:lpstr>内訳１</vt:lpstr>
      <vt:lpstr>【施設用】施設内療養者一覧</vt:lpstr>
      <vt:lpstr>【施設用】追加補助分</vt:lpstr>
      <vt:lpstr>【施設用】施設内療養チェックリスト</vt:lpstr>
      <vt:lpstr>【施設用】施設内療養チェックリスト2</vt:lpstr>
      <vt:lpstr>別紙2その2</vt:lpstr>
      <vt:lpstr>職員派遣の内訳1</vt:lpstr>
      <vt:lpstr>職員派遣の内訳２</vt:lpstr>
      <vt:lpstr>職員派遣の内訳３</vt:lpstr>
      <vt:lpstr>様式第１号の２(誓約書)</vt:lpstr>
      <vt:lpstr>様式第10号(補助金請求書)</vt:lpstr>
      <vt:lpstr>債権者登録</vt:lpstr>
      <vt:lpstr>委任状</vt:lpstr>
      <vt:lpstr>削除不可</vt:lpstr>
      <vt:lpstr>【施設用】施設内療養チェックリスト!Print_Area</vt:lpstr>
      <vt:lpstr>【施設用】施設内療養チェックリスト2!Print_Area</vt:lpstr>
      <vt:lpstr>【施設用】施設内療養者一覧!Print_Area</vt:lpstr>
      <vt:lpstr>【施設用】追加補助分!Print_Area</vt:lpstr>
      <vt:lpstr>委任状!Print_Area</vt:lpstr>
      <vt:lpstr>基本情報シート!Print_Area</vt:lpstr>
      <vt:lpstr>債権者登録!Print_Area</vt:lpstr>
      <vt:lpstr>削除不可!Print_Area</vt:lpstr>
      <vt:lpstr>職員派遣の内訳1!Print_Area</vt:lpstr>
      <vt:lpstr>職員派遣の内訳２!Print_Area</vt:lpstr>
      <vt:lpstr>職員派遣の内訳３!Print_Area</vt:lpstr>
      <vt:lpstr>内訳１!Print_Area</vt:lpstr>
      <vt:lpstr>別記!Print_Area</vt:lpstr>
      <vt:lpstr>別紙2その１!Print_Area</vt:lpstr>
      <vt:lpstr>別紙2その2!Print_Area</vt:lpstr>
      <vt:lpstr>'様式第10号(補助金請求書)'!Print_Area</vt:lpstr>
      <vt:lpstr>様式第１号!Print_Area</vt:lpstr>
      <vt:lpstr>'様式第１号の２(誓約書)'!Print_Area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2024-04-02T07:22:32Z</cp:lastPrinted>
  <dcterms:created xsi:type="dcterms:W3CDTF">2020-05-11T07:25:09Z</dcterms:created>
  <dcterms:modified xsi:type="dcterms:W3CDTF">2024-04-05T07:44:44Z</dcterms:modified>
</cp:coreProperties>
</file>