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LB22Z0025\share\130 整備方針\01整備方針\R07年度整備方針\R05→07特養事前協議様式\"/>
    </mc:Choice>
  </mc:AlternateContent>
  <xr:revisionPtr revIDLastSave="0" documentId="13_ncr:1_{4972BF85-0426-44EC-8EA3-41825023765A}" xr6:coauthVersionLast="47" xr6:coauthVersionMax="47" xr10:uidLastSave="{00000000-0000-0000-0000-000000000000}"/>
  <bookViews>
    <workbookView xWindow="-120" yWindow="-120" windowWidth="20730" windowHeight="11040" xr2:uid="{DEFD272B-974E-4B94-BDD5-D0DD4F1B59DF}"/>
  </bookViews>
  <sheets>
    <sheet name="参考資料" sheetId="30" r:id="rId1"/>
    <sheet name="001提出書類一覧" sheetId="1" r:id="rId2"/>
    <sheet name="1-1-1高齢者福祉施設整備計画書" sheetId="38" r:id="rId3"/>
    <sheet name="1-1-2用地について" sheetId="4" r:id="rId4"/>
    <sheet name="1-2 各種法令上の規制に対する協議状況報告書" sheetId="7" r:id="rId5"/>
    <sheet name="2様式7号①②" sheetId="39" r:id="rId6"/>
    <sheet name="5-３室別面積表" sheetId="12" r:id="rId7"/>
    <sheet name="6-1社会福祉法人調書" sheetId="41" r:id="rId8"/>
    <sheet name="6-3理事・監事等" sheetId="34" r:id="rId9"/>
    <sheet name="7-5施設予定地の状況" sheetId="42" r:id="rId10"/>
    <sheet name="8-4（残高証明書一覧）" sheetId="35" r:id="rId11"/>
    <sheet name="9　別紙5 近隣との協議状況" sheetId="36" r:id="rId12"/>
    <sheet name="10-0　誓約書" sheetId="33" r:id="rId13"/>
    <sheet name="10-1　共通別紙5" sheetId="14" r:id="rId14"/>
    <sheet name="10-2-1　新規（福祉医療機構）" sheetId="43" r:id="rId15"/>
    <sheet name="10-2-2　新規（市中銀行）" sheetId="44" r:id="rId16"/>
    <sheet name="10-2-3　新規（合計）" sheetId="45" r:id="rId17"/>
    <sheet name="10-2-4　既存借入 " sheetId="46" r:id="rId18"/>
    <sheet name="10-3　借入申込書（積算内訳）" sheetId="20" r:id="rId19"/>
    <sheet name="11-1資金収支（串刺し）" sheetId="21" r:id="rId20"/>
    <sheet name="11-2事業所別資金収支（８年度） " sheetId="22" r:id="rId21"/>
    <sheet name="11-3事業所別資金収支（９年度）" sheetId="23" r:id="rId22"/>
    <sheet name="11-4事業所別資金収支（10年度）" sheetId="24" r:id="rId23"/>
    <sheet name="11-5事業所別資金収支（11年度）" sheetId="25" r:id="rId24"/>
    <sheet name="11-7人件費内訳書（８年度）" sheetId="26" r:id="rId25"/>
    <sheet name="11-8人件費内訳書（９年度）" sheetId="27" r:id="rId26"/>
    <sheet name="11-9人件費内訳書（10年度）" sheetId="28" r:id="rId27"/>
    <sheet name="11-10人件費内訳書（11年度）" sheetId="29" r:id="rId28"/>
  </sheets>
  <externalReferences>
    <externalReference r:id="rId29"/>
    <externalReference r:id="rId30"/>
    <externalReference r:id="rId31"/>
    <externalReference r:id="rId32"/>
  </externalReferences>
  <definedNames>
    <definedName name="_Key1" localSheetId="15" hidden="1">[1]財務状況○!#REF!</definedName>
    <definedName name="_Key1" localSheetId="16" hidden="1">[1]財務状況○!#REF!</definedName>
    <definedName name="_Key1" localSheetId="17" hidden="1">[1]財務状況○!#REF!</definedName>
    <definedName name="_Key1" localSheetId="2" hidden="1">[1]財務状況○!#REF!</definedName>
    <definedName name="_Key1" localSheetId="7" hidden="1">[1]財務状況○!#REF!</definedName>
    <definedName name="_Key1" localSheetId="8" hidden="1">[1]財務状況○!#REF!</definedName>
    <definedName name="_Key1" localSheetId="9" hidden="1">[1]財務状況○!#REF!</definedName>
    <definedName name="_Key1" localSheetId="10" hidden="1">[1]財務状況○!#REF!</definedName>
    <definedName name="_Key1" localSheetId="11" hidden="1">[1]財務状況○!#REF!</definedName>
    <definedName name="_Key1" hidden="1">[1]財務状況○!#REF!</definedName>
    <definedName name="_Order1" hidden="1">0</definedName>
    <definedName name="_Sort" localSheetId="15" hidden="1">#REF!</definedName>
    <definedName name="_Sort" localSheetId="16" hidden="1">#REF!</definedName>
    <definedName name="_Sort" localSheetId="17" hidden="1">#REF!</definedName>
    <definedName name="_Sort" localSheetId="2" hidden="1">#REF!</definedName>
    <definedName name="_Sort" localSheetId="7" hidden="1">#REF!</definedName>
    <definedName name="_Sort" localSheetId="8" hidden="1">#REF!</definedName>
    <definedName name="_Sort" localSheetId="9" hidden="1">#REF!</definedName>
    <definedName name="_Sort" localSheetId="10" hidden="1">#REF!</definedName>
    <definedName name="_Sort" localSheetId="11" hidden="1">#REF!</definedName>
    <definedName name="_Sort" hidden="1">#REF!</definedName>
    <definedName name="ai" localSheetId="15">#REF!</definedName>
    <definedName name="ai" localSheetId="16">#REF!</definedName>
    <definedName name="ai" localSheetId="17">#REF!</definedName>
    <definedName name="ai" localSheetId="2">#REF!</definedName>
    <definedName name="ai" localSheetId="7">#REF!</definedName>
    <definedName name="ai" localSheetId="8">#REF!</definedName>
    <definedName name="ai" localSheetId="9">#REF!</definedName>
    <definedName name="ai" localSheetId="10">#REF!</definedName>
    <definedName name="ai" localSheetId="11">#REF!</definedName>
    <definedName name="ai">#REF!</definedName>
    <definedName name="ｆ" hidden="1">#REF!</definedName>
    <definedName name="ｊ" hidden="1">[2]財務状況!#REF!</definedName>
    <definedName name="ｊれｊ" hidden="1">#REF!</definedName>
    <definedName name="kkakaa" localSheetId="15" hidden="1">#REF!</definedName>
    <definedName name="kkakaa" localSheetId="16" hidden="1">#REF!</definedName>
    <definedName name="kkakaa" localSheetId="17" hidden="1">#REF!</definedName>
    <definedName name="kkakaa" localSheetId="2" hidden="1">#REF!</definedName>
    <definedName name="kkakaa" localSheetId="7" hidden="1">#REF!</definedName>
    <definedName name="kkakaa" localSheetId="8" hidden="1">#REF!</definedName>
    <definedName name="kkakaa" localSheetId="9" hidden="1">#REF!</definedName>
    <definedName name="kkakaa" localSheetId="10" hidden="1">#REF!</definedName>
    <definedName name="kkakaa" localSheetId="11" hidden="1">#REF!</definedName>
    <definedName name="kkakaa" hidden="1">#REF!</definedName>
    <definedName name="_xlnm.Print_Area" localSheetId="12">'10-0　誓約書'!$A$1:$X$39</definedName>
    <definedName name="_xlnm.Print_Area" localSheetId="13">'10-1　共通別紙5'!$A$1:$Q$100</definedName>
    <definedName name="_xlnm.Print_Area" localSheetId="14">'10-2-1　新規（福祉医療機構）'!$A$1:$K$44</definedName>
    <definedName name="_xlnm.Print_Area" localSheetId="15">'10-2-2　新規（市中銀行）'!$A$1:$K$44</definedName>
    <definedName name="_xlnm.Print_Area" localSheetId="16">'10-2-3　新規（合計）'!$A$1:$K$44</definedName>
    <definedName name="_xlnm.Print_Area" localSheetId="17">'10-2-4　既存借入 '!$A$1:$K$44</definedName>
    <definedName name="_xlnm.Print_Area" localSheetId="18">'10-3　借入申込書（積算内訳）'!$A$2:$W$61</definedName>
    <definedName name="_xlnm.Print_Area" localSheetId="27">'11-10人件費内訳書（11年度）'!$A$1:$K$42</definedName>
    <definedName name="_xlnm.Print_Area" localSheetId="2">'1-1-1高齢者福祉施設整備計画書'!$A$1:$L$123</definedName>
    <definedName name="_xlnm.Print_Area" localSheetId="20">'11-2事業所別資金収支（８年度） '!$A$1:$G$46</definedName>
    <definedName name="_xlnm.Print_Area" localSheetId="3">'1-1-2用地について'!$A$1:$U$103</definedName>
    <definedName name="_xlnm.Print_Area" localSheetId="21">'11-3事業所別資金収支（９年度）'!$A$1:$G$46</definedName>
    <definedName name="_xlnm.Print_Area" localSheetId="22">'11-4事業所別資金収支（10年度）'!$A$1:$G$46</definedName>
    <definedName name="_xlnm.Print_Area" localSheetId="23">'11-5事業所別資金収支（11年度）'!$A$1:$G$46</definedName>
    <definedName name="_xlnm.Print_Area" localSheetId="24">'11-7人件費内訳書（８年度）'!$A$1:$K$42</definedName>
    <definedName name="_xlnm.Print_Area" localSheetId="25">'11-8人件費内訳書（９年度）'!$A$1:$K$42</definedName>
    <definedName name="_xlnm.Print_Area" localSheetId="26">'11-9人件費内訳書（10年度）'!$A$1:$K$42</definedName>
    <definedName name="_xlnm.Print_Area" localSheetId="4">'1-2 各種法令上の規制に対する協議状況報告書'!$A$1:$D$30</definedName>
    <definedName name="_xlnm.Print_Area" localSheetId="5">'2様式7号①②'!$A$1:$P$94</definedName>
    <definedName name="_xlnm.Print_Area" localSheetId="6">'5-３室別面積表'!$A$1:$X$120</definedName>
    <definedName name="_xlnm.Print_Area" localSheetId="7">'6-1社会福祉法人調書'!$A$1:$Q$65</definedName>
    <definedName name="_xlnm.Print_Area" localSheetId="11">'9　別紙5 近隣との協議状況'!$A$1:$D$17</definedName>
    <definedName name="Print_Area_MI" localSheetId="12">#REF!</definedName>
    <definedName name="rhyrrrrrrrr" hidden="1">#REF!</definedName>
    <definedName name="ｒｊ" hidden="1">#REF!</definedName>
    <definedName name="ｒｊｊｊｒ" hidden="1">#REF!</definedName>
    <definedName name="ｒｒｒｒｈ" hidden="1">#REF!</definedName>
    <definedName name="satei" hidden="1">255</definedName>
    <definedName name="ｓｄｇｆ" hidden="1">[1]財務状況○!#REF!</definedName>
    <definedName name="ｔ" hidden="1">#REF!</definedName>
    <definedName name="ｗ">#REF!</definedName>
    <definedName name="Z_31837AC1_2DDB_4F99_8C76_13BFEDC2908B_.wvu.PrintArea" localSheetId="14" hidden="1">'10-2-1　新規（福祉医療機構）'!$A$1:$K$44</definedName>
    <definedName name="Z_31837AC1_2DDB_4F99_8C76_13BFEDC2908B_.wvu.PrintArea" localSheetId="15" hidden="1">'10-2-2　新規（市中銀行）'!$A$1:$K$44</definedName>
    <definedName name="Z_31837AC1_2DDB_4F99_8C76_13BFEDC2908B_.wvu.PrintArea" localSheetId="16" hidden="1">'10-2-3　新規（合計）'!$A$1:$K$44</definedName>
    <definedName name="Z_31837AC1_2DDB_4F99_8C76_13BFEDC2908B_.wvu.PrintArea" localSheetId="17" hidden="1">'10-2-4　既存借入 '!$A$1:$K$44</definedName>
    <definedName name="あ" localSheetId="15" hidden="1">#REF!</definedName>
    <definedName name="あ" localSheetId="16" hidden="1">#REF!</definedName>
    <definedName name="あ" localSheetId="17" hidden="1">#REF!</definedName>
    <definedName name="あ" localSheetId="2" hidden="1">#REF!</definedName>
    <definedName name="あ" localSheetId="7" hidden="1">#REF!</definedName>
    <definedName name="あ" localSheetId="8" hidden="1">#REF!</definedName>
    <definedName name="あ" localSheetId="9" hidden="1">#REF!</definedName>
    <definedName name="あ" localSheetId="10" hidden="1">#REF!</definedName>
    <definedName name="あ" localSheetId="11" hidden="1">#REF!</definedName>
    <definedName name="あ" hidden="1">#REF!</definedName>
    <definedName name="あ１" localSheetId="15">#REF!</definedName>
    <definedName name="あ１" localSheetId="16">#REF!</definedName>
    <definedName name="あ１" localSheetId="17">#REF!</definedName>
    <definedName name="あ１" localSheetId="2">#REF!</definedName>
    <definedName name="あ１" localSheetId="7">#REF!</definedName>
    <definedName name="あ１" localSheetId="8">#REF!</definedName>
    <definedName name="あ１" localSheetId="9">#REF!</definedName>
    <definedName name="あ１" localSheetId="10">#REF!</definedName>
    <definedName name="あ１" localSheetId="11">#REF!</definedName>
    <definedName name="あ１">#REF!</definedName>
    <definedName name="い" localSheetId="15" hidden="1">#REF!</definedName>
    <definedName name="い" localSheetId="16" hidden="1">#REF!</definedName>
    <definedName name="い" localSheetId="17" hidden="1">#REF!</definedName>
    <definedName name="い" localSheetId="2" hidden="1">#REF!</definedName>
    <definedName name="い" localSheetId="7" hidden="1">#REF!</definedName>
    <definedName name="い" localSheetId="8" hidden="1">#REF!</definedName>
    <definedName name="い" localSheetId="9" hidden="1">#REF!</definedName>
    <definedName name="い" localSheetId="10" hidden="1">#REF!</definedName>
    <definedName name="い" localSheetId="11" hidden="1">#REF!</definedName>
    <definedName name="い" hidden="1">#REF!</definedName>
    <definedName name="うぇて" hidden="1">[3]財務状況!#REF!</definedName>
    <definedName name="えｒｊ">#REF!</definedName>
    <definedName name="えｗｈ" hidden="1">#REF!</definedName>
    <definedName name="げんかしょうきゃく" localSheetId="15" hidden="1">#REF!</definedName>
    <definedName name="げんかしょうきゃく" localSheetId="16" hidden="1">#REF!</definedName>
    <definedName name="げんかしょうきゃく" localSheetId="17" hidden="1">#REF!</definedName>
    <definedName name="げんかしょうきゃく" localSheetId="2" hidden="1">#REF!</definedName>
    <definedName name="げんかしょうきゃく" localSheetId="7" hidden="1">#REF!</definedName>
    <definedName name="げんかしょうきゃく" localSheetId="8" hidden="1">#REF!</definedName>
    <definedName name="げんかしょうきゃく" localSheetId="9" hidden="1">#REF!</definedName>
    <definedName name="げんかしょうきゃく" localSheetId="10" hidden="1">#REF!</definedName>
    <definedName name="げんかしょうきゃく" localSheetId="11" hidden="1">#REF!</definedName>
    <definedName name="げんかしょうきゃく" hidden="1">#REF!</definedName>
    <definedName name="しゅうし" localSheetId="15" hidden="1">#REF!</definedName>
    <definedName name="しゅうし" localSheetId="16" hidden="1">#REF!</definedName>
    <definedName name="しゅうし" localSheetId="17" hidden="1">#REF!</definedName>
    <definedName name="しゅうし" localSheetId="2" hidden="1">#REF!</definedName>
    <definedName name="しゅうし" localSheetId="7" hidden="1">#REF!</definedName>
    <definedName name="しゅうし" localSheetId="8" hidden="1">#REF!</definedName>
    <definedName name="しゅうし" localSheetId="9" hidden="1">#REF!</definedName>
    <definedName name="しゅうし" localSheetId="10" hidden="1">#REF!</definedName>
    <definedName name="しゅうし" localSheetId="11" hidden="1">#REF!</definedName>
    <definedName name="しゅうし" hidden="1">#REF!</definedName>
    <definedName name="れｊ" hidden="1">#REF!</definedName>
    <definedName name="れｊれｊｒｊｒｊｒｊ" hidden="1">#REF!</definedName>
    <definedName name="査定根拠" hidden="1">0</definedName>
    <definedName name="借入金" localSheetId="15" hidden="1">#REF!</definedName>
    <definedName name="借入金" localSheetId="16" hidden="1">#REF!</definedName>
    <definedName name="借入金" localSheetId="17" hidden="1">#REF!</definedName>
    <definedName name="借入金" localSheetId="2" hidden="1">#REF!</definedName>
    <definedName name="借入金" localSheetId="7" hidden="1">#REF!</definedName>
    <definedName name="借入金" localSheetId="8" hidden="1">#REF!</definedName>
    <definedName name="借入金" localSheetId="9" hidden="1">#REF!</definedName>
    <definedName name="借入金" localSheetId="10" hidden="1">#REF!</definedName>
    <definedName name="借入金" localSheetId="11" hidden="1">#REF!</definedName>
    <definedName name="借入金" hidden="1">#REF!</definedName>
    <definedName name="借入償還。" localSheetId="15" hidden="1">[2]財務状況!#REF!</definedName>
    <definedName name="借入償還。" localSheetId="16" hidden="1">[2]財務状況!#REF!</definedName>
    <definedName name="借入償還。" localSheetId="17" hidden="1">[2]財務状況!#REF!</definedName>
    <definedName name="借入償還。" localSheetId="2" hidden="1">[2]財務状況!#REF!</definedName>
    <definedName name="借入償還。" localSheetId="7" hidden="1">[2]財務状況!#REF!</definedName>
    <definedName name="借入償還。" localSheetId="8" hidden="1">[2]財務状況!#REF!</definedName>
    <definedName name="借入償還。" localSheetId="9" hidden="1">[2]財務状況!#REF!</definedName>
    <definedName name="借入償還。" localSheetId="10" hidden="1">[2]財務状況!#REF!</definedName>
    <definedName name="借入償還。" localSheetId="11" hidden="1">[2]財務状況!#REF!</definedName>
    <definedName name="借入償還。" hidden="1">[2]財務状況!#REF!</definedName>
    <definedName name="償還２" localSheetId="15" hidden="1">#REF!</definedName>
    <definedName name="償還２" localSheetId="16" hidden="1">#REF!</definedName>
    <definedName name="償還２" localSheetId="17" hidden="1">#REF!</definedName>
    <definedName name="償還２" localSheetId="2" hidden="1">#REF!</definedName>
    <definedName name="償還２" localSheetId="7" hidden="1">#REF!</definedName>
    <definedName name="償還２" localSheetId="8" hidden="1">#REF!</definedName>
    <definedName name="償還２" localSheetId="9" hidden="1">#REF!</definedName>
    <definedName name="償還２" localSheetId="10" hidden="1">#REF!</definedName>
    <definedName name="償還２" localSheetId="11" hidden="1">#REF!</definedName>
    <definedName name="償還２" hidden="1">#REF!</definedName>
    <definedName name="償還計画表" localSheetId="15" hidden="1">[3]財務状況!#REF!</definedName>
    <definedName name="償還計画表" localSheetId="16" hidden="1">[3]財務状況!#REF!</definedName>
    <definedName name="償還計画表" localSheetId="17" hidden="1">[3]財務状況!#REF!</definedName>
    <definedName name="償還計画表" localSheetId="2" hidden="1">[3]財務状況!#REF!</definedName>
    <definedName name="償還計画表" localSheetId="7" hidden="1">[3]財務状況!#REF!</definedName>
    <definedName name="償還計画表" localSheetId="8" hidden="1">[3]財務状況!#REF!</definedName>
    <definedName name="償還計画表" localSheetId="9" hidden="1">[3]財務状況!#REF!</definedName>
    <definedName name="償還計画表" localSheetId="10" hidden="1">[3]財務状況!#REF!</definedName>
    <definedName name="償還計画表" localSheetId="11" hidden="1">[3]財務状況!#REF!</definedName>
    <definedName name="償還計画表" hidden="1">[3]財務状況!#REF!</definedName>
    <definedName name="人件費算出" localSheetId="15" hidden="1">#REF!</definedName>
    <definedName name="人件費算出" localSheetId="16" hidden="1">#REF!</definedName>
    <definedName name="人件費算出" localSheetId="17" hidden="1">#REF!</definedName>
    <definedName name="人件費算出" localSheetId="2" hidden="1">#REF!</definedName>
    <definedName name="人件費算出" localSheetId="7" hidden="1">#REF!</definedName>
    <definedName name="人件費算出" localSheetId="8" hidden="1">#REF!</definedName>
    <definedName name="人件費算出" localSheetId="9" hidden="1">#REF!</definedName>
    <definedName name="人件費算出" localSheetId="10" hidden="1">#REF!</definedName>
    <definedName name="人件費算出" localSheetId="11" hidden="1">#REF!</definedName>
    <definedName name="人件費算出" hidden="1">#REF!</definedName>
    <definedName name="人件費算出菅野" hidden="1">0</definedName>
    <definedName name="人件費積算" localSheetId="15" hidden="1">#REF!</definedName>
    <definedName name="人件費積算" localSheetId="16" hidden="1">#REF!</definedName>
    <definedName name="人件費積算" localSheetId="17" hidden="1">#REF!</definedName>
    <definedName name="人件費積算" localSheetId="2" hidden="1">#REF!</definedName>
    <definedName name="人件費積算" localSheetId="7" hidden="1">#REF!</definedName>
    <definedName name="人件費積算" localSheetId="8" hidden="1">#REF!</definedName>
    <definedName name="人件費積算" localSheetId="9" hidden="1">#REF!</definedName>
    <definedName name="人件費積算" localSheetId="10" hidden="1">#REF!</definedName>
    <definedName name="人件費積算" localSheetId="11" hidden="1">#REF!</definedName>
    <definedName name="人件費積算" hidden="1">#REF!</definedName>
    <definedName name="図１">[4]様式5!$B$50</definedName>
    <definedName name="図３">[4]様式5!$B$50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0" i="33" l="1"/>
  <c r="D3" i="35"/>
  <c r="F4" i="42"/>
  <c r="S6" i="4" l="1"/>
  <c r="D4" i="7" l="1"/>
  <c r="K28" i="39" l="1"/>
  <c r="L99" i="4"/>
  <c r="L34" i="33" l="1"/>
  <c r="L32" i="33"/>
  <c r="L30" i="33"/>
  <c r="L38" i="33"/>
  <c r="L36" i="33"/>
  <c r="D5" i="1"/>
  <c r="D4" i="1"/>
  <c r="J41" i="46"/>
  <c r="I41" i="46"/>
  <c r="H41" i="46"/>
  <c r="F41" i="46"/>
  <c r="G43" i="46" s="1"/>
  <c r="E41" i="46"/>
  <c r="D41" i="46"/>
  <c r="C41" i="46"/>
  <c r="G42" i="46" s="1"/>
  <c r="K40" i="46"/>
  <c r="G40" i="46"/>
  <c r="K39" i="46"/>
  <c r="G39" i="46"/>
  <c r="K38" i="46"/>
  <c r="G38" i="46"/>
  <c r="K37" i="46"/>
  <c r="G37" i="46"/>
  <c r="K36" i="46"/>
  <c r="G36" i="46"/>
  <c r="K35" i="46"/>
  <c r="G35" i="46"/>
  <c r="K34" i="46"/>
  <c r="G34" i="46"/>
  <c r="K33" i="46"/>
  <c r="G33" i="46"/>
  <c r="K32" i="46"/>
  <c r="G32" i="46"/>
  <c r="K31" i="46"/>
  <c r="G31" i="46"/>
  <c r="K30" i="46"/>
  <c r="G30" i="46"/>
  <c r="K29" i="46"/>
  <c r="G29" i="46"/>
  <c r="K28" i="46"/>
  <c r="G28" i="46"/>
  <c r="K27" i="46"/>
  <c r="G27" i="46"/>
  <c r="K26" i="46"/>
  <c r="G26" i="46"/>
  <c r="K25" i="46"/>
  <c r="G25" i="46"/>
  <c r="K24" i="46"/>
  <c r="G24" i="46"/>
  <c r="K23" i="46"/>
  <c r="G23" i="46"/>
  <c r="K22" i="46"/>
  <c r="G22" i="46"/>
  <c r="K21" i="46"/>
  <c r="G21" i="46"/>
  <c r="K20" i="46"/>
  <c r="G20" i="46"/>
  <c r="K19" i="46"/>
  <c r="G19" i="46"/>
  <c r="K18" i="46"/>
  <c r="G18" i="46"/>
  <c r="K17" i="46"/>
  <c r="G17" i="46"/>
  <c r="K16" i="46"/>
  <c r="G16" i="46"/>
  <c r="K15" i="46"/>
  <c r="G15" i="46"/>
  <c r="K14" i="46"/>
  <c r="G14" i="46"/>
  <c r="K13" i="46"/>
  <c r="G13" i="46"/>
  <c r="K12" i="46"/>
  <c r="G12" i="46"/>
  <c r="K11" i="46"/>
  <c r="G11" i="46"/>
  <c r="J40" i="45"/>
  <c r="H40" i="45"/>
  <c r="J39" i="45"/>
  <c r="H39" i="45"/>
  <c r="J38" i="45"/>
  <c r="H38" i="45"/>
  <c r="J37" i="45"/>
  <c r="H37" i="45"/>
  <c r="J36" i="45"/>
  <c r="H36" i="45"/>
  <c r="J35" i="45"/>
  <c r="H35" i="45"/>
  <c r="J34" i="45"/>
  <c r="H34" i="45"/>
  <c r="J33" i="45"/>
  <c r="H33" i="45"/>
  <c r="J32" i="45"/>
  <c r="H32" i="45"/>
  <c r="J31" i="45"/>
  <c r="H31" i="45"/>
  <c r="J30" i="45"/>
  <c r="H30" i="45"/>
  <c r="J29" i="45"/>
  <c r="H29" i="45"/>
  <c r="J28" i="45"/>
  <c r="H28" i="45"/>
  <c r="J27" i="45"/>
  <c r="H27" i="45"/>
  <c r="J26" i="45"/>
  <c r="H26" i="45"/>
  <c r="J25" i="45"/>
  <c r="H25" i="45"/>
  <c r="J24" i="45"/>
  <c r="H24" i="45"/>
  <c r="J23" i="45"/>
  <c r="H23" i="45"/>
  <c r="J22" i="45"/>
  <c r="H22" i="45"/>
  <c r="J21" i="45"/>
  <c r="H21" i="45"/>
  <c r="J20" i="45"/>
  <c r="H20" i="45"/>
  <c r="J19" i="45"/>
  <c r="H19" i="45"/>
  <c r="J18" i="45"/>
  <c r="H18" i="45"/>
  <c r="J17" i="45"/>
  <c r="H17" i="45"/>
  <c r="J16" i="45"/>
  <c r="H16" i="45"/>
  <c r="J15" i="45"/>
  <c r="H15" i="45"/>
  <c r="J14" i="45"/>
  <c r="H14" i="45"/>
  <c r="J13" i="45"/>
  <c r="H13" i="45"/>
  <c r="J12" i="45"/>
  <c r="J41" i="45" s="1"/>
  <c r="H12" i="45"/>
  <c r="J11" i="45"/>
  <c r="H11" i="45"/>
  <c r="J41" i="44"/>
  <c r="H41" i="44"/>
  <c r="D14" i="44"/>
  <c r="U13" i="44"/>
  <c r="W12" i="44" s="1"/>
  <c r="U12" i="44" s="1"/>
  <c r="E13" i="44"/>
  <c r="E12" i="44"/>
  <c r="N11" i="44"/>
  <c r="G11" i="44" s="1"/>
  <c r="I11" i="44" s="1"/>
  <c r="E11" i="44"/>
  <c r="E14" i="44" s="1"/>
  <c r="D11" i="44"/>
  <c r="C11" i="44"/>
  <c r="P18" i="44" s="1"/>
  <c r="G6" i="44"/>
  <c r="J41" i="43"/>
  <c r="H41" i="43"/>
  <c r="D14" i="43"/>
  <c r="D14" i="45" s="1"/>
  <c r="U13" i="43"/>
  <c r="W12" i="43"/>
  <c r="U12" i="43"/>
  <c r="E12" i="43"/>
  <c r="E12" i="45" s="1"/>
  <c r="N11" i="43"/>
  <c r="E11" i="43"/>
  <c r="D11" i="43"/>
  <c r="G6" i="43"/>
  <c r="W11" i="44" l="1"/>
  <c r="G41" i="46"/>
  <c r="G11" i="43"/>
  <c r="F12" i="43"/>
  <c r="W11" i="43"/>
  <c r="U11" i="43" s="1"/>
  <c r="F11" i="43"/>
  <c r="E11" i="45"/>
  <c r="E13" i="43"/>
  <c r="E13" i="45" s="1"/>
  <c r="AB11" i="44"/>
  <c r="O18" i="44"/>
  <c r="AB13" i="44"/>
  <c r="K11" i="44"/>
  <c r="K41" i="46"/>
  <c r="D12" i="43"/>
  <c r="D13" i="43" s="1"/>
  <c r="C11" i="43"/>
  <c r="D11" i="45"/>
  <c r="D12" i="44"/>
  <c r="C14" i="44"/>
  <c r="F12" i="44"/>
  <c r="F11" i="44"/>
  <c r="U11" i="44"/>
  <c r="F13" i="44"/>
  <c r="E15" i="44"/>
  <c r="H41" i="45"/>
  <c r="F13" i="43" l="1"/>
  <c r="F13" i="45"/>
  <c r="C12" i="44"/>
  <c r="Q18" i="44"/>
  <c r="E14" i="43"/>
  <c r="F12" i="45"/>
  <c r="F15" i="43"/>
  <c r="F14" i="44"/>
  <c r="D13" i="44"/>
  <c r="F15" i="44" s="1"/>
  <c r="P18" i="43"/>
  <c r="C11" i="45"/>
  <c r="E16" i="44"/>
  <c r="E15" i="43"/>
  <c r="E15" i="45" s="1"/>
  <c r="D15" i="43"/>
  <c r="G11" i="45"/>
  <c r="O18" i="43"/>
  <c r="AB11" i="43"/>
  <c r="I11" i="43"/>
  <c r="AB13" i="43"/>
  <c r="C13" i="43"/>
  <c r="D16" i="43"/>
  <c r="D12" i="45"/>
  <c r="C12" i="43"/>
  <c r="F14" i="43"/>
  <c r="F11" i="45"/>
  <c r="F17" i="43"/>
  <c r="D13" i="45" l="1"/>
  <c r="I11" i="45"/>
  <c r="K11" i="43"/>
  <c r="C14" i="43"/>
  <c r="E14" i="45"/>
  <c r="G14" i="44"/>
  <c r="I14" i="44" s="1"/>
  <c r="K14" i="44" s="1"/>
  <c r="P20" i="43"/>
  <c r="G13" i="43"/>
  <c r="Q18" i="43"/>
  <c r="E17" i="44"/>
  <c r="D17" i="43"/>
  <c r="D18" i="43" s="1"/>
  <c r="C15" i="43"/>
  <c r="G12" i="44"/>
  <c r="P19" i="44"/>
  <c r="F14" i="45"/>
  <c r="C12" i="45"/>
  <c r="P19" i="43"/>
  <c r="G12" i="43"/>
  <c r="F18" i="43"/>
  <c r="E16" i="43"/>
  <c r="C13" i="44"/>
  <c r="D15" i="44"/>
  <c r="F16" i="43"/>
  <c r="F15" i="45"/>
  <c r="AB12" i="43" l="1"/>
  <c r="I12" i="43"/>
  <c r="AB14" i="43"/>
  <c r="G12" i="45"/>
  <c r="O19" i="43"/>
  <c r="D16" i="44"/>
  <c r="P20" i="44"/>
  <c r="G13" i="44"/>
  <c r="G13" i="45" s="1"/>
  <c r="E18" i="44"/>
  <c r="O20" i="43"/>
  <c r="I13" i="43"/>
  <c r="F16" i="44"/>
  <c r="C14" i="45"/>
  <c r="G14" i="43"/>
  <c r="F17" i="44"/>
  <c r="F17" i="45" s="1"/>
  <c r="D19" i="43"/>
  <c r="C15" i="45"/>
  <c r="G15" i="43"/>
  <c r="K11" i="45"/>
  <c r="C15" i="44"/>
  <c r="G15" i="44" s="1"/>
  <c r="I15" i="44" s="1"/>
  <c r="K15" i="44" s="1"/>
  <c r="F16" i="45"/>
  <c r="E16" i="45"/>
  <c r="E17" i="43"/>
  <c r="C17" i="43" s="1"/>
  <c r="O19" i="44"/>
  <c r="AB14" i="44"/>
  <c r="AB12" i="44"/>
  <c r="I12" i="44"/>
  <c r="D15" i="45"/>
  <c r="F20" i="43"/>
  <c r="C13" i="45"/>
  <c r="F19" i="43"/>
  <c r="C16" i="43"/>
  <c r="E18" i="43" l="1"/>
  <c r="E18" i="45" s="1"/>
  <c r="K12" i="44"/>
  <c r="Q19" i="43"/>
  <c r="M19" i="43"/>
  <c r="M18" i="43"/>
  <c r="G16" i="43"/>
  <c r="G14" i="45"/>
  <c r="I14" i="43"/>
  <c r="D20" i="43"/>
  <c r="C18" i="43"/>
  <c r="C16" i="44"/>
  <c r="C16" i="45" s="1"/>
  <c r="D17" i="44"/>
  <c r="F19" i="44" s="1"/>
  <c r="F19" i="45" s="1"/>
  <c r="D16" i="45"/>
  <c r="E17" i="45"/>
  <c r="K13" i="43"/>
  <c r="D18" i="44"/>
  <c r="F18" i="44"/>
  <c r="F18" i="45" s="1"/>
  <c r="G17" i="43"/>
  <c r="Q19" i="44"/>
  <c r="E19" i="43"/>
  <c r="G15" i="45"/>
  <c r="I15" i="43"/>
  <c r="M20" i="43"/>
  <c r="Q20" i="43"/>
  <c r="E19" i="44"/>
  <c r="I13" i="44"/>
  <c r="K13" i="44" s="1"/>
  <c r="O20" i="44"/>
  <c r="M18" i="44" s="1"/>
  <c r="I12" i="45"/>
  <c r="K12" i="43"/>
  <c r="G18" i="43" l="1"/>
  <c r="C17" i="44"/>
  <c r="D19" i="44"/>
  <c r="D17" i="45"/>
  <c r="F21" i="43"/>
  <c r="M20" i="44"/>
  <c r="Q20" i="44"/>
  <c r="I16" i="43"/>
  <c r="E19" i="45"/>
  <c r="M19" i="44"/>
  <c r="O23" i="44" s="1"/>
  <c r="C18" i="44"/>
  <c r="G18" i="44" s="1"/>
  <c r="I18" i="44" s="1"/>
  <c r="K18" i="44" s="1"/>
  <c r="D18" i="45"/>
  <c r="I13" i="45"/>
  <c r="K13" i="45" s="1"/>
  <c r="G16" i="44"/>
  <c r="C19" i="43"/>
  <c r="O22" i="43"/>
  <c r="O23" i="43"/>
  <c r="K12" i="45"/>
  <c r="E20" i="44"/>
  <c r="I15" i="45"/>
  <c r="K15" i="45" s="1"/>
  <c r="K15" i="43"/>
  <c r="I17" i="43"/>
  <c r="E20" i="43"/>
  <c r="C20" i="43" s="1"/>
  <c r="K14" i="43"/>
  <c r="I14" i="45"/>
  <c r="K14" i="45" s="1"/>
  <c r="D21" i="43"/>
  <c r="G20" i="43" l="1"/>
  <c r="F22" i="43"/>
  <c r="K17" i="43"/>
  <c r="I16" i="44"/>
  <c r="E21" i="44"/>
  <c r="E22" i="44" s="1"/>
  <c r="E23" i="44" s="1"/>
  <c r="E24" i="44" s="1"/>
  <c r="E25" i="44" s="1"/>
  <c r="E20" i="45"/>
  <c r="E21" i="43"/>
  <c r="I16" i="45"/>
  <c r="K16" i="43"/>
  <c r="D22" i="43"/>
  <c r="C19" i="44"/>
  <c r="G19" i="44" s="1"/>
  <c r="I19" i="44" s="1"/>
  <c r="K19" i="44" s="1"/>
  <c r="D19" i="45"/>
  <c r="D20" i="44"/>
  <c r="F20" i="44"/>
  <c r="F20" i="45" s="1"/>
  <c r="G18" i="45"/>
  <c r="I18" i="43"/>
  <c r="O22" i="44"/>
  <c r="G17" i="44"/>
  <c r="C17" i="45"/>
  <c r="C19" i="45"/>
  <c r="G19" i="43"/>
  <c r="G16" i="45"/>
  <c r="C18" i="45"/>
  <c r="E26" i="44" l="1"/>
  <c r="E27" i="44" s="1"/>
  <c r="E28" i="44" s="1"/>
  <c r="E29" i="44" s="1"/>
  <c r="E30" i="44" s="1"/>
  <c r="E31" i="44" s="1"/>
  <c r="E32" i="44" s="1"/>
  <c r="E33" i="44" s="1"/>
  <c r="E34" i="44" s="1"/>
  <c r="E35" i="44" s="1"/>
  <c r="E36" i="44" s="1"/>
  <c r="E37" i="44" s="1"/>
  <c r="E38" i="44" s="1"/>
  <c r="E39" i="44" s="1"/>
  <c r="E40" i="44" s="1"/>
  <c r="E41" i="44" s="1"/>
  <c r="F23" i="43"/>
  <c r="D23" i="43"/>
  <c r="E21" i="45"/>
  <c r="E22" i="43"/>
  <c r="K16" i="45"/>
  <c r="I17" i="44"/>
  <c r="G17" i="45"/>
  <c r="I18" i="45"/>
  <c r="K18" i="45" s="1"/>
  <c r="K18" i="43"/>
  <c r="C20" i="44"/>
  <c r="D20" i="45"/>
  <c r="F21" i="44"/>
  <c r="F21" i="45" s="1"/>
  <c r="G19" i="45"/>
  <c r="I19" i="43"/>
  <c r="D21" i="44"/>
  <c r="K16" i="44"/>
  <c r="C21" i="43"/>
  <c r="I20" i="43"/>
  <c r="E22" i="45" l="1"/>
  <c r="E23" i="43"/>
  <c r="K20" i="43"/>
  <c r="I19" i="45"/>
  <c r="K19" i="45" s="1"/>
  <c r="K19" i="43"/>
  <c r="C21" i="44"/>
  <c r="G21" i="44" s="1"/>
  <c r="I21" i="44" s="1"/>
  <c r="K21" i="44" s="1"/>
  <c r="F22" i="44"/>
  <c r="F22" i="45" s="1"/>
  <c r="D22" i="44"/>
  <c r="D21" i="45"/>
  <c r="C22" i="43"/>
  <c r="C21" i="45"/>
  <c r="G21" i="43"/>
  <c r="G20" i="44"/>
  <c r="C20" i="45"/>
  <c r="K17" i="44"/>
  <c r="I17" i="45"/>
  <c r="C23" i="43"/>
  <c r="D24" i="43"/>
  <c r="F24" i="43"/>
  <c r="D25" i="43" l="1"/>
  <c r="F25" i="43"/>
  <c r="C22" i="44"/>
  <c r="G22" i="44" s="1"/>
  <c r="I22" i="44" s="1"/>
  <c r="K22" i="44" s="1"/>
  <c r="F23" i="44"/>
  <c r="F23" i="45" s="1"/>
  <c r="D23" i="44"/>
  <c r="D22" i="45"/>
  <c r="G23" i="43"/>
  <c r="E23" i="45"/>
  <c r="E24" i="43"/>
  <c r="K17" i="45"/>
  <c r="G21" i="45"/>
  <c r="I21" i="43"/>
  <c r="I20" i="44"/>
  <c r="G20" i="45"/>
  <c r="C22" i="45"/>
  <c r="G22" i="43"/>
  <c r="C23" i="44" l="1"/>
  <c r="D24" i="44"/>
  <c r="F24" i="44"/>
  <c r="F24" i="45" s="1"/>
  <c r="D23" i="45"/>
  <c r="D26" i="43"/>
  <c r="F26" i="43"/>
  <c r="E24" i="45"/>
  <c r="E25" i="43"/>
  <c r="K20" i="44"/>
  <c r="I20" i="45"/>
  <c r="C24" i="43"/>
  <c r="G22" i="45"/>
  <c r="I22" i="43"/>
  <c r="I21" i="45"/>
  <c r="K21" i="45" s="1"/>
  <c r="K21" i="43"/>
  <c r="I23" i="43"/>
  <c r="D27" i="43" l="1"/>
  <c r="F27" i="43"/>
  <c r="G24" i="43"/>
  <c r="E25" i="45"/>
  <c r="E26" i="43"/>
  <c r="C26" i="43" s="1"/>
  <c r="C25" i="43"/>
  <c r="C24" i="44"/>
  <c r="G24" i="44" s="1"/>
  <c r="I24" i="44" s="1"/>
  <c r="K24" i="44" s="1"/>
  <c r="D25" i="44"/>
  <c r="F25" i="44"/>
  <c r="F25" i="45" s="1"/>
  <c r="D24" i="45"/>
  <c r="K23" i="43"/>
  <c r="I22" i="45"/>
  <c r="K22" i="45" s="1"/>
  <c r="K22" i="43"/>
  <c r="K20" i="45"/>
  <c r="G23" i="44"/>
  <c r="C23" i="45"/>
  <c r="G26" i="43" l="1"/>
  <c r="C25" i="44"/>
  <c r="G25" i="44" s="1"/>
  <c r="I25" i="44" s="1"/>
  <c r="K25" i="44" s="1"/>
  <c r="F26" i="44"/>
  <c r="F26" i="45" s="1"/>
  <c r="D26" i="44"/>
  <c r="D25" i="45"/>
  <c r="G24" i="45"/>
  <c r="I24" i="43"/>
  <c r="F28" i="43"/>
  <c r="D28" i="43"/>
  <c r="C25" i="45"/>
  <c r="G25" i="43"/>
  <c r="C24" i="45"/>
  <c r="I23" i="44"/>
  <c r="G23" i="45"/>
  <c r="E26" i="45"/>
  <c r="E27" i="43"/>
  <c r="K23" i="44" l="1"/>
  <c r="I23" i="45"/>
  <c r="K23" i="45" s="1"/>
  <c r="G25" i="45"/>
  <c r="I25" i="43"/>
  <c r="I26" i="43"/>
  <c r="F29" i="43"/>
  <c r="D29" i="43"/>
  <c r="I24" i="45"/>
  <c r="K24" i="45" s="1"/>
  <c r="K24" i="43"/>
  <c r="E27" i="45"/>
  <c r="E28" i="43"/>
  <c r="C27" i="43"/>
  <c r="C26" i="44"/>
  <c r="D27" i="44"/>
  <c r="F27" i="44"/>
  <c r="F27" i="45" s="1"/>
  <c r="D26" i="45"/>
  <c r="F30" i="43" l="1"/>
  <c r="D30" i="43"/>
  <c r="K26" i="43"/>
  <c r="G27" i="43"/>
  <c r="E28" i="45"/>
  <c r="E29" i="43"/>
  <c r="C29" i="43" s="1"/>
  <c r="C27" i="44"/>
  <c r="G27" i="44" s="1"/>
  <c r="I27" i="44" s="1"/>
  <c r="K27" i="44" s="1"/>
  <c r="D28" i="44"/>
  <c r="F28" i="44"/>
  <c r="F28" i="45" s="1"/>
  <c r="D27" i="45"/>
  <c r="G26" i="44"/>
  <c r="C26" i="45"/>
  <c r="C28" i="43"/>
  <c r="K25" i="43"/>
  <c r="I25" i="45"/>
  <c r="K25" i="45" s="1"/>
  <c r="G29" i="43" l="1"/>
  <c r="I26" i="44"/>
  <c r="G26" i="45"/>
  <c r="G27" i="45"/>
  <c r="I27" i="43"/>
  <c r="C27" i="45"/>
  <c r="D31" i="43"/>
  <c r="F31" i="43"/>
  <c r="E29" i="45"/>
  <c r="E30" i="43"/>
  <c r="C28" i="45"/>
  <c r="G28" i="43"/>
  <c r="C28" i="44"/>
  <c r="G28" i="44" s="1"/>
  <c r="I28" i="44" s="1"/>
  <c r="K28" i="44" s="1"/>
  <c r="F29" i="44"/>
  <c r="F29" i="45" s="1"/>
  <c r="D29" i="44"/>
  <c r="D28" i="45"/>
  <c r="C29" i="44" l="1"/>
  <c r="F30" i="44"/>
  <c r="F30" i="45" s="1"/>
  <c r="D30" i="44"/>
  <c r="D29" i="45"/>
  <c r="F32" i="43"/>
  <c r="D32" i="43"/>
  <c r="K26" i="44"/>
  <c r="I26" i="45"/>
  <c r="K26" i="45" s="1"/>
  <c r="E30" i="45"/>
  <c r="E31" i="43"/>
  <c r="C31" i="43" s="1"/>
  <c r="C30" i="43"/>
  <c r="I27" i="45"/>
  <c r="K27" i="45" s="1"/>
  <c r="K27" i="43"/>
  <c r="I29" i="43"/>
  <c r="I28" i="43"/>
  <c r="G28" i="45"/>
  <c r="F33" i="43" l="1"/>
  <c r="D33" i="43"/>
  <c r="I28" i="45"/>
  <c r="K28" i="45" s="1"/>
  <c r="K28" i="43"/>
  <c r="C30" i="44"/>
  <c r="G30" i="44" s="1"/>
  <c r="I30" i="44" s="1"/>
  <c r="K30" i="44" s="1"/>
  <c r="F31" i="44"/>
  <c r="F31" i="45" s="1"/>
  <c r="D31" i="44"/>
  <c r="D30" i="45"/>
  <c r="G31" i="43"/>
  <c r="K29" i="43"/>
  <c r="C30" i="45"/>
  <c r="G30" i="43"/>
  <c r="E31" i="45"/>
  <c r="E32" i="43"/>
  <c r="G29" i="44"/>
  <c r="C29" i="45"/>
  <c r="I29" i="44" l="1"/>
  <c r="G29" i="45"/>
  <c r="I31" i="43"/>
  <c r="E32" i="45"/>
  <c r="E33" i="43"/>
  <c r="C32" i="43"/>
  <c r="D34" i="43"/>
  <c r="F34" i="43"/>
  <c r="G30" i="45"/>
  <c r="I30" i="43"/>
  <c r="C31" i="44"/>
  <c r="F32" i="44"/>
  <c r="F32" i="45" s="1"/>
  <c r="D32" i="44"/>
  <c r="D31" i="45"/>
  <c r="D35" i="43" l="1"/>
  <c r="F35" i="43"/>
  <c r="E33" i="45"/>
  <c r="E34" i="43"/>
  <c r="G32" i="43"/>
  <c r="G31" i="44"/>
  <c r="C31" i="45"/>
  <c r="I30" i="45"/>
  <c r="K30" i="45" s="1"/>
  <c r="K30" i="43"/>
  <c r="C33" i="43"/>
  <c r="K31" i="43"/>
  <c r="C32" i="44"/>
  <c r="G32" i="44" s="1"/>
  <c r="I32" i="44" s="1"/>
  <c r="K32" i="44" s="1"/>
  <c r="D33" i="44"/>
  <c r="F33" i="44"/>
  <c r="F33" i="45" s="1"/>
  <c r="D32" i="45"/>
  <c r="K29" i="44"/>
  <c r="I29" i="45"/>
  <c r="K29" i="45" s="1"/>
  <c r="C32" i="45" l="1"/>
  <c r="D36" i="43"/>
  <c r="F36" i="43"/>
  <c r="C33" i="44"/>
  <c r="G33" i="44" s="1"/>
  <c r="I33" i="44" s="1"/>
  <c r="K33" i="44" s="1"/>
  <c r="D34" i="44"/>
  <c r="F34" i="44"/>
  <c r="F34" i="45" s="1"/>
  <c r="D33" i="45"/>
  <c r="E34" i="45"/>
  <c r="E35" i="43"/>
  <c r="C34" i="43"/>
  <c r="I32" i="43"/>
  <c r="G32" i="45"/>
  <c r="G33" i="43"/>
  <c r="I31" i="44"/>
  <c r="G31" i="45"/>
  <c r="C33" i="45" l="1"/>
  <c r="C34" i="44"/>
  <c r="G34" i="44" s="1"/>
  <c r="I34" i="44" s="1"/>
  <c r="K34" i="44" s="1"/>
  <c r="D35" i="44"/>
  <c r="F35" i="44"/>
  <c r="F35" i="45" s="1"/>
  <c r="D34" i="45"/>
  <c r="F37" i="43"/>
  <c r="D37" i="43"/>
  <c r="G33" i="45"/>
  <c r="I33" i="43"/>
  <c r="C34" i="45"/>
  <c r="G34" i="43"/>
  <c r="E35" i="45"/>
  <c r="E36" i="43"/>
  <c r="K31" i="44"/>
  <c r="I31" i="45"/>
  <c r="K31" i="45" s="1"/>
  <c r="I32" i="45"/>
  <c r="K32" i="45" s="1"/>
  <c r="K32" i="43"/>
  <c r="C35" i="43"/>
  <c r="G35" i="43" l="1"/>
  <c r="G34" i="45"/>
  <c r="I34" i="43"/>
  <c r="E36" i="45"/>
  <c r="E37" i="43"/>
  <c r="K33" i="43"/>
  <c r="I33" i="45"/>
  <c r="K33" i="45" s="1"/>
  <c r="C36" i="43"/>
  <c r="C35" i="44"/>
  <c r="G35" i="44" s="1"/>
  <c r="I35" i="44" s="1"/>
  <c r="K35" i="44" s="1"/>
  <c r="F36" i="44"/>
  <c r="F36" i="45" s="1"/>
  <c r="D36" i="44"/>
  <c r="D35" i="45"/>
  <c r="C37" i="43"/>
  <c r="F38" i="43"/>
  <c r="D38" i="43"/>
  <c r="G37" i="43" l="1"/>
  <c r="E37" i="45"/>
  <c r="E38" i="43"/>
  <c r="C38" i="43" s="1"/>
  <c r="C35" i="45"/>
  <c r="F39" i="43"/>
  <c r="D39" i="43"/>
  <c r="G36" i="43"/>
  <c r="G35" i="45"/>
  <c r="I35" i="43"/>
  <c r="C36" i="44"/>
  <c r="G36" i="44" s="1"/>
  <c r="I36" i="44" s="1"/>
  <c r="K36" i="44" s="1"/>
  <c r="D37" i="44"/>
  <c r="F37" i="44"/>
  <c r="F37" i="45" s="1"/>
  <c r="D36" i="45"/>
  <c r="I34" i="45"/>
  <c r="K34" i="45" s="1"/>
  <c r="K34" i="43"/>
  <c r="G38" i="43" l="1"/>
  <c r="C37" i="44"/>
  <c r="F38" i="44"/>
  <c r="F38" i="45" s="1"/>
  <c r="D38" i="44"/>
  <c r="D37" i="45"/>
  <c r="E38" i="45"/>
  <c r="E39" i="43"/>
  <c r="C39" i="43" s="1"/>
  <c r="G36" i="45"/>
  <c r="I36" i="43"/>
  <c r="C36" i="45"/>
  <c r="I37" i="43"/>
  <c r="I35" i="45"/>
  <c r="K35" i="45" s="1"/>
  <c r="K35" i="43"/>
  <c r="D40" i="43"/>
  <c r="F40" i="43"/>
  <c r="G39" i="43" l="1"/>
  <c r="G37" i="44"/>
  <c r="C37" i="45"/>
  <c r="D41" i="43"/>
  <c r="I36" i="45"/>
  <c r="K36" i="45" s="1"/>
  <c r="K36" i="43"/>
  <c r="I38" i="43"/>
  <c r="F41" i="43"/>
  <c r="G43" i="43" s="1"/>
  <c r="E39" i="45"/>
  <c r="E40" i="43"/>
  <c r="K37" i="43"/>
  <c r="C38" i="44"/>
  <c r="F39" i="44"/>
  <c r="F39" i="45" s="1"/>
  <c r="D39" i="44"/>
  <c r="D38" i="45"/>
  <c r="E40" i="45" l="1"/>
  <c r="E41" i="45" s="1"/>
  <c r="E41" i="43"/>
  <c r="I37" i="44"/>
  <c r="G37" i="45"/>
  <c r="C39" i="44"/>
  <c r="D40" i="44"/>
  <c r="F40" i="44"/>
  <c r="D39" i="45"/>
  <c r="K38" i="43"/>
  <c r="G38" i="44"/>
  <c r="C38" i="45"/>
  <c r="C40" i="43"/>
  <c r="I39" i="43"/>
  <c r="K39" i="43" l="1"/>
  <c r="I38" i="44"/>
  <c r="G38" i="45"/>
  <c r="F41" i="44"/>
  <c r="G43" i="44" s="1"/>
  <c r="F40" i="45"/>
  <c r="F41" i="45" s="1"/>
  <c r="G43" i="45" s="1"/>
  <c r="K37" i="44"/>
  <c r="I37" i="45"/>
  <c r="K37" i="45" s="1"/>
  <c r="C40" i="44"/>
  <c r="C40" i="45" s="1"/>
  <c r="D41" i="44"/>
  <c r="D40" i="45"/>
  <c r="D41" i="45" s="1"/>
  <c r="G40" i="43"/>
  <c r="C41" i="43"/>
  <c r="G42" i="43" s="1"/>
  <c r="G39" i="44"/>
  <c r="C39" i="45"/>
  <c r="K38" i="44" l="1"/>
  <c r="I38" i="45"/>
  <c r="K38" i="45" s="1"/>
  <c r="C41" i="45"/>
  <c r="G42" i="45" s="1"/>
  <c r="I39" i="44"/>
  <c r="G39" i="45"/>
  <c r="I40" i="43"/>
  <c r="G40" i="45"/>
  <c r="G41" i="45" s="1"/>
  <c r="G41" i="43"/>
  <c r="G40" i="44"/>
  <c r="C41" i="44"/>
  <c r="G42" i="44" s="1"/>
  <c r="K39" i="44" l="1"/>
  <c r="I39" i="45"/>
  <c r="K39" i="45" s="1"/>
  <c r="K40" i="43"/>
  <c r="K41" i="43" s="1"/>
  <c r="I41" i="43"/>
  <c r="I40" i="44"/>
  <c r="I40" i="45" s="1"/>
  <c r="G41" i="44"/>
  <c r="K40" i="45" l="1"/>
  <c r="K41" i="45" s="1"/>
  <c r="I41" i="45"/>
  <c r="K40" i="44"/>
  <c r="K41" i="44" s="1"/>
  <c r="I41" i="44"/>
  <c r="N35" i="14" l="1"/>
  <c r="B37" i="34" l="1"/>
  <c r="C37" i="34"/>
  <c r="B39" i="34"/>
  <c r="C39" i="34"/>
  <c r="B41" i="34"/>
  <c r="C41" i="34"/>
  <c r="B43" i="34"/>
  <c r="C43" i="34"/>
  <c r="B45" i="34"/>
  <c r="C45" i="34"/>
  <c r="B47" i="34"/>
  <c r="C47" i="34"/>
  <c r="B49" i="34"/>
  <c r="C49" i="34"/>
  <c r="B51" i="34"/>
  <c r="C51" i="34"/>
  <c r="B35" i="34"/>
  <c r="C35" i="34"/>
  <c r="C33" i="34"/>
  <c r="C27" i="34"/>
  <c r="B33" i="34"/>
  <c r="B23" i="34"/>
  <c r="C23" i="34"/>
  <c r="B25" i="34"/>
  <c r="C25" i="34"/>
  <c r="B27" i="34"/>
  <c r="C21" i="34"/>
  <c r="B21" i="34"/>
  <c r="C19" i="34"/>
  <c r="B19" i="34"/>
  <c r="B9" i="34"/>
  <c r="C9" i="34"/>
  <c r="B11" i="34"/>
  <c r="C11" i="34"/>
  <c r="B13" i="34"/>
  <c r="C13" i="34"/>
  <c r="B15" i="34"/>
  <c r="C15" i="34"/>
  <c r="B17" i="34"/>
  <c r="C17" i="34"/>
  <c r="C7" i="34"/>
  <c r="B7" i="34"/>
  <c r="C5" i="34"/>
  <c r="B5" i="34"/>
  <c r="M5" i="39"/>
  <c r="M55" i="39" s="1"/>
  <c r="B22" i="7"/>
  <c r="B21" i="7"/>
  <c r="H7" i="41"/>
  <c r="D3" i="4" s="1"/>
  <c r="F5" i="41"/>
  <c r="M6" i="14" s="1"/>
  <c r="B5" i="41"/>
  <c r="B7" i="41"/>
  <c r="Q6" i="12"/>
  <c r="L15" i="12"/>
  <c r="F66" i="39"/>
  <c r="O68" i="39"/>
  <c r="H68" i="39"/>
  <c r="C67" i="39"/>
  <c r="F67" i="39"/>
  <c r="G67" i="39"/>
  <c r="I67" i="39"/>
  <c r="M67" i="39"/>
  <c r="O67" i="39"/>
  <c r="G66" i="39"/>
  <c r="O66" i="39"/>
  <c r="M66" i="39"/>
  <c r="I66" i="39"/>
  <c r="C66" i="39"/>
  <c r="C19" i="39"/>
  <c r="C72" i="39" s="1"/>
  <c r="M19" i="39"/>
  <c r="M45" i="39"/>
  <c r="L101" i="4"/>
  <c r="C3" i="36" l="1"/>
  <c r="M5" i="14"/>
  <c r="K29" i="39"/>
  <c r="A34" i="39" l="1"/>
  <c r="K34" i="39" s="1"/>
  <c r="N34" i="39" s="1"/>
  <c r="A35" i="39"/>
  <c r="K35" i="39" s="1"/>
  <c r="N35" i="39" s="1"/>
  <c r="A18" i="33"/>
  <c r="C123" i="38"/>
  <c r="E18" i="35" l="1"/>
  <c r="G8" i="29" l="1"/>
  <c r="G9" i="29"/>
  <c r="G10" i="29"/>
  <c r="G11" i="29"/>
  <c r="G12" i="29"/>
  <c r="G13" i="29"/>
  <c r="G14" i="29"/>
  <c r="G15" i="29"/>
  <c r="G16" i="29"/>
  <c r="G17" i="29"/>
  <c r="G18" i="29"/>
  <c r="G19" i="29"/>
  <c r="G20" i="29"/>
  <c r="G21" i="29"/>
  <c r="G22" i="29"/>
  <c r="G23" i="29"/>
  <c r="G24" i="29"/>
  <c r="G25" i="29"/>
  <c r="H27" i="29"/>
  <c r="G8" i="28"/>
  <c r="G9" i="28"/>
  <c r="G10" i="28"/>
  <c r="G11" i="28"/>
  <c r="G12" i="28"/>
  <c r="G13" i="28"/>
  <c r="G14" i="28"/>
  <c r="G15" i="28"/>
  <c r="G16" i="28"/>
  <c r="G17" i="28"/>
  <c r="G18" i="28"/>
  <c r="G19" i="28"/>
  <c r="G20" i="28"/>
  <c r="G21" i="28"/>
  <c r="G22" i="28"/>
  <c r="G23" i="28"/>
  <c r="G24" i="28"/>
  <c r="G25" i="28"/>
  <c r="H27" i="28"/>
  <c r="G8" i="27"/>
  <c r="G9" i="27"/>
  <c r="G10" i="27"/>
  <c r="G11" i="27"/>
  <c r="G12" i="27"/>
  <c r="G13" i="27"/>
  <c r="G14" i="27"/>
  <c r="G15" i="27"/>
  <c r="G16" i="27"/>
  <c r="G17" i="27"/>
  <c r="G18" i="27"/>
  <c r="G19" i="27"/>
  <c r="G20" i="27"/>
  <c r="G21" i="27"/>
  <c r="G22" i="27"/>
  <c r="G23" i="27"/>
  <c r="G24" i="27"/>
  <c r="G25" i="27"/>
  <c r="H27" i="27"/>
  <c r="G8" i="26"/>
  <c r="G9" i="26"/>
  <c r="G10" i="26"/>
  <c r="G11" i="26"/>
  <c r="G12" i="26"/>
  <c r="G13" i="26"/>
  <c r="G14" i="26"/>
  <c r="G15" i="26"/>
  <c r="G16" i="26"/>
  <c r="G17" i="26"/>
  <c r="G18" i="26"/>
  <c r="G19" i="26"/>
  <c r="G20" i="26"/>
  <c r="G21" i="26"/>
  <c r="G22" i="26"/>
  <c r="G23" i="26"/>
  <c r="G24" i="26"/>
  <c r="G25" i="26"/>
  <c r="H27" i="26"/>
  <c r="D5" i="25"/>
  <c r="G9" i="21" s="1"/>
  <c r="E6" i="25"/>
  <c r="F6" i="25"/>
  <c r="F17" i="25" s="1"/>
  <c r="G6" i="25"/>
  <c r="D7" i="25"/>
  <c r="D8" i="25"/>
  <c r="G12" i="21" s="1"/>
  <c r="D9" i="25"/>
  <c r="G13" i="21" s="1"/>
  <c r="D10" i="25"/>
  <c r="G14" i="21" s="1"/>
  <c r="D11" i="25"/>
  <c r="G15" i="21" s="1"/>
  <c r="D12" i="25"/>
  <c r="G16" i="21" s="1"/>
  <c r="D13" i="25"/>
  <c r="G17" i="21" s="1"/>
  <c r="D14" i="25"/>
  <c r="G18" i="21" s="1"/>
  <c r="D15" i="25"/>
  <c r="G19" i="21" s="1"/>
  <c r="D16" i="25"/>
  <c r="G20" i="21" s="1"/>
  <c r="E17" i="25"/>
  <c r="G17" i="25"/>
  <c r="D18" i="25"/>
  <c r="D19" i="25"/>
  <c r="G23" i="21" s="1"/>
  <c r="D20" i="25"/>
  <c r="G24" i="21" s="1"/>
  <c r="D21" i="25"/>
  <c r="G25" i="21" s="1"/>
  <c r="D22" i="25"/>
  <c r="G26" i="21" s="1"/>
  <c r="D23" i="25"/>
  <c r="G27" i="21" s="1"/>
  <c r="D24" i="25"/>
  <c r="G28" i="21" s="1"/>
  <c r="E25" i="25"/>
  <c r="E26" i="25" s="1"/>
  <c r="F25" i="25"/>
  <c r="G25" i="25"/>
  <c r="G26" i="25"/>
  <c r="D36" i="25"/>
  <c r="D37" i="25"/>
  <c r="G41" i="21" s="1"/>
  <c r="D38" i="25"/>
  <c r="G42" i="21" s="1"/>
  <c r="E39" i="25"/>
  <c r="F39" i="25"/>
  <c r="G39" i="25"/>
  <c r="D40" i="25"/>
  <c r="G44" i="21" s="1"/>
  <c r="D41" i="25"/>
  <c r="G45" i="21" s="1"/>
  <c r="D42" i="25"/>
  <c r="E43" i="25"/>
  <c r="F43" i="25"/>
  <c r="G43" i="25"/>
  <c r="G44" i="25" s="1"/>
  <c r="G46" i="25" s="1"/>
  <c r="E44" i="25"/>
  <c r="D45" i="25"/>
  <c r="G49" i="21" s="1"/>
  <c r="D5" i="24"/>
  <c r="E6" i="24"/>
  <c r="E17" i="24" s="1"/>
  <c r="F6" i="24"/>
  <c r="G6" i="24"/>
  <c r="D7" i="24"/>
  <c r="D8" i="24"/>
  <c r="F12" i="21" s="1"/>
  <c r="D9" i="24"/>
  <c r="D10" i="24"/>
  <c r="D11" i="24"/>
  <c r="D12" i="24"/>
  <c r="F16" i="21" s="1"/>
  <c r="D13" i="24"/>
  <c r="D14" i="24"/>
  <c r="D15" i="24"/>
  <c r="D16" i="24"/>
  <c r="F20" i="21" s="1"/>
  <c r="F17" i="24"/>
  <c r="G17" i="24"/>
  <c r="D18" i="24"/>
  <c r="D19" i="24"/>
  <c r="D20" i="24"/>
  <c r="D21" i="24"/>
  <c r="F25" i="21" s="1"/>
  <c r="D22" i="24"/>
  <c r="D23" i="24"/>
  <c r="D25" i="24" s="1"/>
  <c r="D24" i="24"/>
  <c r="E25" i="24"/>
  <c r="F25" i="24"/>
  <c r="F26" i="24" s="1"/>
  <c r="G25" i="24"/>
  <c r="D36" i="24"/>
  <c r="F40" i="21" s="1"/>
  <c r="D37" i="24"/>
  <c r="D38" i="24"/>
  <c r="E39" i="24"/>
  <c r="F39" i="24"/>
  <c r="G39" i="24"/>
  <c r="G44" i="24" s="1"/>
  <c r="D40" i="24"/>
  <c r="D41" i="24"/>
  <c r="D43" i="24" s="1"/>
  <c r="D42" i="24"/>
  <c r="E43" i="24"/>
  <c r="F43" i="24"/>
  <c r="G43" i="24"/>
  <c r="D45" i="24"/>
  <c r="D5" i="23"/>
  <c r="E6" i="23"/>
  <c r="F6" i="23"/>
  <c r="G6" i="23"/>
  <c r="G17" i="23" s="1"/>
  <c r="G26" i="23" s="1"/>
  <c r="G46" i="23" s="1"/>
  <c r="D7" i="23"/>
  <c r="D8" i="23"/>
  <c r="D9" i="23"/>
  <c r="D10" i="23"/>
  <c r="D11" i="23"/>
  <c r="D12" i="23"/>
  <c r="D13" i="23"/>
  <c r="D14" i="23"/>
  <c r="D15" i="23"/>
  <c r="D16" i="23"/>
  <c r="E17" i="23"/>
  <c r="F17" i="23"/>
  <c r="F26" i="23" s="1"/>
  <c r="D18" i="23"/>
  <c r="D19" i="23"/>
  <c r="D20" i="23"/>
  <c r="D25" i="23" s="1"/>
  <c r="D21" i="23"/>
  <c r="D22" i="23"/>
  <c r="D23" i="23"/>
  <c r="D24" i="23"/>
  <c r="E28" i="21" s="1"/>
  <c r="E25" i="23"/>
  <c r="F25" i="23"/>
  <c r="G25" i="23"/>
  <c r="E26" i="23"/>
  <c r="D36" i="23"/>
  <c r="D39" i="23" s="1"/>
  <c r="D37" i="23"/>
  <c r="D38" i="23"/>
  <c r="E39" i="23"/>
  <c r="F39" i="23"/>
  <c r="G39" i="23"/>
  <c r="G44" i="23" s="1"/>
  <c r="D40" i="23"/>
  <c r="D43" i="23" s="1"/>
  <c r="D41" i="23"/>
  <c r="D42" i="23"/>
  <c r="E43" i="23"/>
  <c r="E44" i="23" s="1"/>
  <c r="E46" i="23" s="1"/>
  <c r="F43" i="23"/>
  <c r="G43" i="23"/>
  <c r="F44" i="23"/>
  <c r="D45" i="23"/>
  <c r="D5" i="22"/>
  <c r="D9" i="21" s="1"/>
  <c r="E6" i="22"/>
  <c r="E17" i="22" s="1"/>
  <c r="E26" i="22" s="1"/>
  <c r="F6" i="22"/>
  <c r="G6" i="22"/>
  <c r="G17" i="22" s="1"/>
  <c r="D7" i="22"/>
  <c r="D8" i="22"/>
  <c r="D9" i="22"/>
  <c r="D10" i="22"/>
  <c r="D14" i="21" s="1"/>
  <c r="D11" i="22"/>
  <c r="D12" i="22"/>
  <c r="D13" i="22"/>
  <c r="D14" i="22"/>
  <c r="D18" i="21" s="1"/>
  <c r="D15" i="22"/>
  <c r="D16" i="22"/>
  <c r="F17" i="22"/>
  <c r="F26" i="22" s="1"/>
  <c r="F46" i="22" s="1"/>
  <c r="D18" i="22"/>
  <c r="D19" i="22"/>
  <c r="D23" i="21" s="1"/>
  <c r="D20" i="22"/>
  <c r="D21" i="22"/>
  <c r="D22" i="22"/>
  <c r="D23" i="22"/>
  <c r="D27" i="21" s="1"/>
  <c r="D24" i="22"/>
  <c r="E25" i="22"/>
  <c r="F25" i="22"/>
  <c r="G25" i="22"/>
  <c r="D36" i="22"/>
  <c r="D37" i="22"/>
  <c r="D38" i="22"/>
  <c r="D39" i="22" s="1"/>
  <c r="E39" i="22"/>
  <c r="F39" i="22"/>
  <c r="G39" i="22"/>
  <c r="D40" i="22"/>
  <c r="D43" i="22" s="1"/>
  <c r="D41" i="22"/>
  <c r="D42" i="22"/>
  <c r="E43" i="22"/>
  <c r="E44" i="22" s="1"/>
  <c r="F43" i="22"/>
  <c r="G43" i="22"/>
  <c r="F44" i="22"/>
  <c r="D45" i="22"/>
  <c r="E9" i="21"/>
  <c r="F9" i="21"/>
  <c r="D11" i="21"/>
  <c r="E11" i="21"/>
  <c r="F11" i="21"/>
  <c r="D12" i="21"/>
  <c r="E12" i="21"/>
  <c r="D13" i="21"/>
  <c r="E13" i="21"/>
  <c r="F13" i="21"/>
  <c r="H13" i="21"/>
  <c r="E14" i="21"/>
  <c r="F14" i="21"/>
  <c r="D15" i="21"/>
  <c r="E15" i="21"/>
  <c r="F15" i="21"/>
  <c r="D16" i="21"/>
  <c r="E16" i="21"/>
  <c r="D17" i="21"/>
  <c r="H17" i="21" s="1"/>
  <c r="E17" i="21"/>
  <c r="F17" i="21"/>
  <c r="E18" i="21"/>
  <c r="F18" i="21"/>
  <c r="D19" i="21"/>
  <c r="E19" i="21"/>
  <c r="F19" i="21"/>
  <c r="D20" i="21"/>
  <c r="E20" i="21"/>
  <c r="D22" i="21"/>
  <c r="E22" i="21"/>
  <c r="F22" i="21"/>
  <c r="E23" i="21"/>
  <c r="F23" i="21"/>
  <c r="D24" i="21"/>
  <c r="F24" i="21"/>
  <c r="D25" i="21"/>
  <c r="E25" i="21"/>
  <c r="D26" i="21"/>
  <c r="E26" i="21"/>
  <c r="H26" i="21" s="1"/>
  <c r="F26" i="21"/>
  <c r="E27" i="21"/>
  <c r="F27" i="21"/>
  <c r="D28" i="21"/>
  <c r="F28" i="21"/>
  <c r="D40" i="21"/>
  <c r="E40" i="21"/>
  <c r="D41" i="21"/>
  <c r="E41" i="21"/>
  <c r="H41" i="21" s="1"/>
  <c r="F41" i="21"/>
  <c r="E42" i="21"/>
  <c r="F42" i="21"/>
  <c r="D44" i="21"/>
  <c r="E44" i="21"/>
  <c r="F44" i="21"/>
  <c r="D45" i="21"/>
  <c r="E45" i="21"/>
  <c r="D46" i="21"/>
  <c r="E46" i="21"/>
  <c r="F46" i="21"/>
  <c r="D49" i="21"/>
  <c r="E49" i="21"/>
  <c r="H49" i="21" s="1"/>
  <c r="F49" i="21"/>
  <c r="J9" i="20"/>
  <c r="J10" i="20"/>
  <c r="L22" i="20" s="1"/>
  <c r="N10" i="20" s="1"/>
  <c r="J12" i="20"/>
  <c r="J11" i="20" s="1"/>
  <c r="J17" i="20" s="1"/>
  <c r="J13" i="20"/>
  <c r="J14" i="20"/>
  <c r="J15" i="20"/>
  <c r="J22" i="20"/>
  <c r="T22" i="20"/>
  <c r="N13" i="20" s="1"/>
  <c r="J23" i="20"/>
  <c r="J24" i="20"/>
  <c r="J25" i="20"/>
  <c r="J26" i="20"/>
  <c r="Y31" i="20"/>
  <c r="B32" i="20"/>
  <c r="O32" i="20"/>
  <c r="G38" i="20" s="1"/>
  <c r="T32" i="20"/>
  <c r="Y32" i="20"/>
  <c r="Y33" i="20"/>
  <c r="B34" i="20"/>
  <c r="I34" i="20"/>
  <c r="T34" i="20"/>
  <c r="Y34" i="20"/>
  <c r="Y35" i="20"/>
  <c r="B40" i="20"/>
  <c r="G40" i="20"/>
  <c r="L40" i="20"/>
  <c r="R44" i="20"/>
  <c r="N47" i="20"/>
  <c r="B54" i="20" s="1"/>
  <c r="L54" i="20" s="1"/>
  <c r="R47" i="20"/>
  <c r="R49" i="20"/>
  <c r="R50" i="20" s="1"/>
  <c r="Z49" i="20"/>
  <c r="F48" i="20" s="1"/>
  <c r="Z50" i="20"/>
  <c r="F49" i="20" s="1"/>
  <c r="Z51" i="20"/>
  <c r="F50" i="20" s="1"/>
  <c r="N50" i="20" s="1"/>
  <c r="Z52" i="20"/>
  <c r="J49" i="20" s="1"/>
  <c r="G54" i="20"/>
  <c r="O54" i="20"/>
  <c r="T54" i="20"/>
  <c r="L61" i="20"/>
  <c r="O61" i="20" s="1"/>
  <c r="T61" i="20" s="1"/>
  <c r="K11" i="14"/>
  <c r="N11" i="14"/>
  <c r="E26" i="14"/>
  <c r="Q7" i="12"/>
  <c r="Q8" i="12"/>
  <c r="Q9" i="12"/>
  <c r="Q10" i="12"/>
  <c r="Q11" i="12"/>
  <c r="Q12" i="12"/>
  <c r="Q13" i="12"/>
  <c r="Q14" i="12"/>
  <c r="D15" i="12"/>
  <c r="E15" i="12"/>
  <c r="F15" i="12"/>
  <c r="G15" i="12"/>
  <c r="H15" i="12"/>
  <c r="I15" i="12"/>
  <c r="J15" i="12"/>
  <c r="K15" i="12"/>
  <c r="O15" i="12"/>
  <c r="P15" i="12"/>
  <c r="R15" i="12"/>
  <c r="T15" i="12"/>
  <c r="Q16" i="12"/>
  <c r="Q17" i="12"/>
  <c r="Q18" i="12"/>
  <c r="Q19" i="12"/>
  <c r="Q20" i="12"/>
  <c r="Q21" i="12"/>
  <c r="Q22" i="12"/>
  <c r="Q23" i="12"/>
  <c r="D24" i="12"/>
  <c r="E24" i="12"/>
  <c r="F24" i="12"/>
  <c r="G24" i="12"/>
  <c r="H24" i="12"/>
  <c r="I24" i="12"/>
  <c r="J24" i="12"/>
  <c r="K24" i="12"/>
  <c r="L24" i="12"/>
  <c r="O24" i="12"/>
  <c r="P24" i="12"/>
  <c r="Q24" i="12"/>
  <c r="R24" i="12"/>
  <c r="Q30" i="12"/>
  <c r="Q31" i="12"/>
  <c r="Q32" i="12"/>
  <c r="Q33" i="12"/>
  <c r="D34" i="12"/>
  <c r="E34" i="12"/>
  <c r="F34" i="12"/>
  <c r="G34" i="12"/>
  <c r="H34" i="12"/>
  <c r="I34" i="12"/>
  <c r="J34" i="12"/>
  <c r="K34" i="12"/>
  <c r="L34" i="12"/>
  <c r="O34" i="12"/>
  <c r="P34" i="12"/>
  <c r="R34" i="12"/>
  <c r="Q35" i="12"/>
  <c r="T38" i="12" s="1"/>
  <c r="D38" i="12"/>
  <c r="E38" i="12"/>
  <c r="F38" i="12"/>
  <c r="G38" i="12"/>
  <c r="H38" i="12"/>
  <c r="I38" i="12"/>
  <c r="J38" i="12"/>
  <c r="K38" i="12"/>
  <c r="L38" i="12"/>
  <c r="O38" i="12"/>
  <c r="P38" i="12"/>
  <c r="Q38" i="12"/>
  <c r="R38" i="12"/>
  <c r="S38" i="12"/>
  <c r="Q39" i="12"/>
  <c r="Q40" i="12"/>
  <c r="Q41" i="12"/>
  <c r="Q42" i="12"/>
  <c r="Q43" i="12"/>
  <c r="Q44" i="12"/>
  <c r="Q45" i="12"/>
  <c r="Q46" i="12"/>
  <c r="Q47" i="12"/>
  <c r="Q48" i="12"/>
  <c r="Q49" i="12"/>
  <c r="Q50" i="12"/>
  <c r="D51" i="12"/>
  <c r="E51" i="12"/>
  <c r="F51" i="12"/>
  <c r="G51" i="12"/>
  <c r="H51" i="12"/>
  <c r="I51" i="12"/>
  <c r="J51" i="12"/>
  <c r="K51" i="12"/>
  <c r="L51" i="12"/>
  <c r="O51" i="12"/>
  <c r="P51" i="12"/>
  <c r="R51" i="12"/>
  <c r="S51" i="12"/>
  <c r="Q52" i="12"/>
  <c r="Q55" i="12" s="1"/>
  <c r="Q53" i="12"/>
  <c r="Q54" i="12"/>
  <c r="D55" i="12"/>
  <c r="E55" i="12"/>
  <c r="F55" i="12"/>
  <c r="G55" i="12"/>
  <c r="H55" i="12"/>
  <c r="I55" i="12"/>
  <c r="J55" i="12"/>
  <c r="K55" i="12"/>
  <c r="L55" i="12"/>
  <c r="O55" i="12"/>
  <c r="P55" i="12"/>
  <c r="R55" i="12"/>
  <c r="T55" i="12"/>
  <c r="Q56" i="12"/>
  <c r="Q57" i="12"/>
  <c r="Q58" i="12"/>
  <c r="Q59" i="12"/>
  <c r="Q66" i="12"/>
  <c r="Q67" i="12"/>
  <c r="Q68" i="12"/>
  <c r="Q69" i="12"/>
  <c r="Q70" i="12"/>
  <c r="D71" i="12"/>
  <c r="E71" i="12"/>
  <c r="F71" i="12"/>
  <c r="G71" i="12"/>
  <c r="H71" i="12"/>
  <c r="I71" i="12"/>
  <c r="J71" i="12"/>
  <c r="K71" i="12"/>
  <c r="L71" i="12"/>
  <c r="O71" i="12"/>
  <c r="P71" i="12"/>
  <c r="Q71" i="12"/>
  <c r="R71" i="12"/>
  <c r="T71" i="12"/>
  <c r="Q72" i="12"/>
  <c r="Q73" i="12"/>
  <c r="Q74" i="12"/>
  <c r="Q75" i="12"/>
  <c r="Q76" i="12"/>
  <c r="D79" i="12"/>
  <c r="E79" i="12"/>
  <c r="F79" i="12"/>
  <c r="G79" i="12"/>
  <c r="H79" i="12"/>
  <c r="I79" i="12"/>
  <c r="J79" i="12"/>
  <c r="K79" i="12"/>
  <c r="L79" i="12"/>
  <c r="O79" i="12"/>
  <c r="P79" i="12"/>
  <c r="Q79" i="12"/>
  <c r="R79" i="12"/>
  <c r="Q80" i="12"/>
  <c r="Q81" i="12"/>
  <c r="Q95" i="12" s="1"/>
  <c r="Q82" i="12"/>
  <c r="Q83" i="12"/>
  <c r="Q84" i="12"/>
  <c r="Q85" i="12"/>
  <c r="Q86" i="12"/>
  <c r="Q87" i="12"/>
  <c r="Q88" i="12"/>
  <c r="Q89" i="12"/>
  <c r="Q90" i="12"/>
  <c r="Q91" i="12"/>
  <c r="Q92" i="12"/>
  <c r="D95" i="12"/>
  <c r="E95" i="12"/>
  <c r="F95" i="12"/>
  <c r="G95" i="12"/>
  <c r="H95" i="12"/>
  <c r="I95" i="12"/>
  <c r="J95" i="12"/>
  <c r="K95" i="12"/>
  <c r="L95" i="12"/>
  <c r="O95" i="12"/>
  <c r="P95" i="12"/>
  <c r="R95" i="12"/>
  <c r="Q96" i="12"/>
  <c r="T98" i="12" s="1"/>
  <c r="D98" i="12"/>
  <c r="E98" i="12"/>
  <c r="F98" i="12"/>
  <c r="G98" i="12"/>
  <c r="H98" i="12"/>
  <c r="I98" i="12"/>
  <c r="J98" i="12"/>
  <c r="K98" i="12"/>
  <c r="L98" i="12"/>
  <c r="M98" i="12"/>
  <c r="N98" i="12"/>
  <c r="O98" i="12"/>
  <c r="P98" i="12"/>
  <c r="R98" i="12"/>
  <c r="S98" i="12"/>
  <c r="Q99" i="12"/>
  <c r="S100" i="12" s="1"/>
  <c r="D100" i="12"/>
  <c r="E100" i="12"/>
  <c r="F100" i="12"/>
  <c r="G100" i="12"/>
  <c r="H100" i="12"/>
  <c r="I100" i="12"/>
  <c r="J100" i="12"/>
  <c r="K100" i="12"/>
  <c r="L100" i="12"/>
  <c r="O100" i="12"/>
  <c r="P100" i="12"/>
  <c r="Q100" i="12"/>
  <c r="R100" i="12"/>
  <c r="F101" i="12"/>
  <c r="J101" i="12"/>
  <c r="M101" i="12"/>
  <c r="N101" i="12"/>
  <c r="R101" i="12"/>
  <c r="I109" i="12"/>
  <c r="I110" i="12"/>
  <c r="I111" i="12"/>
  <c r="I112" i="12"/>
  <c r="I113" i="12"/>
  <c r="I114" i="12"/>
  <c r="E46" i="22" l="1"/>
  <c r="S71" i="12"/>
  <c r="K101" i="12"/>
  <c r="G101" i="12"/>
  <c r="S24" i="12"/>
  <c r="O40" i="20"/>
  <c r="J27" i="20"/>
  <c r="N9" i="20" s="1"/>
  <c r="D44" i="22"/>
  <c r="H27" i="21"/>
  <c r="H23" i="21"/>
  <c r="H28" i="21"/>
  <c r="F46" i="23"/>
  <c r="H20" i="21"/>
  <c r="H16" i="21"/>
  <c r="H12" i="21"/>
  <c r="E26" i="24"/>
  <c r="D43" i="25"/>
  <c r="G46" i="21"/>
  <c r="H46" i="21" s="1"/>
  <c r="F44" i="25"/>
  <c r="D39" i="25"/>
  <c r="G40" i="21"/>
  <c r="G43" i="21" s="1"/>
  <c r="S79" i="12"/>
  <c r="O101" i="12"/>
  <c r="I101" i="12"/>
  <c r="I102" i="12" s="1"/>
  <c r="E101" i="12"/>
  <c r="T51" i="12"/>
  <c r="H44" i="21"/>
  <c r="H19" i="21"/>
  <c r="G44" i="22"/>
  <c r="D6" i="22"/>
  <c r="D10" i="21" s="1"/>
  <c r="H9" i="21"/>
  <c r="F43" i="21"/>
  <c r="D6" i="24"/>
  <c r="F26" i="25"/>
  <c r="F46" i="25" s="1"/>
  <c r="L101" i="12"/>
  <c r="H101" i="12"/>
  <c r="D101" i="12"/>
  <c r="S34" i="12"/>
  <c r="P101" i="12"/>
  <c r="N49" i="20"/>
  <c r="H40" i="21"/>
  <c r="H18" i="21"/>
  <c r="G26" i="22"/>
  <c r="E44" i="24"/>
  <c r="G26" i="24"/>
  <c r="G46" i="24" s="1"/>
  <c r="T100" i="12"/>
  <c r="M102" i="12"/>
  <c r="S95" i="12"/>
  <c r="S55" i="12"/>
  <c r="Q15" i="12"/>
  <c r="D47" i="21"/>
  <c r="H11" i="21"/>
  <c r="D25" i="22"/>
  <c r="D6" i="23"/>
  <c r="D17" i="23" s="1"/>
  <c r="D26" i="23" s="1"/>
  <c r="F44" i="24"/>
  <c r="F46" i="24" s="1"/>
  <c r="D25" i="25"/>
  <c r="G22" i="21"/>
  <c r="G29" i="21" s="1"/>
  <c r="D6" i="25"/>
  <c r="G11" i="21"/>
  <c r="D44" i="25"/>
  <c r="D17" i="24"/>
  <c r="D26" i="24" s="1"/>
  <c r="F10" i="21"/>
  <c r="F21" i="21" s="1"/>
  <c r="E46" i="25"/>
  <c r="D21" i="21"/>
  <c r="H14" i="21"/>
  <c r="G46" i="22"/>
  <c r="H25" i="21"/>
  <c r="F29" i="21"/>
  <c r="D29" i="21"/>
  <c r="D44" i="23"/>
  <c r="E10" i="21"/>
  <c r="E21" i="21" s="1"/>
  <c r="E47" i="21"/>
  <c r="E43" i="21"/>
  <c r="E48" i="21" s="1"/>
  <c r="H15" i="21"/>
  <c r="D17" i="22"/>
  <c r="D39" i="24"/>
  <c r="D44" i="24" s="1"/>
  <c r="F45" i="21"/>
  <c r="F47" i="21" s="1"/>
  <c r="F48" i="21" s="1"/>
  <c r="G47" i="21"/>
  <c r="G48" i="21" s="1"/>
  <c r="D42" i="21"/>
  <c r="H42" i="21" s="1"/>
  <c r="H43" i="21" s="1"/>
  <c r="E24" i="21"/>
  <c r="N14" i="20"/>
  <c r="N17" i="20"/>
  <c r="B38" i="20" s="1"/>
  <c r="P22" i="20"/>
  <c r="N12" i="20" s="1"/>
  <c r="N11" i="20" s="1"/>
  <c r="K102" i="12"/>
  <c r="O102" i="12"/>
  <c r="D102" i="12"/>
  <c r="T95" i="12"/>
  <c r="T79" i="12"/>
  <c r="Q34" i="12"/>
  <c r="T24" i="12"/>
  <c r="T101" i="12" s="1"/>
  <c r="S15" i="12"/>
  <c r="S101" i="12" s="1"/>
  <c r="Q98" i="12"/>
  <c r="Q51" i="12"/>
  <c r="T34" i="12"/>
  <c r="H22" i="21" l="1"/>
  <c r="D17" i="25"/>
  <c r="D26" i="25" s="1"/>
  <c r="G10" i="21"/>
  <c r="G21" i="21" s="1"/>
  <c r="Q101" i="12"/>
  <c r="Q102" i="12" s="1"/>
  <c r="D26" i="22"/>
  <c r="E46" i="24"/>
  <c r="D46" i="23"/>
  <c r="E30" i="21"/>
  <c r="E50" i="21" s="1"/>
  <c r="D43" i="21"/>
  <c r="D48" i="21" s="1"/>
  <c r="H10" i="21"/>
  <c r="H21" i="21" s="1"/>
  <c r="D46" i="22"/>
  <c r="D30" i="21"/>
  <c r="D50" i="21" s="1"/>
  <c r="H45" i="21"/>
  <c r="H47" i="21" s="1"/>
  <c r="H48" i="21" s="1"/>
  <c r="E29" i="21"/>
  <c r="H24" i="21"/>
  <c r="H29" i="21" s="1"/>
  <c r="D46" i="24"/>
  <c r="F30" i="21"/>
  <c r="F50" i="21" s="1"/>
  <c r="L38" i="20"/>
  <c r="O38" i="20" s="1"/>
  <c r="T38" i="20" s="1"/>
  <c r="I108" i="12"/>
  <c r="D46" i="25" l="1"/>
  <c r="G30" i="21"/>
  <c r="G50" i="21" s="1"/>
  <c r="H30" i="21"/>
  <c r="H50" i="21" s="1"/>
  <c r="S10" i="20"/>
  <c r="T40" i="20"/>
</calcChain>
</file>

<file path=xl/sharedStrings.xml><?xml version="1.0" encoding="utf-8"?>
<sst xmlns="http://schemas.openxmlformats.org/spreadsheetml/2006/main" count="2259" uniqueCount="1195">
  <si>
    <t>提出書類</t>
  </si>
  <si>
    <t>№</t>
  </si>
  <si>
    <t>書　　　類　　　　名</t>
  </si>
  <si>
    <t>様式</t>
  </si>
  <si>
    <t>備考</t>
  </si>
  <si>
    <t>　資金計画整理表</t>
  </si>
  <si>
    <t xml:space="preserve"> </t>
  </si>
  <si>
    <t>　市町長の意見書（※民間立のみ）</t>
  </si>
  <si>
    <t>様式任意</t>
  </si>
  <si>
    <t xml:space="preserve">  事業費積算根拠資料（建築・設備・設計管理・用地・造成費等）</t>
  </si>
  <si>
    <t>　建設工事工程表（内示～竣工・開設）</t>
  </si>
  <si>
    <t>　建物の配置図、各階平面図（※併設施設は、色分け）及び立面図</t>
  </si>
  <si>
    <t xml:space="preserve">様式任意 </t>
  </si>
  <si>
    <t>　室別面積表</t>
  </si>
  <si>
    <t>社会福祉施設老朽度調査表（※改築のみ）</t>
  </si>
  <si>
    <t>　老朽化した施設の現況写真数点（※改築のみ。日付の入ったもの）</t>
  </si>
  <si>
    <t>　社会福祉法人調書（※社会福祉法人の場合）</t>
  </si>
  <si>
    <t>　役員履歴書（写）※理事長、施設長及びその他の役員（評議員含む）</t>
  </si>
  <si>
    <t>　役員選定理由書、役員就任承諾書（写）（※新設法人のみ）</t>
  </si>
  <si>
    <t>参考様式</t>
  </si>
  <si>
    <t>施設長就任承諾書（写）</t>
  </si>
  <si>
    <t xml:space="preserve">  決算書（既存法人の場合）</t>
  </si>
  <si>
    <t xml:space="preserve"> －</t>
  </si>
  <si>
    <t>　　－</t>
  </si>
  <si>
    <t>　　</t>
  </si>
  <si>
    <t>　所有権移転確約書（写）</t>
  </si>
  <si>
    <t>　不動産登記簿謄本（原本）、印鑑登録証明（原本）</t>
  </si>
  <si>
    <t>　寄附者行為能力証明（身分証明書等）（原本）</t>
  </si>
  <si>
    <t>　施設予定地の状況</t>
  </si>
  <si>
    <t>　地方公共団体の無償貸与確約書等（写）</t>
  </si>
  <si>
    <t>　土地賃貸借契約書、及び賃貸権登記誓約書（写）</t>
  </si>
  <si>
    <t>　地上権設定契約書、及び地上権設定登記誓約書（写）</t>
  </si>
  <si>
    <t>　不動産登記簿謄本（原本）</t>
  </si>
  <si>
    <t xml:space="preserve">   －</t>
  </si>
  <si>
    <t xml:space="preserve">  贈与契約（確約）書（写）</t>
  </si>
  <si>
    <t>　寄附者行為能力証明（身分証明等）（原本）</t>
  </si>
  <si>
    <t>　印鑑登録証明書（原本）</t>
  </si>
  <si>
    <t>　残高証明書（原本）、残高証明書一覧（※残高証明書が複数ある場合）</t>
  </si>
  <si>
    <t>　寄附予定者の所得証明書（原本）</t>
  </si>
  <si>
    <t>　寄附予定者の財産目録・財務と債務に関する明細書</t>
  </si>
  <si>
    <t xml:space="preserve">様式任意   </t>
  </si>
  <si>
    <t xml:space="preserve">    －</t>
  </si>
  <si>
    <t>　独立行政法人福祉医療機構に対する償還計画等調</t>
  </si>
  <si>
    <t>　借入金償還計画等一覧</t>
  </si>
  <si>
    <t>金融機関様式</t>
  </si>
  <si>
    <t>福祉医療機構以外の市中銀行等から借入を行う場合の理由書</t>
  </si>
  <si>
    <t>　介護保険施設・事業収支見込み</t>
  </si>
  <si>
    <t>　建設予定地の位置図（※市町管内図に施設位置を記入のこと）</t>
  </si>
  <si>
    <t>　建設予定地の付近見取り図　</t>
  </si>
  <si>
    <t xml:space="preserve">  建設予定地の写真数点（※日付の入ったもの）</t>
  </si>
  <si>
    <t>　その他参考資料</t>
  </si>
  <si>
    <t>１．協議書等の審査を容易にするため、上記の順序で編纂願います。（Ａ４版）</t>
  </si>
  <si>
    <t xml:space="preserve">  高齢者福祉施設等整備計画書</t>
  </si>
  <si>
    <t>　ｼｮｰﾄｽﾃｲ・デイ等の利用見込み（定員積算根拠資料）</t>
  </si>
  <si>
    <t>　市町補助金確約書（補助予定通知書（写））</t>
  </si>
  <si>
    <t xml:space="preserve">  直近の監査等の指摘事項及び改善状況(既存法人の場合)</t>
  </si>
  <si>
    <t xml:space="preserve">  近隣との協議状況、説明会等の経過を記載した書類（時系列で）</t>
  </si>
  <si>
    <t>　過去の施設整備時及び償還の寄附状況（既存法人の場合）</t>
  </si>
  <si>
    <t>３．協議書を作成する場合には、本紙を表紙とし、番号順で白用紙に番号のインデックスを付し、添付書類と編綴してください。</t>
    <phoneticPr fontId="4"/>
  </si>
  <si>
    <t>４．全提出書類については、簡易にコピー対応できるよう、書類の一部を「ホッチキス留」などをしないようにしてください。</t>
    <phoneticPr fontId="4"/>
  </si>
  <si>
    <t>５．建設予定地の市町担当課にあっては、「高齢者福祉施設等整備協議に対するチェック表」を作成のうえ、添付してください。</t>
    <phoneticPr fontId="4"/>
  </si>
  <si>
    <t>６．原本を提出する書類については、提出２部のうち、１部に原本、１部にその写し（Ａ４版に縮小拡大し、原本証明をすること）を添付してください。</t>
    <phoneticPr fontId="4"/>
  </si>
  <si>
    <t>７．様式については変更、追加することがあります。</t>
    <phoneticPr fontId="4"/>
  </si>
  <si>
    <t>８．ユニット型特養整備に係る市町意見書には、「社会福祉法人等による生計困難者に対する介護保険料サービスに係る利用者負担減免措置」の有無に対する意見を記載してください。</t>
    <phoneticPr fontId="4"/>
  </si>
  <si>
    <t>補助事業者名：</t>
    <rPh sb="0" eb="2">
      <t>ホジョ</t>
    </rPh>
    <rPh sb="2" eb="6">
      <t>ジギョウシャメイ</t>
    </rPh>
    <phoneticPr fontId="4"/>
  </si>
  <si>
    <t>施設名：</t>
    <rPh sb="0" eb="3">
      <t>シセツメイ</t>
    </rPh>
    <phoneticPr fontId="4"/>
  </si>
  <si>
    <t>　借入証明書・借入金の実態に関する誓約書 
 （5000万円以上の寄附予定者の場合）</t>
    <phoneticPr fontId="4"/>
  </si>
  <si>
    <t>（ふりがな）</t>
    <phoneticPr fontId="4"/>
  </si>
  <si>
    <t>駐車場の確保</t>
    <rPh sb="0" eb="3">
      <t>チュウシャジョウ</t>
    </rPh>
    <rPh sb="4" eb="6">
      <t>カクホ</t>
    </rPh>
    <phoneticPr fontId="8"/>
  </si>
  <si>
    <t>(左の内訳:想定車両及び台数)　</t>
    <rPh sb="1" eb="2">
      <t>ヒダリ</t>
    </rPh>
    <rPh sb="3" eb="5">
      <t>ウチワケ</t>
    </rPh>
    <rPh sb="6" eb="8">
      <t>ソウテイ</t>
    </rPh>
    <rPh sb="8" eb="10">
      <t>シャリョウ</t>
    </rPh>
    <rPh sb="10" eb="11">
      <t>オヨ</t>
    </rPh>
    <rPh sb="12" eb="14">
      <t>ダイスウ</t>
    </rPh>
    <phoneticPr fontId="8"/>
  </si>
  <si>
    <t>敷地内に確保</t>
    <rPh sb="0" eb="2">
      <t>シキチ</t>
    </rPh>
    <rPh sb="2" eb="3">
      <t>ウチ</t>
    </rPh>
    <rPh sb="4" eb="6">
      <t>カクホ</t>
    </rPh>
    <phoneticPr fontId="8"/>
  </si>
  <si>
    <t>(有りの場合、具体的には何か)</t>
    <rPh sb="1" eb="2">
      <t>ア</t>
    </rPh>
    <rPh sb="4" eb="6">
      <t>バアイ</t>
    </rPh>
    <rPh sb="7" eb="10">
      <t>グタイテキ</t>
    </rPh>
    <rPh sb="12" eb="13">
      <t>ナニ</t>
    </rPh>
    <phoneticPr fontId="8"/>
  </si>
  <si>
    <t>隣接家屋に対する日照等問題</t>
    <rPh sb="0" eb="2">
      <t>リンセツ</t>
    </rPh>
    <rPh sb="2" eb="4">
      <t>カオク</t>
    </rPh>
    <rPh sb="5" eb="6">
      <t>タイ</t>
    </rPh>
    <rPh sb="8" eb="11">
      <t>ニッショウナド</t>
    </rPh>
    <rPh sb="11" eb="13">
      <t>モンダイ</t>
    </rPh>
    <phoneticPr fontId="8"/>
  </si>
  <si>
    <t>ばい煙、騒音、振動等の影響</t>
    <rPh sb="2" eb="3">
      <t>エン</t>
    </rPh>
    <rPh sb="4" eb="6">
      <t>ソウオン</t>
    </rPh>
    <rPh sb="7" eb="9">
      <t>シンドウ</t>
    </rPh>
    <rPh sb="9" eb="10">
      <t>ナド</t>
    </rPh>
    <rPh sb="11" eb="13">
      <t>エイキョウ</t>
    </rPh>
    <phoneticPr fontId="8"/>
  </si>
  <si>
    <t>排水路</t>
    <rPh sb="0" eb="3">
      <t>ハイスイロ</t>
    </rPh>
    <phoneticPr fontId="8"/>
  </si>
  <si>
    <t>上水道</t>
    <rPh sb="0" eb="1">
      <t>ウエ</t>
    </rPh>
    <rPh sb="1" eb="3">
      <t>スイドウ</t>
    </rPh>
    <phoneticPr fontId="8"/>
  </si>
  <si>
    <t>上水道及び排水路の確保</t>
    <rPh sb="0" eb="1">
      <t>ウエ</t>
    </rPh>
    <rPh sb="1" eb="3">
      <t>スイドウ</t>
    </rPh>
    <rPh sb="3" eb="4">
      <t>オヨ</t>
    </rPh>
    <rPh sb="5" eb="8">
      <t>ハイスイロ</t>
    </rPh>
    <rPh sb="9" eb="11">
      <t>カクホ</t>
    </rPh>
    <phoneticPr fontId="8"/>
  </si>
  <si>
    <t>完成時期</t>
    <rPh sb="0" eb="2">
      <t>カンセイ</t>
    </rPh>
    <rPh sb="2" eb="4">
      <t>ジキ</t>
    </rPh>
    <phoneticPr fontId="8"/>
  </si>
  <si>
    <t>整備概要</t>
    <rPh sb="0" eb="2">
      <t>セイビ</t>
    </rPh>
    <rPh sb="2" eb="4">
      <t>ガイヨウ</t>
    </rPh>
    <phoneticPr fontId="8"/>
  </si>
  <si>
    <t>事業主体</t>
    <rPh sb="0" eb="2">
      <t>ジギョウ</t>
    </rPh>
    <rPh sb="2" eb="4">
      <t>シュタイ</t>
    </rPh>
    <phoneticPr fontId="8"/>
  </si>
  <si>
    <t>進入路の整備計画</t>
    <rPh sb="0" eb="2">
      <t>シンニュウ</t>
    </rPh>
    <rPh sb="2" eb="3">
      <t>ロ</t>
    </rPh>
    <rPh sb="4" eb="6">
      <t>セイビ</t>
    </rPh>
    <rPh sb="6" eb="8">
      <t>ケイカク</t>
    </rPh>
    <phoneticPr fontId="8"/>
  </si>
  <si>
    <t>公図上での道幅</t>
    <rPh sb="0" eb="2">
      <t>コウズ</t>
    </rPh>
    <rPh sb="2" eb="3">
      <t>ウエ</t>
    </rPh>
    <rPh sb="5" eb="7">
      <t>ミチハバ</t>
    </rPh>
    <phoneticPr fontId="8"/>
  </si>
  <si>
    <t>現況幅員(最も狭い場所)</t>
    <rPh sb="0" eb="2">
      <t>ゲンキョウ</t>
    </rPh>
    <rPh sb="2" eb="3">
      <t>ハバ</t>
    </rPh>
    <rPh sb="3" eb="4">
      <t>イン</t>
    </rPh>
    <rPh sb="5" eb="6">
      <t>モット</t>
    </rPh>
    <rPh sb="7" eb="8">
      <t>セマ</t>
    </rPh>
    <rPh sb="9" eb="11">
      <t>バショ</t>
    </rPh>
    <phoneticPr fontId="8"/>
  </si>
  <si>
    <t>緊急車両等の進入</t>
    <rPh sb="0" eb="2">
      <t>キンキュウ</t>
    </rPh>
    <rPh sb="2" eb="4">
      <t>シャリョウ</t>
    </rPh>
    <rPh sb="4" eb="5">
      <t>ナド</t>
    </rPh>
    <rPh sb="6" eb="8">
      <t>シンニュウ</t>
    </rPh>
    <phoneticPr fontId="8"/>
  </si>
  <si>
    <t>km</t>
    <phoneticPr fontId="8"/>
  </si>
  <si>
    <t>バス停まで</t>
    <rPh sb="2" eb="3">
      <t>テイ</t>
    </rPh>
    <phoneticPr fontId="8"/>
  </si>
  <si>
    <t>バス</t>
    <phoneticPr fontId="8"/>
  </si>
  <si>
    <t>駅まで</t>
    <rPh sb="0" eb="1">
      <t>エキ</t>
    </rPh>
    <phoneticPr fontId="8"/>
  </si>
  <si>
    <t>鉄道</t>
    <rPh sb="0" eb="2">
      <t>テツドウ</t>
    </rPh>
    <phoneticPr fontId="8"/>
  </si>
  <si>
    <t>公共交通機関の状況</t>
    <rPh sb="0" eb="2">
      <t>コウキョウ</t>
    </rPh>
    <rPh sb="2" eb="4">
      <t>コウツウ</t>
    </rPh>
    <rPh sb="4" eb="6">
      <t>キカン</t>
    </rPh>
    <rPh sb="7" eb="9">
      <t>ジョウキョウ</t>
    </rPh>
    <phoneticPr fontId="8"/>
  </si>
  <si>
    <t>③都市計画区域外</t>
    <rPh sb="1" eb="3">
      <t>トシ</t>
    </rPh>
    <rPh sb="3" eb="5">
      <t>ケイカク</t>
    </rPh>
    <rPh sb="5" eb="7">
      <t>クイキ</t>
    </rPh>
    <rPh sb="7" eb="8">
      <t>ホカ</t>
    </rPh>
    <phoneticPr fontId="8"/>
  </si>
  <si>
    <t>②用途地域</t>
    <rPh sb="1" eb="3">
      <t>ヨウト</t>
    </rPh>
    <rPh sb="3" eb="5">
      <t>チイキ</t>
    </rPh>
    <phoneticPr fontId="8"/>
  </si>
  <si>
    <t>①都市計画区域</t>
    <rPh sb="1" eb="3">
      <t>トシ</t>
    </rPh>
    <rPh sb="3" eb="5">
      <t>ケイカク</t>
    </rPh>
    <rPh sb="5" eb="7">
      <t>クイキ</t>
    </rPh>
    <phoneticPr fontId="8"/>
  </si>
  <si>
    <t>予定地の状況</t>
    <rPh sb="0" eb="3">
      <t>ヨテイチ</t>
    </rPh>
    <rPh sb="4" eb="6">
      <t>ジョウキョウ</t>
    </rPh>
    <phoneticPr fontId="8"/>
  </si>
  <si>
    <t>立地条件</t>
    <rPh sb="0" eb="2">
      <t>リッチ</t>
    </rPh>
    <rPh sb="2" eb="4">
      <t>ジョウケン</t>
    </rPh>
    <phoneticPr fontId="8"/>
  </si>
  <si>
    <t>用地の現況、取得の予定等</t>
    <rPh sb="0" eb="2">
      <t>ヨウチ</t>
    </rPh>
    <rPh sb="3" eb="5">
      <t>ゲンキョウ</t>
    </rPh>
    <rPh sb="6" eb="8">
      <t>シュトク</t>
    </rPh>
    <rPh sb="9" eb="11">
      <t>ヨテイ</t>
    </rPh>
    <rPh sb="11" eb="12">
      <t>トウ</t>
    </rPh>
    <phoneticPr fontId="8"/>
  </si>
  <si>
    <t>現所有者</t>
    <rPh sb="0" eb="1">
      <t>ゲン</t>
    </rPh>
    <rPh sb="1" eb="4">
      <t>ショユウシャ</t>
    </rPh>
    <phoneticPr fontId="8"/>
  </si>
  <si>
    <t>面積</t>
    <rPh sb="0" eb="2">
      <t>メンセキ</t>
    </rPh>
    <phoneticPr fontId="8"/>
  </si>
  <si>
    <t>地目</t>
    <rPh sb="0" eb="2">
      <t>チモク</t>
    </rPh>
    <phoneticPr fontId="8"/>
  </si>
  <si>
    <t>合計</t>
    <rPh sb="0" eb="2">
      <t>ゴウケイ</t>
    </rPh>
    <phoneticPr fontId="8"/>
  </si>
  <si>
    <t>地番</t>
    <rPh sb="0" eb="2">
      <t>チバン</t>
    </rPh>
    <phoneticPr fontId="8"/>
  </si>
  <si>
    <t>所在地</t>
    <rPh sb="0" eb="3">
      <t>ショザイチ</t>
    </rPh>
    <phoneticPr fontId="8"/>
  </si>
  <si>
    <t>予定地概況</t>
    <rPh sb="0" eb="2">
      <t>ヨテイ</t>
    </rPh>
    <rPh sb="2" eb="3">
      <t>チ</t>
    </rPh>
    <rPh sb="3" eb="5">
      <t>ガイキョウ</t>
    </rPh>
    <phoneticPr fontId="8"/>
  </si>
  <si>
    <t>２　建設予定地</t>
    <rPh sb="2" eb="4">
      <t>ケンセツ</t>
    </rPh>
    <rPh sb="4" eb="6">
      <t>ヨテイ</t>
    </rPh>
    <rPh sb="6" eb="7">
      <t>チ</t>
    </rPh>
    <phoneticPr fontId="8"/>
  </si>
  <si>
    <t>⑥地すべり危険か所</t>
    <rPh sb="1" eb="2">
      <t>チ</t>
    </rPh>
    <rPh sb="5" eb="7">
      <t>キケン</t>
    </rPh>
    <rPh sb="8" eb="9">
      <t>ショ</t>
    </rPh>
    <phoneticPr fontId="8"/>
  </si>
  <si>
    <t>確認した行政機関（担当課、担当者）名　</t>
    <rPh sb="0" eb="2">
      <t>カクニン</t>
    </rPh>
    <rPh sb="4" eb="6">
      <t>ギョウセイ</t>
    </rPh>
    <rPh sb="6" eb="8">
      <t>キカン</t>
    </rPh>
    <rPh sb="9" eb="11">
      <t>タントウ</t>
    </rPh>
    <rPh sb="11" eb="12">
      <t>カ</t>
    </rPh>
    <rPh sb="13" eb="16">
      <t>タントウシャ</t>
    </rPh>
    <rPh sb="17" eb="18">
      <t>メイ</t>
    </rPh>
    <phoneticPr fontId="8"/>
  </si>
  <si>
    <t>区　　　　　分</t>
    <rPh sb="0" eb="1">
      <t>ク</t>
    </rPh>
    <rPh sb="6" eb="7">
      <t>ブン</t>
    </rPh>
    <phoneticPr fontId="8"/>
  </si>
  <si>
    <t>(有の場合具体的内容)</t>
    <rPh sb="1" eb="2">
      <t>ア</t>
    </rPh>
    <rPh sb="3" eb="5">
      <t>バアイ</t>
    </rPh>
    <rPh sb="5" eb="8">
      <t>グタイテキ</t>
    </rPh>
    <rPh sb="8" eb="10">
      <t>ナイヨウ</t>
    </rPh>
    <phoneticPr fontId="8"/>
  </si>
  <si>
    <t>抵当権設定状況</t>
    <rPh sb="0" eb="3">
      <t>テイトウケン</t>
    </rPh>
    <rPh sb="3" eb="5">
      <t>セッテイ</t>
    </rPh>
    <rPh sb="5" eb="7">
      <t>ジョウキョウ</t>
    </rPh>
    <phoneticPr fontId="8"/>
  </si>
  <si>
    <t>採択後整地</t>
    <rPh sb="0" eb="2">
      <t>サイタク</t>
    </rPh>
    <rPh sb="2" eb="3">
      <t>ゴ</t>
    </rPh>
    <rPh sb="3" eb="5">
      <t>セイチ</t>
    </rPh>
    <phoneticPr fontId="8"/>
  </si>
  <si>
    <t>上記以外</t>
    <rPh sb="0" eb="2">
      <t>ジョウキ</t>
    </rPh>
    <rPh sb="2" eb="4">
      <t>イガイ</t>
    </rPh>
    <phoneticPr fontId="8"/>
  </si>
  <si>
    <t>不要</t>
    <rPh sb="0" eb="2">
      <t>フヨウ</t>
    </rPh>
    <phoneticPr fontId="8"/>
  </si>
  <si>
    <t>開設希望者所有地</t>
    <rPh sb="0" eb="2">
      <t>カイセツ</t>
    </rPh>
    <rPh sb="2" eb="5">
      <t>キボウシャ</t>
    </rPh>
    <rPh sb="5" eb="8">
      <t>ショユウチ</t>
    </rPh>
    <phoneticPr fontId="8"/>
  </si>
  <si>
    <t>整地・造成</t>
    <rPh sb="0" eb="1">
      <t>タダシ</t>
    </rPh>
    <rPh sb="1" eb="2">
      <t>チ</t>
    </rPh>
    <rPh sb="3" eb="5">
      <t>ゾウセイ</t>
    </rPh>
    <phoneticPr fontId="8"/>
  </si>
  <si>
    <t>取得(予定)年月日又は賃貸借契約（予定）年月日</t>
    <rPh sb="0" eb="2">
      <t>シュトク</t>
    </rPh>
    <rPh sb="3" eb="5">
      <t>ヨテイ</t>
    </rPh>
    <rPh sb="6" eb="9">
      <t>ネンガッピ</t>
    </rPh>
    <rPh sb="9" eb="10">
      <t>マタ</t>
    </rPh>
    <rPh sb="11" eb="14">
      <t>チンタイシャク</t>
    </rPh>
    <rPh sb="14" eb="16">
      <t>ケイヤク</t>
    </rPh>
    <rPh sb="17" eb="19">
      <t>ヨテイ</t>
    </rPh>
    <rPh sb="20" eb="23">
      <t>ネンガッピ</t>
    </rPh>
    <phoneticPr fontId="8"/>
  </si>
  <si>
    <t>敷地所有
関係</t>
    <rPh sb="0" eb="2">
      <t>シキチ</t>
    </rPh>
    <rPh sb="2" eb="4">
      <t>ショユウ</t>
    </rPh>
    <phoneticPr fontId="8"/>
  </si>
  <si>
    <t>その他</t>
    <rPh sb="2" eb="3">
      <t>タ</t>
    </rPh>
    <phoneticPr fontId="8"/>
  </si>
  <si>
    <t>景観条例</t>
    <rPh sb="0" eb="2">
      <t>ケイカン</t>
    </rPh>
    <rPh sb="2" eb="4">
      <t>ジョウレイ</t>
    </rPh>
    <phoneticPr fontId="8"/>
  </si>
  <si>
    <t>自然公園法</t>
    <rPh sb="0" eb="2">
      <t>シゼン</t>
    </rPh>
    <rPh sb="2" eb="4">
      <t>コウエン</t>
    </rPh>
    <rPh sb="4" eb="5">
      <t>ホウ</t>
    </rPh>
    <phoneticPr fontId="8"/>
  </si>
  <si>
    <t>森林法</t>
    <rPh sb="0" eb="3">
      <t>シンリンホウ</t>
    </rPh>
    <phoneticPr fontId="8"/>
  </si>
  <si>
    <t>文化財保護法</t>
    <rPh sb="0" eb="3">
      <t>ブンカザイ</t>
    </rPh>
    <rPh sb="3" eb="6">
      <t>ホゴホウ</t>
    </rPh>
    <phoneticPr fontId="8"/>
  </si>
  <si>
    <t>砂防法</t>
    <rPh sb="0" eb="2">
      <t>サボウ</t>
    </rPh>
    <rPh sb="2" eb="3">
      <t>ホウ</t>
    </rPh>
    <phoneticPr fontId="8"/>
  </si>
  <si>
    <t>河川法</t>
    <rPh sb="0" eb="3">
      <t>カセンホウ</t>
    </rPh>
    <phoneticPr fontId="8"/>
  </si>
  <si>
    <t>都市計画法</t>
    <rPh sb="0" eb="2">
      <t>トシ</t>
    </rPh>
    <rPh sb="2" eb="4">
      <t>ケイカク</t>
    </rPh>
    <rPh sb="4" eb="5">
      <t>ホウ</t>
    </rPh>
    <phoneticPr fontId="8"/>
  </si>
  <si>
    <t>項目</t>
    <rPh sb="0" eb="2">
      <t>コウモク</t>
    </rPh>
    <phoneticPr fontId="8"/>
  </si>
  <si>
    <t>○○農業委員会</t>
    <rPh sb="2" eb="4">
      <t>ノウギョウ</t>
    </rPh>
    <rPh sb="4" eb="7">
      <t>イインカイ</t>
    </rPh>
    <phoneticPr fontId="8"/>
  </si>
  <si>
    <t>担当課名</t>
    <rPh sb="0" eb="2">
      <t>タントウ</t>
    </rPh>
    <rPh sb="2" eb="3">
      <t>カ</t>
    </rPh>
    <rPh sb="3" eb="4">
      <t>ナ</t>
    </rPh>
    <phoneticPr fontId="8"/>
  </si>
  <si>
    <t>確認した行政機関名</t>
    <rPh sb="0" eb="2">
      <t>カクニン</t>
    </rPh>
    <rPh sb="4" eb="6">
      <t>ギョウセイ</t>
    </rPh>
    <rPh sb="6" eb="8">
      <t>キカン</t>
    </rPh>
    <rPh sb="8" eb="9">
      <t>ナ</t>
    </rPh>
    <phoneticPr fontId="8"/>
  </si>
  <si>
    <t>農振農用地の解除の見通し(解除見込み年月)</t>
    <rPh sb="0" eb="1">
      <t>ノウ</t>
    </rPh>
    <rPh sb="1" eb="2">
      <t>オサム</t>
    </rPh>
    <rPh sb="2" eb="5">
      <t>ノウヨウチ</t>
    </rPh>
    <rPh sb="6" eb="8">
      <t>カイジョ</t>
    </rPh>
    <rPh sb="9" eb="11">
      <t>ミトオ</t>
    </rPh>
    <rPh sb="13" eb="15">
      <t>カイジョ</t>
    </rPh>
    <rPh sb="15" eb="17">
      <t>ミコ</t>
    </rPh>
    <rPh sb="18" eb="20">
      <t>ネンゲツ</t>
    </rPh>
    <phoneticPr fontId="8"/>
  </si>
  <si>
    <t>農振農用地の該当の有無</t>
    <rPh sb="0" eb="1">
      <t>ノウ</t>
    </rPh>
    <rPh sb="1" eb="2">
      <t>オサム</t>
    </rPh>
    <rPh sb="2" eb="5">
      <t>ノウヨウチ</t>
    </rPh>
    <rPh sb="6" eb="8">
      <t>ガイトウ</t>
    </rPh>
    <rPh sb="9" eb="11">
      <t>ウム</t>
    </rPh>
    <phoneticPr fontId="8"/>
  </si>
  <si>
    <t>(転用可能の場合、その理由を具体的に記入)</t>
    <rPh sb="1" eb="3">
      <t>テンヨウ</t>
    </rPh>
    <rPh sb="3" eb="5">
      <t>カノウ</t>
    </rPh>
    <rPh sb="6" eb="8">
      <t>バアイ</t>
    </rPh>
    <rPh sb="11" eb="13">
      <t>リユウ</t>
    </rPh>
    <rPh sb="14" eb="17">
      <t>グタイテキ</t>
    </rPh>
    <rPh sb="18" eb="20">
      <t>キニュウ</t>
    </rPh>
    <phoneticPr fontId="8"/>
  </si>
  <si>
    <t>農地の場合、転用の可否の見通し</t>
    <rPh sb="0" eb="2">
      <t>ノウチ</t>
    </rPh>
    <rPh sb="3" eb="5">
      <t>バアイ</t>
    </rPh>
    <rPh sb="6" eb="8">
      <t>テンヨウ</t>
    </rPh>
    <rPh sb="9" eb="11">
      <t>カヒ</t>
    </rPh>
    <rPh sb="12" eb="14">
      <t>ミトオ</t>
    </rPh>
    <phoneticPr fontId="8"/>
  </si>
  <si>
    <t>農地</t>
    <rPh sb="0" eb="2">
      <t>ノウチ</t>
    </rPh>
    <phoneticPr fontId="8"/>
  </si>
  <si>
    <t>手続き等の内容</t>
    <rPh sb="0" eb="2">
      <t>テツヅ</t>
    </rPh>
    <rPh sb="3" eb="4">
      <t>トウ</t>
    </rPh>
    <rPh sb="5" eb="7">
      <t>ナイヨウ</t>
    </rPh>
    <phoneticPr fontId="8"/>
  </si>
  <si>
    <t>行政庁名</t>
    <rPh sb="0" eb="2">
      <t>ギョウセイ</t>
    </rPh>
    <rPh sb="2" eb="3">
      <t>チョウ</t>
    </rPh>
    <rPh sb="3" eb="4">
      <t>メイ</t>
    </rPh>
    <phoneticPr fontId="8"/>
  </si>
  <si>
    <t>規制等（手続き）名</t>
    <rPh sb="0" eb="2">
      <t>キセイ</t>
    </rPh>
    <rPh sb="2" eb="3">
      <t>トウ</t>
    </rPh>
    <rPh sb="4" eb="6">
      <t>テツヅ</t>
    </rPh>
    <rPh sb="8" eb="9">
      <t>メイ</t>
    </rPh>
    <phoneticPr fontId="8"/>
  </si>
  <si>
    <t>法令</t>
    <rPh sb="0" eb="2">
      <t>ホウレイ</t>
    </rPh>
    <phoneticPr fontId="8"/>
  </si>
  <si>
    <t>市町名</t>
    <rPh sb="0" eb="2">
      <t>シチョウ</t>
    </rPh>
    <rPh sb="2" eb="3">
      <t>メイ</t>
    </rPh>
    <phoneticPr fontId="8"/>
  </si>
  <si>
    <t>施設名</t>
    <rPh sb="0" eb="2">
      <t>シセツ</t>
    </rPh>
    <rPh sb="2" eb="3">
      <t>メイ</t>
    </rPh>
    <phoneticPr fontId="8"/>
  </si>
  <si>
    <t>事業者名</t>
    <rPh sb="0" eb="2">
      <t>ジギョウ</t>
    </rPh>
    <rPh sb="2" eb="3">
      <t>シャ</t>
    </rPh>
    <rPh sb="3" eb="4">
      <t>メイ</t>
    </rPh>
    <phoneticPr fontId="8"/>
  </si>
  <si>
    <t>施設建設予定地の法令上の規制に対する解除手続き等</t>
    <rPh sb="0" eb="2">
      <t>シセツ</t>
    </rPh>
    <rPh sb="2" eb="4">
      <t>ケンセツ</t>
    </rPh>
    <rPh sb="4" eb="7">
      <t>ヨテイチ</t>
    </rPh>
    <rPh sb="8" eb="9">
      <t>ホウ</t>
    </rPh>
    <rPh sb="9" eb="10">
      <t>レイ</t>
    </rPh>
    <rPh sb="10" eb="11">
      <t>ジョウ</t>
    </rPh>
    <rPh sb="12" eb="14">
      <t>キセイ</t>
    </rPh>
    <rPh sb="15" eb="16">
      <t>タイ</t>
    </rPh>
    <rPh sb="18" eb="20">
      <t>カイジョ</t>
    </rPh>
    <rPh sb="20" eb="22">
      <t>テツヅ</t>
    </rPh>
    <rPh sb="23" eb="24">
      <t>トウ</t>
    </rPh>
    <phoneticPr fontId="8"/>
  </si>
  <si>
    <t>別紙１－２</t>
    <rPh sb="0" eb="2">
      <t>ベッシ</t>
    </rPh>
    <phoneticPr fontId="8"/>
  </si>
  <si>
    <t>【⑤その他内訳】</t>
  </si>
  <si>
    <t>寄付履行の確認書類等</t>
  </si>
  <si>
    <t>預貯金残高合計額</t>
  </si>
  <si>
    <t>前年の課税所得又は利益</t>
  </si>
  <si>
    <t>職　業</t>
  </si>
  <si>
    <t>年齢</t>
  </si>
  <si>
    <t>寄付予定者</t>
  </si>
  <si>
    <t>【④建設財源としての寄付金】</t>
    <phoneticPr fontId="8"/>
  </si>
  <si>
    <t>本部会計繰入金等</t>
  </si>
  <si>
    <t>最多償還年額</t>
  </si>
  <si>
    <t>（③－イ設置者負担分内訳）</t>
    <phoneticPr fontId="8"/>
  </si>
  <si>
    <t>借　入　金</t>
  </si>
  <si>
    <t>（③－ア償還財源）</t>
    <phoneticPr fontId="8"/>
  </si>
  <si>
    <t>◎◎銀行</t>
    <rPh sb="2" eb="4">
      <t>ギンコウ</t>
    </rPh>
    <phoneticPr fontId="8"/>
  </si>
  <si>
    <t>福祉医療機構</t>
    <rPh sb="0" eb="2">
      <t>フクシ</t>
    </rPh>
    <rPh sb="2" eb="4">
      <t>イリョウ</t>
    </rPh>
    <rPh sb="4" eb="6">
      <t>キコウ</t>
    </rPh>
    <phoneticPr fontId="8"/>
  </si>
  <si>
    <t>合　計　(A)+(B)</t>
  </si>
  <si>
    <t>借入額（Ａ）</t>
  </si>
  <si>
    <t>借　　入　　先</t>
  </si>
  <si>
    <t>【③借入金】</t>
    <phoneticPr fontId="8"/>
  </si>
  <si>
    <t>【①】</t>
    <phoneticPr fontId="8"/>
  </si>
  <si>
    <t>（初年度支出の２か月分）</t>
    <rPh sb="1" eb="4">
      <t>ショネンド</t>
    </rPh>
    <rPh sb="4" eb="6">
      <t>シシュツ</t>
    </rPh>
    <rPh sb="9" eb="11">
      <t>ゲツブン</t>
    </rPh>
    <phoneticPr fontId="8"/>
  </si>
  <si>
    <t>注）</t>
    <rPh sb="0" eb="1">
      <t>チュウ</t>
    </rPh>
    <phoneticPr fontId="8"/>
  </si>
  <si>
    <t>→　⑤　記入</t>
  </si>
  <si>
    <t>その他</t>
    <phoneticPr fontId="8"/>
  </si>
  <si>
    <t>・</t>
    <phoneticPr fontId="8"/>
  </si>
  <si>
    <t>→　④　記入</t>
  </si>
  <si>
    <t>→　③　記入</t>
  </si>
  <si>
    <t>土地取得費</t>
    <rPh sb="0" eb="2">
      <t>トチ</t>
    </rPh>
    <rPh sb="2" eb="4">
      <t>シュトク</t>
    </rPh>
    <rPh sb="4" eb="5">
      <t>ヒ</t>
    </rPh>
    <phoneticPr fontId="8"/>
  </si>
  <si>
    <t>→　②　記入</t>
  </si>
  <si>
    <t>設計監理費</t>
    <rPh sb="0" eb="2">
      <t>セッケイ</t>
    </rPh>
    <rPh sb="2" eb="4">
      <t>カンリ</t>
    </rPh>
    <rPh sb="4" eb="5">
      <t>ヒ</t>
    </rPh>
    <phoneticPr fontId="8"/>
  </si>
  <si>
    <t>→　①　記入</t>
  </si>
  <si>
    <t>施設整備費</t>
    <phoneticPr fontId="8"/>
  </si>
  <si>
    <t>備　　考</t>
  </si>
  <si>
    <t>事　　　業　　　費</t>
  </si>
  <si>
    <t>《資金計画について》</t>
    <phoneticPr fontId="8"/>
  </si>
  <si>
    <t>兵庫県</t>
    <rPh sb="0" eb="3">
      <t>ヒョウゴケン</t>
    </rPh>
    <phoneticPr fontId="8"/>
  </si>
  <si>
    <t>都道府県・市名</t>
    <phoneticPr fontId="8"/>
  </si>
  <si>
    <t>資金計画整理表</t>
    <rPh sb="0" eb="2">
      <t>シキン</t>
    </rPh>
    <rPh sb="2" eb="4">
      <t>ケイカク</t>
    </rPh>
    <rPh sb="4" eb="6">
      <t>セイリ</t>
    </rPh>
    <rPh sb="6" eb="7">
      <t>ヒョウ</t>
    </rPh>
    <phoneticPr fontId="8"/>
  </si>
  <si>
    <t>（様式第７号①）</t>
    <rPh sb="5" eb="6">
      <t>ゴウ</t>
    </rPh>
    <phoneticPr fontId="8"/>
  </si>
  <si>
    <t>　２．【複合施設を設置の場合】欄は、老人福祉施設以外の社会福祉施設等との合築整備の場合、記入すること。</t>
  </si>
  <si>
    <t>【既存法人の場合】欄の「法人所在地の都道府県名」及び「協議施設建設地の都道府県名」には、指定都市又</t>
    <phoneticPr fontId="8"/>
  </si>
  <si>
    <t>（様式第6号、第7号及び第8号の別紙②）</t>
    <phoneticPr fontId="8"/>
  </si>
  <si>
    <t>各欄のスペースが足らない場合は、別紙とすること（様式自由）。</t>
    <phoneticPr fontId="8"/>
  </si>
  <si>
    <t>　５．各欄のスペースが足らない場合は、別紙とすること（様式自由）。</t>
  </si>
  <si>
    <t>【⑤その他内訳】欄には、移行時特別積立預金など記入し、金額も記載すること（単位：千円）。</t>
    <rPh sb="12" eb="15">
      <t>イコウジ</t>
    </rPh>
    <rPh sb="15" eb="17">
      <t>トクベツ</t>
    </rPh>
    <rPh sb="19" eb="20">
      <t>アズカリ</t>
    </rPh>
    <rPh sb="20" eb="21">
      <t>キン</t>
    </rPh>
    <phoneticPr fontId="8"/>
  </si>
  <si>
    <t>　４．【⑤その他内訳】欄には、建設積立金等と記入し、金額も記載すること（単位：千円）。</t>
  </si>
  <si>
    <t>【③－ア償還財源】欄の「借入金」と充当財源の「合計」については同額となること。</t>
    <phoneticPr fontId="8"/>
  </si>
  <si>
    <t>　２．【③－ア償還財源】欄の「借入金」と充当財源の「合計」については同額となること。</t>
  </si>
  <si>
    <t>「設置者負担」のうち一般財源及び地方債については、公立の場合のみ記入すること。</t>
    <phoneticPr fontId="8"/>
  </si>
  <si>
    <t>　１．「設置者負担」のうち一般財源及び地方債については、公立の場合のみ記入すること。</t>
  </si>
  <si>
    <t>（様式第7号、第8号及び第9号の別紙①）</t>
    <phoneticPr fontId="8"/>
  </si>
  <si>
    <t>◎記入上の注意点</t>
  </si>
  <si>
    <t>千円</t>
    <rPh sb="0" eb="2">
      <t>センエン</t>
    </rPh>
    <phoneticPr fontId="8"/>
  </si>
  <si>
    <t>協議施設建設地の都道府県名</t>
  </si>
  <si>
    <t>ｼｮｰﾄ</t>
    <phoneticPr fontId="8"/>
  </si>
  <si>
    <t>a:b:c</t>
    <phoneticPr fontId="8"/>
  </si>
  <si>
    <t>b:d</t>
    <phoneticPr fontId="8"/>
  </si>
  <si>
    <t>b:c</t>
    <phoneticPr fontId="8"/>
  </si>
  <si>
    <t>a:d</t>
    <phoneticPr fontId="8"/>
  </si>
  <si>
    <t>a:c</t>
    <phoneticPr fontId="8"/>
  </si>
  <si>
    <t>a:b</t>
    <phoneticPr fontId="8"/>
  </si>
  <si>
    <t>按分ﾊﾟﾀｰﾝ</t>
    <rPh sb="0" eb="2">
      <t>アンブン</t>
    </rPh>
    <phoneticPr fontId="8"/>
  </si>
  <si>
    <t>専有面積</t>
    <rPh sb="0" eb="2">
      <t>センユウ</t>
    </rPh>
    <rPh sb="2" eb="4">
      <t>メンセキ</t>
    </rPh>
    <phoneticPr fontId="8"/>
  </si>
  <si>
    <t>デイ</t>
    <phoneticPr fontId="8"/>
  </si>
  <si>
    <t>特養</t>
    <rPh sb="0" eb="2">
      <t>トクヨウ</t>
    </rPh>
    <phoneticPr fontId="8"/>
  </si>
  <si>
    <t>ｅ</t>
    <phoneticPr fontId="8"/>
  </si>
  <si>
    <t>d</t>
    <phoneticPr fontId="8"/>
  </si>
  <si>
    <t>c</t>
    <phoneticPr fontId="8"/>
  </si>
  <si>
    <t>b</t>
    <phoneticPr fontId="8"/>
  </si>
  <si>
    <t>a</t>
    <phoneticPr fontId="8"/>
  </si>
  <si>
    <t>施設区分</t>
    <rPh sb="0" eb="2">
      <t>シセツ</t>
    </rPh>
    <rPh sb="2" eb="4">
      <t>クブン</t>
    </rPh>
    <phoneticPr fontId="8"/>
  </si>
  <si>
    <t>共用部分の面積按分比</t>
  </si>
  <si>
    <t>合       計    (㎡)</t>
    <rPh sb="0" eb="1">
      <t>ゴウ</t>
    </rPh>
    <phoneticPr fontId="8"/>
  </si>
  <si>
    <t>中       計    (㎡)</t>
    <rPh sb="0" eb="1">
      <t>チュウ</t>
    </rPh>
    <phoneticPr fontId="8"/>
  </si>
  <si>
    <t>小　　計</t>
    <phoneticPr fontId="8"/>
  </si>
  <si>
    <t>便所</t>
    <rPh sb="0" eb="2">
      <t>ベンジョ</t>
    </rPh>
    <phoneticPr fontId="8"/>
  </si>
  <si>
    <t>相談室</t>
    <rPh sb="0" eb="3">
      <t>ソウダンシツ</t>
    </rPh>
    <phoneticPr fontId="8"/>
  </si>
  <si>
    <t>事務室・静養コーナー</t>
    <rPh sb="0" eb="3">
      <t>ジムシツ</t>
    </rPh>
    <rPh sb="4" eb="6">
      <t>セイヨウ</t>
    </rPh>
    <phoneticPr fontId="8"/>
  </si>
  <si>
    <t>ディルーム</t>
    <phoneticPr fontId="8"/>
  </si>
  <si>
    <t>ﾃﾞｲ　　　　　　　ｻｰﾋﾞｽ　　　　　ｾﾝﾀｰ</t>
    <phoneticPr fontId="8"/>
  </si>
  <si>
    <t>従業員玄関</t>
    <rPh sb="0" eb="3">
      <t>ジュウギョウイン</t>
    </rPh>
    <rPh sb="3" eb="5">
      <t>ゲンカン</t>
    </rPh>
    <phoneticPr fontId="8"/>
  </si>
  <si>
    <t>喫茶コーナー</t>
    <rPh sb="0" eb="2">
      <t>キッサ</t>
    </rPh>
    <phoneticPr fontId="8"/>
  </si>
  <si>
    <t>談話室</t>
    <rPh sb="0" eb="2">
      <t>ダンワ</t>
    </rPh>
    <rPh sb="2" eb="3">
      <t>シツ</t>
    </rPh>
    <phoneticPr fontId="8"/>
  </si>
  <si>
    <t>ＰＳ</t>
    <phoneticPr fontId="8"/>
  </si>
  <si>
    <t>機械室</t>
  </si>
  <si>
    <t>風除室</t>
  </si>
  <si>
    <t>玄関ﾎｰﾙ・廊下</t>
    <rPh sb="0" eb="2">
      <t>ゲンカン</t>
    </rPh>
    <rPh sb="6" eb="8">
      <t>ロウカ</t>
    </rPh>
    <phoneticPr fontId="8"/>
  </si>
  <si>
    <t>ＥＶ</t>
    <phoneticPr fontId="8"/>
  </si>
  <si>
    <t>屋内階段</t>
  </si>
  <si>
    <t>附室（階段）</t>
    <rPh sb="0" eb="1">
      <t>フ</t>
    </rPh>
    <rPh sb="1" eb="2">
      <t>シツ</t>
    </rPh>
    <phoneticPr fontId="8"/>
  </si>
  <si>
    <t>廊下</t>
    <rPh sb="0" eb="2">
      <t>ロウカ</t>
    </rPh>
    <phoneticPr fontId="8"/>
  </si>
  <si>
    <t>リネン室</t>
    <rPh sb="3" eb="4">
      <t>シツ</t>
    </rPh>
    <phoneticPr fontId="8"/>
  </si>
  <si>
    <t>汚物処理室（流し室）</t>
    <rPh sb="6" eb="7">
      <t>ナガ</t>
    </rPh>
    <rPh sb="8" eb="9">
      <t>シツ</t>
    </rPh>
    <phoneticPr fontId="8"/>
  </si>
  <si>
    <t>洗濯室</t>
  </si>
  <si>
    <t>ｻｰﾋﾞｽ　　　　　　　　部門</t>
    <rPh sb="13" eb="14">
      <t>ブモン</t>
    </rPh>
    <phoneticPr fontId="8"/>
  </si>
  <si>
    <t>倉庫</t>
  </si>
  <si>
    <t>宿直室</t>
    <rPh sb="0" eb="2">
      <t>シュクチョク</t>
    </rPh>
    <phoneticPr fontId="8"/>
  </si>
  <si>
    <t>（ｼｬﾜｰ含）</t>
    <rPh sb="5" eb="6">
      <t>フク</t>
    </rPh>
    <phoneticPr fontId="8"/>
  </si>
  <si>
    <t>女子更衣室</t>
  </si>
  <si>
    <t>男子更衣室</t>
    <phoneticPr fontId="8"/>
  </si>
  <si>
    <t>湯沸室</t>
    <rPh sb="0" eb="2">
      <t>ユワカ</t>
    </rPh>
    <rPh sb="2" eb="3">
      <t>シツ</t>
    </rPh>
    <phoneticPr fontId="8"/>
  </si>
  <si>
    <t>介護職員室</t>
    <rPh sb="0" eb="2">
      <t>カイゴ</t>
    </rPh>
    <rPh sb="2" eb="4">
      <t>ショクイン</t>
    </rPh>
    <rPh sb="4" eb="5">
      <t>シツ</t>
    </rPh>
    <phoneticPr fontId="8"/>
  </si>
  <si>
    <t>会議室</t>
  </si>
  <si>
    <t>研修室・ボランティア室</t>
    <rPh sb="0" eb="2">
      <t>ケンシュウ</t>
    </rPh>
    <rPh sb="10" eb="11">
      <t>シツ</t>
    </rPh>
    <phoneticPr fontId="8"/>
  </si>
  <si>
    <t>面談室</t>
  </si>
  <si>
    <t>施設長室</t>
    <rPh sb="0" eb="2">
      <t>シセツ</t>
    </rPh>
    <rPh sb="2" eb="3">
      <t>チョウ</t>
    </rPh>
    <phoneticPr fontId="8"/>
  </si>
  <si>
    <t>事務室</t>
  </si>
  <si>
    <t>管理部門</t>
    <rPh sb="2" eb="4">
      <t>ブモン</t>
    </rPh>
    <phoneticPr fontId="8"/>
  </si>
  <si>
    <t>－</t>
  </si>
  <si>
    <t>○</t>
  </si>
  <si>
    <t>医務室</t>
    <phoneticPr fontId="8"/>
  </si>
  <si>
    <t>医療        ﾘﾊﾋﾞﾘ</t>
    <rPh sb="1" eb="2">
      <t>リョウ</t>
    </rPh>
    <phoneticPr fontId="8"/>
  </si>
  <si>
    <t>脱衣室（個浴）</t>
    <rPh sb="0" eb="3">
      <t>ダツイシツ</t>
    </rPh>
    <rPh sb="4" eb="5">
      <t>コ</t>
    </rPh>
    <rPh sb="5" eb="6">
      <t>ヨク</t>
    </rPh>
    <phoneticPr fontId="8"/>
  </si>
  <si>
    <t>個浴</t>
    <rPh sb="0" eb="1">
      <t>コ</t>
    </rPh>
    <rPh sb="1" eb="2">
      <t>ヨク</t>
    </rPh>
    <phoneticPr fontId="8"/>
  </si>
  <si>
    <t>理美容室</t>
    <rPh sb="1" eb="2">
      <t>ビ</t>
    </rPh>
    <phoneticPr fontId="8"/>
  </si>
  <si>
    <t>便所</t>
  </si>
  <si>
    <t>脱衣室</t>
  </si>
  <si>
    <t>特別浴室</t>
  </si>
  <si>
    <t>一般浴室</t>
  </si>
  <si>
    <t>共用浴室</t>
    <rPh sb="0" eb="2">
      <t>キョウヨウ</t>
    </rPh>
    <rPh sb="2" eb="4">
      <t>ヨクシツ</t>
    </rPh>
    <phoneticPr fontId="8"/>
  </si>
  <si>
    <t>厨房</t>
    <rPh sb="0" eb="2">
      <t>チュウボウ</t>
    </rPh>
    <phoneticPr fontId="8"/>
  </si>
  <si>
    <t>調理室</t>
    <rPh sb="0" eb="3">
      <t>チョウリシツ</t>
    </rPh>
    <phoneticPr fontId="8"/>
  </si>
  <si>
    <t>共用部門</t>
    <rPh sb="2" eb="4">
      <t>ブモン</t>
    </rPh>
    <phoneticPr fontId="8"/>
  </si>
  <si>
    <t>その他（ＰＳ）</t>
    <rPh sb="2" eb="3">
      <t>タ</t>
    </rPh>
    <phoneticPr fontId="8"/>
  </si>
  <si>
    <t>キッチン</t>
    <phoneticPr fontId="8"/>
  </si>
  <si>
    <t>器具庫</t>
    <rPh sb="0" eb="2">
      <t>キグ</t>
    </rPh>
    <rPh sb="2" eb="3">
      <t>コ</t>
    </rPh>
    <phoneticPr fontId="8"/>
  </si>
  <si>
    <t>食堂・談話室</t>
    <rPh sb="0" eb="2">
      <t>ショクドウ</t>
    </rPh>
    <rPh sb="3" eb="6">
      <t>ダンワシツ</t>
    </rPh>
    <phoneticPr fontId="8"/>
  </si>
  <si>
    <t>個室Ｄ</t>
    <phoneticPr fontId="8"/>
  </si>
  <si>
    <t>個室Ｂ</t>
  </si>
  <si>
    <t>個室Ａ</t>
    <phoneticPr fontId="8"/>
  </si>
  <si>
    <t>ショートスティ</t>
    <phoneticPr fontId="8"/>
  </si>
  <si>
    <t>個室Ｃ</t>
    <phoneticPr fontId="8"/>
  </si>
  <si>
    <t>特養居室ユニット</t>
    <rPh sb="0" eb="2">
      <t>トクヨウ</t>
    </rPh>
    <rPh sb="2" eb="4">
      <t>キョシツ</t>
    </rPh>
    <phoneticPr fontId="8"/>
  </si>
  <si>
    <t>公共</t>
    <rPh sb="0" eb="2">
      <t>コウキョウ</t>
    </rPh>
    <phoneticPr fontId="8"/>
  </si>
  <si>
    <t>準個人</t>
    <rPh sb="0" eb="1">
      <t>ジュン</t>
    </rPh>
    <rPh sb="1" eb="3">
      <t>コジン</t>
    </rPh>
    <phoneticPr fontId="8"/>
  </si>
  <si>
    <t>個人</t>
    <rPh sb="0" eb="2">
      <t>コジン</t>
    </rPh>
    <phoneticPr fontId="8"/>
  </si>
  <si>
    <t>天井</t>
    <rPh sb="0" eb="2">
      <t>テンジョウ</t>
    </rPh>
    <phoneticPr fontId="8"/>
  </si>
  <si>
    <t>壁</t>
    <rPh sb="0" eb="1">
      <t>カベ</t>
    </rPh>
    <phoneticPr fontId="8"/>
  </si>
  <si>
    <t>床</t>
    <rPh sb="0" eb="1">
      <t>ユカ</t>
    </rPh>
    <phoneticPr fontId="8"/>
  </si>
  <si>
    <t>共用(㎡)</t>
    <phoneticPr fontId="8"/>
  </si>
  <si>
    <t>専用(㎡)</t>
    <phoneticPr fontId="8"/>
  </si>
  <si>
    <t>手すりの有無</t>
    <rPh sb="0" eb="1">
      <t>テ</t>
    </rPh>
    <rPh sb="4" eb="6">
      <t>ウム</t>
    </rPh>
    <phoneticPr fontId="8"/>
  </si>
  <si>
    <t>木材活用</t>
    <rPh sb="0" eb="2">
      <t>モクザイ</t>
    </rPh>
    <rPh sb="2" eb="4">
      <t>カツヨウ</t>
    </rPh>
    <phoneticPr fontId="8"/>
  </si>
  <si>
    <t>冷暖</t>
    <rPh sb="0" eb="1">
      <t>ヒヤ</t>
    </rPh>
    <rPh sb="1" eb="2">
      <t>ダン</t>
    </rPh>
    <phoneticPr fontId="8"/>
  </si>
  <si>
    <t>ﾃﾞｲｻｰﾋﾞｽｾﾝﾀｰ</t>
    <phoneticPr fontId="8"/>
  </si>
  <si>
    <t>ｼｮｰﾄｽﾃｲ</t>
    <phoneticPr fontId="8"/>
  </si>
  <si>
    <t>特別養護老人ﾎｰﾑ</t>
  </si>
  <si>
    <t>室        名</t>
  </si>
  <si>
    <t>区  分</t>
  </si>
  <si>
    <t>室     別     面     積     表</t>
    <phoneticPr fontId="8"/>
  </si>
  <si>
    <t>　　　３　その他参考となる資料があれば、添付すること。</t>
    <rPh sb="7" eb="8">
      <t>タ</t>
    </rPh>
    <rPh sb="8" eb="10">
      <t>サンコウ</t>
    </rPh>
    <rPh sb="13" eb="15">
      <t>シリョウ</t>
    </rPh>
    <rPh sb="20" eb="22">
      <t>テンプ</t>
    </rPh>
    <phoneticPr fontId="8"/>
  </si>
  <si>
    <t>　　　　場合は残高証明書を添付）、印鑑登録証明書）。</t>
    <rPh sb="4" eb="6">
      <t>バアイ</t>
    </rPh>
    <rPh sb="7" eb="9">
      <t>ザンダカ</t>
    </rPh>
    <rPh sb="9" eb="11">
      <t>ショウメイ</t>
    </rPh>
    <rPh sb="11" eb="12">
      <t>ショ</t>
    </rPh>
    <rPh sb="13" eb="15">
      <t>テンプ</t>
    </rPh>
    <rPh sb="17" eb="19">
      <t>インカン</t>
    </rPh>
    <rPh sb="19" eb="21">
      <t>トウロク</t>
    </rPh>
    <rPh sb="21" eb="23">
      <t>ショウメイ</t>
    </rPh>
    <rPh sb="23" eb="24">
      <t>ショ</t>
    </rPh>
    <phoneticPr fontId="8"/>
  </si>
  <si>
    <t>　　　２　償還財源確認書類（贈与契約書、贈与予定者の前年の課税証明書（預貯金を償還財源とする</t>
    <rPh sb="5" eb="7">
      <t>ショウカン</t>
    </rPh>
    <rPh sb="7" eb="9">
      <t>ザイゲン</t>
    </rPh>
    <rPh sb="9" eb="11">
      <t>カクニン</t>
    </rPh>
    <rPh sb="11" eb="13">
      <t>ショルイ</t>
    </rPh>
    <rPh sb="14" eb="16">
      <t>ゾウヨ</t>
    </rPh>
    <rPh sb="16" eb="19">
      <t>ケイヤクショ</t>
    </rPh>
    <rPh sb="20" eb="22">
      <t>ゾウヨ</t>
    </rPh>
    <rPh sb="22" eb="25">
      <t>ヨテイシャ</t>
    </rPh>
    <rPh sb="26" eb="28">
      <t>ゼンネン</t>
    </rPh>
    <rPh sb="29" eb="31">
      <t>カゼイ</t>
    </rPh>
    <rPh sb="31" eb="33">
      <t>ショウメイ</t>
    </rPh>
    <rPh sb="33" eb="34">
      <t>ショ</t>
    </rPh>
    <rPh sb="35" eb="38">
      <t>ヨチョキン</t>
    </rPh>
    <rPh sb="39" eb="41">
      <t>ショウカン</t>
    </rPh>
    <rPh sb="41" eb="43">
      <t>ザイゲン</t>
    </rPh>
    <phoneticPr fontId="8"/>
  </si>
  <si>
    <t>　　　に添付した場合は省略可）</t>
    <rPh sb="4" eb="6">
      <t>テンプ</t>
    </rPh>
    <rPh sb="8" eb="10">
      <t>バアイ</t>
    </rPh>
    <rPh sb="11" eb="13">
      <t>ショウリャク</t>
    </rPh>
    <rPh sb="13" eb="14">
      <t>カ</t>
    </rPh>
    <phoneticPr fontId="8"/>
  </si>
  <si>
    <t>　　　　「借入金償還計画表」及び「借入金償還財源内訳」の写し。（共通別紙６「社会福祉法人調書」</t>
    <rPh sb="5" eb="7">
      <t>カリイレ</t>
    </rPh>
    <rPh sb="7" eb="8">
      <t>キン</t>
    </rPh>
    <rPh sb="8" eb="10">
      <t>ショウカン</t>
    </rPh>
    <rPh sb="10" eb="12">
      <t>ケイカク</t>
    </rPh>
    <rPh sb="12" eb="13">
      <t>ヒョウ</t>
    </rPh>
    <rPh sb="14" eb="15">
      <t>オヨ</t>
    </rPh>
    <rPh sb="17" eb="19">
      <t>カリイレ</t>
    </rPh>
    <rPh sb="19" eb="20">
      <t>キン</t>
    </rPh>
    <rPh sb="20" eb="22">
      <t>ショウカン</t>
    </rPh>
    <rPh sb="22" eb="24">
      <t>ザイゲン</t>
    </rPh>
    <rPh sb="24" eb="26">
      <t>ウチワケ</t>
    </rPh>
    <rPh sb="28" eb="29">
      <t>ウツ</t>
    </rPh>
    <rPh sb="32" eb="34">
      <t>キョウツウ</t>
    </rPh>
    <rPh sb="34" eb="36">
      <t>ベッシ</t>
    </rPh>
    <rPh sb="38" eb="40">
      <t>シャカイ</t>
    </rPh>
    <rPh sb="40" eb="42">
      <t>フクシ</t>
    </rPh>
    <rPh sb="42" eb="44">
      <t>ホウジン</t>
    </rPh>
    <rPh sb="44" eb="46">
      <t>チョウショ</t>
    </rPh>
    <phoneticPr fontId="8"/>
  </si>
  <si>
    <t>　　　１　別紙「借入金償還計画等一覧」、又は、福祉医療機構への借入申込書の添付書類</t>
    <rPh sb="5" eb="7">
      <t>ベッシ</t>
    </rPh>
    <rPh sb="8" eb="10">
      <t>カリイレ</t>
    </rPh>
    <rPh sb="10" eb="11">
      <t>キン</t>
    </rPh>
    <rPh sb="11" eb="13">
      <t>ショウカン</t>
    </rPh>
    <rPh sb="13" eb="15">
      <t>ケイカク</t>
    </rPh>
    <rPh sb="15" eb="16">
      <t>トウ</t>
    </rPh>
    <rPh sb="16" eb="18">
      <t>イチラン</t>
    </rPh>
    <rPh sb="20" eb="21">
      <t>マタ</t>
    </rPh>
    <rPh sb="23" eb="25">
      <t>フクシ</t>
    </rPh>
    <rPh sb="25" eb="27">
      <t>イリョウ</t>
    </rPh>
    <rPh sb="27" eb="29">
      <t>キコウ</t>
    </rPh>
    <rPh sb="31" eb="33">
      <t>カリイレ</t>
    </rPh>
    <rPh sb="33" eb="35">
      <t>モウシコミ</t>
    </rPh>
    <rPh sb="35" eb="36">
      <t>ショ</t>
    </rPh>
    <rPh sb="37" eb="39">
      <t>テンプ</t>
    </rPh>
    <rPh sb="39" eb="41">
      <t>ショルイ</t>
    </rPh>
    <phoneticPr fontId="8"/>
  </si>
  <si>
    <t>（添付資料）</t>
    <rPh sb="1" eb="3">
      <t>テンプ</t>
    </rPh>
    <rPh sb="3" eb="5">
      <t>シリョウ</t>
    </rPh>
    <phoneticPr fontId="8"/>
  </si>
  <si>
    <t>保証人不要制度＝貸付利率に一定の利率を上乗せすることで、連帯保証人を不要とする制度</t>
    <rPh sb="0" eb="3">
      <t>ホショウニン</t>
    </rPh>
    <rPh sb="3" eb="5">
      <t>フヨウ</t>
    </rPh>
    <rPh sb="5" eb="7">
      <t>セイド</t>
    </rPh>
    <rPh sb="8" eb="10">
      <t>カシツケ</t>
    </rPh>
    <rPh sb="10" eb="12">
      <t>リリツ</t>
    </rPh>
    <rPh sb="13" eb="15">
      <t>イッテイ</t>
    </rPh>
    <rPh sb="16" eb="18">
      <t>リリツ</t>
    </rPh>
    <rPh sb="19" eb="21">
      <t>ウワノ</t>
    </rPh>
    <rPh sb="28" eb="30">
      <t>レンタイ</t>
    </rPh>
    <rPh sb="30" eb="33">
      <t>ホショウニン</t>
    </rPh>
    <rPh sb="34" eb="36">
      <t>フヨウ</t>
    </rPh>
    <rPh sb="39" eb="41">
      <t>セイド</t>
    </rPh>
    <phoneticPr fontId="8"/>
  </si>
  <si>
    <t>（注）</t>
    <rPh sb="1" eb="2">
      <t>チュウ</t>
    </rPh>
    <phoneticPr fontId="8"/>
  </si>
  <si>
    <t>資金計画欄の金額については、全体額を記入すること。</t>
    <rPh sb="0" eb="2">
      <t>シキン</t>
    </rPh>
    <rPh sb="2" eb="4">
      <t>ケイカク</t>
    </rPh>
    <rPh sb="4" eb="5">
      <t>ラン</t>
    </rPh>
    <rPh sb="6" eb="8">
      <t>キンガク</t>
    </rPh>
    <rPh sb="14" eb="16">
      <t>ゼンタイ</t>
    </rPh>
    <rPh sb="16" eb="17">
      <t>ガク</t>
    </rPh>
    <rPh sb="18" eb="20">
      <t>キニュウ</t>
    </rPh>
    <phoneticPr fontId="8"/>
  </si>
  <si>
    <t>正 味 資 産</t>
    <rPh sb="0" eb="1">
      <t>セイ</t>
    </rPh>
    <rPh sb="2" eb="3">
      <t>アジ</t>
    </rPh>
    <rPh sb="4" eb="5">
      <t>シ</t>
    </rPh>
    <rPh sb="6" eb="7">
      <t>サン</t>
    </rPh>
    <phoneticPr fontId="8"/>
  </si>
  <si>
    <t>年　　収</t>
    <rPh sb="0" eb="1">
      <t>トシ</t>
    </rPh>
    <rPh sb="3" eb="4">
      <t>オサム</t>
    </rPh>
    <phoneticPr fontId="8"/>
  </si>
  <si>
    <t>法人との関係</t>
    <rPh sb="0" eb="2">
      <t>ホウジン</t>
    </rPh>
    <rPh sb="4" eb="6">
      <t>カンケイ</t>
    </rPh>
    <phoneticPr fontId="8"/>
  </si>
  <si>
    <t>年　齢</t>
    <rPh sb="0" eb="1">
      <t>ネン</t>
    </rPh>
    <rPh sb="2" eb="3">
      <t>トシ</t>
    </rPh>
    <phoneticPr fontId="8"/>
  </si>
  <si>
    <t>氏　　　名</t>
    <rPh sb="0" eb="1">
      <t>シ</t>
    </rPh>
    <rPh sb="4" eb="5">
      <t>メイ</t>
    </rPh>
    <phoneticPr fontId="8"/>
  </si>
  <si>
    <t>□</t>
    <phoneticPr fontId="8"/>
  </si>
  <si>
    <t>保　　証　　人</t>
    <rPh sb="0" eb="1">
      <t>タモツ</t>
    </rPh>
    <rPh sb="3" eb="4">
      <t>アカシ</t>
    </rPh>
    <rPh sb="6" eb="7">
      <t>ジン</t>
    </rPh>
    <phoneticPr fontId="8"/>
  </si>
  <si>
    <t>借入限度額</t>
    <rPh sb="0" eb="2">
      <t>カリイレ</t>
    </rPh>
    <rPh sb="2" eb="4">
      <t>ゲンド</t>
    </rPh>
    <rPh sb="4" eb="5">
      <t>ガク</t>
    </rPh>
    <phoneticPr fontId="8"/>
  </si>
  <si>
    <t>建　　　物</t>
    <rPh sb="0" eb="1">
      <t>ケン</t>
    </rPh>
    <rPh sb="4" eb="5">
      <t>ブツ</t>
    </rPh>
    <phoneticPr fontId="8"/>
  </si>
  <si>
    <t>保</t>
    <rPh sb="0" eb="1">
      <t>ホ</t>
    </rPh>
    <phoneticPr fontId="8"/>
  </si>
  <si>
    <t>敷　 地</t>
    <rPh sb="0" eb="1">
      <t>シキ</t>
    </rPh>
    <rPh sb="3" eb="4">
      <t>チ</t>
    </rPh>
    <phoneticPr fontId="8"/>
  </si>
  <si>
    <t>担</t>
    <rPh sb="0" eb="1">
      <t>タン</t>
    </rPh>
    <phoneticPr fontId="8"/>
  </si>
  <si>
    <t>所　　　　　有　　　　　者</t>
    <rPh sb="0" eb="1">
      <t>ショ</t>
    </rPh>
    <rPh sb="6" eb="7">
      <t>ユウ</t>
    </rPh>
    <rPh sb="12" eb="13">
      <t>シャ</t>
    </rPh>
    <phoneticPr fontId="8"/>
  </si>
  <si>
    <t>残　債　額</t>
    <rPh sb="0" eb="1">
      <t>ザン</t>
    </rPh>
    <rPh sb="2" eb="3">
      <t>サイ</t>
    </rPh>
    <rPh sb="4" eb="5">
      <t>ガク</t>
    </rPh>
    <phoneticPr fontId="8"/>
  </si>
  <si>
    <t>面　　積</t>
    <rPh sb="0" eb="1">
      <t>メン</t>
    </rPh>
    <rPh sb="3" eb="4">
      <t>セキ</t>
    </rPh>
    <phoneticPr fontId="8"/>
  </si>
  <si>
    <t>初年度償還額</t>
    <rPh sb="0" eb="3">
      <t>ショネンド</t>
    </rPh>
    <rPh sb="3" eb="5">
      <t>ショウカン</t>
    </rPh>
    <rPh sb="5" eb="6">
      <t>ガク</t>
    </rPh>
    <phoneticPr fontId="8"/>
  </si>
  <si>
    <t>年償還</t>
    <rPh sb="0" eb="1">
      <t>ネン</t>
    </rPh>
    <rPh sb="1" eb="3">
      <t>ショウカン</t>
    </rPh>
    <phoneticPr fontId="8"/>
  </si>
  <si>
    <t xml:space="preserve"> 償還計画</t>
    <rPh sb="1" eb="3">
      <t>ショウカン</t>
    </rPh>
    <rPh sb="3" eb="5">
      <t>ケイカク</t>
    </rPh>
    <phoneticPr fontId="8"/>
  </si>
  <si>
    <t>※贈与者･･･個人、後援会及び企業等</t>
    <rPh sb="1" eb="3">
      <t>ゾウヨ</t>
    </rPh>
    <rPh sb="3" eb="4">
      <t>シャ</t>
    </rPh>
    <rPh sb="7" eb="9">
      <t>コジン</t>
    </rPh>
    <rPh sb="10" eb="13">
      <t>コウエンカイ</t>
    </rPh>
    <rPh sb="13" eb="14">
      <t>オヨ</t>
    </rPh>
    <rPh sb="15" eb="17">
      <t>キギョウ</t>
    </rPh>
    <rPh sb="17" eb="18">
      <t>トウ</t>
    </rPh>
    <phoneticPr fontId="8"/>
  </si>
  <si>
    <t>　　　　計：総事業費</t>
    <rPh sb="4" eb="5">
      <t>ケイ</t>
    </rPh>
    <rPh sb="6" eb="10">
      <t>ソウジギョウヒ</t>
    </rPh>
    <phoneticPr fontId="8"/>
  </si>
  <si>
    <t>　○その他（　　　　　）</t>
    <rPh sb="4" eb="5">
      <t>タ</t>
    </rPh>
    <phoneticPr fontId="8"/>
  </si>
  <si>
    <t>画</t>
    <rPh sb="0" eb="1">
      <t>カク</t>
    </rPh>
    <phoneticPr fontId="8"/>
  </si>
  <si>
    <t>　○その他（銀行借入）</t>
    <rPh sb="4" eb="5">
      <t>タ</t>
    </rPh>
    <rPh sb="6" eb="8">
      <t>ギンコウ</t>
    </rPh>
    <rPh sb="8" eb="10">
      <t>カリイレ</t>
    </rPh>
    <phoneticPr fontId="8"/>
  </si>
  <si>
    <t>　○自己資金　</t>
    <rPh sb="2" eb="4">
      <t>ジコ</t>
    </rPh>
    <rPh sb="4" eb="6">
      <t>シキン</t>
    </rPh>
    <phoneticPr fontId="8"/>
  </si>
  <si>
    <t>（金　額）</t>
    <rPh sb="1" eb="2">
      <t>キン</t>
    </rPh>
    <rPh sb="3" eb="4">
      <t>ガク</t>
    </rPh>
    <phoneticPr fontId="8"/>
  </si>
  <si>
    <t>（法人との関係）</t>
    <rPh sb="1" eb="3">
      <t>ホウジン</t>
    </rPh>
    <rPh sb="5" eb="7">
      <t>カンケイ</t>
    </rPh>
    <phoneticPr fontId="8"/>
  </si>
  <si>
    <t>　○共同募金分配金</t>
    <rPh sb="2" eb="4">
      <t>キョウドウ</t>
    </rPh>
    <rPh sb="4" eb="6">
      <t>ボキン</t>
    </rPh>
    <rPh sb="6" eb="8">
      <t>ブンパイ</t>
    </rPh>
    <rPh sb="8" eb="9">
      <t>キン</t>
    </rPh>
    <phoneticPr fontId="8"/>
  </si>
  <si>
    <t>計</t>
    <rPh sb="0" eb="1">
      <t>ケイ</t>
    </rPh>
    <phoneticPr fontId="8"/>
  </si>
  <si>
    <t>［自己資金内訳］</t>
    <rPh sb="1" eb="3">
      <t>ジコ</t>
    </rPh>
    <rPh sb="3" eb="5">
      <t>シキン</t>
    </rPh>
    <rPh sb="5" eb="7">
      <t>ウチワケ</t>
    </rPh>
    <phoneticPr fontId="8"/>
  </si>
  <si>
    <t>　○贈与金</t>
    <rPh sb="2" eb="4">
      <t>ゾウヨ</t>
    </rPh>
    <rPh sb="4" eb="5">
      <t>キン</t>
    </rPh>
    <phoneticPr fontId="8"/>
  </si>
  <si>
    <t>　○市町補助金</t>
    <rPh sb="2" eb="4">
      <t>シチョウ</t>
    </rPh>
    <rPh sb="4" eb="7">
      <t>ホジョキン</t>
    </rPh>
    <phoneticPr fontId="8"/>
  </si>
  <si>
    <t>　○都道府県補助金</t>
    <rPh sb="2" eb="6">
      <t>トドウフケン</t>
    </rPh>
    <rPh sb="6" eb="9">
      <t>ホジョキン</t>
    </rPh>
    <phoneticPr fontId="8"/>
  </si>
  <si>
    <t>金</t>
    <rPh sb="0" eb="1">
      <t>カネ</t>
    </rPh>
    <phoneticPr fontId="8"/>
  </si>
  <si>
    <t>資</t>
    <rPh sb="0" eb="1">
      <t>シ</t>
    </rPh>
    <phoneticPr fontId="8"/>
  </si>
  <si>
    <t>（贈与者）</t>
    <rPh sb="1" eb="3">
      <t>ゾウヨ</t>
    </rPh>
    <rPh sb="3" eb="4">
      <t>シャ</t>
    </rPh>
    <phoneticPr fontId="8"/>
  </si>
  <si>
    <t>　○機構借入金</t>
    <rPh sb="2" eb="4">
      <t>キコウ</t>
    </rPh>
    <rPh sb="4" eb="6">
      <t>カリイレ</t>
    </rPh>
    <rPh sb="6" eb="7">
      <t>キン</t>
    </rPh>
    <phoneticPr fontId="8"/>
  </si>
  <si>
    <t>［贈与金内訳］</t>
    <rPh sb="1" eb="3">
      <t>ゾウヨ</t>
    </rPh>
    <rPh sb="3" eb="4">
      <t>キン</t>
    </rPh>
    <rPh sb="4" eb="6">
      <t>ウチワケ</t>
    </rPh>
    <phoneticPr fontId="8"/>
  </si>
  <si>
    <t>そ　 の 　他</t>
    <rPh sb="6" eb="7">
      <t>タ</t>
    </rPh>
    <phoneticPr fontId="8"/>
  </si>
  <si>
    <t>施 設 整 備</t>
    <rPh sb="0" eb="1">
      <t>シ</t>
    </rPh>
    <rPh sb="2" eb="3">
      <t>セツ</t>
    </rPh>
    <rPh sb="4" eb="5">
      <t>タダシ</t>
    </rPh>
    <rPh sb="6" eb="7">
      <t>ソナエ</t>
    </rPh>
    <phoneticPr fontId="8"/>
  </si>
  <si>
    <t>事       業     計     画</t>
    <rPh sb="0" eb="1">
      <t>コト</t>
    </rPh>
    <rPh sb="8" eb="9">
      <t>ギョウ</t>
    </rPh>
    <rPh sb="14" eb="15">
      <t>ケイ</t>
    </rPh>
    <rPh sb="20" eb="21">
      <t>ガ</t>
    </rPh>
    <phoneticPr fontId="8"/>
  </si>
  <si>
    <t>医療機構からの借入金</t>
    <rPh sb="0" eb="2">
      <t>イリョウ</t>
    </rPh>
    <rPh sb="2" eb="4">
      <t>キコウ</t>
    </rPh>
    <rPh sb="7" eb="9">
      <t>カリイレ</t>
    </rPh>
    <rPh sb="9" eb="10">
      <t>キン</t>
    </rPh>
    <phoneticPr fontId="8"/>
  </si>
  <si>
    <t>事　業　費　総　額</t>
    <rPh sb="0" eb="1">
      <t>コト</t>
    </rPh>
    <rPh sb="2" eb="3">
      <t>ギョウ</t>
    </rPh>
    <rPh sb="4" eb="5">
      <t>ヒ</t>
    </rPh>
    <rPh sb="6" eb="7">
      <t>フサ</t>
    </rPh>
    <rPh sb="8" eb="9">
      <t>ガク</t>
    </rPh>
    <phoneticPr fontId="8"/>
  </si>
  <si>
    <t>事　業　量</t>
    <rPh sb="0" eb="1">
      <t>コト</t>
    </rPh>
    <rPh sb="2" eb="3">
      <t>ギョウ</t>
    </rPh>
    <rPh sb="4" eb="5">
      <t>リョウ</t>
    </rPh>
    <phoneticPr fontId="8"/>
  </si>
  <si>
    <t>法　　人　　名</t>
    <rPh sb="0" eb="1">
      <t>ホウ</t>
    </rPh>
    <rPh sb="3" eb="4">
      <t>ジン</t>
    </rPh>
    <rPh sb="6" eb="7">
      <t>メイ</t>
    </rPh>
    <phoneticPr fontId="8"/>
  </si>
  <si>
    <t>都道府県（市）名　</t>
    <rPh sb="0" eb="4">
      <t>トドウフケン</t>
    </rPh>
    <rPh sb="5" eb="6">
      <t>シ</t>
    </rPh>
    <rPh sb="7" eb="8">
      <t>メイ</t>
    </rPh>
    <phoneticPr fontId="8"/>
  </si>
  <si>
    <t>独立行政法人福祉医療機構に対する償還計画等調</t>
    <rPh sb="0" eb="2">
      <t>ドクリツ</t>
    </rPh>
    <rPh sb="2" eb="4">
      <t>ギョウセイ</t>
    </rPh>
    <rPh sb="4" eb="6">
      <t>ホウジン</t>
    </rPh>
    <rPh sb="6" eb="8">
      <t>フクシ</t>
    </rPh>
    <rPh sb="8" eb="10">
      <t>イリョウ</t>
    </rPh>
    <rPh sb="10" eb="12">
      <t>キコウ</t>
    </rPh>
    <rPh sb="13" eb="14">
      <t>タイ</t>
    </rPh>
    <rPh sb="16" eb="18">
      <t>ショウカン</t>
    </rPh>
    <rPh sb="18" eb="20">
      <t>ケイカク</t>
    </rPh>
    <rPh sb="20" eb="21">
      <t>トウ</t>
    </rPh>
    <rPh sb="21" eb="22">
      <t>シラ</t>
    </rPh>
    <phoneticPr fontId="8"/>
  </si>
  <si>
    <t>共通別紙5</t>
    <rPh sb="0" eb="2">
      <t>キョウツウ</t>
    </rPh>
    <rPh sb="2" eb="4">
      <t>ベッシ</t>
    </rPh>
    <phoneticPr fontId="8"/>
  </si>
  <si>
    <t>３．土地取得費は、購入済みの物件（融資申込み前に取得したものをいう）については融資対象にならないこと。</t>
    <rPh sb="2" eb="4">
      <t>トチ</t>
    </rPh>
    <rPh sb="4" eb="7">
      <t>シュトクヒ</t>
    </rPh>
    <rPh sb="9" eb="11">
      <t>コウニュウ</t>
    </rPh>
    <rPh sb="11" eb="12">
      <t>ズ</t>
    </rPh>
    <rPh sb="14" eb="16">
      <t>ブッケン</t>
    </rPh>
    <rPh sb="17" eb="19">
      <t>ユウシ</t>
    </rPh>
    <rPh sb="19" eb="21">
      <t>モウシコ</t>
    </rPh>
    <rPh sb="22" eb="23">
      <t>マエ</t>
    </rPh>
    <rPh sb="24" eb="26">
      <t>シュトク</t>
    </rPh>
    <rPh sb="39" eb="41">
      <t>ユウシ</t>
    </rPh>
    <rPh sb="41" eb="43">
      <t>タイショウ</t>
    </rPh>
    <phoneticPr fontId="8"/>
  </si>
  <si>
    <t>　　になっていないかどうか。</t>
    <phoneticPr fontId="8"/>
  </si>
  <si>
    <t>２．公職の候補者等（公職にあった者を含む）が選挙区内の施設建設のための担保提供者・保証人又は償還者</t>
    <rPh sb="2" eb="4">
      <t>コウショク</t>
    </rPh>
    <rPh sb="5" eb="8">
      <t>コウホシャ</t>
    </rPh>
    <rPh sb="8" eb="9">
      <t>トウ</t>
    </rPh>
    <rPh sb="10" eb="12">
      <t>コウショク</t>
    </rPh>
    <rPh sb="16" eb="17">
      <t>シャ</t>
    </rPh>
    <rPh sb="18" eb="19">
      <t>フク</t>
    </rPh>
    <rPh sb="22" eb="24">
      <t>センキョ</t>
    </rPh>
    <rPh sb="24" eb="26">
      <t>クナイ</t>
    </rPh>
    <rPh sb="27" eb="29">
      <t>シセツ</t>
    </rPh>
    <rPh sb="29" eb="31">
      <t>ケンセツ</t>
    </rPh>
    <rPh sb="35" eb="37">
      <t>タンポ</t>
    </rPh>
    <rPh sb="37" eb="39">
      <t>テイキョウ</t>
    </rPh>
    <rPh sb="39" eb="40">
      <t>シャ</t>
    </rPh>
    <rPh sb="41" eb="44">
      <t>ホショウニン</t>
    </rPh>
    <rPh sb="44" eb="45">
      <t>マタ</t>
    </rPh>
    <rPh sb="46" eb="48">
      <t>ショウカン</t>
    </rPh>
    <rPh sb="48" eb="49">
      <t>シャ</t>
    </rPh>
    <phoneticPr fontId="8"/>
  </si>
  <si>
    <t>１．過去の監査等で問題が有ったかどうか。また、有った場合はその是正状況はどうか。</t>
    <rPh sb="2" eb="4">
      <t>カコ</t>
    </rPh>
    <rPh sb="5" eb="7">
      <t>カンサ</t>
    </rPh>
    <rPh sb="7" eb="8">
      <t>トウ</t>
    </rPh>
    <rPh sb="9" eb="11">
      <t>モンダイ</t>
    </rPh>
    <rPh sb="12" eb="13">
      <t>ア</t>
    </rPh>
    <rPh sb="23" eb="24">
      <t>ア</t>
    </rPh>
    <rPh sb="26" eb="28">
      <t>バアイ</t>
    </rPh>
    <rPh sb="31" eb="33">
      <t>ゼセイ</t>
    </rPh>
    <rPh sb="33" eb="35">
      <t>ジョウキョウ</t>
    </rPh>
    <phoneticPr fontId="8"/>
  </si>
  <si>
    <t>「その他」</t>
    <rPh sb="3" eb="4">
      <t>タ</t>
    </rPh>
    <phoneticPr fontId="8"/>
  </si>
  <si>
    <t>６．募集計画について具体的な計画が立てられているか。</t>
    <rPh sb="2" eb="4">
      <t>ボシュウ</t>
    </rPh>
    <rPh sb="4" eb="6">
      <t>ケイカク</t>
    </rPh>
    <rPh sb="10" eb="13">
      <t>グタイテキ</t>
    </rPh>
    <rPh sb="14" eb="16">
      <t>ケイカク</t>
    </rPh>
    <rPh sb="17" eb="18">
      <t>タ</t>
    </rPh>
    <phoneticPr fontId="8"/>
  </si>
  <si>
    <t>５．管理費額のシュミレーションを行っているか。</t>
    <rPh sb="2" eb="5">
      <t>カンリヒ</t>
    </rPh>
    <rPh sb="5" eb="6">
      <t>ガク</t>
    </rPh>
    <rPh sb="16" eb="17">
      <t>オコナ</t>
    </rPh>
    <phoneticPr fontId="8"/>
  </si>
  <si>
    <t>４．管理費の額（地域特性、近隣施設との均衡等は適正か）</t>
    <rPh sb="2" eb="5">
      <t>カンリヒ</t>
    </rPh>
    <rPh sb="6" eb="7">
      <t>ガク</t>
    </rPh>
    <rPh sb="8" eb="10">
      <t>チイキ</t>
    </rPh>
    <rPh sb="10" eb="12">
      <t>トクセイ</t>
    </rPh>
    <rPh sb="13" eb="15">
      <t>キンリン</t>
    </rPh>
    <rPh sb="15" eb="17">
      <t>シセツ</t>
    </rPh>
    <rPh sb="19" eb="21">
      <t>キンコウ</t>
    </rPh>
    <rPh sb="21" eb="22">
      <t>トウ</t>
    </rPh>
    <rPh sb="23" eb="25">
      <t>テキセイ</t>
    </rPh>
    <phoneticPr fontId="8"/>
  </si>
  <si>
    <t>３．立地条件（公共施設の有無、利便性等は良いか）</t>
    <rPh sb="2" eb="4">
      <t>リッチ</t>
    </rPh>
    <rPh sb="4" eb="6">
      <t>ジョウケン</t>
    </rPh>
    <rPh sb="7" eb="9">
      <t>コウキョウ</t>
    </rPh>
    <rPh sb="9" eb="11">
      <t>シセツ</t>
    </rPh>
    <rPh sb="12" eb="14">
      <t>ウム</t>
    </rPh>
    <rPh sb="15" eb="18">
      <t>リベンセイ</t>
    </rPh>
    <rPh sb="18" eb="19">
      <t>トウ</t>
    </rPh>
    <rPh sb="20" eb="21">
      <t>ヨ</t>
    </rPh>
    <phoneticPr fontId="8"/>
  </si>
  <si>
    <t>２．入居者の確保（入居見込み者数の確保、近隣のケアハウスの入居状況が把握等されているか）</t>
    <rPh sb="2" eb="5">
      <t>ニュウキョシャ</t>
    </rPh>
    <rPh sb="6" eb="8">
      <t>カクホ</t>
    </rPh>
    <rPh sb="9" eb="11">
      <t>ニュウキョ</t>
    </rPh>
    <rPh sb="11" eb="13">
      <t>ミコ</t>
    </rPh>
    <rPh sb="14" eb="15">
      <t>シャ</t>
    </rPh>
    <rPh sb="15" eb="16">
      <t>カズ</t>
    </rPh>
    <rPh sb="17" eb="19">
      <t>カクホ</t>
    </rPh>
    <rPh sb="20" eb="22">
      <t>キンリン</t>
    </rPh>
    <rPh sb="29" eb="31">
      <t>ニュウキョ</t>
    </rPh>
    <rPh sb="31" eb="33">
      <t>ジョウキョウ</t>
    </rPh>
    <rPh sb="34" eb="36">
      <t>ハアク</t>
    </rPh>
    <rPh sb="36" eb="37">
      <t>トウ</t>
    </rPh>
    <phoneticPr fontId="8"/>
  </si>
  <si>
    <t>１．財政基盤の安定性（資金計画・償還計画等）に問題はないか。</t>
    <rPh sb="2" eb="4">
      <t>ザイセイ</t>
    </rPh>
    <rPh sb="4" eb="6">
      <t>キバン</t>
    </rPh>
    <rPh sb="7" eb="9">
      <t>アンテイ</t>
    </rPh>
    <rPh sb="9" eb="10">
      <t>セイ</t>
    </rPh>
    <rPh sb="11" eb="13">
      <t>シキン</t>
    </rPh>
    <rPh sb="13" eb="15">
      <t>ケイカク</t>
    </rPh>
    <rPh sb="16" eb="18">
      <t>ショウカン</t>
    </rPh>
    <rPh sb="18" eb="20">
      <t>ケイカク</t>
    </rPh>
    <rPh sb="20" eb="21">
      <t>トウ</t>
    </rPh>
    <rPh sb="23" eb="25">
      <t>モンダイ</t>
    </rPh>
    <phoneticPr fontId="8"/>
  </si>
  <si>
    <t>「ケアハウスについて」</t>
    <phoneticPr fontId="8"/>
  </si>
  <si>
    <t>　とすること。</t>
    <phoneticPr fontId="8"/>
  </si>
  <si>
    <t>　額以上の者であること。ただし、介護報酬等により借入金の全額について償還を行う場合にあっては、法人役員</t>
    <rPh sb="2" eb="4">
      <t>イジョウ</t>
    </rPh>
    <rPh sb="5" eb="6">
      <t>シャ</t>
    </rPh>
    <rPh sb="16" eb="18">
      <t>カイゴ</t>
    </rPh>
    <rPh sb="18" eb="20">
      <t>ホウシュウ</t>
    </rPh>
    <rPh sb="20" eb="21">
      <t>トウ</t>
    </rPh>
    <rPh sb="24" eb="26">
      <t>カリイレ</t>
    </rPh>
    <rPh sb="26" eb="27">
      <t>カネ</t>
    </rPh>
    <rPh sb="28" eb="30">
      <t>ゼンガク</t>
    </rPh>
    <rPh sb="34" eb="36">
      <t>ショウカン</t>
    </rPh>
    <rPh sb="37" eb="38">
      <t>オコナ</t>
    </rPh>
    <rPh sb="39" eb="41">
      <t>バアイ</t>
    </rPh>
    <rPh sb="47" eb="49">
      <t>ホウジン</t>
    </rPh>
    <rPh sb="49" eb="51">
      <t>ヤクイン</t>
    </rPh>
    <phoneticPr fontId="8"/>
  </si>
  <si>
    <t>４．保証人については、償還を確実に履行するに足る所得があり、かつ、連帯保証人の正味資産の合計が借入申込</t>
    <rPh sb="2" eb="5">
      <t>ホショウニン</t>
    </rPh>
    <rPh sb="11" eb="13">
      <t>ショウカン</t>
    </rPh>
    <rPh sb="14" eb="16">
      <t>カクジツ</t>
    </rPh>
    <rPh sb="17" eb="19">
      <t>リコウ</t>
    </rPh>
    <rPh sb="22" eb="23">
      <t>タ</t>
    </rPh>
    <rPh sb="24" eb="26">
      <t>ショトク</t>
    </rPh>
    <rPh sb="33" eb="35">
      <t>レンタイ</t>
    </rPh>
    <rPh sb="35" eb="38">
      <t>ホショウニン</t>
    </rPh>
    <rPh sb="39" eb="41">
      <t>ショウミ</t>
    </rPh>
    <rPh sb="41" eb="43">
      <t>シサン</t>
    </rPh>
    <rPh sb="44" eb="46">
      <t>ゴウケイ</t>
    </rPh>
    <rPh sb="47" eb="49">
      <t>カリイレ</t>
    </rPh>
    <rPh sb="49" eb="51">
      <t>モウシコミ</t>
    </rPh>
    <phoneticPr fontId="8"/>
  </si>
  <si>
    <t>３．理事長以外の保証人は、７０歳以下であること。</t>
    <rPh sb="2" eb="5">
      <t>リジチョウ</t>
    </rPh>
    <rPh sb="5" eb="7">
      <t>イガイ</t>
    </rPh>
    <rPh sb="8" eb="11">
      <t>ホショウニン</t>
    </rPh>
    <rPh sb="15" eb="16">
      <t>サイ</t>
    </rPh>
    <rPh sb="16" eb="18">
      <t>イカ</t>
    </rPh>
    <phoneticPr fontId="8"/>
  </si>
  <si>
    <t>２．理事長は、原則として保証人となっていること。</t>
    <rPh sb="2" eb="5">
      <t>リジチョウ</t>
    </rPh>
    <rPh sb="7" eb="9">
      <t>ゲンソク</t>
    </rPh>
    <rPh sb="12" eb="15">
      <t>ホショウニン</t>
    </rPh>
    <phoneticPr fontId="8"/>
  </si>
  <si>
    <t>１．保証人が２名以上立てられていること。（保証人不要制度を利用する場合は不要）</t>
    <rPh sb="2" eb="5">
      <t>ホショウニン</t>
    </rPh>
    <rPh sb="7" eb="8">
      <t>ナ</t>
    </rPh>
    <rPh sb="8" eb="10">
      <t>イジョウ</t>
    </rPh>
    <rPh sb="10" eb="11">
      <t>タ</t>
    </rPh>
    <rPh sb="21" eb="24">
      <t>ホショウニン</t>
    </rPh>
    <rPh sb="24" eb="26">
      <t>フヨウ</t>
    </rPh>
    <rPh sb="26" eb="28">
      <t>セイド</t>
    </rPh>
    <rPh sb="29" eb="31">
      <t>リヨウ</t>
    </rPh>
    <rPh sb="33" eb="35">
      <t>バアイ</t>
    </rPh>
    <rPh sb="36" eb="38">
      <t>フヨウ</t>
    </rPh>
    <phoneticPr fontId="8"/>
  </si>
  <si>
    <t>「保証人について」</t>
    <rPh sb="1" eb="4">
      <t>ホショウニン</t>
    </rPh>
    <phoneticPr fontId="8"/>
  </si>
  <si>
    <t>３．医療法人が担保提供する場合、主管部局の承認が得られていること。</t>
    <rPh sb="2" eb="4">
      <t>イリョウ</t>
    </rPh>
    <rPh sb="4" eb="6">
      <t>ホウジン</t>
    </rPh>
    <rPh sb="7" eb="9">
      <t>タンポ</t>
    </rPh>
    <rPh sb="9" eb="11">
      <t>テイキョウ</t>
    </rPh>
    <rPh sb="13" eb="15">
      <t>バアイ</t>
    </rPh>
    <rPh sb="16" eb="18">
      <t>シュカン</t>
    </rPh>
    <rPh sb="18" eb="20">
      <t>ブキョク</t>
    </rPh>
    <rPh sb="21" eb="23">
      <t>ショウニン</t>
    </rPh>
    <rPh sb="24" eb="25">
      <t>エ</t>
    </rPh>
    <phoneticPr fontId="8"/>
  </si>
  <si>
    <t>　　（原則として機構融資が第１抵当順位であること。）</t>
    <rPh sb="3" eb="5">
      <t>ゲンソク</t>
    </rPh>
    <rPh sb="8" eb="10">
      <t>キコウ</t>
    </rPh>
    <rPh sb="10" eb="12">
      <t>ユウシ</t>
    </rPh>
    <rPh sb="13" eb="14">
      <t>ダイ</t>
    </rPh>
    <rPh sb="15" eb="17">
      <t>テイトウ</t>
    </rPh>
    <rPh sb="17" eb="19">
      <t>ジュンイ</t>
    </rPh>
    <phoneticPr fontId="8"/>
  </si>
  <si>
    <t>２．先順位に機構以外の抵当権が設定済みの場合、順位変更が確実であること。</t>
    <rPh sb="2" eb="3">
      <t>サキ</t>
    </rPh>
    <rPh sb="3" eb="5">
      <t>ジュンイ</t>
    </rPh>
    <rPh sb="6" eb="8">
      <t>キコウ</t>
    </rPh>
    <rPh sb="8" eb="10">
      <t>イガイ</t>
    </rPh>
    <rPh sb="11" eb="14">
      <t>テイトウケン</t>
    </rPh>
    <rPh sb="15" eb="17">
      <t>セッテイ</t>
    </rPh>
    <rPh sb="17" eb="18">
      <t>ズ</t>
    </rPh>
    <rPh sb="20" eb="22">
      <t>バアイ</t>
    </rPh>
    <rPh sb="23" eb="25">
      <t>ジュンイ</t>
    </rPh>
    <rPh sb="25" eb="27">
      <t>ヘンコウ</t>
    </rPh>
    <rPh sb="28" eb="30">
      <t>カクジツ</t>
    </rPh>
    <phoneticPr fontId="8"/>
  </si>
  <si>
    <t>１．貸付対象施設及び貸付対象施設の敷地は、必ず担保提供されること。（公有地は除く。）</t>
    <rPh sb="2" eb="4">
      <t>カシツケ</t>
    </rPh>
    <rPh sb="4" eb="6">
      <t>タイショウ</t>
    </rPh>
    <rPh sb="6" eb="8">
      <t>シセツ</t>
    </rPh>
    <rPh sb="8" eb="9">
      <t>オヨ</t>
    </rPh>
    <rPh sb="10" eb="12">
      <t>カシツケ</t>
    </rPh>
    <rPh sb="12" eb="14">
      <t>タイショウ</t>
    </rPh>
    <rPh sb="14" eb="16">
      <t>シセツ</t>
    </rPh>
    <rPh sb="17" eb="19">
      <t>シキチ</t>
    </rPh>
    <rPh sb="21" eb="22">
      <t>カナラ</t>
    </rPh>
    <rPh sb="23" eb="25">
      <t>タンポ</t>
    </rPh>
    <rPh sb="25" eb="27">
      <t>テイキョウ</t>
    </rPh>
    <rPh sb="34" eb="37">
      <t>コウユウチ</t>
    </rPh>
    <rPh sb="38" eb="39">
      <t>ノゾ</t>
    </rPh>
    <phoneticPr fontId="8"/>
  </si>
  <si>
    <t>「担保」について</t>
    <rPh sb="1" eb="3">
      <t>タンポ</t>
    </rPh>
    <phoneticPr fontId="8"/>
  </si>
  <si>
    <t>５．協力法人が償還を行う場合、その財務内容（直近２年間）に問題はないか。（欠損が発生していないか。）</t>
    <rPh sb="2" eb="4">
      <t>キョウリョク</t>
    </rPh>
    <rPh sb="4" eb="6">
      <t>ホウジン</t>
    </rPh>
    <rPh sb="7" eb="9">
      <t>ショウカン</t>
    </rPh>
    <rPh sb="10" eb="11">
      <t>オコナ</t>
    </rPh>
    <rPh sb="12" eb="14">
      <t>バアイ</t>
    </rPh>
    <rPh sb="17" eb="19">
      <t>ザイム</t>
    </rPh>
    <rPh sb="19" eb="21">
      <t>ナイヨウ</t>
    </rPh>
    <rPh sb="22" eb="24">
      <t>チョッキン</t>
    </rPh>
    <rPh sb="25" eb="26">
      <t>ネン</t>
    </rPh>
    <rPh sb="26" eb="27">
      <t>アイダ</t>
    </rPh>
    <rPh sb="29" eb="31">
      <t>モンダイ</t>
    </rPh>
    <rPh sb="37" eb="39">
      <t>ケッソン</t>
    </rPh>
    <rPh sb="40" eb="42">
      <t>ハッセイ</t>
    </rPh>
    <phoneticPr fontId="8"/>
  </si>
  <si>
    <t>４．償還贈与者の承継者が確実なこと。承継者は原則として６０歳未満であること。</t>
    <rPh sb="2" eb="4">
      <t>ショウカン</t>
    </rPh>
    <rPh sb="4" eb="6">
      <t>ゾウヨ</t>
    </rPh>
    <rPh sb="6" eb="7">
      <t>シャ</t>
    </rPh>
    <rPh sb="8" eb="10">
      <t>ショウケイ</t>
    </rPh>
    <rPh sb="10" eb="11">
      <t>シャ</t>
    </rPh>
    <rPh sb="12" eb="14">
      <t>カクジツ</t>
    </rPh>
    <rPh sb="18" eb="20">
      <t>ショウケイ</t>
    </rPh>
    <rPh sb="20" eb="21">
      <t>シャ</t>
    </rPh>
    <rPh sb="22" eb="24">
      <t>ゲンソク</t>
    </rPh>
    <rPh sb="29" eb="30">
      <t>サイ</t>
    </rPh>
    <rPh sb="30" eb="32">
      <t>ミマン</t>
    </rPh>
    <phoneticPr fontId="8"/>
  </si>
  <si>
    <t>３．償還者に原則として理事長が入っていること。</t>
    <rPh sb="2" eb="4">
      <t>ショウカン</t>
    </rPh>
    <rPh sb="4" eb="5">
      <t>シャ</t>
    </rPh>
    <rPh sb="6" eb="8">
      <t>ゲンソク</t>
    </rPh>
    <rPh sb="11" eb="14">
      <t>リジチョウ</t>
    </rPh>
    <rPh sb="15" eb="16">
      <t>ハイ</t>
    </rPh>
    <phoneticPr fontId="8"/>
  </si>
  <si>
    <t>２．償還者が既往借入を併せて償還する場合、それを含めて返済可能かどうか。</t>
    <rPh sb="2" eb="4">
      <t>ショウカン</t>
    </rPh>
    <rPh sb="4" eb="5">
      <t>シャ</t>
    </rPh>
    <rPh sb="6" eb="7">
      <t>スデ</t>
    </rPh>
    <rPh sb="7" eb="8">
      <t>オウ</t>
    </rPh>
    <rPh sb="8" eb="10">
      <t>カリイレ</t>
    </rPh>
    <rPh sb="11" eb="12">
      <t>アワ</t>
    </rPh>
    <rPh sb="14" eb="16">
      <t>ショウカン</t>
    </rPh>
    <rPh sb="18" eb="20">
      <t>バアイ</t>
    </rPh>
    <rPh sb="24" eb="25">
      <t>フク</t>
    </rPh>
    <rPh sb="27" eb="29">
      <t>ヘンサイ</t>
    </rPh>
    <rPh sb="29" eb="31">
      <t>カノウ</t>
    </rPh>
    <phoneticPr fontId="8"/>
  </si>
  <si>
    <t>１．償還者の負担額が、生活に無理のない範囲であること。（課税所得の１／４以内を目安とする。）</t>
    <rPh sb="2" eb="4">
      <t>ショウカン</t>
    </rPh>
    <rPh sb="4" eb="5">
      <t>シャ</t>
    </rPh>
    <rPh sb="6" eb="8">
      <t>フタン</t>
    </rPh>
    <rPh sb="8" eb="9">
      <t>ガク</t>
    </rPh>
    <rPh sb="11" eb="13">
      <t>セイカツ</t>
    </rPh>
    <rPh sb="14" eb="16">
      <t>ムリ</t>
    </rPh>
    <rPh sb="19" eb="21">
      <t>ハンイ</t>
    </rPh>
    <rPh sb="28" eb="30">
      <t>カゼイ</t>
    </rPh>
    <rPh sb="30" eb="32">
      <t>ショトク</t>
    </rPh>
    <rPh sb="36" eb="38">
      <t>イナイ</t>
    </rPh>
    <rPh sb="39" eb="41">
      <t>メヤス</t>
    </rPh>
    <phoneticPr fontId="8"/>
  </si>
  <si>
    <t>「償還財源」について</t>
    <rPh sb="1" eb="3">
      <t>ショウカン</t>
    </rPh>
    <rPh sb="3" eb="5">
      <t>ザイゲン</t>
    </rPh>
    <phoneticPr fontId="8"/>
  </si>
  <si>
    <t>２．創設法人の場合、法人認可後１週間以内に贈与されることとなっているか。</t>
    <rPh sb="2" eb="4">
      <t>ソウセツ</t>
    </rPh>
    <rPh sb="4" eb="6">
      <t>ホウジン</t>
    </rPh>
    <rPh sb="7" eb="9">
      <t>バアイ</t>
    </rPh>
    <rPh sb="10" eb="12">
      <t>ホウジン</t>
    </rPh>
    <rPh sb="12" eb="14">
      <t>ニンカ</t>
    </rPh>
    <rPh sb="14" eb="15">
      <t>アト</t>
    </rPh>
    <rPh sb="16" eb="17">
      <t>シュウ</t>
    </rPh>
    <rPh sb="17" eb="18">
      <t>アイダ</t>
    </rPh>
    <rPh sb="18" eb="20">
      <t>イナイ</t>
    </rPh>
    <rPh sb="21" eb="23">
      <t>ゾウヨ</t>
    </rPh>
    <phoneticPr fontId="8"/>
  </si>
  <si>
    <t>　　　　　・後援会等による寄附の場合（事実上の強制寄附になっていないかどうか）</t>
    <rPh sb="6" eb="9">
      <t>コウエンカイ</t>
    </rPh>
    <rPh sb="9" eb="10">
      <t>トウ</t>
    </rPh>
    <rPh sb="13" eb="15">
      <t>キフ</t>
    </rPh>
    <rPh sb="16" eb="18">
      <t>バアイ</t>
    </rPh>
    <rPh sb="19" eb="21">
      <t>ジジツ</t>
    </rPh>
    <rPh sb="21" eb="22">
      <t>ウエ</t>
    </rPh>
    <rPh sb="23" eb="25">
      <t>キョウセイ</t>
    </rPh>
    <rPh sb="25" eb="27">
      <t>キフ</t>
    </rPh>
    <phoneticPr fontId="8"/>
  </si>
  <si>
    <t>　　　　　・土地を売却して寄付金に充てる場合</t>
    <rPh sb="6" eb="8">
      <t>トチ</t>
    </rPh>
    <rPh sb="9" eb="11">
      <t>バイキャク</t>
    </rPh>
    <rPh sb="13" eb="16">
      <t>キフキン</t>
    </rPh>
    <rPh sb="17" eb="18">
      <t>ア</t>
    </rPh>
    <rPh sb="20" eb="22">
      <t>バアイ</t>
    </rPh>
    <phoneticPr fontId="8"/>
  </si>
  <si>
    <t>　　（例）・一個人及び一法人で多額（１０，０００千円以上）の寄附を行う場合</t>
    <rPh sb="3" eb="4">
      <t>レイ</t>
    </rPh>
    <rPh sb="6" eb="9">
      <t>イチコジン</t>
    </rPh>
    <rPh sb="9" eb="10">
      <t>オヨ</t>
    </rPh>
    <rPh sb="11" eb="12">
      <t>イチ</t>
    </rPh>
    <rPh sb="12" eb="14">
      <t>ホウジン</t>
    </rPh>
    <rPh sb="15" eb="17">
      <t>タガク</t>
    </rPh>
    <rPh sb="24" eb="26">
      <t>センエン</t>
    </rPh>
    <rPh sb="26" eb="28">
      <t>イジョウ</t>
    </rPh>
    <rPh sb="30" eb="32">
      <t>キフ</t>
    </rPh>
    <rPh sb="33" eb="34">
      <t>オコナ</t>
    </rPh>
    <rPh sb="35" eb="37">
      <t>バアイ</t>
    </rPh>
    <phoneticPr fontId="8"/>
  </si>
  <si>
    <t>１．寄付金が確実に充当されるかどうか。</t>
    <rPh sb="2" eb="5">
      <t>キフキン</t>
    </rPh>
    <rPh sb="6" eb="8">
      <t>カクジツ</t>
    </rPh>
    <rPh sb="9" eb="11">
      <t>ジュウトウ</t>
    </rPh>
    <phoneticPr fontId="8"/>
  </si>
  <si>
    <t>「資金計画」について</t>
    <rPh sb="1" eb="3">
      <t>シキン</t>
    </rPh>
    <rPh sb="3" eb="5">
      <t>ケイカク</t>
    </rPh>
    <phoneticPr fontId="8"/>
  </si>
  <si>
    <t>「独立行政法人福祉医療機構に対する償還計画等調」留意事項（主なチェックポイント）</t>
    <rPh sb="1" eb="3">
      <t>ドクリツ</t>
    </rPh>
    <rPh sb="3" eb="5">
      <t>ギョウセイ</t>
    </rPh>
    <rPh sb="5" eb="7">
      <t>ホウジン</t>
    </rPh>
    <rPh sb="7" eb="9">
      <t>フクシ</t>
    </rPh>
    <rPh sb="9" eb="11">
      <t>イリョウ</t>
    </rPh>
    <rPh sb="11" eb="13">
      <t>キコウ</t>
    </rPh>
    <rPh sb="14" eb="15">
      <t>タイ</t>
    </rPh>
    <rPh sb="17" eb="19">
      <t>ショウカン</t>
    </rPh>
    <rPh sb="19" eb="21">
      <t>ケイカク</t>
    </rPh>
    <rPh sb="21" eb="22">
      <t>トウ</t>
    </rPh>
    <rPh sb="22" eb="23">
      <t>シラ</t>
    </rPh>
    <rPh sb="24" eb="26">
      <t>リュウイ</t>
    </rPh>
    <rPh sb="26" eb="28">
      <t>ジコウ</t>
    </rPh>
    <rPh sb="29" eb="30">
      <t>オモ</t>
    </rPh>
    <phoneticPr fontId="8"/>
  </si>
  <si>
    <t>利息</t>
    <rPh sb="0" eb="2">
      <t>リソク</t>
    </rPh>
    <phoneticPr fontId="26"/>
  </si>
  <si>
    <t>元金</t>
    <rPh sb="0" eb="2">
      <t>ガンキン</t>
    </rPh>
    <phoneticPr fontId="26"/>
  </si>
  <si>
    <t>償還財源充当内訳</t>
  </si>
  <si>
    <t>合計</t>
  </si>
  <si>
    <t>R31</t>
  </si>
  <si>
    <t>R30</t>
  </si>
  <si>
    <t>R29</t>
  </si>
  <si>
    <t>R28</t>
  </si>
  <si>
    <t>R27</t>
  </si>
  <si>
    <t>R26</t>
  </si>
  <si>
    <t>R25</t>
  </si>
  <si>
    <t>R24</t>
  </si>
  <si>
    <t>R23</t>
  </si>
  <si>
    <t>R22</t>
  </si>
  <si>
    <t>R21</t>
  </si>
  <si>
    <t>R20</t>
  </si>
  <si>
    <t>R19</t>
  </si>
  <si>
    <t>R18</t>
  </si>
  <si>
    <t>R17</t>
  </si>
  <si>
    <t>R16</t>
  </si>
  <si>
    <t>最多元金</t>
    <rPh sb="0" eb="2">
      <t>サイタ</t>
    </rPh>
    <rPh sb="2" eb="4">
      <t>ガンキン</t>
    </rPh>
    <phoneticPr fontId="26"/>
  </si>
  <si>
    <t>R15</t>
  </si>
  <si>
    <t>最多利息</t>
    <rPh sb="0" eb="2">
      <t>サイタ</t>
    </rPh>
    <rPh sb="2" eb="4">
      <t>リソク</t>
    </rPh>
    <phoneticPr fontId="26"/>
  </si>
  <si>
    <t>R14</t>
  </si>
  <si>
    <t>R13</t>
  </si>
  <si>
    <t>平年度（34年度）予想</t>
    <phoneticPr fontId="28"/>
  </si>
  <si>
    <t>３年次</t>
    <rPh sb="1" eb="3">
      <t>ネンジ</t>
    </rPh>
    <phoneticPr fontId="26"/>
  </si>
  <si>
    <t>R12</t>
  </si>
  <si>
    <t>平年度（33年度）予想</t>
    <phoneticPr fontId="26"/>
  </si>
  <si>
    <t>２年次</t>
    <rPh sb="1" eb="3">
      <t>ネンジ</t>
    </rPh>
    <phoneticPr fontId="26"/>
  </si>
  <si>
    <t>R11</t>
  </si>
  <si>
    <t>平年度（32年度）予想</t>
    <phoneticPr fontId="26"/>
  </si>
  <si>
    <t>１年次</t>
    <rPh sb="1" eb="3">
      <t>ネンジ</t>
    </rPh>
    <phoneticPr fontId="26"/>
  </si>
  <si>
    <t>R10</t>
  </si>
  <si>
    <t>収支見込年度</t>
    <rPh sb="0" eb="2">
      <t>シュウシ</t>
    </rPh>
    <rPh sb="2" eb="4">
      <t>ミコミ</t>
    </rPh>
    <rPh sb="4" eb="6">
      <t>ネンド</t>
    </rPh>
    <phoneticPr fontId="26"/>
  </si>
  <si>
    <t>総額</t>
    <rPh sb="0" eb="2">
      <t>ソウガク</t>
    </rPh>
    <phoneticPr fontId="26"/>
  </si>
  <si>
    <t>年次</t>
    <rPh sb="0" eb="2">
      <t>ネンジ</t>
    </rPh>
    <phoneticPr fontId="26"/>
  </si>
  <si>
    <t>最多負担判定↓</t>
    <rPh sb="0" eb="2">
      <t>サイタ</t>
    </rPh>
    <rPh sb="2" eb="4">
      <t>フタン</t>
    </rPh>
    <rPh sb="4" eb="6">
      <t>ハンテイ</t>
    </rPh>
    <phoneticPr fontId="26"/>
  </si>
  <si>
    <t>R9</t>
  </si>
  <si>
    <t>←適用する金利を記入してください。</t>
    <rPh sb="1" eb="3">
      <t>テキヨウ</t>
    </rPh>
    <rPh sb="5" eb="7">
      <t>キンリ</t>
    </rPh>
    <rPh sb="8" eb="10">
      <t>キニュウ</t>
    </rPh>
    <phoneticPr fontId="26"/>
  </si>
  <si>
    <t>金利選択（％）</t>
    <rPh sb="0" eb="2">
      <t>キンリ</t>
    </rPh>
    <rPh sb="2" eb="4">
      <t>センタク</t>
    </rPh>
    <phoneticPr fontId="26"/>
  </si>
  <si>
    <t>R8</t>
  </si>
  <si>
    <t>←完全固定は１、10年見直しは２を入力</t>
    <rPh sb="1" eb="3">
      <t>カンゼン</t>
    </rPh>
    <rPh sb="3" eb="5">
      <t>コテイ</t>
    </rPh>
    <rPh sb="10" eb="11">
      <t>ネン</t>
    </rPh>
    <rPh sb="11" eb="13">
      <t>ミナオ</t>
    </rPh>
    <rPh sb="17" eb="19">
      <t>ニュウリョク</t>
    </rPh>
    <phoneticPr fontId="26"/>
  </si>
  <si>
    <t>金利区分</t>
    <rPh sb="0" eb="2">
      <t>キンリ</t>
    </rPh>
    <rPh sb="2" eb="4">
      <t>クブン</t>
    </rPh>
    <phoneticPr fontId="26"/>
  </si>
  <si>
    <t>R7</t>
  </si>
  <si>
    <t>←月単位で入力（36か月以内）</t>
    <rPh sb="1" eb="4">
      <t>ツキタンイ</t>
    </rPh>
    <rPh sb="5" eb="7">
      <t>ニュウリョク</t>
    </rPh>
    <rPh sb="11" eb="12">
      <t>ゲツ</t>
    </rPh>
    <rPh sb="12" eb="14">
      <t>イナイ</t>
    </rPh>
    <phoneticPr fontId="26"/>
  </si>
  <si>
    <t>元金据置期間</t>
    <rPh sb="0" eb="2">
      <t>ガンキン</t>
    </rPh>
    <rPh sb="2" eb="4">
      <t>スエオキ</t>
    </rPh>
    <rPh sb="4" eb="6">
      <t>キカン</t>
    </rPh>
    <phoneticPr fontId="26"/>
  </si>
  <si>
    <t>R6</t>
  </si>
  <si>
    <t>基礎数値</t>
    <rPh sb="0" eb="2">
      <t>キソ</t>
    </rPh>
    <rPh sb="2" eb="4">
      <t>スウチ</t>
    </rPh>
    <phoneticPr fontId="26"/>
  </si>
  <si>
    <t>←年単位で入力（30年以内)</t>
    <rPh sb="1" eb="4">
      <t>ネンタンイ</t>
    </rPh>
    <rPh sb="5" eb="7">
      <t>ニュウリョク</t>
    </rPh>
    <rPh sb="10" eb="11">
      <t>ネン</t>
    </rPh>
    <rPh sb="11" eb="13">
      <t>イナイ</t>
    </rPh>
    <phoneticPr fontId="26"/>
  </si>
  <si>
    <t>償還期間</t>
    <rPh sb="0" eb="2">
      <t>ショウカン</t>
    </rPh>
    <rPh sb="2" eb="4">
      <t>キカン</t>
    </rPh>
    <phoneticPr fontId="26"/>
  </si>
  <si>
    <t>無利子均等元金</t>
    <rPh sb="0" eb="3">
      <t>ムリシ</t>
    </rPh>
    <rPh sb="3" eb="5">
      <t>キントウ</t>
    </rPh>
    <rPh sb="5" eb="7">
      <t>ガンキン</t>
    </rPh>
    <phoneticPr fontId="26"/>
  </si>
  <si>
    <t>無利子初回元金</t>
    <rPh sb="0" eb="3">
      <t>ムリシ</t>
    </rPh>
    <rPh sb="3" eb="5">
      <t>ショカイ</t>
    </rPh>
    <rPh sb="5" eb="7">
      <t>ガンキン</t>
    </rPh>
    <phoneticPr fontId="26"/>
  </si>
  <si>
    <t>　無利子分</t>
    <rPh sb="1" eb="4">
      <t>ムリシ</t>
    </rPh>
    <rPh sb="4" eb="5">
      <t>ブン</t>
    </rPh>
    <phoneticPr fontId="26"/>
  </si>
  <si>
    <t>均等元金</t>
    <rPh sb="0" eb="2">
      <t>キントウ</t>
    </rPh>
    <rPh sb="2" eb="4">
      <t>ガンキン</t>
    </rPh>
    <phoneticPr fontId="26"/>
  </si>
  <si>
    <t>初回元金</t>
    <rPh sb="0" eb="2">
      <t>ショカイ</t>
    </rPh>
    <rPh sb="2" eb="4">
      <t>ガンキン</t>
    </rPh>
    <phoneticPr fontId="26"/>
  </si>
  <si>
    <t>←入力しないでください</t>
    <rPh sb="1" eb="3">
      <t>ニュウリョク</t>
    </rPh>
    <phoneticPr fontId="26"/>
  </si>
  <si>
    <t>　有利子分</t>
    <rPh sb="1" eb="3">
      <t>ユウリ</t>
    </rPh>
    <rPh sb="3" eb="5">
      <t>コブン</t>
    </rPh>
    <phoneticPr fontId="26"/>
  </si>
  <si>
    <r>
      <t>←千円単位で</t>
    </r>
    <r>
      <rPr>
        <b/>
        <sz val="11"/>
        <color indexed="10"/>
        <rFont val="ＭＳ ゴシック"/>
        <family val="3"/>
        <charset val="128"/>
      </rPr>
      <t>必ず</t>
    </r>
    <r>
      <rPr>
        <sz val="11"/>
        <color theme="1"/>
        <rFont val="ＭＳ ゴシック"/>
        <family val="3"/>
        <charset val="128"/>
      </rPr>
      <t>入力</t>
    </r>
    <rPh sb="1" eb="3">
      <t>センエン</t>
    </rPh>
    <rPh sb="3" eb="5">
      <t>タンイ</t>
    </rPh>
    <rPh sb="6" eb="7">
      <t>カナラ</t>
    </rPh>
    <rPh sb="8" eb="10">
      <t>ニュウリョク</t>
    </rPh>
    <phoneticPr fontId="26"/>
  </si>
  <si>
    <t>借入申込額</t>
    <rPh sb="0" eb="2">
      <t>カリイレ</t>
    </rPh>
    <rPh sb="2" eb="4">
      <t>モウシコミ</t>
    </rPh>
    <rPh sb="4" eb="5">
      <t>ガク</t>
    </rPh>
    <phoneticPr fontId="26"/>
  </si>
  <si>
    <t>平年分は万円単位に整理し端数は初年度に計上</t>
    <rPh sb="0" eb="2">
      <t>ヘイネン</t>
    </rPh>
    <rPh sb="2" eb="3">
      <t>ブン</t>
    </rPh>
    <rPh sb="4" eb="5">
      <t>マン</t>
    </rPh>
    <rPh sb="5" eb="6">
      <t>エン</t>
    </rPh>
    <rPh sb="6" eb="8">
      <t>タンイ</t>
    </rPh>
    <rPh sb="9" eb="11">
      <t>セイリ</t>
    </rPh>
    <rPh sb="12" eb="14">
      <t>ハスウ</t>
    </rPh>
    <rPh sb="15" eb="18">
      <t>ショネンド</t>
    </rPh>
    <rPh sb="19" eb="21">
      <t>ケイジョウ</t>
    </rPh>
    <phoneticPr fontId="26"/>
  </si>
  <si>
    <t>無利子分</t>
    <rPh sb="0" eb="1">
      <t>ム</t>
    </rPh>
    <phoneticPr fontId="26"/>
  </si>
  <si>
    <t>有利子分</t>
    <phoneticPr fontId="26"/>
  </si>
  <si>
    <t>千円未満は
四捨五入</t>
    <phoneticPr fontId="26"/>
  </si>
  <si>
    <t>計</t>
    <rPh sb="0" eb="1">
      <t>ケイ</t>
    </rPh>
    <phoneticPr fontId="26"/>
  </si>
  <si>
    <t>合　計</t>
  </si>
  <si>
    <t>介護保険
収入</t>
    <rPh sb="0" eb="2">
      <t>カイゴ</t>
    </rPh>
    <rPh sb="2" eb="4">
      <t>ホケン</t>
    </rPh>
    <rPh sb="5" eb="7">
      <t>シュウニュウ</t>
    </rPh>
    <phoneticPr fontId="28"/>
  </si>
  <si>
    <t>ホテル
コスト</t>
    <phoneticPr fontId="28"/>
  </si>
  <si>
    <t>利　息</t>
    <phoneticPr fontId="26"/>
  </si>
  <si>
    <t>元　　金</t>
  </si>
  <si>
    <t>⇓　作成支援領域　⇓</t>
    <rPh sb="2" eb="4">
      <t>サクセイ</t>
    </rPh>
    <rPh sb="4" eb="6">
      <t>シエン</t>
    </rPh>
    <rPh sb="6" eb="8">
      <t>リョウイキ</t>
    </rPh>
    <phoneticPr fontId="26"/>
  </si>
  <si>
    <t>左に対する財源別充当額
（財源別・贈与者別に記入してください。）</t>
    <phoneticPr fontId="26"/>
  </si>
  <si>
    <t>償　 　 還　  　額     （借入利率）</t>
    <rPh sb="17" eb="19">
      <t>カリイ</t>
    </rPh>
    <rPh sb="19" eb="21">
      <t>リリツ</t>
    </rPh>
    <phoneticPr fontId="28"/>
  </si>
  <si>
    <t>償還
年度</t>
    <rPh sb="0" eb="2">
      <t>ショウカン</t>
    </rPh>
    <rPh sb="3" eb="5">
      <t>ネンド</t>
    </rPh>
    <phoneticPr fontId="28"/>
  </si>
  <si>
    <t>償還
回数</t>
    <rPh sb="0" eb="2">
      <t>ショウカン</t>
    </rPh>
    <rPh sb="3" eb="5">
      <t>カイスウ</t>
    </rPh>
    <phoneticPr fontId="26"/>
  </si>
  <si>
    <t>(金額単位：千円)</t>
    <rPh sb="1" eb="3">
      <t>キンガク</t>
    </rPh>
    <rPh sb="3" eb="5">
      <t>タンイ</t>
    </rPh>
    <rPh sb="6" eb="8">
      <t>センエン</t>
    </rPh>
    <phoneticPr fontId="26"/>
  </si>
  <si>
    <t>施設名</t>
    <rPh sb="0" eb="2">
      <t>シセツ</t>
    </rPh>
    <rPh sb="2" eb="3">
      <t>ナ</t>
    </rPh>
    <phoneticPr fontId="28"/>
  </si>
  <si>
    <t>法人名</t>
    <rPh sb="0" eb="2">
      <t>ホウジン</t>
    </rPh>
    <rPh sb="2" eb="3">
      <t>ナ</t>
    </rPh>
    <phoneticPr fontId="28"/>
  </si>
  <si>
    <t>借入金償還計画等一覧表（福祉医療機構：新規借入分）</t>
    <rPh sb="0" eb="2">
      <t>カリイレ</t>
    </rPh>
    <rPh sb="2" eb="3">
      <t>キン</t>
    </rPh>
    <rPh sb="3" eb="5">
      <t>ショウカン</t>
    </rPh>
    <rPh sb="5" eb="7">
      <t>ケイカク</t>
    </rPh>
    <rPh sb="7" eb="8">
      <t>トウ</t>
    </rPh>
    <rPh sb="8" eb="10">
      <t>イチラン</t>
    </rPh>
    <rPh sb="10" eb="11">
      <t>ヒョウ</t>
    </rPh>
    <rPh sb="12" eb="14">
      <t>フクシ</t>
    </rPh>
    <rPh sb="14" eb="16">
      <t>イリョウ</t>
    </rPh>
    <rPh sb="16" eb="18">
      <t>キコウ</t>
    </rPh>
    <rPh sb="19" eb="21">
      <t>シンキ</t>
    </rPh>
    <rPh sb="21" eb="23">
      <t>カリイ</t>
    </rPh>
    <rPh sb="23" eb="24">
      <t>ブン</t>
    </rPh>
    <phoneticPr fontId="26"/>
  </si>
  <si>
    <t>R32</t>
  </si>
  <si>
    <t>平年度（33年度）予想</t>
    <phoneticPr fontId="28"/>
  </si>
  <si>
    <t>平年度（31年度）予想</t>
    <phoneticPr fontId="26"/>
  </si>
  <si>
    <t>借入金償還計画等一覧表（○○銀行：新規借入分）</t>
    <rPh sb="0" eb="2">
      <t>カリイレ</t>
    </rPh>
    <rPh sb="2" eb="3">
      <t>キン</t>
    </rPh>
    <rPh sb="3" eb="5">
      <t>ショウカン</t>
    </rPh>
    <rPh sb="5" eb="7">
      <t>ケイカク</t>
    </rPh>
    <rPh sb="7" eb="8">
      <t>トウ</t>
    </rPh>
    <rPh sb="8" eb="10">
      <t>イチラン</t>
    </rPh>
    <rPh sb="10" eb="11">
      <t>ヒョウ</t>
    </rPh>
    <rPh sb="14" eb="16">
      <t>ギンコウ</t>
    </rPh>
    <rPh sb="17" eb="19">
      <t>シンキ</t>
    </rPh>
    <rPh sb="19" eb="21">
      <t>カリイ</t>
    </rPh>
    <rPh sb="21" eb="22">
      <t>ブン</t>
    </rPh>
    <phoneticPr fontId="26"/>
  </si>
  <si>
    <t>合　計</t>
    <phoneticPr fontId="28"/>
  </si>
  <si>
    <t>償　　還　　額</t>
  </si>
  <si>
    <t>借入金償還計画等一覧表（新規借入分：合計）</t>
    <rPh sb="0" eb="2">
      <t>カリイレ</t>
    </rPh>
    <rPh sb="2" eb="3">
      <t>キン</t>
    </rPh>
    <rPh sb="3" eb="5">
      <t>ショウカン</t>
    </rPh>
    <rPh sb="5" eb="7">
      <t>ケイカク</t>
    </rPh>
    <rPh sb="7" eb="8">
      <t>トウ</t>
    </rPh>
    <rPh sb="8" eb="10">
      <t>イチラン</t>
    </rPh>
    <rPh sb="10" eb="11">
      <t>ヒョウ</t>
    </rPh>
    <rPh sb="12" eb="14">
      <t>シンキ</t>
    </rPh>
    <rPh sb="14" eb="16">
      <t>カリイ</t>
    </rPh>
    <rPh sb="16" eb="17">
      <t>ブン</t>
    </rPh>
    <rPh sb="18" eb="20">
      <t>ゴウケイ</t>
    </rPh>
    <phoneticPr fontId="26"/>
  </si>
  <si>
    <t>（既存）</t>
    <rPh sb="1" eb="3">
      <t>キゾン</t>
    </rPh>
    <phoneticPr fontId="28"/>
  </si>
  <si>
    <t>他○施設</t>
    <rPh sb="0" eb="1">
      <t>ホカ</t>
    </rPh>
    <rPh sb="2" eb="4">
      <t>シセツ</t>
    </rPh>
    <phoneticPr fontId="28"/>
  </si>
  <si>
    <t>借入金償還計画等一覧表（既存借入分：福祉機構＋市中銀行）</t>
    <rPh sb="0" eb="2">
      <t>カリイレ</t>
    </rPh>
    <rPh sb="2" eb="3">
      <t>キン</t>
    </rPh>
    <rPh sb="3" eb="5">
      <t>ショウカン</t>
    </rPh>
    <rPh sb="5" eb="7">
      <t>ケイカク</t>
    </rPh>
    <rPh sb="7" eb="8">
      <t>トウ</t>
    </rPh>
    <rPh sb="8" eb="10">
      <t>イチラン</t>
    </rPh>
    <rPh sb="10" eb="11">
      <t>ヒョウ</t>
    </rPh>
    <rPh sb="12" eb="14">
      <t>キゾン</t>
    </rPh>
    <rPh sb="14" eb="16">
      <t>カリイ</t>
    </rPh>
    <rPh sb="16" eb="17">
      <t>ブン</t>
    </rPh>
    <rPh sb="18" eb="20">
      <t>フクシ</t>
    </rPh>
    <rPh sb="20" eb="22">
      <t>キコウ</t>
    </rPh>
    <rPh sb="23" eb="25">
      <t>シチュウ</t>
    </rPh>
    <rPh sb="25" eb="27">
      <t>ギンコウ</t>
    </rPh>
    <phoneticPr fontId="26"/>
  </si>
  <si>
    <t>（千円単位で入力してください）</t>
    <rPh sb="1" eb="3">
      <t>センエン</t>
    </rPh>
    <rPh sb="3" eb="5">
      <t>タンイ</t>
    </rPh>
    <rPh sb="6" eb="8">
      <t>ニュウリョク</t>
    </rPh>
    <phoneticPr fontId="26"/>
  </si>
  <si>
    <t>経営資金の借入希望額を10万円の倍数で入力→</t>
    <rPh sb="0" eb="2">
      <t>ケイエイ</t>
    </rPh>
    <rPh sb="2" eb="4">
      <t>シキン</t>
    </rPh>
    <rPh sb="5" eb="7">
      <t>カリイレ</t>
    </rPh>
    <rPh sb="7" eb="9">
      <t>キボウ</t>
    </rPh>
    <rPh sb="9" eb="10">
      <t>ガク</t>
    </rPh>
    <rPh sb="19" eb="21">
      <t>ニュウリョク</t>
    </rPh>
    <phoneticPr fontId="26"/>
  </si>
  <si>
    <t>≧</t>
    <phoneticPr fontId="26"/>
  </si>
  <si>
    <t>＝</t>
    <phoneticPr fontId="26"/>
  </si>
  <si>
    <t>％</t>
    <phoneticPr fontId="26"/>
  </si>
  <si>
    <t>×</t>
    <phoneticPr fontId="26"/>
  </si>
  <si>
    <t>経営資金借入申込金額</t>
    <rPh sb="0" eb="2">
      <t>ケイエイ</t>
    </rPh>
    <rPh sb="2" eb="4">
      <t>シキン</t>
    </rPh>
    <rPh sb="4" eb="6">
      <t>カリイレ</t>
    </rPh>
    <rPh sb="6" eb="8">
      <t>モウシコミ</t>
    </rPh>
    <rPh sb="8" eb="9">
      <t>キン</t>
    </rPh>
    <rPh sb="9" eb="10">
      <t>ガク</t>
    </rPh>
    <phoneticPr fontId="26"/>
  </si>
  <si>
    <t>借入金の上限</t>
    <rPh sb="0" eb="2">
      <t>カリイレ</t>
    </rPh>
    <rPh sb="2" eb="3">
      <t>キン</t>
    </rPh>
    <rPh sb="4" eb="6">
      <t>ジョウゲン</t>
    </rPh>
    <phoneticPr fontId="26"/>
  </si>
  <si>
    <t>融 資 率</t>
    <rPh sb="0" eb="1">
      <t>ユウ</t>
    </rPh>
    <rPh sb="2" eb="3">
      <t>シ</t>
    </rPh>
    <rPh sb="4" eb="5">
      <t>リツ</t>
    </rPh>
    <phoneticPr fontId="26"/>
  </si>
  <si>
    <t>所　要　資　金　額</t>
    <rPh sb="0" eb="1">
      <t>トコロ</t>
    </rPh>
    <rPh sb="2" eb="3">
      <t>ヨウ</t>
    </rPh>
    <rPh sb="4" eb="5">
      <t>シ</t>
    </rPh>
    <rPh sb="6" eb="7">
      <t>キン</t>
    </rPh>
    <rPh sb="8" eb="9">
      <t>ガク</t>
    </rPh>
    <phoneticPr fontId="26"/>
  </si>
  <si>
    <t>【３．経営資金】</t>
    <rPh sb="3" eb="5">
      <t>ケイエイ</t>
    </rPh>
    <rPh sb="5" eb="7">
      <t>シキン</t>
    </rPh>
    <phoneticPr fontId="26"/>
  </si>
  <si>
    <t>{(g)－(h)}×(i)</t>
    <phoneticPr fontId="26"/>
  </si>
  <si>
    <t>(i)</t>
    <phoneticPr fontId="26"/>
  </si>
  <si>
    <t>(h)</t>
    <phoneticPr fontId="26"/>
  </si>
  <si>
    <t>(g）</t>
    <phoneticPr fontId="26"/>
  </si>
  <si>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26"/>
  </si>
  <si>
    <t>）</t>
    <phoneticPr fontId="26"/>
  </si>
  <si>
    <t>－</t>
    <phoneticPr fontId="26"/>
  </si>
  <si>
    <t>（</t>
    <phoneticPr fontId="26"/>
  </si>
  <si>
    <t>土地の補助金額を入力→</t>
    <rPh sb="0" eb="2">
      <t>トチ</t>
    </rPh>
    <rPh sb="3" eb="5">
      <t>ホジョ</t>
    </rPh>
    <rPh sb="5" eb="7">
      <t>キンガク</t>
    </rPh>
    <rPh sb="8" eb="10">
      <t>ニュウリョク</t>
    </rPh>
    <phoneticPr fontId="26"/>
  </si>
  <si>
    <t>（按分結果です：単位は㎡）</t>
    <rPh sb="1" eb="3">
      <t>アンブン</t>
    </rPh>
    <rPh sb="3" eb="5">
      <t>ケッカ</t>
    </rPh>
    <rPh sb="8" eb="10">
      <t>タンイ</t>
    </rPh>
    <phoneticPr fontId="26"/>
  </si>
  <si>
    <t>計算結果：融資限度面積＝</t>
    <rPh sb="0" eb="2">
      <t>ケイサン</t>
    </rPh>
    <rPh sb="2" eb="4">
      <t>ケッカ</t>
    </rPh>
    <rPh sb="5" eb="7">
      <t>ユウシ</t>
    </rPh>
    <rPh sb="7" eb="9">
      <t>ゲンド</t>
    </rPh>
    <rPh sb="9" eb="11">
      <t>メンセキ</t>
    </rPh>
    <phoneticPr fontId="26"/>
  </si>
  <si>
    <t>借入申込金額(Ⅱ)</t>
    <rPh sb="0" eb="2">
      <t>カリイレ</t>
    </rPh>
    <rPh sb="2" eb="4">
      <t>モウシコミ</t>
    </rPh>
    <rPh sb="4" eb="5">
      <t>キン</t>
    </rPh>
    <rPh sb="5" eb="6">
      <t>ガク</t>
    </rPh>
    <phoneticPr fontId="26"/>
  </si>
  <si>
    <t>控除する補助金額
（土地分)</t>
    <rPh sb="0" eb="2">
      <t>コウジョ</t>
    </rPh>
    <rPh sb="4" eb="7">
      <t>ホジョキン</t>
    </rPh>
    <rPh sb="7" eb="8">
      <t>ガク</t>
    </rPh>
    <rPh sb="10" eb="12">
      <t>トチ</t>
    </rPh>
    <rPh sb="12" eb="13">
      <t>ブン</t>
    </rPh>
    <phoneticPr fontId="26"/>
  </si>
  <si>
    <t>基準事業費</t>
    <rPh sb="0" eb="2">
      <t>キジュン</t>
    </rPh>
    <rPh sb="2" eb="5">
      <t>ジギョウヒ</t>
    </rPh>
    <phoneticPr fontId="26"/>
  </si>
  <si>
    <t>（按分結果です：単位は円）</t>
    <rPh sb="1" eb="3">
      <t>アンブン</t>
    </rPh>
    <rPh sb="3" eb="5">
      <t>ケッカ</t>
    </rPh>
    <rPh sb="8" eb="10">
      <t>タンイ</t>
    </rPh>
    <rPh sb="11" eb="12">
      <t>エン</t>
    </rPh>
    <phoneticPr fontId="26"/>
  </si>
  <si>
    <t>計算結果：実際事業費欄の単価＝</t>
    <rPh sb="0" eb="2">
      <t>ケイサン</t>
    </rPh>
    <rPh sb="2" eb="4">
      <t>ケッカ</t>
    </rPh>
    <rPh sb="5" eb="7">
      <t>ジッサイ</t>
    </rPh>
    <rPh sb="7" eb="9">
      <t>ジギョウ</t>
    </rPh>
    <rPh sb="9" eb="10">
      <t>ヒ</t>
    </rPh>
    <rPh sb="10" eb="11">
      <t>ラン</t>
    </rPh>
    <rPh sb="12" eb="14">
      <t>タンカ</t>
    </rPh>
    <phoneticPr fontId="26"/>
  </si>
  <si>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26"/>
  </si>
  <si>
    <t>円/㎡</t>
    <rPh sb="0" eb="1">
      <t>エン</t>
    </rPh>
    <phoneticPr fontId="26"/>
  </si>
  <si>
    <t>単  価</t>
    <rPh sb="0" eb="1">
      <t>タン</t>
    </rPh>
    <rPh sb="3" eb="4">
      <t>アタイ</t>
    </rPh>
    <phoneticPr fontId="26"/>
  </si>
  <si>
    <t>（按分結果です：単位は千円）</t>
    <rPh sb="1" eb="3">
      <t>アンブン</t>
    </rPh>
    <rPh sb="3" eb="5">
      <t>ケッカ</t>
    </rPh>
    <rPh sb="8" eb="10">
      <t>タンイ</t>
    </rPh>
    <rPh sb="11" eb="13">
      <t>センエン</t>
    </rPh>
    <phoneticPr fontId="26"/>
  </si>
  <si>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26"/>
  </si>
  <si>
    <t>㎡</t>
    <phoneticPr fontId="26"/>
  </si>
  <si>
    <t>面  積</t>
    <rPh sb="0" eb="1">
      <t>メン</t>
    </rPh>
    <rPh sb="3" eb="4">
      <t>セキ</t>
    </rPh>
    <phoneticPr fontId="26"/>
  </si>
  <si>
    <t>土地の購入金額を入力→</t>
    <rPh sb="0" eb="2">
      <t>トチ</t>
    </rPh>
    <rPh sb="3" eb="5">
      <t>コウニュウ</t>
    </rPh>
    <rPh sb="5" eb="7">
      <t>キンガク</t>
    </rPh>
    <rPh sb="8" eb="10">
      <t>ニュウリョク</t>
    </rPh>
    <phoneticPr fontId="26"/>
  </si>
  <si>
    <t>千円</t>
    <rPh sb="0" eb="2">
      <t>センエン</t>
    </rPh>
    <phoneticPr fontId="26"/>
  </si>
  <si>
    <t>（小数点2桁まで入力してください)</t>
    <rPh sb="1" eb="4">
      <t>ショウスウテン</t>
    </rPh>
    <rPh sb="5" eb="6">
      <t>ケタ</t>
    </rPh>
    <rPh sb="8" eb="10">
      <t>ニュウリョク</t>
    </rPh>
    <phoneticPr fontId="26"/>
  </si>
  <si>
    <t>土地の購入面積を入力→</t>
    <rPh sb="0" eb="2">
      <t>トチ</t>
    </rPh>
    <rPh sb="3" eb="5">
      <t>コウニュウ</t>
    </rPh>
    <rPh sb="5" eb="7">
      <t>メンセキ</t>
    </rPh>
    <rPh sb="8" eb="10">
      <t>ニュウリョク</t>
    </rPh>
    <phoneticPr fontId="26"/>
  </si>
  <si>
    <t>取得費</t>
    <rPh sb="0" eb="2">
      <t>シュトク</t>
    </rPh>
    <rPh sb="2" eb="3">
      <t>ヒ</t>
    </rPh>
    <phoneticPr fontId="26"/>
  </si>
  <si>
    <t>建物の借入申込施設の延床面積を入力→</t>
    <phoneticPr fontId="26"/>
  </si>
  <si>
    <t>参考(全体分)</t>
    <rPh sb="0" eb="2">
      <t>サンコウ</t>
    </rPh>
    <rPh sb="3" eb="5">
      <t>ゼンタイ</t>
    </rPh>
    <rPh sb="5" eb="6">
      <t>ブン</t>
    </rPh>
    <phoneticPr fontId="26"/>
  </si>
  <si>
    <t>融資限度面積</t>
    <rPh sb="0" eb="2">
      <t>ユウシ</t>
    </rPh>
    <rPh sb="2" eb="4">
      <t>ゲンド</t>
    </rPh>
    <rPh sb="4" eb="6">
      <t>メンセキ</t>
    </rPh>
    <phoneticPr fontId="26"/>
  </si>
  <si>
    <t>実際事業費</t>
    <rPh sb="0" eb="2">
      <t>ジッサイ</t>
    </rPh>
    <rPh sb="2" eb="5">
      <t>ジギョウヒ</t>
    </rPh>
    <phoneticPr fontId="26"/>
  </si>
  <si>
    <t>区     分</t>
    <rPh sb="0" eb="1">
      <t>ク</t>
    </rPh>
    <rPh sb="6" eb="7">
      <t>ブン</t>
    </rPh>
    <phoneticPr fontId="26"/>
  </si>
  <si>
    <t>建物の延床面積を入力→</t>
    <rPh sb="0" eb="2">
      <t>タテモノ</t>
    </rPh>
    <rPh sb="3" eb="4">
      <t>ノベ</t>
    </rPh>
    <rPh sb="4" eb="5">
      <t>ユカ</t>
    </rPh>
    <rPh sb="5" eb="7">
      <t>メンセキ</t>
    </rPh>
    <rPh sb="8" eb="10">
      <t>ニュウリョク</t>
    </rPh>
    <phoneticPr fontId="26"/>
  </si>
  <si>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26"/>
  </si>
  <si>
    <t>【２．土地取得資金】</t>
    <rPh sb="3" eb="5">
      <t>トチ</t>
    </rPh>
    <rPh sb="5" eb="7">
      <t>シュトク</t>
    </rPh>
    <rPh sb="7" eb="9">
      <t>シキン</t>
    </rPh>
    <phoneticPr fontId="26"/>
  </si>
  <si>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26"/>
  </si>
  <si>
    <t>{(d)－(e)}×(f)</t>
    <phoneticPr fontId="26"/>
  </si>
  <si>
    <t>(f)</t>
    <phoneticPr fontId="26"/>
  </si>
  <si>
    <t>(e)</t>
    <phoneticPr fontId="26"/>
  </si>
  <si>
    <t>(d）</t>
    <phoneticPr fontId="26"/>
  </si>
  <si>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26"/>
  </si>
  <si>
    <t>{(a)－(b)}×(c)</t>
    <phoneticPr fontId="26"/>
  </si>
  <si>
    <t>(c)</t>
    <phoneticPr fontId="26"/>
  </si>
  <si>
    <t>(b)</t>
    <phoneticPr fontId="26"/>
  </si>
  <si>
    <t>(a）</t>
    <phoneticPr fontId="26"/>
  </si>
  <si>
    <t>建築資金の借入希望額を10万円の倍数で入力→</t>
    <rPh sb="0" eb="2">
      <t>ケンチク</t>
    </rPh>
    <rPh sb="2" eb="4">
      <t>シキン</t>
    </rPh>
    <rPh sb="5" eb="7">
      <t>カリイレ</t>
    </rPh>
    <rPh sb="7" eb="9">
      <t>キボウ</t>
    </rPh>
    <rPh sb="9" eb="10">
      <t>ガク</t>
    </rPh>
    <rPh sb="19" eb="21">
      <t>ニュウリョク</t>
    </rPh>
    <phoneticPr fontId="26"/>
  </si>
  <si>
    <t>借入申込金額(Ⅰ)</t>
    <rPh sb="0" eb="2">
      <t>カリイレ</t>
    </rPh>
    <rPh sb="2" eb="4">
      <t>モウシコミ</t>
    </rPh>
    <rPh sb="4" eb="5">
      <t>キン</t>
    </rPh>
    <rPh sb="5" eb="6">
      <t>ガク</t>
    </rPh>
    <phoneticPr fontId="26"/>
  </si>
  <si>
    <t>控除する補助金額</t>
    <rPh sb="0" eb="2">
      <t>コウジョ</t>
    </rPh>
    <rPh sb="4" eb="7">
      <t>ホジョキン</t>
    </rPh>
    <rPh sb="7" eb="8">
      <t>ガク</t>
    </rPh>
    <phoneticPr fontId="26"/>
  </si>
  <si>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26"/>
  </si>
  <si>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26"/>
  </si>
  <si>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26"/>
  </si>
  <si>
    <t>民間補助金⑥</t>
    <rPh sb="0" eb="2">
      <t>ミンカン</t>
    </rPh>
    <rPh sb="2" eb="5">
      <t>ホジョキン</t>
    </rPh>
    <phoneticPr fontId="26"/>
  </si>
  <si>
    <t>自治体の単独（上積）補助金⑤</t>
    <rPh sb="0" eb="3">
      <t>ジチタイ</t>
    </rPh>
    <rPh sb="4" eb="6">
      <t>タンドク</t>
    </rPh>
    <rPh sb="7" eb="9">
      <t>ウワヅ</t>
    </rPh>
    <rPh sb="10" eb="13">
      <t>ホジョキン</t>
    </rPh>
    <phoneticPr fontId="26"/>
  </si>
  <si>
    <t>＝(</t>
    <phoneticPr fontId="26"/>
  </si>
  <si>
    <t>）×</t>
    <phoneticPr fontId="26"/>
  </si>
  <si>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26"/>
  </si>
  <si>
    <t>控除対象交付金額の上限
③</t>
    <rPh sb="0" eb="2">
      <t>コウジョ</t>
    </rPh>
    <rPh sb="2" eb="4">
      <t>タイショウ</t>
    </rPh>
    <rPh sb="4" eb="6">
      <t>コウフ</t>
    </rPh>
    <rPh sb="6" eb="8">
      <t>キンガク</t>
    </rPh>
    <rPh sb="9" eb="11">
      <t>ジョウゲン</t>
    </rPh>
    <phoneticPr fontId="26"/>
  </si>
  <si>
    <t>地域介護・福祉空間交付金及び介護基盤特例交付金交付決定額
②</t>
    <rPh sb="0" eb="2">
      <t>チイキ</t>
    </rPh>
    <rPh sb="2" eb="4">
      <t>カイゴ</t>
    </rPh>
    <rPh sb="5" eb="7">
      <t>フクシ</t>
    </rPh>
    <rPh sb="7" eb="9">
      <t>クウカン</t>
    </rPh>
    <rPh sb="9" eb="12">
      <t>コウフキン</t>
    </rPh>
    <rPh sb="12" eb="13">
      <t>オヨ</t>
    </rPh>
    <rPh sb="14" eb="16">
      <t>カイゴ</t>
    </rPh>
    <rPh sb="16" eb="18">
      <t>キバン</t>
    </rPh>
    <rPh sb="18" eb="20">
      <t>トクレイ</t>
    </rPh>
    <rPh sb="20" eb="23">
      <t>コウフキン</t>
    </rPh>
    <rPh sb="23" eb="25">
      <t>コウフ</t>
    </rPh>
    <rPh sb="25" eb="27">
      <t>ケッテイ</t>
    </rPh>
    <rPh sb="27" eb="28">
      <t>ガク</t>
    </rPh>
    <phoneticPr fontId="26"/>
  </si>
  <si>
    <r>
      <t>国庫補助金（自治体義務的負担分含）
次世代交付金、安心こども基金（〃）
耐震化特例交付金（〃）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タイシンカ</t>
    </rPh>
    <rPh sb="39" eb="41">
      <t>トクレイ</t>
    </rPh>
    <rPh sb="41" eb="44">
      <t>コウフキン</t>
    </rPh>
    <rPh sb="48" eb="52">
      <t>トドウフケン</t>
    </rPh>
    <rPh sb="53" eb="55">
      <t>シテイ</t>
    </rPh>
    <rPh sb="55" eb="57">
      <t>トシ</t>
    </rPh>
    <rPh sb="58" eb="61">
      <t>チュウカクシ</t>
    </rPh>
    <rPh sb="61" eb="64">
      <t>ホジョキン</t>
    </rPh>
    <phoneticPr fontId="26"/>
  </si>
  <si>
    <t>（１）控除する補助金・交付金の算出</t>
    <rPh sb="3" eb="5">
      <t>コウジョ</t>
    </rPh>
    <rPh sb="7" eb="10">
      <t>ホジョキン</t>
    </rPh>
    <rPh sb="11" eb="14">
      <t>コウフキン</t>
    </rPh>
    <rPh sb="15" eb="17">
      <t>サンシュツ</t>
    </rPh>
    <phoneticPr fontId="26"/>
  </si>
  <si>
    <t>《借入申込金額の算定》</t>
    <rPh sb="1" eb="3">
      <t>カリイレ</t>
    </rPh>
    <rPh sb="3" eb="5">
      <t>モウシコミ</t>
    </rPh>
    <rPh sb="5" eb="6">
      <t>キン</t>
    </rPh>
    <rPh sb="6" eb="7">
      <t>ガク</t>
    </rPh>
    <rPh sb="8" eb="10">
      <t>サンテイ</t>
    </rPh>
    <phoneticPr fontId="26"/>
  </si>
  <si>
    <t>合　計</t>
    <rPh sb="0" eb="1">
      <t>ゴウ</t>
    </rPh>
    <rPh sb="2" eb="3">
      <t>ケイ</t>
    </rPh>
    <phoneticPr fontId="26"/>
  </si>
  <si>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26"/>
  </si>
  <si>
    <t>金額</t>
    <rPh sb="0" eb="2">
      <t>キンガク</t>
    </rPh>
    <phoneticPr fontId="26"/>
  </si>
  <si>
    <t>単価</t>
    <rPh sb="0" eb="2">
      <t>タンカ</t>
    </rPh>
    <phoneticPr fontId="26"/>
  </si>
  <si>
    <t>定員数・施設数</t>
    <rPh sb="0" eb="2">
      <t>テイイン</t>
    </rPh>
    <rPh sb="2" eb="3">
      <t>スウ</t>
    </rPh>
    <rPh sb="4" eb="6">
      <t>シセツ</t>
    </rPh>
    <rPh sb="6" eb="7">
      <t>スウ</t>
    </rPh>
    <phoneticPr fontId="26"/>
  </si>
  <si>
    <t>仮設金額</t>
    <rPh sb="0" eb="1">
      <t>カリ</t>
    </rPh>
    <rPh sb="1" eb="2">
      <t>セツ</t>
    </rPh>
    <rPh sb="2" eb="4">
      <t>キンガク</t>
    </rPh>
    <phoneticPr fontId="26"/>
  </si>
  <si>
    <t>解体金額</t>
    <rPh sb="0" eb="1">
      <t>カイ</t>
    </rPh>
    <rPh sb="1" eb="2">
      <t>カラダ</t>
    </rPh>
    <rPh sb="2" eb="4">
      <t>キンガク</t>
    </rPh>
    <phoneticPr fontId="26"/>
  </si>
  <si>
    <t>大型設備等金額</t>
    <rPh sb="0" eb="2">
      <t>オオガタ</t>
    </rPh>
    <rPh sb="2" eb="4">
      <t>セツビ</t>
    </rPh>
    <rPh sb="4" eb="5">
      <t>トウ</t>
    </rPh>
    <rPh sb="5" eb="7">
      <t>キンガク</t>
    </rPh>
    <phoneticPr fontId="26"/>
  </si>
  <si>
    <t>本  体</t>
    <rPh sb="0" eb="1">
      <t>ホン</t>
    </rPh>
    <rPh sb="3" eb="4">
      <t>カラダ</t>
    </rPh>
    <phoneticPr fontId="26"/>
  </si>
  <si>
    <t>施設種類</t>
    <rPh sb="0" eb="2">
      <t>シセツ</t>
    </rPh>
    <rPh sb="2" eb="4">
      <t>シュルイ</t>
    </rPh>
    <phoneticPr fontId="26"/>
  </si>
  <si>
    <t>《機構基準事業費の算出内訳》</t>
    <rPh sb="1" eb="3">
      <t>キコウ</t>
    </rPh>
    <rPh sb="3" eb="5">
      <t>キジュン</t>
    </rPh>
    <rPh sb="5" eb="7">
      <t>ジギョウ</t>
    </rPh>
    <rPh sb="7" eb="8">
      <t>ヒ</t>
    </rPh>
    <rPh sb="9" eb="11">
      <t>サンシュツ</t>
    </rPh>
    <rPh sb="11" eb="13">
      <t>ウチワケ</t>
    </rPh>
    <phoneticPr fontId="26"/>
  </si>
  <si>
    <t>（B)</t>
    <phoneticPr fontId="26"/>
  </si>
  <si>
    <t>（A)</t>
    <phoneticPr fontId="26"/>
  </si>
  <si>
    <t>設備備品整備費→</t>
    <rPh sb="4" eb="6">
      <t>セイビ</t>
    </rPh>
    <phoneticPr fontId="26"/>
  </si>
  <si>
    <t>設備備品整備費</t>
    <rPh sb="4" eb="6">
      <t>セイビ</t>
    </rPh>
    <phoneticPr fontId="26"/>
  </si>
  <si>
    <t>設計監理費→</t>
    <rPh sb="2" eb="3">
      <t>ラン</t>
    </rPh>
    <rPh sb="3" eb="4">
      <t>オサム</t>
    </rPh>
    <phoneticPr fontId="26"/>
  </si>
  <si>
    <t>設計監理費</t>
    <rPh sb="0" eb="2">
      <t>セッケイ</t>
    </rPh>
    <rPh sb="2" eb="4">
      <t>カンリ</t>
    </rPh>
    <rPh sb="4" eb="5">
      <t>ヒ</t>
    </rPh>
    <phoneticPr fontId="26"/>
  </si>
  <si>
    <t>仮設施設整備工事費→</t>
    <phoneticPr fontId="26"/>
  </si>
  <si>
    <t>　うち仮設施設整備工事費</t>
    <rPh sb="3" eb="5">
      <t>カセツ</t>
    </rPh>
    <rPh sb="5" eb="7">
      <t>シセツ</t>
    </rPh>
    <rPh sb="7" eb="9">
      <t>セイビ</t>
    </rPh>
    <rPh sb="9" eb="11">
      <t>コウジ</t>
    </rPh>
    <rPh sb="11" eb="12">
      <t>ヒ</t>
    </rPh>
    <phoneticPr fontId="26"/>
  </si>
  <si>
    <t>解体撤去工事費→</t>
    <phoneticPr fontId="26"/>
  </si>
  <si>
    <t>　うち解体撤去工事費</t>
    <rPh sb="3" eb="5">
      <t>カイタイ</t>
    </rPh>
    <rPh sb="5" eb="7">
      <t>テッキョ</t>
    </rPh>
    <rPh sb="7" eb="10">
      <t>コウジヒ</t>
    </rPh>
    <phoneticPr fontId="26"/>
  </si>
  <si>
    <t>大型設備等工事費→</t>
    <rPh sb="0" eb="2">
      <t>オオガタ</t>
    </rPh>
    <rPh sb="2" eb="5">
      <t>セツビトウ</t>
    </rPh>
    <phoneticPr fontId="26"/>
  </si>
  <si>
    <t>特殊工事費</t>
    <rPh sb="0" eb="2">
      <t>トクシュ</t>
    </rPh>
    <rPh sb="2" eb="5">
      <t>コウジヒ</t>
    </rPh>
    <phoneticPr fontId="26"/>
  </si>
  <si>
    <t>本体工事費→</t>
    <rPh sb="0" eb="2">
      <t>ホンタイ</t>
    </rPh>
    <phoneticPr fontId="26"/>
  </si>
  <si>
    <t>大型設備等工事費</t>
    <rPh sb="0" eb="2">
      <t>オオガタ</t>
    </rPh>
    <rPh sb="2" eb="4">
      <t>セツビ</t>
    </rPh>
    <rPh sb="4" eb="5">
      <t>トウ</t>
    </rPh>
    <rPh sb="5" eb="8">
      <t>コウジヒ</t>
    </rPh>
    <phoneticPr fontId="26"/>
  </si>
  <si>
    <t>総て千円単位</t>
    <rPh sb="0" eb="1">
      <t>スベ</t>
    </rPh>
    <rPh sb="2" eb="4">
      <t>センエン</t>
    </rPh>
    <rPh sb="4" eb="6">
      <t>タンイ</t>
    </rPh>
    <phoneticPr fontId="26"/>
  </si>
  <si>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26"/>
  </si>
  <si>
    <t>建築工事費</t>
    <rPh sb="0" eb="2">
      <t>ケンチク</t>
    </rPh>
    <rPh sb="2" eb="5">
      <t>コウジヒ</t>
    </rPh>
    <phoneticPr fontId="26"/>
  </si>
  <si>
    <t>※協議は75％で行うこと。</t>
    <rPh sb="1" eb="3">
      <t>キョウギ</t>
    </rPh>
    <rPh sb="8" eb="9">
      <t>オコナ</t>
    </rPh>
    <phoneticPr fontId="8"/>
  </si>
  <si>
    <t>設置・整備資金
借入申込金額
(Ⅰ)+(Ⅱ)</t>
    <rPh sb="0" eb="2">
      <t>セッチ</t>
    </rPh>
    <rPh sb="3" eb="5">
      <t>セイビ</t>
    </rPh>
    <rPh sb="5" eb="7">
      <t>シキン</t>
    </rPh>
    <rPh sb="8" eb="10">
      <t>カリイレ</t>
    </rPh>
    <rPh sb="10" eb="12">
      <t>モウシコミ</t>
    </rPh>
    <rPh sb="12" eb="13">
      <t>キン</t>
    </rPh>
    <rPh sb="13" eb="14">
      <t>ガク</t>
    </rPh>
    <phoneticPr fontId="26"/>
  </si>
  <si>
    <t>機構基準事業費</t>
    <rPh sb="0" eb="2">
      <t>キコウ</t>
    </rPh>
    <rPh sb="2" eb="4">
      <t>キジュン</t>
    </rPh>
    <rPh sb="4" eb="7">
      <t>ジギョウヒ</t>
    </rPh>
    <phoneticPr fontId="26"/>
  </si>
  <si>
    <t>区　　　　　　　　分</t>
    <rPh sb="0" eb="1">
      <t>ク</t>
    </rPh>
    <rPh sb="9" eb="10">
      <t>ブン</t>
    </rPh>
    <phoneticPr fontId="26"/>
  </si>
  <si>
    <t>融資率の選択（右のプルダウンから選択）</t>
    <rPh sb="0" eb="2">
      <t>ユウシ</t>
    </rPh>
    <rPh sb="2" eb="3">
      <t>リツ</t>
    </rPh>
    <rPh sb="4" eb="6">
      <t>センタク</t>
    </rPh>
    <rPh sb="7" eb="8">
      <t>ミギ</t>
    </rPh>
    <rPh sb="16" eb="18">
      <t>センタク</t>
    </rPh>
    <phoneticPr fontId="26"/>
  </si>
  <si>
    <t>【１．建築資金及び設備備品整備資金】</t>
    <rPh sb="3" eb="5">
      <t>ケンチク</t>
    </rPh>
    <rPh sb="5" eb="7">
      <t>シキン</t>
    </rPh>
    <rPh sb="7" eb="8">
      <t>オヨ</t>
    </rPh>
    <rPh sb="9" eb="11">
      <t>セツビ</t>
    </rPh>
    <rPh sb="11" eb="13">
      <t>ビヒン</t>
    </rPh>
    <rPh sb="13" eb="15">
      <t>セイビ</t>
    </rPh>
    <rPh sb="15" eb="17">
      <t>シキン</t>
    </rPh>
    <phoneticPr fontId="26"/>
  </si>
  <si>
    <t>（融資率や貸付金利が異なる施設を同時に整備する場合（特養＋保育所など）は、それぞれの施設ごとに算出することとなりますのでご注意ください）</t>
    <phoneticPr fontId="26"/>
  </si>
  <si>
    <t>⇓⇓⇓作成支援の領域⇓⇓⇓</t>
    <rPh sb="3" eb="5">
      <t>サクセイ</t>
    </rPh>
    <rPh sb="5" eb="7">
      <t>シエン</t>
    </rPh>
    <rPh sb="8" eb="10">
      <t>リョウイキ</t>
    </rPh>
    <phoneticPr fontId="26"/>
  </si>
  <si>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26"/>
  </si>
  <si>
    <t>当期資金収支差額合計　（11）=（3）+（6）+（9）-（10）</t>
    <rPh sb="0" eb="2">
      <t>トウキ</t>
    </rPh>
    <rPh sb="2" eb="4">
      <t>シキン</t>
    </rPh>
    <rPh sb="4" eb="6">
      <t>シュウシ</t>
    </rPh>
    <rPh sb="6" eb="8">
      <t>サガク</t>
    </rPh>
    <rPh sb="8" eb="10">
      <t>ゴウケイ</t>
    </rPh>
    <phoneticPr fontId="8"/>
  </si>
  <si>
    <t>予備費　（10）</t>
    <rPh sb="0" eb="3">
      <t>ヨビヒ</t>
    </rPh>
    <phoneticPr fontId="8"/>
  </si>
  <si>
    <t>財務活動資金収支差額　（9）=（7）-（8）</t>
    <rPh sb="0" eb="2">
      <t>ザイム</t>
    </rPh>
    <rPh sb="2" eb="4">
      <t>カツドウ</t>
    </rPh>
    <rPh sb="4" eb="6">
      <t>シキン</t>
    </rPh>
    <rPh sb="6" eb="8">
      <t>シュウシ</t>
    </rPh>
    <rPh sb="8" eb="10">
      <t>サガク</t>
    </rPh>
    <phoneticPr fontId="8"/>
  </si>
  <si>
    <t>財務支出計　（8）</t>
    <rPh sb="0" eb="2">
      <t>ザイム</t>
    </rPh>
    <rPh sb="2" eb="4">
      <t>シシュツ</t>
    </rPh>
    <rPh sb="4" eb="5">
      <t>ケイ</t>
    </rPh>
    <phoneticPr fontId="8"/>
  </si>
  <si>
    <t>流動資産評価減等による資金減少額等</t>
    <rPh sb="0" eb="2">
      <t>リュウドウ</t>
    </rPh>
    <rPh sb="2" eb="4">
      <t>シサン</t>
    </rPh>
    <rPh sb="4" eb="6">
      <t>ヒョウカ</t>
    </rPh>
    <rPh sb="6" eb="7">
      <t>ゲン</t>
    </rPh>
    <rPh sb="7" eb="8">
      <t>トウ</t>
    </rPh>
    <rPh sb="11" eb="13">
      <t>シキン</t>
    </rPh>
    <rPh sb="13" eb="16">
      <t>ゲンショウガク</t>
    </rPh>
    <rPh sb="16" eb="17">
      <t>トウ</t>
    </rPh>
    <phoneticPr fontId="8"/>
  </si>
  <si>
    <t>その他の支出</t>
    <rPh sb="2" eb="3">
      <t>タ</t>
    </rPh>
    <rPh sb="4" eb="6">
      <t>シシュツ</t>
    </rPh>
    <phoneticPr fontId="8"/>
  </si>
  <si>
    <t>借入金元金償還金支出</t>
    <rPh sb="0" eb="3">
      <t>カリイレキン</t>
    </rPh>
    <rPh sb="3" eb="5">
      <t>ガンキン</t>
    </rPh>
    <rPh sb="5" eb="8">
      <t>ショウカンキン</t>
    </rPh>
    <rPh sb="8" eb="10">
      <t>シシュツ</t>
    </rPh>
    <phoneticPr fontId="8"/>
  </si>
  <si>
    <t>支出</t>
    <rPh sb="0" eb="2">
      <t>シシュツ</t>
    </rPh>
    <phoneticPr fontId="8"/>
  </si>
  <si>
    <t>財務収入計　（7）</t>
    <rPh sb="0" eb="2">
      <t>ザイム</t>
    </rPh>
    <rPh sb="2" eb="4">
      <t>シュウニュウ</t>
    </rPh>
    <rPh sb="4" eb="5">
      <t>ケイ</t>
    </rPh>
    <phoneticPr fontId="8"/>
  </si>
  <si>
    <t>その他の収入</t>
    <rPh sb="2" eb="3">
      <t>タ</t>
    </rPh>
    <rPh sb="4" eb="6">
      <t>シュウニュウ</t>
    </rPh>
    <phoneticPr fontId="8"/>
  </si>
  <si>
    <t>借入金元金償還補助金収入</t>
    <rPh sb="0" eb="3">
      <t>カリイレキン</t>
    </rPh>
    <rPh sb="3" eb="5">
      <t>ガンキン</t>
    </rPh>
    <rPh sb="5" eb="7">
      <t>ショウカン</t>
    </rPh>
    <rPh sb="7" eb="8">
      <t>ホ</t>
    </rPh>
    <rPh sb="8" eb="9">
      <t>ジョ</t>
    </rPh>
    <rPh sb="9" eb="10">
      <t>キン</t>
    </rPh>
    <rPh sb="10" eb="12">
      <t>シュウニュウ</t>
    </rPh>
    <phoneticPr fontId="8"/>
  </si>
  <si>
    <t>借入金収入</t>
    <rPh sb="0" eb="3">
      <t>カリイレキン</t>
    </rPh>
    <rPh sb="3" eb="5">
      <t>シュウニュウ</t>
    </rPh>
    <phoneticPr fontId="8"/>
  </si>
  <si>
    <t>収入</t>
    <rPh sb="0" eb="2">
      <t>シュウニュウ</t>
    </rPh>
    <phoneticPr fontId="8"/>
  </si>
  <si>
    <t>財務活動による収支</t>
    <rPh sb="0" eb="2">
      <t>ザイム</t>
    </rPh>
    <rPh sb="2" eb="4">
      <t>カツドウ</t>
    </rPh>
    <rPh sb="7" eb="9">
      <t>シュウシ</t>
    </rPh>
    <phoneticPr fontId="8"/>
  </si>
  <si>
    <t>施設整備等収支差額　（6）=（4）-（5）</t>
    <rPh sb="0" eb="2">
      <t>シセツ</t>
    </rPh>
    <rPh sb="2" eb="4">
      <t>セイビ</t>
    </rPh>
    <rPh sb="4" eb="5">
      <t>トウ</t>
    </rPh>
    <rPh sb="5" eb="7">
      <t>シュウシ</t>
    </rPh>
    <rPh sb="7" eb="9">
      <t>サガク</t>
    </rPh>
    <phoneticPr fontId="8"/>
  </si>
  <si>
    <t>　施設整備等支出計　（5）</t>
    <rPh sb="1" eb="3">
      <t>シセツ</t>
    </rPh>
    <rPh sb="3" eb="5">
      <t>セイビ</t>
    </rPh>
    <rPh sb="5" eb="6">
      <t>トウ</t>
    </rPh>
    <rPh sb="6" eb="8">
      <t>シシュツ</t>
    </rPh>
    <rPh sb="8" eb="9">
      <t>ケイ</t>
    </rPh>
    <phoneticPr fontId="8"/>
  </si>
  <si>
    <t>元入金支出</t>
    <rPh sb="0" eb="3">
      <t>モトイレキン</t>
    </rPh>
    <rPh sb="3" eb="5">
      <t>シシュツ</t>
    </rPh>
    <phoneticPr fontId="8"/>
  </si>
  <si>
    <t>固定資産取得支出</t>
    <rPh sb="0" eb="2">
      <t>コテイ</t>
    </rPh>
    <rPh sb="2" eb="4">
      <t>シサン</t>
    </rPh>
    <rPh sb="4" eb="6">
      <t>シュトク</t>
    </rPh>
    <rPh sb="6" eb="8">
      <t>シシュツ</t>
    </rPh>
    <phoneticPr fontId="8"/>
  </si>
  <si>
    <t>支　出</t>
    <rPh sb="0" eb="1">
      <t>ササ</t>
    </rPh>
    <rPh sb="2" eb="3">
      <t>デ</t>
    </rPh>
    <phoneticPr fontId="8"/>
  </si>
  <si>
    <t>　施設整備等収入計　（4）</t>
    <rPh sb="1" eb="3">
      <t>シセツ</t>
    </rPh>
    <rPh sb="3" eb="5">
      <t>セイビ</t>
    </rPh>
    <rPh sb="5" eb="6">
      <t>トウ</t>
    </rPh>
    <rPh sb="6" eb="8">
      <t>シュウニュウ</t>
    </rPh>
    <rPh sb="8" eb="9">
      <t>ケイ</t>
    </rPh>
    <phoneticPr fontId="8"/>
  </si>
  <si>
    <t>固定資産売却収入</t>
    <rPh sb="0" eb="2">
      <t>コテイ</t>
    </rPh>
    <rPh sb="2" eb="4">
      <t>シサン</t>
    </rPh>
    <rPh sb="4" eb="6">
      <t>バイキャク</t>
    </rPh>
    <rPh sb="6" eb="8">
      <t>シュウニュウ</t>
    </rPh>
    <phoneticPr fontId="8"/>
  </si>
  <si>
    <t>　うち施設整備等借入金収入</t>
    <rPh sb="3" eb="5">
      <t>シセツ</t>
    </rPh>
    <rPh sb="5" eb="8">
      <t>セイビナド</t>
    </rPh>
    <rPh sb="8" eb="10">
      <t>カリイレ</t>
    </rPh>
    <rPh sb="10" eb="11">
      <t>キン</t>
    </rPh>
    <rPh sb="11" eb="13">
      <t>シュウニュウ</t>
    </rPh>
    <phoneticPr fontId="8"/>
  </si>
  <si>
    <t>施設整備等寄付金収入</t>
    <rPh sb="0" eb="2">
      <t>シセツ</t>
    </rPh>
    <rPh sb="2" eb="4">
      <t>セイビ</t>
    </rPh>
    <rPh sb="4" eb="5">
      <t>トウ</t>
    </rPh>
    <rPh sb="5" eb="8">
      <t>キフキン</t>
    </rPh>
    <rPh sb="8" eb="10">
      <t>シュウニュウ</t>
    </rPh>
    <phoneticPr fontId="8"/>
  </si>
  <si>
    <t>施設整備等補助金収入</t>
    <rPh sb="0" eb="2">
      <t>シセツ</t>
    </rPh>
    <rPh sb="2" eb="4">
      <t>セイビ</t>
    </rPh>
    <rPh sb="4" eb="5">
      <t>トウ</t>
    </rPh>
    <rPh sb="5" eb="6">
      <t>ホ</t>
    </rPh>
    <rPh sb="6" eb="7">
      <t>ジョ</t>
    </rPh>
    <rPh sb="7" eb="8">
      <t>キン</t>
    </rPh>
    <rPh sb="8" eb="10">
      <t>シュウニュウ</t>
    </rPh>
    <phoneticPr fontId="8"/>
  </si>
  <si>
    <t>収　入</t>
    <rPh sb="0" eb="1">
      <t>オサム</t>
    </rPh>
    <rPh sb="2" eb="3">
      <t>イ</t>
    </rPh>
    <phoneticPr fontId="8"/>
  </si>
  <si>
    <t>施設整備等による収支</t>
    <rPh sb="0" eb="2">
      <t>シセツ</t>
    </rPh>
    <rPh sb="2" eb="4">
      <t>セイビ</t>
    </rPh>
    <rPh sb="4" eb="5">
      <t>トウ</t>
    </rPh>
    <rPh sb="8" eb="10">
      <t>シュウシ</t>
    </rPh>
    <phoneticPr fontId="8"/>
  </si>
  <si>
    <t>経常活動資金収支差額　（3）=（1）-（2）</t>
    <rPh sb="0" eb="2">
      <t>ケイジョウ</t>
    </rPh>
    <rPh sb="2" eb="4">
      <t>カツドウ</t>
    </rPh>
    <rPh sb="4" eb="6">
      <t>シキン</t>
    </rPh>
    <rPh sb="6" eb="8">
      <t>シュウシ</t>
    </rPh>
    <rPh sb="8" eb="10">
      <t>サガク</t>
    </rPh>
    <phoneticPr fontId="8"/>
  </si>
  <si>
    <t>　経常支出計（2）</t>
    <rPh sb="1" eb="3">
      <t>ケイジョウ</t>
    </rPh>
    <rPh sb="3" eb="5">
      <t>シシュツ</t>
    </rPh>
    <rPh sb="5" eb="6">
      <t>ケイ</t>
    </rPh>
    <phoneticPr fontId="8"/>
  </si>
  <si>
    <t>経理区分間繰入金利息</t>
    <rPh sb="0" eb="2">
      <t>ケイリ</t>
    </rPh>
    <rPh sb="2" eb="4">
      <t>クブン</t>
    </rPh>
    <rPh sb="4" eb="5">
      <t>カン</t>
    </rPh>
    <rPh sb="5" eb="8">
      <t>クリイレキン</t>
    </rPh>
    <rPh sb="8" eb="10">
      <t>リソク</t>
    </rPh>
    <phoneticPr fontId="8"/>
  </si>
  <si>
    <t>借入金利息支出</t>
    <rPh sb="0" eb="1">
      <t>カ</t>
    </rPh>
    <rPh sb="1" eb="2">
      <t>イ</t>
    </rPh>
    <rPh sb="2" eb="3">
      <t>キン</t>
    </rPh>
    <rPh sb="3" eb="5">
      <t>リソク</t>
    </rPh>
    <rPh sb="5" eb="7">
      <t>シシュツ</t>
    </rPh>
    <phoneticPr fontId="8"/>
  </si>
  <si>
    <t>　　（うち給食費）</t>
    <rPh sb="5" eb="8">
      <t>キュウショクヒ</t>
    </rPh>
    <phoneticPr fontId="8"/>
  </si>
  <si>
    <t>事業費支出</t>
    <rPh sb="0" eb="3">
      <t>ジギョウヒ</t>
    </rPh>
    <rPh sb="3" eb="5">
      <t>シシュツ</t>
    </rPh>
    <phoneticPr fontId="8"/>
  </si>
  <si>
    <t>事務費支出</t>
    <rPh sb="0" eb="3">
      <t>ジムヒ</t>
    </rPh>
    <rPh sb="3" eb="5">
      <t>シシュツ</t>
    </rPh>
    <phoneticPr fontId="8"/>
  </si>
  <si>
    <t>　　（うち役員報酬）</t>
    <rPh sb="5" eb="7">
      <t>ヤクイン</t>
    </rPh>
    <rPh sb="7" eb="9">
      <t>ホウシュウ</t>
    </rPh>
    <phoneticPr fontId="8"/>
  </si>
  <si>
    <t>人件費支出</t>
    <rPh sb="0" eb="3">
      <t>ジンケンヒ</t>
    </rPh>
    <rPh sb="3" eb="5">
      <t>シシュツ</t>
    </rPh>
    <phoneticPr fontId="8"/>
  </si>
  <si>
    <t>支　　出</t>
    <rPh sb="0" eb="1">
      <t>ササ</t>
    </rPh>
    <rPh sb="3" eb="4">
      <t>デ</t>
    </rPh>
    <phoneticPr fontId="8"/>
  </si>
  <si>
    <t>　経常収入計（1）</t>
    <rPh sb="1" eb="3">
      <t>ケイジョウ</t>
    </rPh>
    <rPh sb="3" eb="5">
      <t>シュウニュウ</t>
    </rPh>
    <rPh sb="5" eb="6">
      <t>ケイ</t>
    </rPh>
    <phoneticPr fontId="8"/>
  </si>
  <si>
    <t>経理区分間繰入金収入</t>
    <rPh sb="0" eb="2">
      <t>ケイリ</t>
    </rPh>
    <rPh sb="2" eb="4">
      <t>クブン</t>
    </rPh>
    <rPh sb="4" eb="5">
      <t>カン</t>
    </rPh>
    <rPh sb="5" eb="8">
      <t>クリイレキン</t>
    </rPh>
    <rPh sb="8" eb="10">
      <t>シュウニュウ</t>
    </rPh>
    <phoneticPr fontId="8"/>
  </si>
  <si>
    <t>会計単位間繰入金収入</t>
    <rPh sb="0" eb="2">
      <t>カイケイ</t>
    </rPh>
    <rPh sb="2" eb="4">
      <t>タンイ</t>
    </rPh>
    <rPh sb="4" eb="5">
      <t>カン</t>
    </rPh>
    <rPh sb="5" eb="8">
      <t>クリイレキン</t>
    </rPh>
    <rPh sb="8" eb="10">
      <t>シュウニュウ</t>
    </rPh>
    <phoneticPr fontId="8"/>
  </si>
  <si>
    <t>受取利息配当金収入</t>
    <rPh sb="0" eb="1">
      <t>ウ</t>
    </rPh>
    <rPh sb="1" eb="2">
      <t>ト</t>
    </rPh>
    <rPh sb="2" eb="4">
      <t>リソク</t>
    </rPh>
    <rPh sb="4" eb="7">
      <t>ハイトウキン</t>
    </rPh>
    <rPh sb="7" eb="9">
      <t>シュウニュウ</t>
    </rPh>
    <phoneticPr fontId="8"/>
  </si>
  <si>
    <t>借入金利息補助金収入</t>
    <rPh sb="0" eb="3">
      <t>カリイレキン</t>
    </rPh>
    <rPh sb="3" eb="5">
      <t>リソク</t>
    </rPh>
    <rPh sb="5" eb="6">
      <t>ホ</t>
    </rPh>
    <rPh sb="6" eb="7">
      <t>ジョ</t>
    </rPh>
    <rPh sb="7" eb="8">
      <t>キン</t>
    </rPh>
    <rPh sb="8" eb="10">
      <t>シュウニュウ</t>
    </rPh>
    <phoneticPr fontId="8"/>
  </si>
  <si>
    <t>雑収入</t>
    <rPh sb="0" eb="1">
      <t>ザツ</t>
    </rPh>
    <rPh sb="1" eb="3">
      <t>シュウニュウ</t>
    </rPh>
    <phoneticPr fontId="8"/>
  </si>
  <si>
    <t>寄付金収入</t>
    <rPh sb="0" eb="3">
      <t>キフキン</t>
    </rPh>
    <rPh sb="3" eb="5">
      <t>シュウニュウ</t>
    </rPh>
    <phoneticPr fontId="8"/>
  </si>
  <si>
    <t>委託事業費収入</t>
    <rPh sb="0" eb="2">
      <t>イタク</t>
    </rPh>
    <rPh sb="2" eb="5">
      <t>ジギョウヒ</t>
    </rPh>
    <rPh sb="5" eb="7">
      <t>シュウニュウ</t>
    </rPh>
    <phoneticPr fontId="8"/>
  </si>
  <si>
    <t>私的利用料収入</t>
    <rPh sb="0" eb="2">
      <t>シテキ</t>
    </rPh>
    <rPh sb="2" eb="5">
      <t>リヨウリョウ</t>
    </rPh>
    <rPh sb="5" eb="7">
      <t>シュウニュウ</t>
    </rPh>
    <phoneticPr fontId="8"/>
  </si>
  <si>
    <t>　　（居住費収入）</t>
    <rPh sb="3" eb="5">
      <t>キョジュウ</t>
    </rPh>
    <rPh sb="5" eb="6">
      <t>ヒ</t>
    </rPh>
    <rPh sb="6" eb="8">
      <t>シュウニュウ</t>
    </rPh>
    <phoneticPr fontId="8"/>
  </si>
  <si>
    <t>　　（利用料収入）</t>
    <rPh sb="3" eb="6">
      <t>リヨウリョウ</t>
    </rPh>
    <rPh sb="6" eb="8">
      <t>シュウニュウ</t>
    </rPh>
    <phoneticPr fontId="8"/>
  </si>
  <si>
    <t>利用料収入</t>
    <rPh sb="0" eb="3">
      <t>リヨウリョウ</t>
    </rPh>
    <rPh sb="3" eb="5">
      <t>シュウニュウ</t>
    </rPh>
    <phoneticPr fontId="8"/>
  </si>
  <si>
    <t>介護保険収入</t>
    <rPh sb="0" eb="2">
      <t>カイゴ</t>
    </rPh>
    <rPh sb="2" eb="4">
      <t>ホケン</t>
    </rPh>
    <rPh sb="4" eb="6">
      <t>シュウニュウ</t>
    </rPh>
    <phoneticPr fontId="8"/>
  </si>
  <si>
    <t>ﾃﾞｲｻｰﾋﾞｽ年次収入</t>
    <rPh sb="8" eb="10">
      <t>ネンジ</t>
    </rPh>
    <rPh sb="10" eb="12">
      <t>シュウニュウ</t>
    </rPh>
    <phoneticPr fontId="8"/>
  </si>
  <si>
    <t>ｼｮｰﾄｽﾃｲ年次収入</t>
    <rPh sb="7" eb="9">
      <t>ネンジ</t>
    </rPh>
    <rPh sb="9" eb="11">
      <t>シュウニュウ</t>
    </rPh>
    <phoneticPr fontId="8"/>
  </si>
  <si>
    <t>特養年次収入</t>
    <rPh sb="0" eb="1">
      <t>トクベツ</t>
    </rPh>
    <rPh sb="1" eb="2">
      <t>ヨウゴ</t>
    </rPh>
    <rPh sb="2" eb="4">
      <t>ネンジ</t>
    </rPh>
    <rPh sb="4" eb="6">
      <t>シュウニュウ</t>
    </rPh>
    <phoneticPr fontId="8"/>
  </si>
  <si>
    <t>収　　　入</t>
    <rPh sb="0" eb="1">
      <t>オサム</t>
    </rPh>
    <rPh sb="4" eb="5">
      <t>イ</t>
    </rPh>
    <phoneticPr fontId="8"/>
  </si>
  <si>
    <t>経常活動による収支</t>
    <rPh sb="0" eb="2">
      <t>ケイジョウ</t>
    </rPh>
    <rPh sb="2" eb="4">
      <t>カツドウ</t>
    </rPh>
    <rPh sb="7" eb="9">
      <t>シュウシ</t>
    </rPh>
    <phoneticPr fontId="8"/>
  </si>
  <si>
    <t>勘　　定　　科　　目</t>
    <rPh sb="0" eb="1">
      <t>カン</t>
    </rPh>
    <rPh sb="3" eb="4">
      <t>サダム</t>
    </rPh>
    <rPh sb="6" eb="7">
      <t>カ</t>
    </rPh>
    <rPh sb="9" eb="10">
      <t>メ</t>
    </rPh>
    <phoneticPr fontId="8"/>
  </si>
  <si>
    <t>（単位：千円）</t>
    <rPh sb="1" eb="3">
      <t>タンイ</t>
    </rPh>
    <rPh sb="4" eb="6">
      <t>センエン</t>
    </rPh>
    <phoneticPr fontId="8"/>
  </si>
  <si>
    <t>年度別　　資金収支予算書</t>
    <rPh sb="0" eb="3">
      <t>ネンドベツ</t>
    </rPh>
    <rPh sb="5" eb="7">
      <t>シキン</t>
    </rPh>
    <rPh sb="7" eb="9">
      <t>シュウシ</t>
    </rPh>
    <rPh sb="9" eb="12">
      <t>ヨサンショ</t>
    </rPh>
    <phoneticPr fontId="8"/>
  </si>
  <si>
    <t>別紙７</t>
    <rPh sb="0" eb="2">
      <t>ベッシ</t>
    </rPh>
    <phoneticPr fontId="8"/>
  </si>
  <si>
    <t>収　　入</t>
    <rPh sb="0" eb="1">
      <t>オサム</t>
    </rPh>
    <rPh sb="3" eb="4">
      <t>イリ</t>
    </rPh>
    <phoneticPr fontId="8"/>
  </si>
  <si>
    <t>ﾃﾞｲｻｰﾋﾞｽ</t>
    <phoneticPr fontId="8"/>
  </si>
  <si>
    <t>ショートステイ</t>
    <phoneticPr fontId="8"/>
  </si>
  <si>
    <t>（注）非常勤職員及び兼務職員については、該当する職種の欄に括弧書きで別掲し、積算してください。</t>
    <rPh sb="1" eb="2">
      <t>チュウ</t>
    </rPh>
    <rPh sb="3" eb="6">
      <t>ヒジョウキン</t>
    </rPh>
    <rPh sb="6" eb="8">
      <t>ショクイン</t>
    </rPh>
    <rPh sb="8" eb="9">
      <t>オヨ</t>
    </rPh>
    <rPh sb="10" eb="12">
      <t>ケンム</t>
    </rPh>
    <rPh sb="12" eb="14">
      <t>ショクイン</t>
    </rPh>
    <rPh sb="20" eb="22">
      <t>ガイトウ</t>
    </rPh>
    <rPh sb="24" eb="26">
      <t>ショクシュ</t>
    </rPh>
    <rPh sb="27" eb="28">
      <t>ラン</t>
    </rPh>
    <rPh sb="29" eb="31">
      <t>カッコ</t>
    </rPh>
    <rPh sb="31" eb="32">
      <t>カ</t>
    </rPh>
    <rPh sb="34" eb="35">
      <t>ベツ</t>
    </rPh>
    <rPh sb="35" eb="36">
      <t>ケイ</t>
    </rPh>
    <rPh sb="38" eb="40">
      <t>セキサン</t>
    </rPh>
    <phoneticPr fontId="8"/>
  </si>
  <si>
    <t>その他給与支給に関する特記事項等</t>
    <rPh sb="2" eb="3">
      <t>タ</t>
    </rPh>
    <rPh sb="3" eb="5">
      <t>キュウヨ</t>
    </rPh>
    <rPh sb="5" eb="7">
      <t>シキュウ</t>
    </rPh>
    <rPh sb="8" eb="9">
      <t>カン</t>
    </rPh>
    <rPh sb="11" eb="13">
      <t>トッキ</t>
    </rPh>
    <rPh sb="13" eb="15">
      <t>ジコウ</t>
    </rPh>
    <rPh sb="15" eb="16">
      <t>トウ</t>
    </rPh>
    <phoneticPr fontId="8"/>
  </si>
  <si>
    <t>人件費総額</t>
    <rPh sb="0" eb="3">
      <t>ジンケンヒ</t>
    </rPh>
    <rPh sb="3" eb="5">
      <t>ソウガク</t>
    </rPh>
    <phoneticPr fontId="8"/>
  </si>
  <si>
    <t>法定福利費</t>
    <rPh sb="0" eb="2">
      <t>ホウテイ</t>
    </rPh>
    <rPh sb="2" eb="4">
      <t>フクリ</t>
    </rPh>
    <rPh sb="4" eb="5">
      <t>ヒ</t>
    </rPh>
    <phoneticPr fontId="8"/>
  </si>
  <si>
    <t>か月＝</t>
    <rPh sb="1" eb="2">
      <t>ツキ</t>
    </rPh>
    <phoneticPr fontId="8"/>
  </si>
  <si>
    <t>千円×</t>
    <rPh sb="0" eb="2">
      <t>センエン</t>
    </rPh>
    <phoneticPr fontId="8"/>
  </si>
  <si>
    <t>計算基礎</t>
    <rPh sb="0" eb="2">
      <t>ケイサン</t>
    </rPh>
    <rPh sb="2" eb="4">
      <t>キソ</t>
    </rPh>
    <phoneticPr fontId="8"/>
  </si>
  <si>
    <t>年間賞与支給額</t>
    <rPh sb="0" eb="2">
      <t>ネンカン</t>
    </rPh>
    <rPh sb="2" eb="4">
      <t>ショウヨ</t>
    </rPh>
    <rPh sb="4" eb="7">
      <t>シキュウガク</t>
    </rPh>
    <phoneticPr fontId="8"/>
  </si>
  <si>
    <t>Ｄ</t>
    <phoneticPr fontId="8"/>
  </si>
  <si>
    <t>（合　計）</t>
    <rPh sb="1" eb="2">
      <t>ゴウ</t>
    </rPh>
    <rPh sb="3" eb="4">
      <t>ケイ</t>
    </rPh>
    <phoneticPr fontId="8"/>
  </si>
  <si>
    <t>事務長</t>
    <rPh sb="0" eb="3">
      <t>ジムチョウ</t>
    </rPh>
    <phoneticPr fontId="8"/>
  </si>
  <si>
    <t>調理員</t>
    <rPh sb="0" eb="3">
      <t>チョウリイン</t>
    </rPh>
    <phoneticPr fontId="8"/>
  </si>
  <si>
    <t>事務員</t>
    <rPh sb="0" eb="3">
      <t>ジムイン</t>
    </rPh>
    <phoneticPr fontId="8"/>
  </si>
  <si>
    <t>介助員</t>
    <rPh sb="0" eb="2">
      <t>カイジョ</t>
    </rPh>
    <rPh sb="2" eb="3">
      <t>イン</t>
    </rPh>
    <phoneticPr fontId="8"/>
  </si>
  <si>
    <t>機能訓練指導員</t>
    <rPh sb="0" eb="2">
      <t>キノウ</t>
    </rPh>
    <rPh sb="2" eb="4">
      <t>クンレン</t>
    </rPh>
    <rPh sb="4" eb="7">
      <t>シドウイン</t>
    </rPh>
    <phoneticPr fontId="8"/>
  </si>
  <si>
    <t>栄養士</t>
    <rPh sb="0" eb="3">
      <t>エイヨウシ</t>
    </rPh>
    <phoneticPr fontId="8"/>
  </si>
  <si>
    <t>看護職員</t>
    <rPh sb="0" eb="2">
      <t>カンゴ</t>
    </rPh>
    <rPh sb="2" eb="4">
      <t>ショクイン</t>
    </rPh>
    <phoneticPr fontId="8"/>
  </si>
  <si>
    <t>介護職員</t>
    <rPh sb="0" eb="2">
      <t>カイゴ</t>
    </rPh>
    <rPh sb="2" eb="4">
      <t>ショクイン</t>
    </rPh>
    <phoneticPr fontId="8"/>
  </si>
  <si>
    <t>介護支援専門員</t>
    <rPh sb="0" eb="2">
      <t>カイゴ</t>
    </rPh>
    <rPh sb="2" eb="4">
      <t>シエン</t>
    </rPh>
    <rPh sb="4" eb="7">
      <t>センモンイン</t>
    </rPh>
    <phoneticPr fontId="8"/>
  </si>
  <si>
    <t>生活相談員</t>
    <rPh sb="0" eb="2">
      <t>セイカツ</t>
    </rPh>
    <rPh sb="2" eb="5">
      <t>ソウダンイン</t>
    </rPh>
    <phoneticPr fontId="8"/>
  </si>
  <si>
    <t>医師</t>
    <rPh sb="0" eb="2">
      <t>イシ</t>
    </rPh>
    <phoneticPr fontId="8"/>
  </si>
  <si>
    <t>施設長</t>
    <rPh sb="0" eb="3">
      <t>シセツチョウ</t>
    </rPh>
    <phoneticPr fontId="8"/>
  </si>
  <si>
    <t>（Ｂ＋Ｃ）×Ａ</t>
    <phoneticPr fontId="8"/>
  </si>
  <si>
    <t>Ｃ</t>
    <phoneticPr fontId="8"/>
  </si>
  <si>
    <t>Ｂ</t>
    <phoneticPr fontId="8"/>
  </si>
  <si>
    <t>Ａ</t>
    <phoneticPr fontId="8"/>
  </si>
  <si>
    <t>（月額）</t>
    <rPh sb="1" eb="2">
      <t>ツキ</t>
    </rPh>
    <rPh sb="2" eb="3">
      <t>ガク</t>
    </rPh>
    <phoneticPr fontId="8"/>
  </si>
  <si>
    <t>（月額）</t>
    <rPh sb="1" eb="3">
      <t>ゲツガク</t>
    </rPh>
    <phoneticPr fontId="8"/>
  </si>
  <si>
    <t>備　考</t>
    <rPh sb="0" eb="1">
      <t>ソナエ</t>
    </rPh>
    <rPh sb="2" eb="3">
      <t>コウ</t>
    </rPh>
    <phoneticPr fontId="8"/>
  </si>
  <si>
    <t>合計額（千円）</t>
    <rPh sb="0" eb="3">
      <t>ゴウケイガク</t>
    </rPh>
    <rPh sb="4" eb="6">
      <t>センエン</t>
    </rPh>
    <phoneticPr fontId="8"/>
  </si>
  <si>
    <t>諸手当（千円）</t>
    <rPh sb="0" eb="3">
      <t>ショテアテ</t>
    </rPh>
    <rPh sb="4" eb="6">
      <t>センエン</t>
    </rPh>
    <phoneticPr fontId="8"/>
  </si>
  <si>
    <t>基本給（千円）</t>
    <rPh sb="0" eb="3">
      <t>キホンキュウ</t>
    </rPh>
    <rPh sb="4" eb="6">
      <t>センエン</t>
    </rPh>
    <phoneticPr fontId="8"/>
  </si>
  <si>
    <t>人員（人）</t>
    <rPh sb="0" eb="2">
      <t>ジンイン</t>
    </rPh>
    <rPh sb="3" eb="4">
      <t>ヒト</t>
    </rPh>
    <phoneticPr fontId="8"/>
  </si>
  <si>
    <t>区分</t>
    <rPh sb="0" eb="2">
      <t>クブン</t>
    </rPh>
    <phoneticPr fontId="8"/>
  </si>
  <si>
    <t>施設・事業区分（　　　　　　　　　　　　　　　　　）名称（　　　　　　　　　　　　　）</t>
    <rPh sb="0" eb="2">
      <t>シセツ</t>
    </rPh>
    <rPh sb="3" eb="5">
      <t>ジギョウ</t>
    </rPh>
    <rPh sb="5" eb="7">
      <t>クブン</t>
    </rPh>
    <rPh sb="26" eb="28">
      <t>メイショウ</t>
    </rPh>
    <phoneticPr fontId="8"/>
  </si>
  <si>
    <t xml:space="preserve">社会福祉事業等の経験があるか、高齢者に係る社会福祉事業等の経験延べ年数はどうか。 </t>
    <phoneticPr fontId="8"/>
  </si>
  <si>
    <t>施設長予定者</t>
  </si>
  <si>
    <t>配置基準以上の数を確保しているか。
※１ユニット当たり５人程度</t>
    <rPh sb="24" eb="25">
      <t>ア</t>
    </rPh>
    <rPh sb="28" eb="29">
      <t>ニン</t>
    </rPh>
    <rPh sb="29" eb="31">
      <t>テイド</t>
    </rPh>
    <phoneticPr fontId="8"/>
  </si>
  <si>
    <t>看護・介護職員数・ローテーション等職員体制</t>
    <rPh sb="0" eb="2">
      <t>カンゴ</t>
    </rPh>
    <rPh sb="3" eb="5">
      <t>カイゴ</t>
    </rPh>
    <rPh sb="5" eb="7">
      <t>ショクイン</t>
    </rPh>
    <phoneticPr fontId="8"/>
  </si>
  <si>
    <t>人員配置</t>
    <rPh sb="0" eb="2">
      <t>ジンイン</t>
    </rPh>
    <rPh sb="2" eb="4">
      <t>ハイチ</t>
    </rPh>
    <phoneticPr fontId="8"/>
  </si>
  <si>
    <t xml:space="preserve">入所者の居住費について「社会福祉法人等による生計困難者に対する介護保険サービスに係る利用者負担額軽減措置」を実施するか。 </t>
  </si>
  <si>
    <t>生計困難者に対する配慮</t>
    <phoneticPr fontId="8"/>
  </si>
  <si>
    <t xml:space="preserve">個室及び準個人的空間に係る建築費用や光熱水費、機具備品などから適正に算定しているか。 </t>
    <rPh sb="23" eb="25">
      <t>キグ</t>
    </rPh>
    <rPh sb="31" eb="33">
      <t>テキセイ</t>
    </rPh>
    <phoneticPr fontId="8"/>
  </si>
  <si>
    <t>居住費（ホテルコスト）</t>
    <phoneticPr fontId="8"/>
  </si>
  <si>
    <t>運転資金は２カ月分以上を確保しているか。</t>
    <rPh sb="7" eb="8">
      <t>ゲツ</t>
    </rPh>
    <rPh sb="8" eb="9">
      <t>ブン</t>
    </rPh>
    <phoneticPr fontId="8"/>
  </si>
  <si>
    <t>運転資金</t>
    <phoneticPr fontId="8"/>
  </si>
  <si>
    <t xml:space="preserve">自己資金は十分にあるか、大半を借入金による場合は、償還に問題はないか。 </t>
    <rPh sb="12" eb="14">
      <t>タイハン</t>
    </rPh>
    <rPh sb="15" eb="17">
      <t>カリイレ</t>
    </rPh>
    <rPh sb="17" eb="18">
      <t>カネ</t>
    </rPh>
    <rPh sb="21" eb="23">
      <t>バアイ</t>
    </rPh>
    <rPh sb="25" eb="27">
      <t>ショウカン</t>
    </rPh>
    <rPh sb="28" eb="30">
      <t>モンダイ</t>
    </rPh>
    <phoneticPr fontId="8"/>
  </si>
  <si>
    <t>施設整備資金は十分に有しているか</t>
  </si>
  <si>
    <t>資金計画</t>
    <rPh sb="0" eb="2">
      <t>シキン</t>
    </rPh>
    <rPh sb="2" eb="4">
      <t>ケイカク</t>
    </rPh>
    <phoneticPr fontId="8"/>
  </si>
  <si>
    <t>多様な交流が期待でき、そのための十分な広さがあるか。</t>
    <phoneticPr fontId="8"/>
  </si>
  <si>
    <t>地域交流スペース（パブリックスペース）</t>
    <phoneticPr fontId="8"/>
  </si>
  <si>
    <t>談話室等ユニット間の交流の場が確保されているか。</t>
    <phoneticPr fontId="8"/>
  </si>
  <si>
    <t>セミパブリックスペース</t>
  </si>
  <si>
    <t>汚物処理室は適切に分散して配置されているか。また、他の設備と区分された構造であるか、衛生管理に配慮されているか。</t>
    <rPh sb="0" eb="2">
      <t>オブツ</t>
    </rPh>
    <rPh sb="2" eb="4">
      <t>ショリ</t>
    </rPh>
    <rPh sb="4" eb="5">
      <t>シツ</t>
    </rPh>
    <rPh sb="6" eb="8">
      <t>テキセツ</t>
    </rPh>
    <rPh sb="9" eb="11">
      <t>ブンサン</t>
    </rPh>
    <rPh sb="13" eb="15">
      <t>ハイチ</t>
    </rPh>
    <rPh sb="25" eb="26">
      <t>タ</t>
    </rPh>
    <rPh sb="27" eb="29">
      <t>セツビ</t>
    </rPh>
    <rPh sb="30" eb="32">
      <t>クブ</t>
    </rPh>
    <rPh sb="35" eb="37">
      <t>コウゾウ</t>
    </rPh>
    <rPh sb="42" eb="44">
      <t>エイセイ</t>
    </rPh>
    <rPh sb="44" eb="46">
      <t>カンリ</t>
    </rPh>
    <rPh sb="47" eb="49">
      <t>ハイリョ</t>
    </rPh>
    <phoneticPr fontId="8"/>
  </si>
  <si>
    <t>汚物処理室の配置</t>
    <rPh sb="0" eb="2">
      <t>オブツ</t>
    </rPh>
    <rPh sb="2" eb="5">
      <t>ショリシツ</t>
    </rPh>
    <rPh sb="6" eb="8">
      <t>ハイチ</t>
    </rPh>
    <phoneticPr fontId="8"/>
  </si>
  <si>
    <t>１フロアに１か所以上配置されているか、またユニットから近くにあるか。</t>
    <phoneticPr fontId="8"/>
  </si>
  <si>
    <t>浴室の配置</t>
  </si>
  <si>
    <t>ユニットの内外の領域が明確に区分されているか。（玄関の設置等）</t>
    <rPh sb="5" eb="7">
      <t>ナイガイ</t>
    </rPh>
    <rPh sb="8" eb="10">
      <t>リョウイキ</t>
    </rPh>
    <rPh sb="11" eb="13">
      <t>メイカク</t>
    </rPh>
    <rPh sb="14" eb="16">
      <t>クブ</t>
    </rPh>
    <rPh sb="24" eb="26">
      <t>ゲンカン</t>
    </rPh>
    <rPh sb="27" eb="29">
      <t>セッチ</t>
    </rPh>
    <rPh sb="29" eb="30">
      <t>トウ</t>
    </rPh>
    <phoneticPr fontId="8"/>
  </si>
  <si>
    <t>ユニットの独立性</t>
    <rPh sb="5" eb="8">
      <t>ドクリツセイ</t>
    </rPh>
    <phoneticPr fontId="8"/>
  </si>
  <si>
    <t>床はダメージを吸収しやすい構造（フローリング＋緩衝材等）になっているか。</t>
    <phoneticPr fontId="8"/>
  </si>
  <si>
    <t>床の構造</t>
  </si>
  <si>
    <t>居室を出るとすぐセミプライベート・スペース（食堂及び談話室）があるか。</t>
    <rPh sb="24" eb="25">
      <t>オヨ</t>
    </rPh>
    <phoneticPr fontId="8"/>
  </si>
  <si>
    <t xml:space="preserve">共有スペースと居室が一体感を持ち簡単に談話ができるか </t>
  </si>
  <si>
    <t>施設の計画
（ユニット型）</t>
    <rPh sb="0" eb="2">
      <t>シセツ</t>
    </rPh>
    <rPh sb="3" eb="5">
      <t>ケイカク</t>
    </rPh>
    <rPh sb="11" eb="12">
      <t>ガタ</t>
    </rPh>
    <phoneticPr fontId="8"/>
  </si>
  <si>
    <t xml:space="preserve">生活環境としてふさわしいものか 採光に配慮しているか、入居者の居宅に近い雰囲気にしているか </t>
    <phoneticPr fontId="8"/>
  </si>
  <si>
    <t>共同生活室</t>
  </si>
  <si>
    <t>プライバシーに配慮した上で排泄の自立を促する広さと構造であるか、また適切な便器と手摺りであるか。居室から近接しているか。臭気対策は講じられているか。</t>
    <rPh sb="7" eb="9">
      <t>ハイリョ</t>
    </rPh>
    <rPh sb="11" eb="12">
      <t>ウエ</t>
    </rPh>
    <rPh sb="13" eb="15">
      <t>ハイセツ</t>
    </rPh>
    <rPh sb="16" eb="18">
      <t>ジリツ</t>
    </rPh>
    <rPh sb="19" eb="20">
      <t>ウナガ</t>
    </rPh>
    <rPh sb="22" eb="23">
      <t>ヒロ</t>
    </rPh>
    <rPh sb="25" eb="27">
      <t>コウゾウ</t>
    </rPh>
    <rPh sb="34" eb="36">
      <t>テキセツ</t>
    </rPh>
    <rPh sb="37" eb="39">
      <t>ベンキ</t>
    </rPh>
    <rPh sb="40" eb="42">
      <t>テス</t>
    </rPh>
    <rPh sb="48" eb="50">
      <t>キョシツ</t>
    </rPh>
    <rPh sb="52" eb="54">
      <t>キンセツ</t>
    </rPh>
    <rPh sb="60" eb="62">
      <t>シュウキ</t>
    </rPh>
    <rPh sb="62" eb="64">
      <t>タイサク</t>
    </rPh>
    <rPh sb="65" eb="66">
      <t>コウ</t>
    </rPh>
    <phoneticPr fontId="8"/>
  </si>
  <si>
    <t>トイレ</t>
    <phoneticPr fontId="8"/>
  </si>
  <si>
    <t>洗面台があるか。適切な位置に身体を支えるための手摺り等があるか。</t>
    <rPh sb="0" eb="2">
      <t>センメン</t>
    </rPh>
    <rPh sb="2" eb="3">
      <t>ダイ</t>
    </rPh>
    <rPh sb="8" eb="10">
      <t>テキセツ</t>
    </rPh>
    <rPh sb="11" eb="13">
      <t>イチ</t>
    </rPh>
    <rPh sb="14" eb="16">
      <t>シンタイ</t>
    </rPh>
    <rPh sb="17" eb="18">
      <t>ササ</t>
    </rPh>
    <rPh sb="23" eb="25">
      <t>テス</t>
    </rPh>
    <rPh sb="26" eb="27">
      <t>トウ</t>
    </rPh>
    <phoneticPr fontId="8"/>
  </si>
  <si>
    <t>居室</t>
    <rPh sb="0" eb="2">
      <t>キョシツ</t>
    </rPh>
    <phoneticPr fontId="8"/>
  </si>
  <si>
    <t xml:space="preserve">居室がハモニカ状に並び施設的な雰囲気になっていないか。　　 </t>
    <phoneticPr fontId="8"/>
  </si>
  <si>
    <t>ユニットの配置状況</t>
    <rPh sb="5" eb="7">
      <t>ハイチ</t>
    </rPh>
    <rPh sb="7" eb="9">
      <t>ジョウキョウ</t>
    </rPh>
    <phoneticPr fontId="8"/>
  </si>
  <si>
    <t>奇数の場合は夜間の勤務体制が基準（２ユニットにつき１人）以上見込めるか。</t>
    <phoneticPr fontId="8"/>
  </si>
  <si>
    <t>１フロアにつき配置されるユニット数は偶数となっているか</t>
  </si>
  <si>
    <t>１ユニット内人数</t>
  </si>
  <si>
    <t>上下水道が完備されているか、浄化槽を設置する場合は水利土木委員の放流同意があるか。</t>
    <rPh sb="14" eb="17">
      <t>ジョウカソウ</t>
    </rPh>
    <rPh sb="18" eb="20">
      <t>セッチ</t>
    </rPh>
    <rPh sb="22" eb="24">
      <t>バアイ</t>
    </rPh>
    <rPh sb="32" eb="34">
      <t>ホウリュウ</t>
    </rPh>
    <phoneticPr fontId="8"/>
  </si>
  <si>
    <t>上下水道が完備されているか</t>
  </si>
  <si>
    <t>地滑り等危険地域や文化財保護地域に指定されていないか。</t>
    <phoneticPr fontId="8"/>
  </si>
  <si>
    <t>危険地域等に指定されていないか</t>
  </si>
  <si>
    <t>土地は法人所有か。賃貸による場合は、無償又は低廉であるか、また賃借権等を登記する予定であるか。</t>
    <rPh sb="9" eb="11">
      <t>チンタイ</t>
    </rPh>
    <rPh sb="14" eb="16">
      <t>バアイ</t>
    </rPh>
    <rPh sb="18" eb="20">
      <t>ムショウ</t>
    </rPh>
    <rPh sb="20" eb="21">
      <t>マタ</t>
    </rPh>
    <rPh sb="22" eb="24">
      <t>テイレン</t>
    </rPh>
    <rPh sb="31" eb="34">
      <t>チンシャクケン</t>
    </rPh>
    <rPh sb="34" eb="35">
      <t>トウ</t>
    </rPh>
    <rPh sb="36" eb="38">
      <t>トウキ</t>
    </rPh>
    <rPh sb="40" eb="42">
      <t>ヨテイ</t>
    </rPh>
    <phoneticPr fontId="8"/>
  </si>
  <si>
    <t>確実に用地が取得できるか</t>
  </si>
  <si>
    <t>日当たりがよいこと、静かな環境であること。</t>
    <phoneticPr fontId="8"/>
  </si>
  <si>
    <t>日照等の周辺環境</t>
    <rPh sb="4" eb="6">
      <t>シュウヘン</t>
    </rPh>
    <phoneticPr fontId="8"/>
  </si>
  <si>
    <t xml:space="preserve"> 植栽及び駐車スペース（消防活動区域を含む、）が十分に確保できる面積か。</t>
    <rPh sb="12" eb="14">
      <t>ショウボウ</t>
    </rPh>
    <rPh sb="14" eb="16">
      <t>カツドウ</t>
    </rPh>
    <rPh sb="16" eb="18">
      <t>クイキ</t>
    </rPh>
    <rPh sb="19" eb="20">
      <t>フク</t>
    </rPh>
    <rPh sb="32" eb="34">
      <t>メンセキ</t>
    </rPh>
    <phoneticPr fontId="8"/>
  </si>
  <si>
    <t>敷地面積</t>
    <phoneticPr fontId="8"/>
  </si>
  <si>
    <t>協力病院の場所は緊急時に対応可能な距離であるか。</t>
    <rPh sb="5" eb="7">
      <t>バショ</t>
    </rPh>
    <rPh sb="8" eb="10">
      <t>キンキュウ</t>
    </rPh>
    <rPh sb="10" eb="11">
      <t>トキ</t>
    </rPh>
    <rPh sb="12" eb="14">
      <t>タイオウ</t>
    </rPh>
    <rPh sb="14" eb="16">
      <t>カノウ</t>
    </rPh>
    <rPh sb="17" eb="19">
      <t>キョリ</t>
    </rPh>
    <phoneticPr fontId="8"/>
  </si>
  <si>
    <t>協力病院の距離</t>
    <rPh sb="5" eb="7">
      <t>キョリ</t>
    </rPh>
    <phoneticPr fontId="8"/>
  </si>
  <si>
    <t xml:space="preserve">公共交通機関の利用に支障がないか、接道の道路幅は６m以上あるか、送迎車（デイ・ショート）や家族・地域住民等の往来に支障がないか。 </t>
    <rPh sb="0" eb="2">
      <t>コウキョウ</t>
    </rPh>
    <rPh sb="2" eb="4">
      <t>コウツウ</t>
    </rPh>
    <rPh sb="4" eb="6">
      <t>キカン</t>
    </rPh>
    <rPh sb="7" eb="9">
      <t>リヨウ</t>
    </rPh>
    <rPh sb="10" eb="12">
      <t>シショウ</t>
    </rPh>
    <phoneticPr fontId="8"/>
  </si>
  <si>
    <t>交通の利便性</t>
  </si>
  <si>
    <t xml:space="preserve">計画地は市街化区域であるか、市街化調整区域の場合、開発許可可能か、また市街化区域から近いか </t>
    <rPh sb="22" eb="24">
      <t>バアイ</t>
    </rPh>
    <rPh sb="25" eb="27">
      <t>カイハツ</t>
    </rPh>
    <rPh sb="27" eb="29">
      <t>キョカ</t>
    </rPh>
    <rPh sb="29" eb="31">
      <t>カノウ</t>
    </rPh>
    <phoneticPr fontId="8"/>
  </si>
  <si>
    <t>住宅地等が近くにあり地域とのつながりを保つことのできる環境か</t>
    <phoneticPr fontId="8"/>
  </si>
  <si>
    <t>地域・用地の状況</t>
    <rPh sb="0" eb="2">
      <t>チイキ</t>
    </rPh>
    <rPh sb="3" eb="5">
      <t>ヨウチ</t>
    </rPh>
    <rPh sb="6" eb="8">
      <t>ジョウキョウ</t>
    </rPh>
    <phoneticPr fontId="8"/>
  </si>
  <si>
    <t xml:space="preserve">計画地の周辺の住民、自治会の了承を得ているか。 </t>
    <rPh sb="10" eb="13">
      <t>ジチカイ</t>
    </rPh>
    <rPh sb="14" eb="16">
      <t>リョウショウ</t>
    </rPh>
    <rPh sb="17" eb="18">
      <t>エ</t>
    </rPh>
    <phoneticPr fontId="8"/>
  </si>
  <si>
    <t>地域住民らの同意等</t>
    <rPh sb="8" eb="9">
      <t>トウ</t>
    </rPh>
    <phoneticPr fontId="8"/>
  </si>
  <si>
    <t>マニュアル作成、体制は適正か。</t>
    <rPh sb="5" eb="7">
      <t>サクセイ</t>
    </rPh>
    <rPh sb="8" eb="10">
      <t>タイセイ</t>
    </rPh>
    <rPh sb="11" eb="13">
      <t>テキセイ</t>
    </rPh>
    <phoneticPr fontId="8"/>
  </si>
  <si>
    <t>感染症、事故防止等に関する取組</t>
    <rPh sb="0" eb="3">
      <t>カンセンショウ</t>
    </rPh>
    <rPh sb="4" eb="6">
      <t>ジコ</t>
    </rPh>
    <rPh sb="6" eb="8">
      <t>ボウシ</t>
    </rPh>
    <rPh sb="8" eb="9">
      <t>トウ</t>
    </rPh>
    <rPh sb="10" eb="11">
      <t>カン</t>
    </rPh>
    <phoneticPr fontId="8"/>
  </si>
  <si>
    <t>身体拘束をする場合についての基準や手続等は適正か。</t>
    <rPh sb="21" eb="23">
      <t>テキセイ</t>
    </rPh>
    <phoneticPr fontId="8"/>
  </si>
  <si>
    <t>身体拘束廃止に関する取組</t>
    <rPh sb="4" eb="6">
      <t>ハイシ</t>
    </rPh>
    <rPh sb="7" eb="8">
      <t>カン</t>
    </rPh>
    <phoneticPr fontId="8"/>
  </si>
  <si>
    <t xml:space="preserve">１.地域の元気な高齢者や地域住民等の参画が図られているか
２.地域に開かれた運営がどのように行われるか </t>
    <phoneticPr fontId="8"/>
  </si>
  <si>
    <t>元気な高齢者や地域住民が参加する「共生型」の施設運営</t>
    <rPh sb="22" eb="24">
      <t>シセツ</t>
    </rPh>
    <rPh sb="24" eb="26">
      <t>ウンエイ</t>
    </rPh>
    <phoneticPr fontId="8"/>
  </si>
  <si>
    <t>施設運営等</t>
    <rPh sb="0" eb="2">
      <t>シセツ</t>
    </rPh>
    <rPh sb="2" eb="4">
      <t>ウンエイ</t>
    </rPh>
    <rPh sb="4" eb="5">
      <t>トウ</t>
    </rPh>
    <phoneticPr fontId="8"/>
  </si>
  <si>
    <t xml:space="preserve">高齢者の福祉を最優先とした具体的で持続性があるものかどうか。 </t>
    <rPh sb="7" eb="10">
      <t>サイユウセン</t>
    </rPh>
    <phoneticPr fontId="8"/>
  </si>
  <si>
    <t>法人の基本理念（施設運営の考え方等）について</t>
  </si>
  <si>
    <t>基本理念</t>
    <rPh sb="0" eb="2">
      <t>キホン</t>
    </rPh>
    <rPh sb="2" eb="4">
      <t>リネン</t>
    </rPh>
    <phoneticPr fontId="8"/>
  </si>
  <si>
    <t>ポイント</t>
    <phoneticPr fontId="8"/>
  </si>
  <si>
    <t>内容</t>
    <rPh sb="0" eb="2">
      <t>ナイヨウ</t>
    </rPh>
    <phoneticPr fontId="8"/>
  </si>
  <si>
    <t>高齢者福祉施設の整備審査基準について</t>
    <rPh sb="0" eb="3">
      <t>コウレイシャ</t>
    </rPh>
    <rPh sb="3" eb="5">
      <t>フクシ</t>
    </rPh>
    <rPh sb="5" eb="7">
      <t>シセツ</t>
    </rPh>
    <rPh sb="8" eb="10">
      <t>セイビ</t>
    </rPh>
    <rPh sb="10" eb="12">
      <t>シンサ</t>
    </rPh>
    <rPh sb="12" eb="14">
      <t>キジュン</t>
    </rPh>
    <phoneticPr fontId="8"/>
  </si>
  <si>
    <t>＜参考＞</t>
    <rPh sb="1" eb="3">
      <t>サンコウ</t>
    </rPh>
    <phoneticPr fontId="8"/>
  </si>
  <si>
    <t>電子メール</t>
    <rPh sb="0" eb="2">
      <t>デンシ</t>
    </rPh>
    <phoneticPr fontId="15"/>
  </si>
  <si>
    <t>電話</t>
    <rPh sb="0" eb="2">
      <t>デンワ</t>
    </rPh>
    <phoneticPr fontId="15"/>
  </si>
  <si>
    <t>代表者名</t>
    <rPh sb="0" eb="4">
      <t>ダイヒョウシャメイ</t>
    </rPh>
    <phoneticPr fontId="15"/>
  </si>
  <si>
    <t>団体名</t>
    <rPh sb="0" eb="3">
      <t>ダンタイメイ</t>
    </rPh>
    <phoneticPr fontId="15"/>
  </si>
  <si>
    <t>住所</t>
    <rPh sb="0" eb="1">
      <t>ジュウ</t>
    </rPh>
    <rPh sb="1" eb="2">
      <t>ショ</t>
    </rPh>
    <phoneticPr fontId="15"/>
  </si>
  <si>
    <t>　</t>
    <phoneticPr fontId="15"/>
  </si>
  <si>
    <t>兵庫県知事　　様</t>
    <rPh sb="0" eb="5">
      <t>ヒョウゴケンチジ</t>
    </rPh>
    <rPh sb="7" eb="8">
      <t>サマ</t>
    </rPh>
    <phoneticPr fontId="4"/>
  </si>
  <si>
    <t>借入金の実態に関する誓約書</t>
    <rPh sb="0" eb="3">
      <t>カリイレキン</t>
    </rPh>
    <rPh sb="4" eb="6">
      <t>ジッタイ</t>
    </rPh>
    <rPh sb="7" eb="8">
      <t>カン</t>
    </rPh>
    <rPh sb="10" eb="13">
      <t>セイヤクショ</t>
    </rPh>
    <phoneticPr fontId="6"/>
  </si>
  <si>
    <t>理事・監事選定理由書</t>
    <rPh sb="0" eb="2">
      <t>リジ</t>
    </rPh>
    <rPh sb="3" eb="5">
      <t>カンジ</t>
    </rPh>
    <rPh sb="5" eb="7">
      <t>センテイ</t>
    </rPh>
    <rPh sb="7" eb="10">
      <t>リユウショ</t>
    </rPh>
    <phoneticPr fontId="4"/>
  </si>
  <si>
    <r>
      <rPr>
        <sz val="12"/>
        <color rgb="FF000000"/>
        <rFont val="ＭＳ 明朝"/>
        <family val="1"/>
        <charset val="128"/>
      </rPr>
      <t>役職名</t>
    </r>
    <rPh sb="0" eb="2">
      <t>ヤクショク</t>
    </rPh>
    <rPh sb="2" eb="3">
      <t>メイ</t>
    </rPh>
    <phoneticPr fontId="4"/>
  </si>
  <si>
    <r>
      <rPr>
        <sz val="12"/>
        <color rgb="FF000000"/>
        <rFont val="ＭＳ 明朝"/>
        <family val="1"/>
        <charset val="128"/>
      </rPr>
      <t>年齢</t>
    </r>
    <rPh sb="0" eb="2">
      <t>ネンレイ</t>
    </rPh>
    <phoneticPr fontId="4"/>
  </si>
  <si>
    <r>
      <rPr>
        <sz val="12"/>
        <color theme="1"/>
        <rFont val="ＭＳ 明朝"/>
        <family val="1"/>
        <charset val="128"/>
      </rPr>
      <t>選定理由</t>
    </r>
    <rPh sb="0" eb="2">
      <t>センテイ</t>
    </rPh>
    <rPh sb="2" eb="4">
      <t>リユウ</t>
    </rPh>
    <phoneticPr fontId="4"/>
  </si>
  <si>
    <r>
      <rPr>
        <sz val="12"/>
        <color rgb="FF000000"/>
        <rFont val="ＭＳ 明朝"/>
        <family val="1"/>
        <charset val="128"/>
      </rPr>
      <t>理事長</t>
    </r>
    <rPh sb="0" eb="3">
      <t>リジチョウ</t>
    </rPh>
    <phoneticPr fontId="4"/>
  </si>
  <si>
    <r>
      <rPr>
        <sz val="12"/>
        <color rgb="FF000000"/>
        <rFont val="ＭＳ 明朝"/>
        <family val="1"/>
        <charset val="128"/>
      </rPr>
      <t>理事２</t>
    </r>
    <rPh sb="0" eb="2">
      <t>リジ</t>
    </rPh>
    <phoneticPr fontId="4"/>
  </si>
  <si>
    <r>
      <rPr>
        <sz val="12"/>
        <color rgb="FF000000"/>
        <rFont val="ＭＳ 明朝"/>
        <family val="1"/>
        <charset val="128"/>
      </rPr>
      <t>理事３</t>
    </r>
    <rPh sb="0" eb="2">
      <t>リジ</t>
    </rPh>
    <phoneticPr fontId="4"/>
  </si>
  <si>
    <r>
      <rPr>
        <sz val="12"/>
        <color rgb="FF000000"/>
        <rFont val="ＭＳ 明朝"/>
        <family val="1"/>
        <charset val="128"/>
      </rPr>
      <t>理事４</t>
    </r>
    <rPh sb="0" eb="2">
      <t>リジ</t>
    </rPh>
    <phoneticPr fontId="4"/>
  </si>
  <si>
    <r>
      <rPr>
        <sz val="12"/>
        <color rgb="FF000000"/>
        <rFont val="ＭＳ 明朝"/>
        <family val="1"/>
        <charset val="128"/>
      </rPr>
      <t>理事５</t>
    </r>
    <rPh sb="0" eb="2">
      <t>リジ</t>
    </rPh>
    <phoneticPr fontId="4"/>
  </si>
  <si>
    <r>
      <rPr>
        <sz val="12"/>
        <color rgb="FF000000"/>
        <rFont val="ＭＳ 明朝"/>
        <family val="1"/>
        <charset val="128"/>
      </rPr>
      <t>理事６</t>
    </r>
    <rPh sb="0" eb="2">
      <t>リジ</t>
    </rPh>
    <phoneticPr fontId="4"/>
  </si>
  <si>
    <r>
      <rPr>
        <sz val="12"/>
        <color rgb="FF000000"/>
        <rFont val="ＭＳ 明朝"/>
        <family val="1"/>
        <charset val="128"/>
      </rPr>
      <t>理事７</t>
    </r>
    <rPh sb="0" eb="2">
      <t>リジ</t>
    </rPh>
    <phoneticPr fontId="4"/>
  </si>
  <si>
    <r>
      <rPr>
        <sz val="12"/>
        <color rgb="FF000000"/>
        <rFont val="ＭＳ 明朝"/>
        <family val="1"/>
        <charset val="128"/>
      </rPr>
      <t>評議員１</t>
    </r>
    <rPh sb="0" eb="3">
      <t>ヒョウギイン</t>
    </rPh>
    <phoneticPr fontId="4"/>
  </si>
  <si>
    <r>
      <rPr>
        <sz val="12"/>
        <color rgb="FF000000"/>
        <rFont val="ＭＳ 明朝"/>
        <family val="1"/>
        <charset val="128"/>
      </rPr>
      <t>評議員２</t>
    </r>
    <rPh sb="0" eb="3">
      <t>ヒョウギイン</t>
    </rPh>
    <phoneticPr fontId="4"/>
  </si>
  <si>
    <r>
      <rPr>
        <sz val="12"/>
        <color rgb="FF000000"/>
        <rFont val="ＭＳ 明朝"/>
        <family val="1"/>
        <charset val="128"/>
      </rPr>
      <t>評議員３</t>
    </r>
    <rPh sb="0" eb="3">
      <t>ヒョウギイン</t>
    </rPh>
    <phoneticPr fontId="4"/>
  </si>
  <si>
    <r>
      <rPr>
        <sz val="12"/>
        <color rgb="FF000000"/>
        <rFont val="ＭＳ 明朝"/>
        <family val="1"/>
        <charset val="128"/>
      </rPr>
      <t>評議員４</t>
    </r>
    <rPh sb="0" eb="3">
      <t>ヒョウギイン</t>
    </rPh>
    <phoneticPr fontId="4"/>
  </si>
  <si>
    <r>
      <rPr>
        <sz val="12"/>
        <color rgb="FF000000"/>
        <rFont val="ＭＳ 明朝"/>
        <family val="1"/>
        <charset val="128"/>
      </rPr>
      <t>評議員５</t>
    </r>
    <rPh sb="0" eb="3">
      <t>ヒョウギイン</t>
    </rPh>
    <phoneticPr fontId="4"/>
  </si>
  <si>
    <r>
      <rPr>
        <sz val="12"/>
        <color rgb="FF000000"/>
        <rFont val="ＭＳ 明朝"/>
        <family val="1"/>
        <charset val="128"/>
      </rPr>
      <t>評議員６</t>
    </r>
    <rPh sb="0" eb="3">
      <t>ヒョウギイン</t>
    </rPh>
    <phoneticPr fontId="4"/>
  </si>
  <si>
    <r>
      <rPr>
        <sz val="12"/>
        <color rgb="FF000000"/>
        <rFont val="ＭＳ 明朝"/>
        <family val="1"/>
        <charset val="128"/>
      </rPr>
      <t>評議員７</t>
    </r>
    <rPh sb="0" eb="3">
      <t>ヒョウギイン</t>
    </rPh>
    <phoneticPr fontId="4"/>
  </si>
  <si>
    <r>
      <rPr>
        <sz val="12"/>
        <color rgb="FF000000"/>
        <rFont val="ＭＳ 明朝"/>
        <family val="1"/>
        <charset val="128"/>
      </rPr>
      <t>評議員８</t>
    </r>
    <rPh sb="0" eb="3">
      <t>ヒョウギイン</t>
    </rPh>
    <phoneticPr fontId="4"/>
  </si>
  <si>
    <r>
      <rPr>
        <sz val="12"/>
        <color rgb="FF000000"/>
        <rFont val="ＭＳ 明朝"/>
        <family val="1"/>
        <charset val="128"/>
      </rPr>
      <t>評議員９</t>
    </r>
    <rPh sb="0" eb="3">
      <t>ヒョウギイン</t>
    </rPh>
    <phoneticPr fontId="4"/>
  </si>
  <si>
    <r>
      <rPr>
        <sz val="12"/>
        <color rgb="FF000000"/>
        <rFont val="ＭＳ 明朝"/>
        <family val="1"/>
        <charset val="128"/>
      </rPr>
      <t>評議員１０</t>
    </r>
    <rPh sb="0" eb="3">
      <t>ヒョウギイン</t>
    </rPh>
    <phoneticPr fontId="4"/>
  </si>
  <si>
    <t>評議員選定理由書</t>
    <rPh sb="0" eb="3">
      <t>ヒョウギイン</t>
    </rPh>
    <rPh sb="3" eb="5">
      <t>センテイ</t>
    </rPh>
    <rPh sb="5" eb="8">
      <t>リユウショ</t>
    </rPh>
    <phoneticPr fontId="4"/>
  </si>
  <si>
    <t>残高証明書一覧</t>
    <rPh sb="0" eb="2">
      <t>ザンダカ</t>
    </rPh>
    <rPh sb="2" eb="5">
      <t>ショウメイショ</t>
    </rPh>
    <rPh sb="5" eb="7">
      <t>イチラン</t>
    </rPh>
    <phoneticPr fontId="4"/>
  </si>
  <si>
    <t>氏名（預金者名）</t>
    <rPh sb="0" eb="2">
      <t>シメイ</t>
    </rPh>
    <rPh sb="3" eb="6">
      <t>ヨキンシャ</t>
    </rPh>
    <rPh sb="6" eb="7">
      <t>メイ</t>
    </rPh>
    <phoneticPr fontId="4"/>
  </si>
  <si>
    <t>金融機関名</t>
    <rPh sb="0" eb="2">
      <t>キンユウ</t>
    </rPh>
    <rPh sb="2" eb="5">
      <t>キカンメイ</t>
    </rPh>
    <phoneticPr fontId="4"/>
  </si>
  <si>
    <t>支店名</t>
    <rPh sb="0" eb="3">
      <t>シテンメイ</t>
    </rPh>
    <phoneticPr fontId="4"/>
  </si>
  <si>
    <t>預金種別</t>
    <rPh sb="0" eb="2">
      <t>ヨキン</t>
    </rPh>
    <rPh sb="2" eb="4">
      <t>シュベツ</t>
    </rPh>
    <phoneticPr fontId="4"/>
  </si>
  <si>
    <t>残高（円）</t>
    <rPh sb="0" eb="2">
      <t>ザンダカ</t>
    </rPh>
    <rPh sb="3" eb="4">
      <t>エン</t>
    </rPh>
    <phoneticPr fontId="4"/>
  </si>
  <si>
    <t>円</t>
    <rPh sb="0" eb="1">
      <t>エン</t>
    </rPh>
    <phoneticPr fontId="4"/>
  </si>
  <si>
    <t>合計</t>
    <rPh sb="0" eb="2">
      <t>ゴウケイ</t>
    </rPh>
    <phoneticPr fontId="4"/>
  </si>
  <si>
    <t>現在</t>
    <rPh sb="0" eb="2">
      <t>ゲンザイ</t>
    </rPh>
    <phoneticPr fontId="4"/>
  </si>
  <si>
    <t>※　残高証明書が複数になる場合は、一覧表を作成すること。</t>
    <phoneticPr fontId="4"/>
  </si>
  <si>
    <t>近隣との協議状況</t>
    <rPh sb="0" eb="2">
      <t>キンリン</t>
    </rPh>
    <rPh sb="4" eb="6">
      <t>キョウギ</t>
    </rPh>
    <rPh sb="6" eb="8">
      <t>ジョウキョウ</t>
    </rPh>
    <phoneticPr fontId="4"/>
  </si>
  <si>
    <t>事業者名：</t>
    <rPh sb="0" eb="4">
      <t>ジギョウシャメイ</t>
    </rPh>
    <phoneticPr fontId="4"/>
  </si>
  <si>
    <t>日時</t>
    <rPh sb="0" eb="2">
      <t>ニチジ</t>
    </rPh>
    <phoneticPr fontId="4"/>
  </si>
  <si>
    <t>主席者</t>
    <rPh sb="0" eb="3">
      <t>シュセキシャ</t>
    </rPh>
    <phoneticPr fontId="4"/>
  </si>
  <si>
    <t>場所等</t>
    <rPh sb="0" eb="2">
      <t>バショ</t>
    </rPh>
    <rPh sb="2" eb="3">
      <t>トウ</t>
    </rPh>
    <phoneticPr fontId="4"/>
  </si>
  <si>
    <t>内容</t>
    <rPh sb="0" eb="2">
      <t>ナイヨウ</t>
    </rPh>
    <phoneticPr fontId="4"/>
  </si>
  <si>
    <t>令和○年○月○日
午後○時～午後○時〇〇分</t>
    <rPh sb="0" eb="2">
      <t>レイワ</t>
    </rPh>
    <rPh sb="3" eb="4">
      <t>ネン</t>
    </rPh>
    <rPh sb="5" eb="6">
      <t>ツキ</t>
    </rPh>
    <rPh sb="7" eb="8">
      <t>ニチ</t>
    </rPh>
    <rPh sb="9" eb="11">
      <t>ゴゴ</t>
    </rPh>
    <rPh sb="12" eb="13">
      <t>ジ</t>
    </rPh>
    <rPh sb="14" eb="16">
      <t>ゴゴ</t>
    </rPh>
    <rPh sb="16" eb="18">
      <t>マルジ</t>
    </rPh>
    <rPh sb="20" eb="21">
      <t>フン</t>
    </rPh>
    <phoneticPr fontId="4"/>
  </si>
  <si>
    <r>
      <rPr>
        <sz val="12"/>
        <color rgb="FF000000"/>
        <rFont val="ＭＳ 明朝"/>
        <family val="1"/>
        <charset val="128"/>
      </rPr>
      <t>職歴（公職を含む）</t>
    </r>
    <rPh sb="0" eb="2">
      <t>ショクレキ</t>
    </rPh>
    <rPh sb="3" eb="5">
      <t>コウショク</t>
    </rPh>
    <rPh sb="6" eb="7">
      <t>フク</t>
    </rPh>
    <phoneticPr fontId="4"/>
  </si>
  <si>
    <t>名称</t>
    <rPh sb="0" eb="2">
      <t>メイショウ</t>
    </rPh>
    <phoneticPr fontId="4"/>
  </si>
  <si>
    <t>人</t>
    <rPh sb="0" eb="1">
      <t>ニン</t>
    </rPh>
    <phoneticPr fontId="4"/>
  </si>
  <si>
    <t>施設種別</t>
    <rPh sb="0" eb="2">
      <t>シセツ</t>
    </rPh>
    <rPh sb="2" eb="4">
      <t>シュベツ</t>
    </rPh>
    <phoneticPr fontId="4"/>
  </si>
  <si>
    <t>医師</t>
    <rPh sb="0" eb="2">
      <t>イシ</t>
    </rPh>
    <phoneticPr fontId="4"/>
  </si>
  <si>
    <t>協力歯科医療機関</t>
    <rPh sb="0" eb="2">
      <t>キョウリョク</t>
    </rPh>
    <rPh sb="2" eb="4">
      <t>シカ</t>
    </rPh>
    <rPh sb="4" eb="6">
      <t>イリョウ</t>
    </rPh>
    <rPh sb="6" eb="8">
      <t>キカン</t>
    </rPh>
    <phoneticPr fontId="4"/>
  </si>
  <si>
    <t>㎡</t>
    <phoneticPr fontId="4"/>
  </si>
  <si>
    <t>面積</t>
    <rPh sb="0" eb="2">
      <t>メンセキ</t>
    </rPh>
    <phoneticPr fontId="4"/>
  </si>
  <si>
    <t>定員</t>
    <rPh sb="0" eb="2">
      <t>テイイン</t>
    </rPh>
    <phoneticPr fontId="4"/>
  </si>
  <si>
    <t>様式１号</t>
    <rPh sb="0" eb="2">
      <t>ヨウシキ</t>
    </rPh>
    <rPh sb="3" eb="4">
      <t>ゴウ</t>
    </rPh>
    <phoneticPr fontId="4"/>
  </si>
  <si>
    <t>圏域名</t>
    <rPh sb="0" eb="3">
      <t>ケンイキメイ</t>
    </rPh>
    <phoneticPr fontId="4"/>
  </si>
  <si>
    <t>高齢者福祉施設整備計画書</t>
    <rPh sb="0" eb="12">
      <t>コウレイシャフクシシセツセイビケイカクショ</t>
    </rPh>
    <phoneticPr fontId="4"/>
  </si>
  <si>
    <t>設置主体</t>
    <rPh sb="0" eb="2">
      <t>セッチ</t>
    </rPh>
    <rPh sb="2" eb="4">
      <t>シュタイ</t>
    </rPh>
    <phoneticPr fontId="4"/>
  </si>
  <si>
    <t>職業または業種</t>
    <rPh sb="0" eb="2">
      <t>ショクギョウ</t>
    </rPh>
    <rPh sb="5" eb="7">
      <t>ギョウシュ</t>
    </rPh>
    <phoneticPr fontId="4"/>
  </si>
  <si>
    <t>法人住所</t>
    <rPh sb="0" eb="2">
      <t>ホウジン</t>
    </rPh>
    <rPh sb="2" eb="4">
      <t>ジュウショ</t>
    </rPh>
    <phoneticPr fontId="4"/>
  </si>
  <si>
    <t>電話番号</t>
    <rPh sb="0" eb="2">
      <t>デンワ</t>
    </rPh>
    <rPh sb="2" eb="4">
      <t>バンゴウ</t>
    </rPh>
    <phoneticPr fontId="4"/>
  </si>
  <si>
    <t>メールアドレス</t>
    <phoneticPr fontId="4"/>
  </si>
  <si>
    <t>職氏名</t>
    <rPh sb="0" eb="1">
      <t>ショク</t>
    </rPh>
    <rPh sb="1" eb="3">
      <t>シメイ</t>
    </rPh>
    <phoneticPr fontId="4"/>
  </si>
  <si>
    <t>施設名</t>
    <rPh sb="0" eb="3">
      <t>シセツメイ</t>
    </rPh>
    <phoneticPr fontId="4"/>
  </si>
  <si>
    <t>施設設置予定地</t>
    <rPh sb="0" eb="2">
      <t>シセツ</t>
    </rPh>
    <rPh sb="2" eb="4">
      <t>セッチ</t>
    </rPh>
    <rPh sb="4" eb="7">
      <t>ヨテイチ</t>
    </rPh>
    <phoneticPr fontId="4"/>
  </si>
  <si>
    <t>設置予定施設</t>
    <rPh sb="0" eb="2">
      <t>セッチ</t>
    </rPh>
    <rPh sb="2" eb="4">
      <t>ヨテイ</t>
    </rPh>
    <rPh sb="4" eb="6">
      <t>シセツ</t>
    </rPh>
    <phoneticPr fontId="4"/>
  </si>
  <si>
    <t>事務担当者</t>
    <rPh sb="0" eb="2">
      <t>ジム</t>
    </rPh>
    <rPh sb="2" eb="5">
      <t>タントウシャ</t>
    </rPh>
    <phoneticPr fontId="4"/>
  </si>
  <si>
    <t>特別養護老人ホーム</t>
    <rPh sb="0" eb="6">
      <t>トクベツヨウゴロウジン</t>
    </rPh>
    <phoneticPr fontId="4"/>
  </si>
  <si>
    <t>ショートステイ専用居室</t>
    <rPh sb="7" eb="9">
      <t>センヨウ</t>
    </rPh>
    <rPh sb="9" eb="11">
      <t>キョシツ</t>
    </rPh>
    <phoneticPr fontId="4"/>
  </si>
  <si>
    <t>老人デイサービスセンター</t>
    <rPh sb="0" eb="2">
      <t>ロウジン</t>
    </rPh>
    <phoneticPr fontId="4"/>
  </si>
  <si>
    <t>認知症対応型共同生活介護</t>
    <rPh sb="0" eb="3">
      <t>ニンチショウ</t>
    </rPh>
    <rPh sb="3" eb="6">
      <t>タイオウガタ</t>
    </rPh>
    <rPh sb="6" eb="8">
      <t>キョウドウ</t>
    </rPh>
    <rPh sb="8" eb="10">
      <t>セイカツ</t>
    </rPh>
    <rPh sb="10" eb="12">
      <t>カイゴ</t>
    </rPh>
    <phoneticPr fontId="4"/>
  </si>
  <si>
    <t>居宅介護支援事業所</t>
    <rPh sb="0" eb="2">
      <t>キョタク</t>
    </rPh>
    <rPh sb="2" eb="4">
      <t>カイゴ</t>
    </rPh>
    <rPh sb="4" eb="6">
      <t>シエン</t>
    </rPh>
    <rPh sb="6" eb="9">
      <t>ジギョウショ</t>
    </rPh>
    <phoneticPr fontId="4"/>
  </si>
  <si>
    <t>その他施設</t>
    <rPh sb="2" eb="3">
      <t>ホカ</t>
    </rPh>
    <rPh sb="3" eb="5">
      <t>シセツ</t>
    </rPh>
    <phoneticPr fontId="4"/>
  </si>
  <si>
    <t>（〇〇〇）</t>
    <phoneticPr fontId="4"/>
  </si>
  <si>
    <t>ユニット数</t>
    <rPh sb="4" eb="5">
      <t>スウ</t>
    </rPh>
    <phoneticPr fontId="4"/>
  </si>
  <si>
    <t>標準型</t>
    <rPh sb="0" eb="3">
      <t>ヒョウジュンガタ</t>
    </rPh>
    <phoneticPr fontId="4"/>
  </si>
  <si>
    <t>理事長
（就任予定者）</t>
    <rPh sb="0" eb="3">
      <t>リジチョウ</t>
    </rPh>
    <rPh sb="5" eb="7">
      <t>シュウニン</t>
    </rPh>
    <rPh sb="7" eb="10">
      <t>ヨテイシャ</t>
    </rPh>
    <phoneticPr fontId="4"/>
  </si>
  <si>
    <t>氏名</t>
    <rPh sb="0" eb="2">
      <t>シメイ</t>
    </rPh>
    <phoneticPr fontId="4"/>
  </si>
  <si>
    <t>住所</t>
    <rPh sb="0" eb="2">
      <t>ジュウショ</t>
    </rPh>
    <phoneticPr fontId="4"/>
  </si>
  <si>
    <t>職業</t>
    <rPh sb="0" eb="2">
      <t>ショクギョウ</t>
    </rPh>
    <phoneticPr fontId="4"/>
  </si>
  <si>
    <t>有　　（ 社会福祉主事に任用される資格等の保有 ） ・ 無</t>
    <phoneticPr fontId="4"/>
  </si>
  <si>
    <t>施設長資格の有無</t>
    <rPh sb="0" eb="3">
      <t>シセツチョウ</t>
    </rPh>
    <rPh sb="3" eb="5">
      <t>シカク</t>
    </rPh>
    <rPh sb="6" eb="8">
      <t>ウム</t>
    </rPh>
    <phoneticPr fontId="4"/>
  </si>
  <si>
    <t>施設長
（就任予定者）</t>
    <rPh sb="0" eb="3">
      <t>シセツチョウ</t>
    </rPh>
    <rPh sb="5" eb="7">
      <t>シュウニン</t>
    </rPh>
    <rPh sb="7" eb="10">
      <t>ヨテイシャ</t>
    </rPh>
    <phoneticPr fontId="4"/>
  </si>
  <si>
    <t>協力医療機関</t>
    <rPh sb="0" eb="2">
      <t>キョウリョク</t>
    </rPh>
    <rPh sb="2" eb="4">
      <t>イリョウ</t>
    </rPh>
    <rPh sb="4" eb="6">
      <t>キカン</t>
    </rPh>
    <phoneticPr fontId="4"/>
  </si>
  <si>
    <t>診療科名</t>
    <rPh sb="0" eb="3">
      <t>シンリョウカ</t>
    </rPh>
    <rPh sb="3" eb="4">
      <t>メイ</t>
    </rPh>
    <phoneticPr fontId="4"/>
  </si>
  <si>
    <t>予定地からの距離</t>
    <rPh sb="0" eb="3">
      <t>ヨテイチ</t>
    </rPh>
    <rPh sb="6" eb="8">
      <t>キョリ</t>
    </rPh>
    <phoneticPr fontId="4"/>
  </si>
  <si>
    <t>職員体制</t>
    <rPh sb="0" eb="2">
      <t>ショクイン</t>
    </rPh>
    <rPh sb="2" eb="4">
      <t>タイセイ</t>
    </rPh>
    <phoneticPr fontId="4"/>
  </si>
  <si>
    <t>確保予定人数</t>
    <rPh sb="0" eb="2">
      <t>カクホ</t>
    </rPh>
    <rPh sb="2" eb="4">
      <t>ヨテイ</t>
    </rPh>
    <rPh sb="4" eb="6">
      <t>ニンズウ</t>
    </rPh>
    <phoneticPr fontId="4"/>
  </si>
  <si>
    <t>確保見通し（確保方策等）</t>
    <rPh sb="0" eb="2">
      <t>カクホ</t>
    </rPh>
    <rPh sb="2" eb="4">
      <t>ミトオ</t>
    </rPh>
    <rPh sb="6" eb="8">
      <t>カクホ</t>
    </rPh>
    <rPh sb="8" eb="11">
      <t>ホウサクナド</t>
    </rPh>
    <phoneticPr fontId="4"/>
  </si>
  <si>
    <t>生活相談員</t>
    <rPh sb="0" eb="2">
      <t>セイカツ</t>
    </rPh>
    <rPh sb="2" eb="5">
      <t>ソウダンイン</t>
    </rPh>
    <phoneticPr fontId="4"/>
  </si>
  <si>
    <t>介護支援専門員</t>
    <rPh sb="0" eb="2">
      <t>カイゴ</t>
    </rPh>
    <rPh sb="2" eb="4">
      <t>シエン</t>
    </rPh>
    <rPh sb="4" eb="7">
      <t>センモンイン</t>
    </rPh>
    <phoneticPr fontId="4"/>
  </si>
  <si>
    <t>機能訓練指導員</t>
    <rPh sb="0" eb="2">
      <t>キノウ</t>
    </rPh>
    <rPh sb="2" eb="4">
      <t>クンレン</t>
    </rPh>
    <rPh sb="4" eb="7">
      <t>シドウイン</t>
    </rPh>
    <phoneticPr fontId="4"/>
  </si>
  <si>
    <t>管理栄養士</t>
  </si>
  <si>
    <t>看護職員</t>
  </si>
  <si>
    <t>介護職員</t>
  </si>
  <si>
    <t>調理員</t>
  </si>
  <si>
    <t>事務員</t>
  </si>
  <si>
    <t>FAX番号</t>
    <rPh sb="3" eb="5">
      <t>バンゴウ</t>
    </rPh>
    <phoneticPr fontId="4"/>
  </si>
  <si>
    <t>〇〇〇-〇〇〇-〇〇〇</t>
    <phoneticPr fontId="4"/>
  </si>
  <si>
    <t>基本・給食・入浴</t>
    <rPh sb="0" eb="2">
      <t>キホン</t>
    </rPh>
    <rPh sb="3" eb="5">
      <t>キュウショク</t>
    </rPh>
    <rPh sb="6" eb="8">
      <t>ニュウヨク</t>
    </rPh>
    <phoneticPr fontId="4"/>
  </si>
  <si>
    <t>生年月日</t>
    <rPh sb="0" eb="4">
      <t>セイネンガッピ</t>
    </rPh>
    <phoneticPr fontId="4"/>
  </si>
  <si>
    <t>←選択</t>
    <rPh sb="1" eb="3">
      <t>センタク</t>
    </rPh>
    <phoneticPr fontId="4"/>
  </si>
  <si>
    <t>約</t>
    <rPh sb="0" eb="1">
      <t>ヤク</t>
    </rPh>
    <phoneticPr fontId="4"/>
  </si>
  <si>
    <t>km</t>
    <phoneticPr fontId="4"/>
  </si>
  <si>
    <t>予定地からの距離</t>
    <rPh sb="0" eb="3">
      <t>ヨテイチ</t>
    </rPh>
    <rPh sb="6" eb="8">
      <t>キョリ</t>
    </rPh>
    <phoneticPr fontId="4"/>
  </si>
  <si>
    <t>※　併設施設含む</t>
    <rPh sb="2" eb="4">
      <t>ヘイセツ</t>
    </rPh>
    <rPh sb="4" eb="6">
      <t>シセツ</t>
    </rPh>
    <rPh sb="6" eb="7">
      <t>フク</t>
    </rPh>
    <phoneticPr fontId="4"/>
  </si>
  <si>
    <t xml:space="preserve">
設置
（建設）
趣意</t>
    <rPh sb="1" eb="3">
      <t>セッチ</t>
    </rPh>
    <rPh sb="5" eb="7">
      <t>ケンセツ</t>
    </rPh>
    <rPh sb="9" eb="11">
      <t>シュイ</t>
    </rPh>
    <phoneticPr fontId="4"/>
  </si>
  <si>
    <t>（記載例）
今日、日本は世界に例を見ない速さで高齢化が進み、高齢者の一人暮しや高齢者世帯が増え、65歳以上の人口比が2007年には20%、2025年には25%を超えると予測されています。特に今後高齢化のひとつの要因である長寿化の進展により後期高齢化の増加が懸念され、それに伴い要介護高齢者の増加も懸念されるところです。住み慣れた家庭で過ごし続けられるような施策は当然必要ですが、加齢による心身機能の衰えは避けがたいものであり、特別養護老人ホームといった介護付き入所施設の必要性はますます大きくなっていくものと考えます。
ここ○○市では、人口は（推計）、平成○○年度で○○○○○○人、うち高齢者人口（被保数）は○○○○○人と全人口の○○%を占める状態にあります。また高齢者人口のうち、要介護者（要支援含む）は約○○○○人に昇りますが、中でも介護度4～5の方は約○○○○人と○％を占める状態にあります。このような状態ですから入所施設への申し込み状況はかなり高いものがあり、入所待機者数もかなりの数に上っています。また特に今回計画地の周辺は高齢者福祉施設も少なく、まだまだ施設整備を要する地域となっております。
そうした背景から今回、社会福祉法人○○会は特別養護老人ホームの設置を計画いたしました。
社会福祉法人○○会　基本理念
一、	
一、
一、
（以下略）</t>
    <phoneticPr fontId="4"/>
  </si>
  <si>
    <t xml:space="preserve">
施設整備の
基本方針</t>
    <rPh sb="2" eb="4">
      <t>シセツ</t>
    </rPh>
    <rPh sb="4" eb="6">
      <t>セイビ</t>
    </rPh>
    <rPh sb="8" eb="10">
      <t>キホン</t>
    </rPh>
    <rPh sb="10" eb="12">
      <t>ホウシン</t>
    </rPh>
    <phoneticPr fontId="4"/>
  </si>
  <si>
    <t xml:space="preserve">
施設運営の
基本方針</t>
    <rPh sb="1" eb="5">
      <t>シセツウンエイ</t>
    </rPh>
    <rPh sb="7" eb="11">
      <t>キホンホウシン</t>
    </rPh>
    <phoneticPr fontId="4"/>
  </si>
  <si>
    <t>施設の内容（入所定員、GHユニット数、面積、
デイ一日利用人員等を記入）</t>
    <phoneticPr fontId="4"/>
  </si>
  <si>
    <t>代表者職氏名</t>
  </si>
  <si>
    <t>氏名又は法人名</t>
    <rPh sb="0" eb="2">
      <t>シメイ</t>
    </rPh>
    <rPh sb="2" eb="3">
      <t>マタ</t>
    </rPh>
    <rPh sb="4" eb="6">
      <t>ホウジン</t>
    </rPh>
    <rPh sb="6" eb="7">
      <t>メイ</t>
    </rPh>
    <phoneticPr fontId="4"/>
  </si>
  <si>
    <t>りじちょう　〇〇　〇〇</t>
    <phoneticPr fontId="4"/>
  </si>
  <si>
    <t>しゃかいふくしほうじん〇〇かい</t>
    <phoneticPr fontId="4"/>
  </si>
  <si>
    <t>職種</t>
    <rPh sb="0" eb="2">
      <t>ショクシュ</t>
    </rPh>
    <phoneticPr fontId="4"/>
  </si>
  <si>
    <t>開発規制（開発許可、農地転用等）に係る関係行政機関との相談状況</t>
    <rPh sb="0" eb="2">
      <t>カイハツ</t>
    </rPh>
    <rPh sb="2" eb="4">
      <t>キセイ</t>
    </rPh>
    <rPh sb="5" eb="7">
      <t>カイハツ</t>
    </rPh>
    <rPh sb="7" eb="9">
      <t>キョカ</t>
    </rPh>
    <rPh sb="10" eb="12">
      <t>ノウチ</t>
    </rPh>
    <rPh sb="12" eb="15">
      <t>テンヨウナド</t>
    </rPh>
    <rPh sb="17" eb="18">
      <t>カカ</t>
    </rPh>
    <rPh sb="19" eb="21">
      <t>カンケイ</t>
    </rPh>
    <rPh sb="21" eb="23">
      <t>ギョウセイ</t>
    </rPh>
    <rPh sb="23" eb="25">
      <t>キカン</t>
    </rPh>
    <rPh sb="27" eb="29">
      <t>ソウダン</t>
    </rPh>
    <rPh sb="29" eb="31">
      <t>ジョウキョウ</t>
    </rPh>
    <phoneticPr fontId="4"/>
  </si>
  <si>
    <t>関係行政機関名</t>
    <rPh sb="0" eb="2">
      <t>カンケイ</t>
    </rPh>
    <rPh sb="2" eb="4">
      <t>ギョウセイ</t>
    </rPh>
    <rPh sb="4" eb="7">
      <t>キカンメイ</t>
    </rPh>
    <phoneticPr fontId="4"/>
  </si>
  <si>
    <t>担当者職氏名</t>
    <rPh sb="0" eb="3">
      <t>タントウシャ</t>
    </rPh>
    <rPh sb="3" eb="4">
      <t>ショク</t>
    </rPh>
    <rPh sb="4" eb="6">
      <t>シメイ</t>
    </rPh>
    <phoneticPr fontId="4"/>
  </si>
  <si>
    <t>処理期間（日数等）</t>
    <rPh sb="0" eb="2">
      <t>ショリ</t>
    </rPh>
    <rPh sb="2" eb="4">
      <t>キカン</t>
    </rPh>
    <rPh sb="4" eb="6">
      <t>ニッスウ</t>
    </rPh>
    <rPh sb="6" eb="7">
      <t>トウ</t>
    </rPh>
    <phoneticPr fontId="8"/>
  </si>
  <si>
    <t>什器備品</t>
    <rPh sb="0" eb="2">
      <t>ジュウキ</t>
    </rPh>
    <rPh sb="2" eb="4">
      <t>ビヒン</t>
    </rPh>
    <phoneticPr fontId="4"/>
  </si>
  <si>
    <t>運転資金</t>
    <rPh sb="0" eb="2">
      <t>ウンテン</t>
    </rPh>
    <rPh sb="2" eb="4">
      <t>シキン</t>
    </rPh>
    <phoneticPr fontId="4"/>
  </si>
  <si>
    <t>寄付金額</t>
    <phoneticPr fontId="4"/>
  </si>
  <si>
    <t>繰入総額</t>
    <rPh sb="0" eb="2">
      <t>クリイレ</t>
    </rPh>
    <rPh sb="2" eb="4">
      <t>ソウガク</t>
    </rPh>
    <phoneticPr fontId="4"/>
  </si>
  <si>
    <t>県・市元利補給</t>
    <rPh sb="0" eb="1">
      <t>ケン</t>
    </rPh>
    <rPh sb="2" eb="3">
      <t>シ</t>
    </rPh>
    <rPh sb="3" eb="5">
      <t>ガンリ</t>
    </rPh>
    <rPh sb="5" eb="7">
      <t>ホキュウ</t>
    </rPh>
    <phoneticPr fontId="4"/>
  </si>
  <si>
    <t>設置者負担分</t>
    <rPh sb="0" eb="3">
      <t>セッチシャ</t>
    </rPh>
    <rPh sb="3" eb="6">
      <t>フタンブン</t>
    </rPh>
    <phoneticPr fontId="4"/>
  </si>
  <si>
    <t>介護報酬・管理費収入等</t>
    <phoneticPr fontId="4"/>
  </si>
  <si>
    <t>利息（Ｂ）</t>
    <rPh sb="0" eb="2">
      <t>リソク</t>
    </rPh>
    <phoneticPr fontId="4"/>
  </si>
  <si>
    <t>備考</t>
    <rPh sb="0" eb="2">
      <t>ビコウ</t>
    </rPh>
    <phoneticPr fontId="4"/>
  </si>
  <si>
    <t>合　　　　計</t>
    <rPh sb="0" eb="1">
      <t>ゴウ</t>
    </rPh>
    <rPh sb="5" eb="6">
      <t>ケイ</t>
    </rPh>
    <phoneticPr fontId="4"/>
  </si>
  <si>
    <t>・</t>
    <phoneticPr fontId="4"/>
  </si>
  <si>
    <t>設置者負担</t>
    <rPh sb="0" eb="3">
      <t>セッチシャ</t>
    </rPh>
    <rPh sb="3" eb="5">
      <t>フタン</t>
    </rPh>
    <phoneticPr fontId="4"/>
  </si>
  <si>
    <t>県補助金</t>
    <rPh sb="0" eb="1">
      <t>ケン</t>
    </rPh>
    <rPh sb="1" eb="4">
      <t>ホジョキン</t>
    </rPh>
    <phoneticPr fontId="8"/>
  </si>
  <si>
    <t>市町単独補助金</t>
    <rPh sb="0" eb="2">
      <t>シマチ</t>
    </rPh>
    <rPh sb="2" eb="4">
      <t>タンドク</t>
    </rPh>
    <rPh sb="4" eb="7">
      <t>ホジョキン</t>
    </rPh>
    <phoneticPr fontId="8"/>
  </si>
  <si>
    <t>地方債</t>
    <rPh sb="0" eb="3">
      <t>チホウサイ</t>
    </rPh>
    <phoneticPr fontId="4"/>
  </si>
  <si>
    <t>借入金</t>
    <rPh sb="0" eb="3">
      <t>カリイレキン</t>
    </rPh>
    <phoneticPr fontId="8"/>
  </si>
  <si>
    <t>寄付金</t>
    <rPh sb="0" eb="3">
      <t>キフキン</t>
    </rPh>
    <phoneticPr fontId="8"/>
  </si>
  <si>
    <t>その他</t>
    <rPh sb="2" eb="3">
      <t>タ</t>
    </rPh>
    <phoneticPr fontId="4"/>
  </si>
  <si>
    <t>資　金　内　訳</t>
    <rPh sb="0" eb="1">
      <t>シ</t>
    </rPh>
    <rPh sb="2" eb="3">
      <t>カネ</t>
    </rPh>
    <rPh sb="4" eb="5">
      <t>ナイ</t>
    </rPh>
    <rPh sb="6" eb="7">
      <t>ヤク</t>
    </rPh>
    <phoneticPr fontId="4"/>
  </si>
  <si>
    <t>開業費</t>
    <rPh sb="0" eb="3">
      <t>カイギョウヒ</t>
    </rPh>
    <phoneticPr fontId="4"/>
  </si>
  <si>
    <t>工事期間中借地料</t>
    <rPh sb="0" eb="2">
      <t>コウジ</t>
    </rPh>
    <rPh sb="2" eb="5">
      <t>キカンチュウ</t>
    </rPh>
    <rPh sb="5" eb="8">
      <t>シャクチリョウ</t>
    </rPh>
    <phoneticPr fontId="4"/>
  </si>
  <si>
    <t>給水分担金</t>
    <rPh sb="0" eb="2">
      <t>キュウスイ</t>
    </rPh>
    <rPh sb="2" eb="4">
      <t>ブンタン</t>
    </rPh>
    <rPh sb="4" eb="5">
      <t>キン</t>
    </rPh>
    <phoneticPr fontId="4"/>
  </si>
  <si>
    <t>（千円）</t>
    <rPh sb="1" eb="3">
      <t>センエン</t>
    </rPh>
    <phoneticPr fontId="4"/>
  </si>
  <si>
    <t>【②】</t>
    <phoneticPr fontId="8"/>
  </si>
  <si>
    <t>設置公共団体の予算措置</t>
    <phoneticPr fontId="4"/>
  </si>
  <si>
    <t>都道府県・市の予算措置</t>
    <phoneticPr fontId="4"/>
  </si>
  <si>
    <t>注）</t>
    <rPh sb="0" eb="1">
      <t>チュウ</t>
    </rPh>
    <phoneticPr fontId="4"/>
  </si>
  <si>
    <t>当初・補正（　　月）</t>
    <rPh sb="8" eb="9">
      <t>ツキ</t>
    </rPh>
    <phoneticPr fontId="8"/>
  </si>
  <si>
    <t>一般財源</t>
    <rPh sb="0" eb="2">
      <t>イッパン</t>
    </rPh>
    <rPh sb="2" eb="4">
      <t>ザイゲン</t>
    </rPh>
    <phoneticPr fontId="8"/>
  </si>
  <si>
    <t>※　内訳下記記載</t>
    <rPh sb="2" eb="4">
      <t>ウチワケ</t>
    </rPh>
    <rPh sb="4" eb="6">
      <t>カキ</t>
    </rPh>
    <rPh sb="6" eb="8">
      <t>キサイ</t>
    </rPh>
    <phoneticPr fontId="8"/>
  </si>
  <si>
    <t>例）特別養護老人ホーム</t>
    <rPh sb="0" eb="1">
      <t>レイ</t>
    </rPh>
    <rPh sb="2" eb="8">
      <t>トクベツヨウゴロウジン</t>
    </rPh>
    <phoneticPr fontId="4"/>
  </si>
  <si>
    <t>法人名または設置市町名：</t>
    <rPh sb="0" eb="2">
      <t>ホウジン</t>
    </rPh>
    <rPh sb="2" eb="3">
      <t>メイ</t>
    </rPh>
    <rPh sb="6" eb="8">
      <t>セッチ</t>
    </rPh>
    <rPh sb="8" eb="10">
      <t>シチョウ</t>
    </rPh>
    <rPh sb="10" eb="11">
      <t>メイ</t>
    </rPh>
    <phoneticPr fontId="8"/>
  </si>
  <si>
    <t>施設種別：</t>
    <rPh sb="0" eb="2">
      <t>シセツ</t>
    </rPh>
    <rPh sb="2" eb="4">
      <t>シュベツ</t>
    </rPh>
    <phoneticPr fontId="4"/>
  </si>
  <si>
    <t>（単位：千円）</t>
    <rPh sb="1" eb="3">
      <t>タンイ</t>
    </rPh>
    <rPh sb="4" eb="6">
      <t>センエン</t>
    </rPh>
    <phoneticPr fontId="4"/>
  </si>
  <si>
    <t>充　　当　　財　　源</t>
    <rPh sb="0" eb="1">
      <t>ミツル</t>
    </rPh>
    <rPh sb="3" eb="4">
      <t>トウ</t>
    </rPh>
    <rPh sb="6" eb="7">
      <t>ザイ</t>
    </rPh>
    <rPh sb="9" eb="10">
      <t>ミナモト</t>
    </rPh>
    <phoneticPr fontId="4"/>
  </si>
  <si>
    <t>既存法人の場合</t>
    <phoneticPr fontId="4"/>
  </si>
  <si>
    <t>第一種低層住居専用地域</t>
    <phoneticPr fontId="4"/>
  </si>
  <si>
    <t>商業区域</t>
    <rPh sb="0" eb="2">
      <t>ショウギョウ</t>
    </rPh>
    <rPh sb="2" eb="4">
      <t>クイキ</t>
    </rPh>
    <phoneticPr fontId="4"/>
  </si>
  <si>
    <t>第二種中高層住居専用地域</t>
    <phoneticPr fontId="4"/>
  </si>
  <si>
    <t>準住居地域</t>
    <phoneticPr fontId="4"/>
  </si>
  <si>
    <t>準工業地域</t>
    <phoneticPr fontId="4"/>
  </si>
  <si>
    <t>用途指定なし</t>
    <phoneticPr fontId="4"/>
  </si>
  <si>
    <t>第一種住居地域</t>
    <phoneticPr fontId="4"/>
  </si>
  <si>
    <t>近隣商業地域　</t>
    <phoneticPr fontId="4"/>
  </si>
  <si>
    <t>工業地域</t>
    <phoneticPr fontId="4"/>
  </si>
  <si>
    <t>第一種中高層住居専用地域</t>
    <phoneticPr fontId="4"/>
  </si>
  <si>
    <t>第二種住居地域</t>
    <phoneticPr fontId="4"/>
  </si>
  <si>
    <t>工業専用地域</t>
    <phoneticPr fontId="4"/>
  </si>
  <si>
    <t>第二種低層住居専用地域</t>
    <phoneticPr fontId="4"/>
  </si>
  <si>
    <t>市街化調整区域</t>
    <phoneticPr fontId="4"/>
  </si>
  <si>
    <t>市街化区域</t>
    <rPh sb="0" eb="3">
      <t>シガイカ</t>
    </rPh>
    <rPh sb="3" eb="5">
      <t>クイキ</t>
    </rPh>
    <phoneticPr fontId="4"/>
  </si>
  <si>
    <t>その他（　　　　　　　　　　　　　　　）</t>
    <phoneticPr fontId="4"/>
  </si>
  <si>
    <t>山林</t>
    <rPh sb="0" eb="2">
      <t>サンリン</t>
    </rPh>
    <phoneticPr fontId="4"/>
  </si>
  <si>
    <t>農地</t>
    <rPh sb="0" eb="2">
      <t>ノウチ</t>
    </rPh>
    <phoneticPr fontId="4"/>
  </si>
  <si>
    <t>JR○○線　○○駅</t>
    <rPh sb="4" eb="5">
      <t>セン</t>
    </rPh>
    <rPh sb="8" eb="9">
      <t>エキ</t>
    </rPh>
    <phoneticPr fontId="4"/>
  </si>
  <si>
    <t>進入路の状況
(主要な道路(センターラインのある道路）から予定地まで）</t>
    <rPh sb="0" eb="2">
      <t>シンニュウ</t>
    </rPh>
    <rPh sb="2" eb="3">
      <t>ロ</t>
    </rPh>
    <rPh sb="4" eb="6">
      <t>ジョウキョウ</t>
    </rPh>
    <phoneticPr fontId="8"/>
  </si>
  <si>
    <t>可能</t>
    <rPh sb="0" eb="2">
      <t>カノウ</t>
    </rPh>
    <phoneticPr fontId="4"/>
  </si>
  <si>
    <t>不可能</t>
    <rPh sb="0" eb="3">
      <t>フカノウ</t>
    </rPh>
    <phoneticPr fontId="4"/>
  </si>
  <si>
    <t>4m確保</t>
    <rPh sb="2" eb="4">
      <t>カクホ</t>
    </rPh>
    <phoneticPr fontId="4"/>
  </si>
  <si>
    <t>4m確保不可</t>
    <rPh sb="2" eb="4">
      <t>カクホ</t>
    </rPh>
    <rPh sb="4" eb="6">
      <t>フカ</t>
    </rPh>
    <phoneticPr fontId="4"/>
  </si>
  <si>
    <t>幅員（最も狭い場所）</t>
    <rPh sb="0" eb="1">
      <t>ハバ</t>
    </rPh>
    <rPh sb="1" eb="2">
      <t>イン</t>
    </rPh>
    <rPh sb="3" eb="4">
      <t>モット</t>
    </rPh>
    <rPh sb="5" eb="6">
      <t>セマ</t>
    </rPh>
    <rPh sb="7" eb="9">
      <t>バショ</t>
    </rPh>
    <phoneticPr fontId="8"/>
  </si>
  <si>
    <t>敷設済</t>
    <rPh sb="0" eb="2">
      <t>フセツ</t>
    </rPh>
    <rPh sb="2" eb="3">
      <t>ズミ</t>
    </rPh>
    <phoneticPr fontId="4"/>
  </si>
  <si>
    <t>延長工事必要</t>
    <rPh sb="0" eb="2">
      <t>エンチョウ</t>
    </rPh>
    <rPh sb="2" eb="4">
      <t>コウジ</t>
    </rPh>
    <rPh sb="4" eb="6">
      <t>ヒツヨウ</t>
    </rPh>
    <phoneticPr fontId="4"/>
  </si>
  <si>
    <t>工事必要</t>
    <rPh sb="0" eb="2">
      <t>コウジ</t>
    </rPh>
    <rPh sb="2" eb="4">
      <t>ヒツヨウ</t>
    </rPh>
    <phoneticPr fontId="4"/>
  </si>
  <si>
    <t>問題あり</t>
    <rPh sb="0" eb="2">
      <t>モンダイ</t>
    </rPh>
    <phoneticPr fontId="4"/>
  </si>
  <si>
    <t>問題なし</t>
    <rPh sb="0" eb="2">
      <t>モンダイ</t>
    </rPh>
    <phoneticPr fontId="4"/>
  </si>
  <si>
    <t>台分</t>
    <rPh sb="0" eb="2">
      <t>ダイブン</t>
    </rPh>
    <phoneticPr fontId="4"/>
  </si>
  <si>
    <t>台</t>
    <rPh sb="0" eb="1">
      <t>ダイ</t>
    </rPh>
    <phoneticPr fontId="4"/>
  </si>
  <si>
    <t>職員分</t>
    <rPh sb="0" eb="2">
      <t>ショクイン</t>
    </rPh>
    <rPh sb="2" eb="3">
      <t>ブン</t>
    </rPh>
    <phoneticPr fontId="4"/>
  </si>
  <si>
    <t>来所者分</t>
    <rPh sb="0" eb="2">
      <t>ライショ</t>
    </rPh>
    <rPh sb="2" eb="3">
      <t>シャ</t>
    </rPh>
    <rPh sb="3" eb="4">
      <t>ブン</t>
    </rPh>
    <phoneticPr fontId="4"/>
  </si>
  <si>
    <t>業務者分</t>
    <rPh sb="0" eb="2">
      <t>ギョウム</t>
    </rPh>
    <rPh sb="2" eb="3">
      <t>シャ</t>
    </rPh>
    <rPh sb="3" eb="4">
      <t>ブン</t>
    </rPh>
    <phoneticPr fontId="4"/>
  </si>
  <si>
    <t>敷地外に確保
(所在地住所、自己所有、借地の別）</t>
    <rPh sb="0" eb="2">
      <t>シキチ</t>
    </rPh>
    <rPh sb="2" eb="3">
      <t>ホカ</t>
    </rPh>
    <rPh sb="4" eb="6">
      <t>カクホ</t>
    </rPh>
    <phoneticPr fontId="8"/>
  </si>
  <si>
    <t>※　予定地取得計画、売買確約書の締結状況等を記載のこと。</t>
    <rPh sb="2" eb="4">
      <t>ヨテイ</t>
    </rPh>
    <rPh sb="4" eb="5">
      <t>チ</t>
    </rPh>
    <rPh sb="5" eb="7">
      <t>シュトク</t>
    </rPh>
    <rPh sb="7" eb="9">
      <t>ケイカク</t>
    </rPh>
    <rPh sb="10" eb="12">
      <t>バイバイ</t>
    </rPh>
    <rPh sb="12" eb="15">
      <t>カクヤクショ</t>
    </rPh>
    <rPh sb="16" eb="18">
      <t>テイケツ</t>
    </rPh>
    <rPh sb="18" eb="20">
      <t>ジョウキョウ</t>
    </rPh>
    <rPh sb="20" eb="21">
      <t>トウ</t>
    </rPh>
    <rPh sb="22" eb="24">
      <t>キサイ</t>
    </rPh>
    <phoneticPr fontId="8"/>
  </si>
  <si>
    <t>m</t>
    <phoneticPr fontId="8"/>
  </si>
  <si>
    <t>JR○○線　○○前</t>
    <rPh sb="4" eb="5">
      <t>セン</t>
    </rPh>
    <rPh sb="8" eb="9">
      <t>マエ</t>
    </rPh>
    <phoneticPr fontId="4"/>
  </si>
  <si>
    <t>⑧土砂災害警戒区域
　土砂災害特別警戒区域</t>
    <rPh sb="1" eb="3">
      <t>ドシャ</t>
    </rPh>
    <rPh sb="3" eb="5">
      <t>サイガイ</t>
    </rPh>
    <rPh sb="5" eb="7">
      <t>ケイカイ</t>
    </rPh>
    <rPh sb="7" eb="9">
      <t>クイキ</t>
    </rPh>
    <rPh sb="11" eb="13">
      <t>ドシャ</t>
    </rPh>
    <rPh sb="13" eb="15">
      <t>サイガイ</t>
    </rPh>
    <rPh sb="15" eb="17">
      <t>トクベツ</t>
    </rPh>
    <rPh sb="17" eb="19">
      <t>ケイカイ</t>
    </rPh>
    <rPh sb="19" eb="21">
      <t>クイキ</t>
    </rPh>
    <phoneticPr fontId="8"/>
  </si>
  <si>
    <t>理事等縁故者</t>
    <rPh sb="0" eb="2">
      <t>リジ</t>
    </rPh>
    <rPh sb="2" eb="3">
      <t>トウ</t>
    </rPh>
    <rPh sb="3" eb="6">
      <t>エンコシャ</t>
    </rPh>
    <phoneticPr fontId="8"/>
  </si>
  <si>
    <t>一般個人</t>
    <rPh sb="0" eb="2">
      <t>イッパン</t>
    </rPh>
    <rPh sb="2" eb="4">
      <t>コジン</t>
    </rPh>
    <phoneticPr fontId="8"/>
  </si>
  <si>
    <t>公有地</t>
    <rPh sb="0" eb="3">
      <t>コウユウチ</t>
    </rPh>
    <phoneticPr fontId="8"/>
  </si>
  <si>
    <t>取得済み</t>
    <rPh sb="0" eb="2">
      <t>シュトク</t>
    </rPh>
    <rPh sb="2" eb="3">
      <t>ズミ</t>
    </rPh>
    <phoneticPr fontId="8"/>
  </si>
  <si>
    <t>賃貸借契約済</t>
    <rPh sb="0" eb="3">
      <t>チンタイシャク</t>
    </rPh>
    <rPh sb="3" eb="5">
      <t>ケイヤク</t>
    </rPh>
    <rPh sb="5" eb="6">
      <t>ズミ</t>
    </rPh>
    <phoneticPr fontId="8"/>
  </si>
  <si>
    <t>取得交渉中
（売買予約含む）</t>
    <rPh sb="0" eb="2">
      <t>シュトク</t>
    </rPh>
    <rPh sb="2" eb="5">
      <t>コウショウチュウ</t>
    </rPh>
    <rPh sb="7" eb="9">
      <t>バイバイ</t>
    </rPh>
    <rPh sb="9" eb="11">
      <t>ヨヤク</t>
    </rPh>
    <rPh sb="11" eb="12">
      <t>フク</t>
    </rPh>
    <phoneticPr fontId="8"/>
  </si>
  <si>
    <t>賃貸借契約交渉中</t>
    <rPh sb="0" eb="3">
      <t>チンタイシャク</t>
    </rPh>
    <rPh sb="3" eb="5">
      <t>ケイヤク</t>
    </rPh>
    <rPh sb="5" eb="8">
      <t>コウショウチュウ</t>
    </rPh>
    <phoneticPr fontId="8"/>
  </si>
  <si>
    <t>未交渉</t>
    <rPh sb="0" eb="1">
      <t>ミ</t>
    </rPh>
    <rPh sb="1" eb="3">
      <t>コウショウ</t>
    </rPh>
    <phoneticPr fontId="4"/>
  </si>
  <si>
    <t>令和○年○月○日</t>
    <rPh sb="0" eb="2">
      <t>レイワ</t>
    </rPh>
    <rPh sb="3" eb="4">
      <t>ネン</t>
    </rPh>
    <rPh sb="5" eb="6">
      <t>ツキ</t>
    </rPh>
    <rPh sb="7" eb="8">
      <t>ニチ</t>
    </rPh>
    <phoneticPr fontId="8"/>
  </si>
  <si>
    <t>整地済</t>
    <rPh sb="0" eb="2">
      <t>セイチ</t>
    </rPh>
    <rPh sb="2" eb="3">
      <t>ズミ</t>
    </rPh>
    <phoneticPr fontId="8"/>
  </si>
  <si>
    <t>（　　　　　　）</t>
    <phoneticPr fontId="4"/>
  </si>
  <si>
    <t>有り</t>
    <rPh sb="0" eb="1">
      <t>ア</t>
    </rPh>
    <phoneticPr fontId="4"/>
  </si>
  <si>
    <t>無し</t>
    <rPh sb="0" eb="1">
      <t>ナ</t>
    </rPh>
    <phoneticPr fontId="4"/>
  </si>
  <si>
    <t>有りの場合、防災工事の進捗状況</t>
    <rPh sb="0" eb="1">
      <t>ア</t>
    </rPh>
    <rPh sb="3" eb="5">
      <t>バアイ</t>
    </rPh>
    <rPh sb="6" eb="8">
      <t>ボウサイ</t>
    </rPh>
    <rPh sb="8" eb="10">
      <t>コウジ</t>
    </rPh>
    <rPh sb="11" eb="13">
      <t>シンチョク</t>
    </rPh>
    <rPh sb="13" eb="15">
      <t>ジョウキョウ</t>
    </rPh>
    <phoneticPr fontId="8"/>
  </si>
  <si>
    <t>○○農林事務所
△△課
担当職氏名　○○　○○氏</t>
    <rPh sb="2" eb="4">
      <t>ノウリン</t>
    </rPh>
    <rPh sb="4" eb="6">
      <t>ジム</t>
    </rPh>
    <rPh sb="6" eb="7">
      <t>ショ</t>
    </rPh>
    <rPh sb="10" eb="11">
      <t>カ</t>
    </rPh>
    <rPh sb="12" eb="15">
      <t>タントウショク</t>
    </rPh>
    <rPh sb="15" eb="17">
      <t>シメイ</t>
    </rPh>
    <rPh sb="23" eb="24">
      <t>ウジ</t>
    </rPh>
    <phoneticPr fontId="8"/>
  </si>
  <si>
    <t>○○市町　
△△課
担当職氏名　○○　○○氏</t>
    <rPh sb="2" eb="3">
      <t>シ</t>
    </rPh>
    <rPh sb="3" eb="4">
      <t>マチ</t>
    </rPh>
    <rPh sb="6" eb="9">
      <t>サンカクサンカクカ</t>
    </rPh>
    <rPh sb="10" eb="13">
      <t>タントウショク</t>
    </rPh>
    <rPh sb="13" eb="15">
      <t>シメイ</t>
    </rPh>
    <phoneticPr fontId="8"/>
  </si>
  <si>
    <t>①　山腹崩壊危険地区</t>
    <rPh sb="2" eb="4">
      <t>サンプク</t>
    </rPh>
    <rPh sb="4" eb="10">
      <t>ホウカイキケンチク</t>
    </rPh>
    <phoneticPr fontId="8"/>
  </si>
  <si>
    <t>②　崩壊土砂流出危険地区</t>
    <rPh sb="2" eb="4">
      <t>ホウカイ</t>
    </rPh>
    <rPh sb="4" eb="6">
      <t>ドシャ</t>
    </rPh>
    <rPh sb="6" eb="8">
      <t>リュウシュツ</t>
    </rPh>
    <rPh sb="8" eb="10">
      <t>キケン</t>
    </rPh>
    <rPh sb="10" eb="12">
      <t>チク</t>
    </rPh>
    <phoneticPr fontId="8"/>
  </si>
  <si>
    <t>④　①から③の準用地区</t>
    <rPh sb="7" eb="9">
      <t>ジュンヨウ</t>
    </rPh>
    <rPh sb="9" eb="11">
      <t>チク</t>
    </rPh>
    <phoneticPr fontId="8"/>
  </si>
  <si>
    <t>③　地すべり危険地区</t>
    <rPh sb="2" eb="3">
      <t>チ</t>
    </rPh>
    <rPh sb="6" eb="8">
      <t>キケン</t>
    </rPh>
    <rPh sb="8" eb="10">
      <t>チク</t>
    </rPh>
    <phoneticPr fontId="8"/>
  </si>
  <si>
    <t>⑤　土石流発生危険渓流(区域)</t>
    <rPh sb="2" eb="5">
      <t>ドセキリュウ</t>
    </rPh>
    <rPh sb="5" eb="7">
      <t>ハッセイ</t>
    </rPh>
    <rPh sb="7" eb="9">
      <t>キケン</t>
    </rPh>
    <rPh sb="9" eb="11">
      <t>ケイリュウ</t>
    </rPh>
    <rPh sb="12" eb="14">
      <t>クイキ</t>
    </rPh>
    <phoneticPr fontId="8"/>
  </si>
  <si>
    <t>⑦　急傾斜危険区域(か所)</t>
    <rPh sb="2" eb="3">
      <t>キュウ</t>
    </rPh>
    <rPh sb="3" eb="5">
      <t>ケイシャ</t>
    </rPh>
    <rPh sb="5" eb="7">
      <t>キケン</t>
    </rPh>
    <rPh sb="7" eb="9">
      <t>クイキ</t>
    </rPh>
    <rPh sb="11" eb="12">
      <t>ショ</t>
    </rPh>
    <phoneticPr fontId="8"/>
  </si>
  <si>
    <t>⑨　浸水想定区域</t>
    <rPh sb="2" eb="4">
      <t>シンスイ</t>
    </rPh>
    <rPh sb="4" eb="6">
      <t>ソウテイ</t>
    </rPh>
    <rPh sb="6" eb="8">
      <t>クイキ</t>
    </rPh>
    <phoneticPr fontId="8"/>
  </si>
  <si>
    <t>⑪　なだれ危険か所</t>
    <rPh sb="5" eb="7">
      <t>キケン</t>
    </rPh>
    <rPh sb="8" eb="9">
      <t>ショ</t>
    </rPh>
    <phoneticPr fontId="8"/>
  </si>
  <si>
    <t>該当の有無</t>
    <rPh sb="0" eb="2">
      <t>ガイトウ</t>
    </rPh>
    <rPh sb="3" eb="5">
      <t>ウム</t>
    </rPh>
    <phoneticPr fontId="8"/>
  </si>
  <si>
    <t>災害に係る指定区域</t>
    <rPh sb="0" eb="2">
      <t>サイガイ</t>
    </rPh>
    <rPh sb="3" eb="4">
      <t>カカ</t>
    </rPh>
    <rPh sb="5" eb="7">
      <t>シテイ</t>
    </rPh>
    <rPh sb="7" eb="9">
      <t>クイキ</t>
    </rPh>
    <phoneticPr fontId="8"/>
  </si>
  <si>
    <t>関係法令上の問題</t>
    <rPh sb="0" eb="2">
      <t>カンケイ</t>
    </rPh>
    <rPh sb="2" eb="4">
      <t>ホウレイ</t>
    </rPh>
    <rPh sb="4" eb="5">
      <t>ジョウ</t>
    </rPh>
    <rPh sb="6" eb="8">
      <t>モンダイ</t>
    </rPh>
    <phoneticPr fontId="8"/>
  </si>
  <si>
    <t>可</t>
    <rPh sb="0" eb="1">
      <t>カ</t>
    </rPh>
    <phoneticPr fontId="4"/>
  </si>
  <si>
    <t>否</t>
    <rPh sb="0" eb="1">
      <t>イナ</t>
    </rPh>
    <phoneticPr fontId="4"/>
  </si>
  <si>
    <t>担当課名</t>
    <rPh sb="0" eb="2">
      <t>タントウ</t>
    </rPh>
    <rPh sb="2" eb="4">
      <t>カメイ</t>
    </rPh>
    <phoneticPr fontId="4"/>
  </si>
  <si>
    <t>△△課</t>
    <rPh sb="0" eb="3">
      <t>サンカクサンカクカ</t>
    </rPh>
    <phoneticPr fontId="4"/>
  </si>
  <si>
    <t>　○○　○○氏</t>
    <phoneticPr fontId="8"/>
  </si>
  <si>
    <t>令和○○年○○月○○日</t>
    <rPh sb="0" eb="2">
      <t>レイワ</t>
    </rPh>
    <rPh sb="4" eb="5">
      <t>ネン</t>
    </rPh>
    <rPh sb="7" eb="8">
      <t>ツキ</t>
    </rPh>
    <rPh sb="10" eb="11">
      <t>ニチ</t>
    </rPh>
    <phoneticPr fontId="4"/>
  </si>
  <si>
    <t>農振農用地</t>
    <rPh sb="0" eb="1">
      <t>ノウ</t>
    </rPh>
    <rPh sb="1" eb="2">
      <t>シン</t>
    </rPh>
    <rPh sb="2" eb="5">
      <t>ノウヨウチ</t>
    </rPh>
    <phoneticPr fontId="8"/>
  </si>
  <si>
    <t>国有財産（いわゆる、赤線、青線）</t>
    <rPh sb="0" eb="2">
      <t>コクユウ</t>
    </rPh>
    <rPh sb="2" eb="4">
      <t>ザイサン</t>
    </rPh>
    <rPh sb="10" eb="12">
      <t>アカセン</t>
    </rPh>
    <rPh sb="13" eb="15">
      <t>アオセン</t>
    </rPh>
    <phoneticPr fontId="8"/>
  </si>
  <si>
    <t>敷地内の国有財産の有無</t>
    <rPh sb="0" eb="3">
      <t>シキチナイ</t>
    </rPh>
    <rPh sb="4" eb="6">
      <t>コクユウ</t>
    </rPh>
    <rPh sb="6" eb="8">
      <t>ザイサン</t>
    </rPh>
    <rPh sb="9" eb="11">
      <t>ウム</t>
    </rPh>
    <phoneticPr fontId="8"/>
  </si>
  <si>
    <t>（有りの場合、用途廃止等の見通し及び関係者の同意状況を具体的に記入）</t>
    <phoneticPr fontId="8"/>
  </si>
  <si>
    <t>その他</t>
    <rPh sb="2" eb="3">
      <t>タ</t>
    </rPh>
    <phoneticPr fontId="4"/>
  </si>
  <si>
    <t>開発許可
（開発協議）</t>
    <rPh sb="0" eb="2">
      <t>カイハツ</t>
    </rPh>
    <rPh sb="2" eb="4">
      <t>キョカ</t>
    </rPh>
    <rPh sb="6" eb="8">
      <t>カイハツ</t>
    </rPh>
    <rPh sb="8" eb="10">
      <t>キョウギ</t>
    </rPh>
    <phoneticPr fontId="8"/>
  </si>
  <si>
    <t>建築基準法上の当該地の建坪率</t>
    <rPh sb="0" eb="2">
      <t>ケンチク</t>
    </rPh>
    <rPh sb="2" eb="5">
      <t>キジュンホウ</t>
    </rPh>
    <rPh sb="5" eb="6">
      <t>ウエ</t>
    </rPh>
    <phoneticPr fontId="8"/>
  </si>
  <si>
    <t>建築基準法上の当該地の容積率</t>
    <rPh sb="0" eb="2">
      <t>ケンチク</t>
    </rPh>
    <rPh sb="2" eb="5">
      <t>キジュンホウ</t>
    </rPh>
    <rPh sb="5" eb="6">
      <t>ウエ</t>
    </rPh>
    <rPh sb="11" eb="14">
      <t>ヨウセキリツ</t>
    </rPh>
    <phoneticPr fontId="8"/>
  </si>
  <si>
    <t>項　目</t>
    <rPh sb="0" eb="1">
      <t>コウ</t>
    </rPh>
    <rPh sb="2" eb="3">
      <t>メ</t>
    </rPh>
    <phoneticPr fontId="4"/>
  </si>
  <si>
    <t>○○事務所
△△課
担当職氏名　○○　○○氏</t>
    <rPh sb="2" eb="4">
      <t>ジム</t>
    </rPh>
    <rPh sb="4" eb="5">
      <t>ショ</t>
    </rPh>
    <rPh sb="8" eb="9">
      <t>カ</t>
    </rPh>
    <rPh sb="10" eb="13">
      <t>タントウショク</t>
    </rPh>
    <rPh sb="13" eb="15">
      <t>シメイ</t>
    </rPh>
    <rPh sb="21" eb="22">
      <t>ウジ</t>
    </rPh>
    <phoneticPr fontId="8"/>
  </si>
  <si>
    <t>有りの場合、具体的な内容</t>
    <rPh sb="0" eb="1">
      <t>ア</t>
    </rPh>
    <rPh sb="3" eb="5">
      <t>バアイ</t>
    </rPh>
    <rPh sb="6" eb="9">
      <t>グタイテキ</t>
    </rPh>
    <rPh sb="10" eb="12">
      <t>ナイヨウ</t>
    </rPh>
    <phoneticPr fontId="8"/>
  </si>
  <si>
    <t>要</t>
    <rPh sb="0" eb="1">
      <t>ヨウ</t>
    </rPh>
    <phoneticPr fontId="4"/>
  </si>
  <si>
    <t>不要</t>
    <rPh sb="0" eb="2">
      <t>フヨウ</t>
    </rPh>
    <phoneticPr fontId="4"/>
  </si>
  <si>
    <t>（要の場合、開発許可（開発協議）に係る見通し）</t>
    <rPh sb="1" eb="2">
      <t>ヨウ</t>
    </rPh>
    <rPh sb="3" eb="5">
      <t>バアイ</t>
    </rPh>
    <rPh sb="6" eb="8">
      <t>カイハツ</t>
    </rPh>
    <rPh sb="8" eb="10">
      <t>キョカ</t>
    </rPh>
    <rPh sb="11" eb="13">
      <t>カイハツ</t>
    </rPh>
    <rPh sb="13" eb="15">
      <t>キョウギ</t>
    </rPh>
    <rPh sb="17" eb="18">
      <t>カカ</t>
    </rPh>
    <rPh sb="19" eb="21">
      <t>ミトオ</t>
    </rPh>
    <phoneticPr fontId="4"/>
  </si>
  <si>
    <t>％（A）</t>
    <phoneticPr fontId="4"/>
  </si>
  <si>
    <t>㎡）</t>
    <phoneticPr fontId="4"/>
  </si>
  <si>
    <t>(A)×予定地面積（</t>
    <phoneticPr fontId="4"/>
  </si>
  <si>
    <t>㎡</t>
    <phoneticPr fontId="4"/>
  </si>
  <si>
    <t>※　確認した行政機関（担当課、担当者）名は、漏れなく、正確に記入すること。</t>
    <phoneticPr fontId="4"/>
  </si>
  <si>
    <t>所　有　区　分</t>
    <rPh sb="0" eb="1">
      <t>ショ</t>
    </rPh>
    <rPh sb="2" eb="3">
      <t>アリ</t>
    </rPh>
    <rPh sb="4" eb="5">
      <t>ク</t>
    </rPh>
    <rPh sb="6" eb="7">
      <t>ブン</t>
    </rPh>
    <phoneticPr fontId="8"/>
  </si>
  <si>
    <t>交　渉　状　況</t>
    <rPh sb="0" eb="1">
      <t>コウ</t>
    </rPh>
    <rPh sb="2" eb="3">
      <t>ワタル</t>
    </rPh>
    <rPh sb="4" eb="5">
      <t>ジョウ</t>
    </rPh>
    <rPh sb="6" eb="7">
      <t>キョウ</t>
    </rPh>
    <phoneticPr fontId="8"/>
  </si>
  <si>
    <t>（様式第７号②）</t>
    <phoneticPr fontId="4"/>
  </si>
  <si>
    <t>法人所在地の都道府県名</t>
    <rPh sb="0" eb="2">
      <t>ホウジン</t>
    </rPh>
    <rPh sb="2" eb="5">
      <t>ショザイチ</t>
    </rPh>
    <rPh sb="6" eb="10">
      <t>トドウフケン</t>
    </rPh>
    <rPh sb="10" eb="11">
      <t>メイ</t>
    </rPh>
    <phoneticPr fontId="4"/>
  </si>
  <si>
    <t>兵庫県</t>
    <rPh sb="0" eb="3">
      <t>ヒョウゴケン</t>
    </rPh>
    <phoneticPr fontId="4"/>
  </si>
  <si>
    <t>兵庫県</t>
    <rPh sb="0" eb="2">
      <t>ヒョウゴ</t>
    </rPh>
    <rPh sb="2" eb="3">
      <t>ケン</t>
    </rPh>
    <phoneticPr fontId="4"/>
  </si>
  <si>
    <t>既設置施設名</t>
    <phoneticPr fontId="4"/>
  </si>
  <si>
    <t>借入先</t>
    <rPh sb="0" eb="2">
      <t>カリイレ</t>
    </rPh>
    <rPh sb="2" eb="3">
      <t>サキ</t>
    </rPh>
    <phoneticPr fontId="4"/>
  </si>
  <si>
    <t>借入金額</t>
    <rPh sb="0" eb="2">
      <t>カリイレ</t>
    </rPh>
    <rPh sb="2" eb="4">
      <t>キンガク</t>
    </rPh>
    <phoneticPr fontId="4"/>
  </si>
  <si>
    <t>前年度償還額</t>
    <rPh sb="0" eb="3">
      <t>ゼンネンド</t>
    </rPh>
    <rPh sb="3" eb="5">
      <t>ショウカン</t>
    </rPh>
    <rPh sb="5" eb="6">
      <t>ガク</t>
    </rPh>
    <phoneticPr fontId="4"/>
  </si>
  <si>
    <t>債務残額に対する設置者負担分</t>
    <rPh sb="0" eb="2">
      <t>サイム</t>
    </rPh>
    <rPh sb="2" eb="4">
      <t>ザンガク</t>
    </rPh>
    <rPh sb="5" eb="6">
      <t>タイ</t>
    </rPh>
    <rPh sb="8" eb="11">
      <t>セッチシャ</t>
    </rPh>
    <rPh sb="11" eb="13">
      <t>フタン</t>
    </rPh>
    <rPh sb="13" eb="14">
      <t>ブン</t>
    </rPh>
    <phoneticPr fontId="4"/>
  </si>
  <si>
    <t>千円</t>
    <rPh sb="0" eb="2">
      <t>センエン</t>
    </rPh>
    <phoneticPr fontId="4"/>
  </si>
  <si>
    <t>設置者負担分内訳</t>
    <rPh sb="0" eb="3">
      <t>セッチシャ</t>
    </rPh>
    <rPh sb="3" eb="6">
      <t>フタンブン</t>
    </rPh>
    <rPh sb="6" eb="8">
      <t>ウチワケ</t>
    </rPh>
    <phoneticPr fontId="4"/>
  </si>
  <si>
    <t>施設の総面積</t>
    <rPh sb="0" eb="2">
      <t>シセツ</t>
    </rPh>
    <rPh sb="3" eb="6">
      <t>ソウメンセキ</t>
    </rPh>
    <phoneticPr fontId="4"/>
  </si>
  <si>
    <t>施設の総事業費</t>
    <rPh sb="0" eb="2">
      <t>シセツ</t>
    </rPh>
    <rPh sb="3" eb="4">
      <t>ソウ</t>
    </rPh>
    <rPh sb="4" eb="7">
      <t>ジギョウヒ</t>
    </rPh>
    <phoneticPr fontId="4"/>
  </si>
  <si>
    <t>施設種類</t>
    <rPh sb="0" eb="2">
      <t>シセツ</t>
    </rPh>
    <rPh sb="2" eb="4">
      <t>シュルイ</t>
    </rPh>
    <phoneticPr fontId="4"/>
  </si>
  <si>
    <t>該当階数</t>
    <rPh sb="0" eb="2">
      <t>ガイトウ</t>
    </rPh>
    <rPh sb="2" eb="4">
      <t>カイスウ</t>
    </rPh>
    <phoneticPr fontId="4"/>
  </si>
  <si>
    <t>面積</t>
    <rPh sb="0" eb="2">
      <t>メンセキ</t>
    </rPh>
    <phoneticPr fontId="4"/>
  </si>
  <si>
    <t>設置主体</t>
    <rPh sb="0" eb="2">
      <t>セッチ</t>
    </rPh>
    <rPh sb="2" eb="4">
      <t>シュタイ</t>
    </rPh>
    <phoneticPr fontId="4"/>
  </si>
  <si>
    <t>厚生労働省等の所管部局等</t>
    <rPh sb="0" eb="5">
      <t>コウセイロウドウショウ</t>
    </rPh>
    <rPh sb="5" eb="6">
      <t>トウ</t>
    </rPh>
    <rPh sb="7" eb="9">
      <t>ショカン</t>
    </rPh>
    <rPh sb="9" eb="11">
      <t>ブキョク</t>
    </rPh>
    <rPh sb="11" eb="12">
      <t>トウ</t>
    </rPh>
    <phoneticPr fontId="4"/>
  </si>
  <si>
    <t>階</t>
    <rPh sb="0" eb="1">
      <t>カイ</t>
    </rPh>
    <phoneticPr fontId="4"/>
  </si>
  <si>
    <t>地下</t>
    <rPh sb="0" eb="2">
      <t>チカ</t>
    </rPh>
    <phoneticPr fontId="4"/>
  </si>
  <si>
    <t>地上</t>
    <rPh sb="0" eb="2">
      <t>チジョウ</t>
    </rPh>
    <phoneticPr fontId="4"/>
  </si>
  <si>
    <t>（他の施設が補助されなかった場合の対応）</t>
    <phoneticPr fontId="4"/>
  </si>
  <si>
    <t>（建設年度）</t>
    <rPh sb="1" eb="3">
      <t>ケンセツ</t>
    </rPh>
    <rPh sb="3" eb="5">
      <t>ネンド</t>
    </rPh>
    <phoneticPr fontId="4"/>
  </si>
  <si>
    <t>（面積）</t>
    <rPh sb="1" eb="3">
      <t>メンセキ</t>
    </rPh>
    <phoneticPr fontId="4"/>
  </si>
  <si>
    <t>（補助金名）</t>
    <rPh sb="1" eb="4">
      <t>ホジョキン</t>
    </rPh>
    <rPh sb="4" eb="5">
      <t>メイ</t>
    </rPh>
    <phoneticPr fontId="4"/>
  </si>
  <si>
    <t>（最低基準チェック状況）</t>
    <rPh sb="1" eb="3">
      <t>サイテイ</t>
    </rPh>
    <rPh sb="3" eb="5">
      <t>キジュン</t>
    </rPh>
    <rPh sb="9" eb="11">
      <t>ジョウキョウ</t>
    </rPh>
    <phoneticPr fontId="4"/>
  </si>
  <si>
    <t>改築及び増築等の場合</t>
    <phoneticPr fontId="8"/>
  </si>
  <si>
    <t>複合施設を設置の場合</t>
    <phoneticPr fontId="8"/>
  </si>
  <si>
    <t>建築図面に対する県・市の意見</t>
    <phoneticPr fontId="8"/>
  </si>
  <si>
    <t>　３．【④建設財源】欄の「寄付履行の確認書類等」は、寄付履行の確実性を確認した書類</t>
    <phoneticPr fontId="4"/>
  </si>
  <si>
    <t>（贈与契約書、残高証明書等）を記載すること。</t>
  </si>
  <si>
    <t>　１．【既存法人の場合】欄の「法人所在地の都道府県名」及び「協議施設建設地の都道府県名」には、</t>
    <phoneticPr fontId="4"/>
  </si>
  <si>
    <t>指定都市又は中核市の場合は、当該市名を記入すること。</t>
  </si>
  <si>
    <t>別途Word</t>
    <rPh sb="0" eb="2">
      <t>ベット</t>
    </rPh>
    <phoneticPr fontId="4"/>
  </si>
  <si>
    <t>処理見込み時期
（スケジュール）</t>
    <rPh sb="0" eb="2">
      <t>ショリ</t>
    </rPh>
    <rPh sb="2" eb="4">
      <t>ミコ</t>
    </rPh>
    <rPh sb="5" eb="7">
      <t>ジキ</t>
    </rPh>
    <phoneticPr fontId="8"/>
  </si>
  <si>
    <t>1-1（様式１号）</t>
    <phoneticPr fontId="4"/>
  </si>
  <si>
    <t>1-2（別紙1-1,1-2）</t>
    <phoneticPr fontId="4"/>
  </si>
  <si>
    <t>2（様式第７号①②）</t>
    <phoneticPr fontId="4"/>
  </si>
  <si>
    <t>（共通別紙７）</t>
    <phoneticPr fontId="4"/>
  </si>
  <si>
    <t>5-3（別紙２）</t>
    <phoneticPr fontId="4"/>
  </si>
  <si>
    <t>※　共用部分の按分の考え方、算定数字を記載すること。</t>
    <rPh sb="2" eb="4">
      <t>キョウヨウ</t>
    </rPh>
    <rPh sb="4" eb="6">
      <t>ブブン</t>
    </rPh>
    <rPh sb="7" eb="9">
      <t>アンブン</t>
    </rPh>
    <rPh sb="10" eb="11">
      <t>カンガ</t>
    </rPh>
    <rPh sb="12" eb="13">
      <t>カタ</t>
    </rPh>
    <rPh sb="14" eb="16">
      <t>サンテイ</t>
    </rPh>
    <rPh sb="16" eb="18">
      <t>スウジ</t>
    </rPh>
    <rPh sb="19" eb="21">
      <t>キサイ</t>
    </rPh>
    <phoneticPr fontId="8"/>
  </si>
  <si>
    <t>※　内法ではなく、壁心の面積を記載すること。</t>
    <rPh sb="2" eb="4">
      <t>ナイホウ</t>
    </rPh>
    <rPh sb="9" eb="10">
      <t>カベ</t>
    </rPh>
    <rPh sb="10" eb="11">
      <t>ココロ</t>
    </rPh>
    <rPh sb="12" eb="14">
      <t>メンセキ</t>
    </rPh>
    <rPh sb="15" eb="17">
      <t>キサイ</t>
    </rPh>
    <phoneticPr fontId="8"/>
  </si>
  <si>
    <t>※　整備する施設種別によって適宜欄を増やすこと。</t>
    <rPh sb="2" eb="4">
      <t>セイビ</t>
    </rPh>
    <rPh sb="6" eb="8">
      <t>シセツ</t>
    </rPh>
    <rPh sb="8" eb="10">
      <t>シュベツ</t>
    </rPh>
    <rPh sb="14" eb="16">
      <t>テキギ</t>
    </rPh>
    <rPh sb="16" eb="17">
      <t>ラン</t>
    </rPh>
    <rPh sb="18" eb="19">
      <t>フ</t>
    </rPh>
    <phoneticPr fontId="8"/>
  </si>
  <si>
    <t>※　補助対象外の施設についても記載すること。</t>
    <rPh sb="2" eb="4">
      <t>ホジョ</t>
    </rPh>
    <rPh sb="4" eb="6">
      <t>タイショウ</t>
    </rPh>
    <rPh sb="6" eb="7">
      <t>ソト</t>
    </rPh>
    <rPh sb="8" eb="10">
      <t>シセツ</t>
    </rPh>
    <rPh sb="15" eb="17">
      <t>キサイ</t>
    </rPh>
    <phoneticPr fontId="8"/>
  </si>
  <si>
    <t xml:space="preserve">  各種法令上の規制に対する協議状況報告書</t>
    <phoneticPr fontId="4"/>
  </si>
  <si>
    <t>（別紙３）</t>
    <phoneticPr fontId="4"/>
  </si>
  <si>
    <t>社会福祉法人〇〇会</t>
    <rPh sb="0" eb="6">
      <t>シャカイフクシホウジン</t>
    </rPh>
    <rPh sb="8" eb="9">
      <t>カイ</t>
    </rPh>
    <phoneticPr fontId="4"/>
  </si>
  <si>
    <t>理事長　〇〇　〇〇</t>
    <rPh sb="0" eb="3">
      <t>リジチョウ</t>
    </rPh>
    <phoneticPr fontId="4"/>
  </si>
  <si>
    <t>○○市○○町○○１－２－３</t>
    <rPh sb="0" eb="3">
      <t>マルマルシ</t>
    </rPh>
    <rPh sb="5" eb="6">
      <t>チョウ</t>
    </rPh>
    <phoneticPr fontId="4"/>
  </si>
  <si>
    <t>社会福祉法人調書</t>
    <rPh sb="0" eb="6">
      <t>シャカイフクシホウジン</t>
    </rPh>
    <rPh sb="6" eb="8">
      <t>チョウショ</t>
    </rPh>
    <phoneticPr fontId="4"/>
  </si>
  <si>
    <t>法人名</t>
    <rPh sb="0" eb="2">
      <t>ホウジン</t>
    </rPh>
    <rPh sb="2" eb="3">
      <t>メイ</t>
    </rPh>
    <phoneticPr fontId="4"/>
  </si>
  <si>
    <t>理事長</t>
    <rPh sb="0" eb="3">
      <t>リジチョウ</t>
    </rPh>
    <phoneticPr fontId="4"/>
  </si>
  <si>
    <t>役員</t>
    <rPh sb="0" eb="2">
      <t>ヤクイン</t>
    </rPh>
    <phoneticPr fontId="4"/>
  </si>
  <si>
    <t>年齢</t>
    <rPh sb="0" eb="2">
      <t>ネンレイ</t>
    </rPh>
    <phoneticPr fontId="4"/>
  </si>
  <si>
    <t>職歴（公職含む）</t>
    <rPh sb="0" eb="2">
      <t>ショクレキ</t>
    </rPh>
    <rPh sb="3" eb="5">
      <t>コウショク</t>
    </rPh>
    <rPh sb="5" eb="6">
      <t>フク</t>
    </rPh>
    <phoneticPr fontId="4"/>
  </si>
  <si>
    <t>社会福祉関係歴</t>
    <rPh sb="0" eb="4">
      <t>シャカイフクシ</t>
    </rPh>
    <rPh sb="4" eb="6">
      <t>カンケイ</t>
    </rPh>
    <rPh sb="6" eb="7">
      <t>レキ</t>
    </rPh>
    <phoneticPr fontId="4"/>
  </si>
  <si>
    <t>親族等
特殊関係（続柄を記入）</t>
    <phoneticPr fontId="4"/>
  </si>
  <si>
    <t>他法人との役員の兼務</t>
    <rPh sb="5" eb="7">
      <t>ヤクイン</t>
    </rPh>
    <rPh sb="8" eb="10">
      <t>ケンム</t>
    </rPh>
    <phoneticPr fontId="4"/>
  </si>
  <si>
    <t>兼務法人名</t>
    <rPh sb="0" eb="2">
      <t>ケンム</t>
    </rPh>
    <rPh sb="2" eb="4">
      <t>ホウジン</t>
    </rPh>
    <rPh sb="4" eb="5">
      <t>メイ</t>
    </rPh>
    <phoneticPr fontId="4"/>
  </si>
  <si>
    <t>名</t>
    <rPh sb="0" eb="1">
      <t>メイ</t>
    </rPh>
    <phoneticPr fontId="4"/>
  </si>
  <si>
    <t>特養</t>
    <rPh sb="0" eb="2">
      <t>トクヨウ</t>
    </rPh>
    <phoneticPr fontId="4"/>
  </si>
  <si>
    <t>ショート</t>
    <phoneticPr fontId="4"/>
  </si>
  <si>
    <t>主たる事務所の所在地</t>
    <rPh sb="0" eb="1">
      <t>シュ</t>
    </rPh>
    <rPh sb="3" eb="5">
      <t>ジム</t>
    </rPh>
    <rPh sb="5" eb="6">
      <t>ショ</t>
    </rPh>
    <rPh sb="7" eb="10">
      <t>ショザイチ</t>
    </rPh>
    <phoneticPr fontId="4"/>
  </si>
  <si>
    <t>施設所在地</t>
    <rPh sb="0" eb="2">
      <t>シセツ</t>
    </rPh>
    <rPh sb="2" eb="5">
      <t>ショザイチ</t>
    </rPh>
    <phoneticPr fontId="4"/>
  </si>
  <si>
    <t>他経営施設の状況
（別紙可）</t>
    <rPh sb="0" eb="1">
      <t>ホカ</t>
    </rPh>
    <rPh sb="1" eb="3">
      <t>ケイエイ</t>
    </rPh>
    <rPh sb="3" eb="5">
      <t>シセツ</t>
    </rPh>
    <rPh sb="6" eb="8">
      <t>ジョウキョウ</t>
    </rPh>
    <rPh sb="10" eb="12">
      <t>ベッシ</t>
    </rPh>
    <rPh sb="12" eb="13">
      <t>カ</t>
    </rPh>
    <phoneticPr fontId="4"/>
  </si>
  <si>
    <t>建設年数</t>
    <rPh sb="0" eb="2">
      <t>ケンセツ</t>
    </rPh>
    <rPh sb="2" eb="4">
      <t>ネンスウ</t>
    </rPh>
    <phoneticPr fontId="4"/>
  </si>
  <si>
    <t>補助金名</t>
    <rPh sb="0" eb="3">
      <t>ホジョキン</t>
    </rPh>
    <rPh sb="3" eb="4">
      <t>メイ</t>
    </rPh>
    <phoneticPr fontId="4"/>
  </si>
  <si>
    <t>現員</t>
    <rPh sb="0" eb="2">
      <t>ゲンイン</t>
    </rPh>
    <phoneticPr fontId="4"/>
  </si>
  <si>
    <t>法人繰越金の状況</t>
    <rPh sb="0" eb="2">
      <t>ホウジン</t>
    </rPh>
    <rPh sb="2" eb="5">
      <t>クリコシキン</t>
    </rPh>
    <rPh sb="6" eb="8">
      <t>ジョウキョウ</t>
    </rPh>
    <phoneticPr fontId="4"/>
  </si>
  <si>
    <t>令和○年○月末現在</t>
    <rPh sb="0" eb="2">
      <t>レイワ</t>
    </rPh>
    <rPh sb="3" eb="4">
      <t>ネン</t>
    </rPh>
    <rPh sb="5" eb="6">
      <t>ツキ</t>
    </rPh>
    <rPh sb="6" eb="7">
      <t>マツ</t>
    </rPh>
    <rPh sb="7" eb="9">
      <t>ゲンザイ</t>
    </rPh>
    <phoneticPr fontId="4"/>
  </si>
  <si>
    <t>○○　○○</t>
    <phoneticPr fontId="4"/>
  </si>
  <si>
    <t>役員の資格（該当に○）</t>
    <rPh sb="0" eb="2">
      <t>ヤクイン</t>
    </rPh>
    <rPh sb="3" eb="5">
      <t>シカク</t>
    </rPh>
    <rPh sb="6" eb="8">
      <t>ガイトウ</t>
    </rPh>
    <phoneticPr fontId="4"/>
  </si>
  <si>
    <t>施設長</t>
    <rPh sb="0" eb="3">
      <t>シセツチョウ</t>
    </rPh>
    <phoneticPr fontId="4"/>
  </si>
  <si>
    <t>知識
経験</t>
    <rPh sb="0" eb="2">
      <t>チシキ</t>
    </rPh>
    <rPh sb="3" eb="5">
      <t>ケイケン</t>
    </rPh>
    <phoneticPr fontId="4"/>
  </si>
  <si>
    <t>地域
福祉</t>
    <rPh sb="0" eb="2">
      <t>チイキ</t>
    </rPh>
    <rPh sb="3" eb="5">
      <t>フクシ</t>
    </rPh>
    <phoneticPr fontId="4"/>
  </si>
  <si>
    <t>理事２</t>
    <rPh sb="0" eb="2">
      <t>リジ</t>
    </rPh>
    <phoneticPr fontId="4"/>
  </si>
  <si>
    <t>理事３</t>
    <rPh sb="0" eb="2">
      <t>リジ</t>
    </rPh>
    <phoneticPr fontId="4"/>
  </si>
  <si>
    <t>理事４</t>
    <rPh sb="0" eb="2">
      <t>リジ</t>
    </rPh>
    <phoneticPr fontId="4"/>
  </si>
  <si>
    <t>理事５</t>
    <rPh sb="0" eb="2">
      <t>リジ</t>
    </rPh>
    <phoneticPr fontId="4"/>
  </si>
  <si>
    <t>理事６</t>
    <rPh sb="0" eb="2">
      <t>リジ</t>
    </rPh>
    <phoneticPr fontId="4"/>
  </si>
  <si>
    <t>理事７</t>
    <rPh sb="0" eb="2">
      <t>リジ</t>
    </rPh>
    <phoneticPr fontId="4"/>
  </si>
  <si>
    <t>理事８</t>
    <rPh sb="0" eb="2">
      <t>リジ</t>
    </rPh>
    <phoneticPr fontId="4"/>
  </si>
  <si>
    <t>理事９</t>
    <rPh sb="0" eb="2">
      <t>リジ</t>
    </rPh>
    <phoneticPr fontId="4"/>
  </si>
  <si>
    <t>監事</t>
    <rPh sb="0" eb="2">
      <t>カンジ</t>
    </rPh>
    <phoneticPr fontId="4"/>
  </si>
  <si>
    <t>監事２</t>
    <rPh sb="0" eb="2">
      <t>カンジ</t>
    </rPh>
    <phoneticPr fontId="4"/>
  </si>
  <si>
    <t>監事３</t>
    <rPh sb="0" eb="2">
      <t>カンジ</t>
    </rPh>
    <phoneticPr fontId="4"/>
  </si>
  <si>
    <t>役　員　の　状　況</t>
    <rPh sb="0" eb="1">
      <t>ヤク</t>
    </rPh>
    <rPh sb="2" eb="3">
      <t>イン</t>
    </rPh>
    <rPh sb="6" eb="7">
      <t>ジョウ</t>
    </rPh>
    <rPh sb="8" eb="9">
      <t>キョウ</t>
    </rPh>
    <phoneticPr fontId="4"/>
  </si>
  <si>
    <t>評議員制の状況</t>
    <rPh sb="0" eb="3">
      <t>ヒョウギイン</t>
    </rPh>
    <rPh sb="3" eb="4">
      <t>セイ</t>
    </rPh>
    <rPh sb="5" eb="7">
      <t>ジョウキョウ</t>
    </rPh>
    <phoneticPr fontId="4"/>
  </si>
  <si>
    <t>有り（</t>
    <rPh sb="0" eb="1">
      <t>ア</t>
    </rPh>
    <phoneticPr fontId="4"/>
  </si>
  <si>
    <t>人）</t>
    <rPh sb="0" eb="1">
      <t>ニン</t>
    </rPh>
    <phoneticPr fontId="4"/>
  </si>
  <si>
    <t>諮問</t>
    <rPh sb="0" eb="2">
      <t>シモン</t>
    </rPh>
    <phoneticPr fontId="4"/>
  </si>
  <si>
    <t>議決</t>
    <rPh sb="0" eb="2">
      <t>ギケツ</t>
    </rPh>
    <phoneticPr fontId="4"/>
  </si>
  <si>
    <t>評議員1</t>
    <rPh sb="0" eb="3">
      <t>ヒョウギイン</t>
    </rPh>
    <phoneticPr fontId="4"/>
  </si>
  <si>
    <t>評議員2</t>
    <rPh sb="0" eb="3">
      <t>ヒョウギイン</t>
    </rPh>
    <phoneticPr fontId="4"/>
  </si>
  <si>
    <t>評議員3</t>
    <rPh sb="0" eb="3">
      <t>ヒョウギイン</t>
    </rPh>
    <phoneticPr fontId="4"/>
  </si>
  <si>
    <t>評議員4</t>
    <rPh sb="0" eb="3">
      <t>ヒョウギイン</t>
    </rPh>
    <phoneticPr fontId="4"/>
  </si>
  <si>
    <t>評議員5</t>
    <rPh sb="0" eb="3">
      <t>ヒョウギイン</t>
    </rPh>
    <phoneticPr fontId="4"/>
  </si>
  <si>
    <t>評議員6</t>
    <rPh sb="0" eb="3">
      <t>ヒョウギイン</t>
    </rPh>
    <phoneticPr fontId="4"/>
  </si>
  <si>
    <t>評議員7</t>
    <rPh sb="0" eb="3">
      <t>ヒョウギイン</t>
    </rPh>
    <phoneticPr fontId="4"/>
  </si>
  <si>
    <t>評議員8</t>
    <rPh sb="0" eb="3">
      <t>ヒョウギイン</t>
    </rPh>
    <phoneticPr fontId="4"/>
  </si>
  <si>
    <t>評議員9</t>
    <rPh sb="0" eb="3">
      <t>ヒョウギイン</t>
    </rPh>
    <phoneticPr fontId="4"/>
  </si>
  <si>
    <t>評議員10</t>
    <rPh sb="0" eb="3">
      <t>ヒョウギイン</t>
    </rPh>
    <phoneticPr fontId="4"/>
  </si>
  <si>
    <t>共通別紙６</t>
    <rPh sb="0" eb="2">
      <t>キョウツウ</t>
    </rPh>
    <rPh sb="2" eb="4">
      <t>ベッシ</t>
    </rPh>
    <phoneticPr fontId="4"/>
  </si>
  <si>
    <t>兵庫県○○市○○町○○１－２－３</t>
    <rPh sb="0" eb="11">
      <t>ヒョウゴケンマルマルシマルマルチョウマルマル</t>
    </rPh>
    <phoneticPr fontId="4"/>
  </si>
  <si>
    <t>6-1（共通別紙6）</t>
    <phoneticPr fontId="4"/>
  </si>
  <si>
    <t>6-3（参考様式）</t>
    <phoneticPr fontId="4"/>
  </si>
  <si>
    <r>
      <rPr>
        <sz val="12"/>
        <color rgb="FF000000"/>
        <rFont val="ＭＳ 明朝"/>
        <family val="1"/>
        <charset val="128"/>
      </rPr>
      <t>理事８</t>
    </r>
    <r>
      <rPr>
        <sz val="12"/>
        <color theme="1"/>
        <rFont val="Times New Roman"/>
        <family val="2"/>
        <charset val="128"/>
      </rPr>
      <t/>
    </r>
    <rPh sb="0" eb="2">
      <t>リジ</t>
    </rPh>
    <phoneticPr fontId="4"/>
  </si>
  <si>
    <r>
      <rPr>
        <sz val="12"/>
        <color rgb="FF000000"/>
        <rFont val="ＭＳ 明朝"/>
        <family val="1"/>
        <charset val="128"/>
      </rPr>
      <t>理事９</t>
    </r>
    <r>
      <rPr>
        <sz val="12"/>
        <color theme="1"/>
        <rFont val="Times New Roman"/>
        <family val="2"/>
        <charset val="128"/>
      </rPr>
      <t/>
    </r>
    <rPh sb="0" eb="2">
      <t>リジ</t>
    </rPh>
    <phoneticPr fontId="4"/>
  </si>
  <si>
    <t>参考様式</t>
    <rPh sb="0" eb="2">
      <t>サンコウ</t>
    </rPh>
    <rPh sb="2" eb="4">
      <t>ヨウシキ</t>
    </rPh>
    <phoneticPr fontId="4"/>
  </si>
  <si>
    <t>所在、地番</t>
    <rPh sb="0" eb="2">
      <t>ショザイ</t>
    </rPh>
    <rPh sb="3" eb="5">
      <t>チバン</t>
    </rPh>
    <phoneticPr fontId="4"/>
  </si>
  <si>
    <t>地</t>
    <rPh sb="0" eb="1">
      <t>チ</t>
    </rPh>
    <phoneticPr fontId="4"/>
  </si>
  <si>
    <t>地積</t>
    <rPh sb="0" eb="2">
      <t>チセキ</t>
    </rPh>
    <phoneticPr fontId="4"/>
  </si>
  <si>
    <t>現在の所有者</t>
    <rPh sb="0" eb="2">
      <t>ゲンザイ</t>
    </rPh>
    <rPh sb="3" eb="6">
      <t>ショユウシャ</t>
    </rPh>
    <phoneticPr fontId="4"/>
  </si>
  <si>
    <t>抵当権設定の有無</t>
    <rPh sb="0" eb="3">
      <t>テイトウケン</t>
    </rPh>
    <rPh sb="3" eb="5">
      <t>セッテイ</t>
    </rPh>
    <rPh sb="6" eb="8">
      <t>ウム</t>
    </rPh>
    <phoneticPr fontId="4"/>
  </si>
  <si>
    <t>交渉状況</t>
    <rPh sb="0" eb="2">
      <t>コウショウ</t>
    </rPh>
    <rPh sb="2" eb="4">
      <t>ジョウキョウ</t>
    </rPh>
    <phoneticPr fontId="4"/>
  </si>
  <si>
    <t>取得予定年月日</t>
    <rPh sb="0" eb="2">
      <t>シュトク</t>
    </rPh>
    <rPh sb="2" eb="4">
      <t>ヨテイ</t>
    </rPh>
    <rPh sb="4" eb="7">
      <t>ネンガッピ</t>
    </rPh>
    <phoneticPr fontId="4"/>
  </si>
  <si>
    <t>施 設 予 定 地 の 状 況</t>
    <rPh sb="0" eb="1">
      <t>シ</t>
    </rPh>
    <rPh sb="2" eb="3">
      <t>セツ</t>
    </rPh>
    <rPh sb="4" eb="5">
      <t>ヨ</t>
    </rPh>
    <rPh sb="6" eb="7">
      <t>サダム</t>
    </rPh>
    <rPh sb="8" eb="9">
      <t>チ</t>
    </rPh>
    <rPh sb="12" eb="13">
      <t>ジョウ</t>
    </rPh>
    <rPh sb="14" eb="15">
      <t>キョウ</t>
    </rPh>
    <phoneticPr fontId="4"/>
  </si>
  <si>
    <t>別紙６</t>
    <rPh sb="0" eb="2">
      <t>ベッシ</t>
    </rPh>
    <phoneticPr fontId="4"/>
  </si>
  <si>
    <t>参考様式</t>
    <phoneticPr fontId="4"/>
  </si>
  <si>
    <t>7-5（別紙６）</t>
    <phoneticPr fontId="4"/>
  </si>
  <si>
    <t>8-4（別紙４）</t>
    <phoneticPr fontId="4"/>
  </si>
  <si>
    <t>9（別紙５、説明資料）</t>
    <phoneticPr fontId="4"/>
  </si>
  <si>
    <t>千円</t>
    <rPh sb="0" eb="2">
      <t>センエン</t>
    </rPh>
    <phoneticPr fontId="4"/>
  </si>
  <si>
    <t>㎡</t>
    <phoneticPr fontId="4"/>
  </si>
  <si>
    <t xml:space="preserve">  （ 評価額</t>
    <rPh sb="4" eb="7">
      <t>ヒョウカガク</t>
    </rPh>
    <phoneticPr fontId="8"/>
  </si>
  <si>
    <t>円）×70％＝</t>
    <rPh sb="0" eb="1">
      <t>エン</t>
    </rPh>
    <phoneticPr fontId="8"/>
  </si>
  <si>
    <t>千円 － 残債額＝</t>
    <phoneticPr fontId="4"/>
  </si>
  <si>
    <t>円 （別途年次償還計画表を作成のこと。）</t>
    <rPh sb="0" eb="1">
      <t>エン</t>
    </rPh>
    <phoneticPr fontId="8"/>
  </si>
  <si>
    <t>評　価　額</t>
    <rPh sb="0" eb="1">
      <t>アタイ</t>
    </rPh>
    <rPh sb="2" eb="3">
      <t>ガク</t>
    </rPh>
    <phoneticPr fontId="8"/>
  </si>
  <si>
    <t>職　業</t>
    <rPh sb="0" eb="1">
      <t>ショク</t>
    </rPh>
    <rPh sb="2" eb="3">
      <t>ギョウ</t>
    </rPh>
    <phoneticPr fontId="8"/>
  </si>
  <si>
    <t>６．後援会寄附による場合、過去の実績に鑑みて無理のない計画となっているか。（強制寄附になっていないか。）</t>
    <rPh sb="2" eb="5">
      <t>コウエンカイ</t>
    </rPh>
    <rPh sb="5" eb="7">
      <t>キフ</t>
    </rPh>
    <rPh sb="10" eb="12">
      <t>バアイ</t>
    </rPh>
    <rPh sb="13" eb="15">
      <t>カコ</t>
    </rPh>
    <rPh sb="16" eb="18">
      <t>ジッセキ</t>
    </rPh>
    <rPh sb="19" eb="20">
      <t>カンガ</t>
    </rPh>
    <rPh sb="22" eb="24">
      <t>ムリ</t>
    </rPh>
    <rPh sb="27" eb="29">
      <t>ケイカク</t>
    </rPh>
    <rPh sb="38" eb="40">
      <t>キョウセイ</t>
    </rPh>
    <rPh sb="40" eb="42">
      <t>キフ</t>
    </rPh>
    <phoneticPr fontId="8"/>
  </si>
  <si>
    <t>法人・第三者（　　　　　　　　)</t>
    <rPh sb="0" eb="2">
      <t>ホウジン</t>
    </rPh>
    <rPh sb="3" eb="6">
      <t>ダイサンシャ</t>
    </rPh>
    <phoneticPr fontId="8"/>
  </si>
  <si>
    <t>区　　　分</t>
    <rPh sb="0" eb="1">
      <t>ク</t>
    </rPh>
    <rPh sb="4" eb="5">
      <t>ブン</t>
    </rPh>
    <phoneticPr fontId="8"/>
  </si>
  <si>
    <t>土　地</t>
    <rPh sb="0" eb="1">
      <t>ツチ</t>
    </rPh>
    <rPh sb="2" eb="3">
      <t>チ</t>
    </rPh>
    <phoneticPr fontId="8"/>
  </si>
  <si>
    <t>10-1（共通別紙5）</t>
    <phoneticPr fontId="4"/>
  </si>
  <si>
    <t>10-2（共通別紙5別表）</t>
    <phoneticPr fontId="4"/>
  </si>
  <si>
    <t>10-3（別添様式）</t>
    <phoneticPr fontId="4"/>
  </si>
  <si>
    <t>11（別紙７）</t>
    <phoneticPr fontId="4"/>
  </si>
  <si>
    <r>
      <t>＜用地を取得する場合＞</t>
    </r>
    <r>
      <rPr>
        <sz val="12"/>
        <color rgb="FF000000"/>
        <rFont val="ＭＳ 明朝"/>
        <family val="1"/>
        <charset val="128"/>
      </rPr>
      <t xml:space="preserve">                            　　</t>
    </r>
  </si>
  <si>
    <r>
      <t>＜用地の貸与を受ける場合＞</t>
    </r>
    <r>
      <rPr>
        <sz val="12"/>
        <color rgb="FF000000"/>
        <rFont val="ＭＳ 明朝"/>
        <family val="1"/>
        <charset val="128"/>
      </rPr>
      <t xml:space="preserve">                        　　</t>
    </r>
  </si>
  <si>
    <r>
      <t>＜贈与契約関係＞</t>
    </r>
    <r>
      <rPr>
        <sz val="12"/>
        <color rgb="FF000000"/>
        <rFont val="ＭＳ 明朝"/>
        <family val="1"/>
        <charset val="128"/>
      </rPr>
      <t xml:space="preserve">                                  　　</t>
    </r>
  </si>
  <si>
    <r>
      <t>＜地元への説明関係＞</t>
    </r>
    <r>
      <rPr>
        <sz val="12"/>
        <color rgb="FF000000"/>
        <rFont val="ＭＳ 明朝"/>
        <family val="1"/>
        <charset val="128"/>
      </rPr>
      <t xml:space="preserve">                                    </t>
    </r>
  </si>
  <si>
    <r>
      <t>＜福祉医療機構借入関係＞</t>
    </r>
    <r>
      <rPr>
        <sz val="12"/>
        <color rgb="FF000000"/>
        <rFont val="ＭＳ 明朝"/>
        <family val="1"/>
        <charset val="128"/>
      </rPr>
      <t xml:space="preserve">                                </t>
    </r>
  </si>
  <si>
    <t xml:space="preserve">  機構借入金算出内訳</t>
  </si>
  <si>
    <t xml:space="preserve">  福祉医療機構及び協調融資金融機関の担当者との融資相談状況</t>
  </si>
  <si>
    <t xml:space="preserve">  協調融資金融機関の融資提案書（※協調融資を受ける場合）</t>
  </si>
  <si>
    <r>
      <t>＜開設後の収支見込み関係＞</t>
    </r>
    <r>
      <rPr>
        <sz val="12"/>
        <color rgb="FF000000"/>
        <rFont val="ＭＳ 明朝"/>
        <family val="1"/>
        <charset val="128"/>
      </rPr>
      <t xml:space="preserve">            　    </t>
    </r>
  </si>
  <si>
    <t>≪留意事項≫</t>
  </si>
  <si>
    <t>　 　なお、必要のない書類は、適宜省いてください。また、提出した書類については、提出欄に○印を付してください。</t>
    <phoneticPr fontId="4"/>
  </si>
  <si>
    <t>(   　　　     )</t>
    <phoneticPr fontId="8"/>
  </si>
  <si>
    <t>平成○○年度</t>
    <rPh sb="0" eb="2">
      <t>ヘイセイ</t>
    </rPh>
    <rPh sb="4" eb="6">
      <t>ネンド</t>
    </rPh>
    <phoneticPr fontId="4"/>
  </si>
  <si>
    <t>Ｓ Ｐ</t>
    <phoneticPr fontId="4"/>
  </si>
  <si>
    <t>（提供者）</t>
    <rPh sb="1" eb="4">
      <t>テイキョウシャ</t>
    </rPh>
    <phoneticPr fontId="8"/>
  </si>
  <si>
    <t>個　人　保　証</t>
    <rPh sb="0" eb="1">
      <t>コ</t>
    </rPh>
    <rPh sb="2" eb="3">
      <t>ヒト</t>
    </rPh>
    <rPh sb="4" eb="5">
      <t>タモツ</t>
    </rPh>
    <rPh sb="6" eb="7">
      <t>アカシ</t>
    </rPh>
    <phoneticPr fontId="8"/>
  </si>
  <si>
    <t xml:space="preserve">　□ </t>
    <phoneticPr fontId="8"/>
  </si>
  <si>
    <t>「保証人不要制度」を利用　※貸付利率＋０．０５％（３０年度上乗せ利率）</t>
  </si>
  <si>
    <t>⑩　津波浸水想定内津波災害警戒区域</t>
    <rPh sb="2" eb="4">
      <t>ツナミ</t>
    </rPh>
    <rPh sb="4" eb="6">
      <t>シンスイ</t>
    </rPh>
    <rPh sb="6" eb="8">
      <t>ソウテイ</t>
    </rPh>
    <rPh sb="8" eb="9">
      <t>ナイ</t>
    </rPh>
    <rPh sb="9" eb="11">
      <t>ツナミ</t>
    </rPh>
    <rPh sb="11" eb="13">
      <t>サイガイ</t>
    </rPh>
    <rPh sb="13" eb="15">
      <t>ケイカイ</t>
    </rPh>
    <rPh sb="15" eb="17">
      <t>クイキ</t>
    </rPh>
    <phoneticPr fontId="8"/>
  </si>
  <si>
    <t>（千円）</t>
    <rPh sb="1" eb="3">
      <t>センエン</t>
    </rPh>
    <phoneticPr fontId="4"/>
  </si>
  <si>
    <t>単価（㎡当り）</t>
    <rPh sb="0" eb="2">
      <t>タンカ</t>
    </rPh>
    <rPh sb="4" eb="5">
      <t>アタ</t>
    </rPh>
    <phoneticPr fontId="8"/>
  </si>
  <si>
    <t>施　　設　　名</t>
    <rPh sb="0" eb="1">
      <t>シ</t>
    </rPh>
    <rPh sb="3" eb="4">
      <t>セツ</t>
    </rPh>
    <rPh sb="6" eb="7">
      <t>メイ</t>
    </rPh>
    <phoneticPr fontId="8"/>
  </si>
  <si>
    <t>R5</t>
    <phoneticPr fontId="4"/>
  </si>
  <si>
    <t>R33</t>
  </si>
  <si>
    <t>令和８年度　人件費（職員）内訳書</t>
    <rPh sb="0" eb="2">
      <t>レイワ</t>
    </rPh>
    <rPh sb="3" eb="5">
      <t>ネンド</t>
    </rPh>
    <rPh sb="6" eb="9">
      <t>ジンケンヒ</t>
    </rPh>
    <rPh sb="10" eb="12">
      <t>ショクイン</t>
    </rPh>
    <rPh sb="13" eb="16">
      <t>ウチワケショ</t>
    </rPh>
    <phoneticPr fontId="8"/>
  </si>
  <si>
    <t>令和８年度　資金収支予算書</t>
    <rPh sb="0" eb="2">
      <t>レイワ</t>
    </rPh>
    <rPh sb="3" eb="5">
      <t>ネンド</t>
    </rPh>
    <rPh sb="6" eb="8">
      <t>シキン</t>
    </rPh>
    <rPh sb="8" eb="10">
      <t>シュウシ</t>
    </rPh>
    <rPh sb="10" eb="13">
      <t>ヨサンショ</t>
    </rPh>
    <phoneticPr fontId="8"/>
  </si>
  <si>
    <t>財務管理についての識見</t>
    <rPh sb="0" eb="2">
      <t>ザイム</t>
    </rPh>
    <rPh sb="2" eb="4">
      <t>カンリ</t>
    </rPh>
    <rPh sb="9" eb="11">
      <t>シキケン</t>
    </rPh>
    <phoneticPr fontId="4"/>
  </si>
  <si>
    <t>社会福祉事業への識見</t>
    <rPh sb="0" eb="4">
      <t>シャカイフクシ</t>
    </rPh>
    <rPh sb="4" eb="6">
      <t>ジギョウ</t>
    </rPh>
    <rPh sb="8" eb="10">
      <t>シキケン</t>
    </rPh>
    <phoneticPr fontId="4"/>
  </si>
  <si>
    <t>１　施設運営概要</t>
    <phoneticPr fontId="4"/>
  </si>
  <si>
    <t>１ユニットあたり平均１０人以下であること
（一定の要件を満たす場合は１５人以下）</t>
    <rPh sb="22" eb="24">
      <t>イッテイ</t>
    </rPh>
    <rPh sb="25" eb="27">
      <t>ヨウケン</t>
    </rPh>
    <rPh sb="28" eb="29">
      <t>ミ</t>
    </rPh>
    <rPh sb="31" eb="33">
      <t>バアイ</t>
    </rPh>
    <rPh sb="36" eb="37">
      <t>ニン</t>
    </rPh>
    <rPh sb="37" eb="39">
      <t>イカ</t>
    </rPh>
    <phoneticPr fontId="4"/>
  </si>
  <si>
    <t>令和８年度</t>
    <rPh sb="3" eb="5">
      <t>ネンド</t>
    </rPh>
    <phoneticPr fontId="8"/>
  </si>
  <si>
    <t>令和９年度</t>
    <rPh sb="3" eb="5">
      <t>ネンド</t>
    </rPh>
    <phoneticPr fontId="8"/>
  </si>
  <si>
    <t>令和９年度　資金収支予算書</t>
    <rPh sb="0" eb="2">
      <t>レイワ</t>
    </rPh>
    <rPh sb="3" eb="5">
      <t>ネンド</t>
    </rPh>
    <rPh sb="6" eb="8">
      <t>シキン</t>
    </rPh>
    <rPh sb="8" eb="10">
      <t>シュウシ</t>
    </rPh>
    <rPh sb="10" eb="13">
      <t>ヨサンショ</t>
    </rPh>
    <phoneticPr fontId="8"/>
  </si>
  <si>
    <t>令和９年度　人件費（職員）内訳書</t>
    <rPh sb="0" eb="2">
      <t>レイワ</t>
    </rPh>
    <rPh sb="3" eb="5">
      <t>ネンド</t>
    </rPh>
    <rPh sb="6" eb="9">
      <t>ジンケンヒ</t>
    </rPh>
    <rPh sb="10" eb="12">
      <t>ショクイン</t>
    </rPh>
    <rPh sb="13" eb="16">
      <t>ウチワケショ</t>
    </rPh>
    <phoneticPr fontId="8"/>
  </si>
  <si>
    <t>R34</t>
  </si>
  <si>
    <t>令和○年○月○日</t>
    <rPh sb="0" eb="2">
      <t>レイワ</t>
    </rPh>
    <rPh sb="3" eb="4">
      <t>ネン</t>
    </rPh>
    <rPh sb="5" eb="6">
      <t>ガツ</t>
    </rPh>
    <rPh sb="7" eb="8">
      <t>ニチ</t>
    </rPh>
    <phoneticPr fontId="4"/>
  </si>
  <si>
    <t>特別養護老人ホーム○○</t>
    <rPh sb="0" eb="6">
      <t>トクベツヨウゴロウジン</t>
    </rPh>
    <phoneticPr fontId="4"/>
  </si>
  <si>
    <t>令和○年度事業</t>
    <rPh sb="0" eb="2">
      <t>レイワ</t>
    </rPh>
    <rPh sb="3" eb="5">
      <t>ネンド</t>
    </rPh>
    <rPh sb="5" eb="7">
      <t>ジギョウ</t>
    </rPh>
    <phoneticPr fontId="26"/>
  </si>
  <si>
    <t>令和１０年度</t>
    <rPh sb="4" eb="6">
      <t>ネンド</t>
    </rPh>
    <phoneticPr fontId="8"/>
  </si>
  <si>
    <t>令和１１年度</t>
    <rPh sb="4" eb="6">
      <t>ネンド</t>
    </rPh>
    <phoneticPr fontId="8"/>
  </si>
  <si>
    <t>令和１０年度　資金収支予算書</t>
    <rPh sb="0" eb="2">
      <t>レイワ</t>
    </rPh>
    <rPh sb="4" eb="6">
      <t>ネンド</t>
    </rPh>
    <rPh sb="7" eb="9">
      <t>シキン</t>
    </rPh>
    <rPh sb="9" eb="11">
      <t>シュウシ</t>
    </rPh>
    <rPh sb="11" eb="14">
      <t>ヨサンショ</t>
    </rPh>
    <phoneticPr fontId="8"/>
  </si>
  <si>
    <t>令和11年度　資金収支予算書</t>
    <rPh sb="0" eb="2">
      <t>レイワ</t>
    </rPh>
    <rPh sb="4" eb="6">
      <t>ネンド</t>
    </rPh>
    <rPh sb="7" eb="9">
      <t>シキン</t>
    </rPh>
    <rPh sb="9" eb="11">
      <t>シュウシ</t>
    </rPh>
    <rPh sb="11" eb="14">
      <t>ヨサンショ</t>
    </rPh>
    <phoneticPr fontId="8"/>
  </si>
  <si>
    <t>令和１０年度　人件費（職員）内訳書</t>
    <rPh sb="0" eb="2">
      <t>レイワ</t>
    </rPh>
    <rPh sb="4" eb="6">
      <t>ネンド</t>
    </rPh>
    <rPh sb="7" eb="10">
      <t>ジンケンヒ</t>
    </rPh>
    <rPh sb="11" eb="13">
      <t>ショクイン</t>
    </rPh>
    <rPh sb="14" eb="17">
      <t>ウチワケショ</t>
    </rPh>
    <phoneticPr fontId="8"/>
  </si>
  <si>
    <t>令和11年度　人件費（職員）内訳書</t>
    <rPh sb="0" eb="2">
      <t>レイワ</t>
    </rPh>
    <rPh sb="4" eb="6">
      <t>ネンド</t>
    </rPh>
    <rPh sb="7" eb="10">
      <t>ジンケンヒ</t>
    </rPh>
    <rPh sb="11" eb="13">
      <t>ショクイン</t>
    </rPh>
    <rPh sb="14" eb="17">
      <t>ウチワケショ</t>
    </rPh>
    <phoneticPr fontId="8"/>
  </si>
  <si>
    <t>令和７年度高齢者福祉施設等整備事前協議提出書類一覧</t>
    <rPh sb="3" eb="5">
      <t>ネンド</t>
    </rPh>
    <rPh sb="5" eb="8">
      <t>コウレイシャ</t>
    </rPh>
    <phoneticPr fontId="4"/>
  </si>
  <si>
    <t>別紙１－１</t>
    <rPh sb="0" eb="2">
      <t>ベッシ</t>
    </rPh>
    <phoneticPr fontId="8"/>
  </si>
  <si>
    <t>別紙２</t>
    <phoneticPr fontId="4"/>
  </si>
  <si>
    <t>別紙４</t>
    <rPh sb="0" eb="2">
      <t>ベッシ</t>
    </rPh>
    <phoneticPr fontId="4"/>
  </si>
  <si>
    <t>別紙５</t>
    <rPh sb="0" eb="2">
      <t>ベッシ</t>
    </rPh>
    <phoneticPr fontId="4"/>
  </si>
  <si>
    <t>　贈与契約（確約）書、又は売買契約（確約）書（写）</t>
    <phoneticPr fontId="4"/>
  </si>
  <si>
    <t>様式任意</t>
    <rPh sb="0" eb="2">
      <t>ヨウシキ</t>
    </rPh>
    <rPh sb="2" eb="4">
      <t>ニンイ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</si>
</sst>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76" formatCode="#,##0.00&quot;㎡&quot;"/>
    <numFmt numFmtId="177" formatCode="General&quot;番&quot;&quot;地&quot;"/>
    <numFmt numFmtId="178" formatCode="#,##0&quot;千&quot;&quot;円&quot;"/>
    <numFmt numFmtId="179" formatCode="0.00_);[Red]\(0.00\)"/>
    <numFmt numFmtId="180" formatCode="#,##0.000_);[Red]\(#,##0.000\)"/>
    <numFmt numFmtId="181" formatCode="0.000%"/>
    <numFmt numFmtId="182" formatCode="#,##0.00_);[Red]\(#,##0.00\)"/>
    <numFmt numFmtId="183" formatCode="#,##0&quot;円&quot;"/>
    <numFmt numFmtId="184" formatCode="#,##0_ "/>
    <numFmt numFmtId="185" formatCode="0.0_ "/>
    <numFmt numFmtId="186" formatCode="0.0000"/>
    <numFmt numFmtId="187" formatCode="0.0%"/>
    <numFmt numFmtId="188" formatCode="#,##0.00_ ;[Red]\-#,##0.00\ "/>
    <numFmt numFmtId="189" formatCode="#,##0.0;[Red]\-#,##0.0"/>
    <numFmt numFmtId="190" formatCode="#,###;0;0;"/>
    <numFmt numFmtId="191" formatCode="\(\ General\ \)"/>
    <numFmt numFmtId="192" formatCode="\(\ #,##0\ \)"/>
    <numFmt numFmtId="193" formatCode="&quot;初年度稼動月数&quot;0&quot;ヶ月&quot;"/>
    <numFmt numFmtId="194" formatCode="[$-411]ggge&quot;年&quot;m&quot;月&quot;d&quot;日&quot;;@"/>
  </numFmts>
  <fonts count="77">
    <font>
      <sz val="12"/>
      <color theme="1"/>
      <name val="Times New Roman"/>
      <family val="2"/>
      <charset val="128"/>
    </font>
    <font>
      <sz val="12"/>
      <color rgb="FF000000"/>
      <name val="ＭＳ ゴシック"/>
      <family val="3"/>
      <charset val="128"/>
    </font>
    <font>
      <sz val="12"/>
      <color rgb="FF000000"/>
      <name val="Times New Roman"/>
      <family val="1"/>
    </font>
    <font>
      <sz val="12"/>
      <color rgb="FF000000"/>
      <name val="ＭＳ 明朝"/>
      <family val="1"/>
      <charset val="128"/>
    </font>
    <font>
      <sz val="6"/>
      <name val="Times New Roman"/>
      <family val="2"/>
      <charset val="128"/>
    </font>
    <font>
      <sz val="10"/>
      <color theme="1"/>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8"/>
      <name val="ＭＳ Ｐ明朝"/>
      <family val="1"/>
      <charset val="128"/>
    </font>
    <font>
      <sz val="9"/>
      <name val="ＭＳ Ｐ明朝"/>
      <family val="1"/>
      <charset val="128"/>
    </font>
    <font>
      <sz val="10"/>
      <name val="ＭＳ Ｐゴシック"/>
      <family val="3"/>
      <charset val="128"/>
    </font>
    <font>
      <sz val="9"/>
      <name val="ＭＳ Ｐゴシック"/>
      <family val="3"/>
      <charset val="128"/>
    </font>
    <font>
      <sz val="10.5"/>
      <name val="ＭＳ Ｐゴシック"/>
      <family val="3"/>
      <charset val="128"/>
    </font>
    <font>
      <sz val="9"/>
      <name val="ＭＳ ゴシック"/>
      <family val="3"/>
      <charset val="128"/>
    </font>
    <font>
      <sz val="6"/>
      <name val="ＭＳ Ｐ明朝"/>
      <family val="1"/>
      <charset val="128"/>
    </font>
    <font>
      <sz val="16"/>
      <name val="ＭＳ Ｐゴシック"/>
      <family val="3"/>
      <charset val="128"/>
    </font>
    <font>
      <b/>
      <sz val="10"/>
      <name val="ＭＳ Ｐゴシック"/>
      <family val="3"/>
      <charset val="128"/>
    </font>
    <font>
      <b/>
      <sz val="12"/>
      <name val="ＭＳ Ｐゴシック"/>
      <family val="3"/>
      <charset val="128"/>
    </font>
    <font>
      <sz val="10"/>
      <name val="ＭＳ 明朝"/>
      <family val="1"/>
      <charset val="128"/>
    </font>
    <font>
      <sz val="9"/>
      <name val="ＭＳ 明朝"/>
      <family val="1"/>
      <charset val="128"/>
    </font>
    <font>
      <b/>
      <sz val="12"/>
      <name val="ＭＳ 明朝"/>
      <family val="1"/>
      <charset val="128"/>
    </font>
    <font>
      <sz val="11"/>
      <name val="ＭＳ 明朝"/>
      <family val="1"/>
      <charset val="128"/>
    </font>
    <font>
      <sz val="8"/>
      <name val="ＭＳ 明朝"/>
      <family val="1"/>
      <charset val="128"/>
    </font>
    <font>
      <sz val="11"/>
      <name val="ＭＳ ゴシック"/>
      <family val="3"/>
      <charset val="128"/>
    </font>
    <font>
      <sz val="8"/>
      <name val="ＭＳ ゴシック"/>
      <family val="3"/>
      <charset val="128"/>
    </font>
    <font>
      <sz val="6"/>
      <name val="ＭＳ 明朝"/>
      <family val="1"/>
      <charset val="128"/>
    </font>
    <font>
      <sz val="10"/>
      <name val="ＭＳ ゴシック"/>
      <family val="3"/>
      <charset val="128"/>
    </font>
    <font>
      <sz val="6"/>
      <name val="游ゴシック"/>
      <family val="2"/>
      <charset val="128"/>
      <scheme val="minor"/>
    </font>
    <font>
      <sz val="11"/>
      <color theme="1"/>
      <name val="ＭＳ ゴシック"/>
      <family val="3"/>
      <charset val="128"/>
    </font>
    <font>
      <sz val="11"/>
      <color indexed="10"/>
      <name val="ＭＳ ゴシック"/>
      <family val="3"/>
      <charset val="128"/>
    </font>
    <font>
      <sz val="11"/>
      <color indexed="12"/>
      <name val="ＭＳ ゴシック"/>
      <family val="3"/>
      <charset val="128"/>
    </font>
    <font>
      <b/>
      <sz val="11"/>
      <color indexed="10"/>
      <name val="ＭＳ ゴシック"/>
      <family val="3"/>
      <charset val="128"/>
    </font>
    <font>
      <i/>
      <sz val="9"/>
      <name val="ＭＳ ゴシック"/>
      <family val="3"/>
      <charset val="128"/>
    </font>
    <font>
      <sz val="5"/>
      <name val="ＭＳ ゴシック"/>
      <family val="3"/>
      <charset val="128"/>
    </font>
    <font>
      <sz val="7.5"/>
      <name val="ＭＳ ゴシック"/>
      <family val="3"/>
      <charset val="128"/>
    </font>
    <font>
      <b/>
      <sz val="11"/>
      <name val="ＭＳ ゴシック"/>
      <family val="3"/>
      <charset val="128"/>
    </font>
    <font>
      <b/>
      <sz val="11"/>
      <name val="ＭＳ 明朝"/>
      <family val="1"/>
      <charset val="128"/>
    </font>
    <font>
      <b/>
      <sz val="14"/>
      <name val="ＭＳ ゴシック"/>
      <family val="3"/>
      <charset val="128"/>
    </font>
    <font>
      <sz val="11"/>
      <color indexed="8"/>
      <name val="ＭＳ Ｐゴシック"/>
      <family val="3"/>
      <charset val="128"/>
    </font>
    <font>
      <b/>
      <sz val="14"/>
      <color indexed="10"/>
      <name val="HG丸ｺﾞｼｯｸM-PRO"/>
      <family val="3"/>
      <charset val="128"/>
    </font>
    <font>
      <sz val="12"/>
      <name val="ＭＳ 明朝"/>
      <family val="1"/>
      <charset val="128"/>
    </font>
    <font>
      <b/>
      <sz val="10.5"/>
      <name val="ＭＳ ゴシック"/>
      <family val="3"/>
      <charset val="128"/>
    </font>
    <font>
      <sz val="11"/>
      <color theme="1"/>
      <name val="游ゴシック"/>
      <family val="3"/>
      <charset val="128"/>
      <scheme val="minor"/>
    </font>
    <font>
      <b/>
      <sz val="10"/>
      <name val="ＭＳ ゴシック"/>
      <family val="3"/>
      <charset val="128"/>
    </font>
    <font>
      <sz val="14"/>
      <name val="ＭＳ 明朝"/>
      <family val="1"/>
      <charset val="128"/>
    </font>
    <font>
      <b/>
      <sz val="12"/>
      <name val="ＭＳ ゴシック"/>
      <family val="3"/>
      <charset val="128"/>
    </font>
    <font>
      <b/>
      <sz val="9"/>
      <color indexed="9"/>
      <name val="ＭＳ ゴシック"/>
      <family val="3"/>
      <charset val="128"/>
    </font>
    <font>
      <b/>
      <sz val="9"/>
      <name val="ＭＳ 明朝"/>
      <family val="1"/>
      <charset val="128"/>
    </font>
    <font>
      <sz val="7"/>
      <name val="ＭＳ 明朝"/>
      <family val="1"/>
      <charset val="128"/>
    </font>
    <font>
      <sz val="12"/>
      <color indexed="8"/>
      <name val="ＭＳ Ｐゴシック"/>
      <family val="3"/>
      <charset val="128"/>
    </font>
    <font>
      <b/>
      <u/>
      <sz val="9"/>
      <color rgb="FFFF0000"/>
      <name val="ＭＳ Ｐ明朝"/>
      <family val="1"/>
      <charset val="128"/>
    </font>
    <font>
      <b/>
      <u/>
      <sz val="9"/>
      <color rgb="FFFF0000"/>
      <name val="ＭＳ 明朝"/>
      <family val="1"/>
      <charset val="128"/>
    </font>
    <font>
      <b/>
      <sz val="8"/>
      <name val="ＭＳ 明朝"/>
      <family val="1"/>
      <charset val="128"/>
    </font>
    <font>
      <b/>
      <sz val="14"/>
      <color indexed="8"/>
      <name val="HG丸ｺﾞｼｯｸM-PRO"/>
      <family val="3"/>
      <charset val="128"/>
    </font>
    <font>
      <sz val="10"/>
      <color indexed="12"/>
      <name val="ＭＳ Ｐゴシック"/>
      <family val="3"/>
      <charset val="128"/>
    </font>
    <font>
      <sz val="10"/>
      <color indexed="9"/>
      <name val="ＭＳ Ｐゴシック"/>
      <family val="3"/>
      <charset val="128"/>
    </font>
    <font>
      <sz val="20"/>
      <name val="ＭＳ 明朝"/>
      <family val="1"/>
      <charset val="128"/>
    </font>
    <font>
      <sz val="12"/>
      <color theme="1"/>
      <name val="Times New Roman"/>
      <family val="2"/>
      <charset val="128"/>
    </font>
    <font>
      <sz val="18"/>
      <name val="ＭＳ 明朝"/>
      <family val="1"/>
      <charset val="128"/>
    </font>
    <font>
      <sz val="11"/>
      <color theme="1"/>
      <name val="游ゴシック"/>
      <family val="2"/>
      <charset val="128"/>
      <scheme val="minor"/>
    </font>
    <font>
      <sz val="12"/>
      <color theme="1"/>
      <name val="ＭＳ 明朝"/>
      <family val="1"/>
      <charset val="128"/>
    </font>
    <font>
      <sz val="12"/>
      <color theme="1"/>
      <name val="Times New Roman"/>
      <family val="1"/>
    </font>
    <font>
      <sz val="14"/>
      <color rgb="FF000000"/>
      <name val="ＭＳ ゴシック"/>
      <family val="3"/>
      <charset val="128"/>
    </font>
    <font>
      <sz val="12"/>
      <color rgb="FF000000"/>
      <name val="Times New Roman"/>
      <family val="1"/>
      <charset val="128"/>
    </font>
    <font>
      <sz val="14"/>
      <color theme="1"/>
      <name val="ＭＳ ゴシック"/>
      <family val="3"/>
      <charset val="128"/>
    </font>
    <font>
      <sz val="14"/>
      <name val="ＭＳ ゴシック"/>
      <family val="3"/>
      <charset val="128"/>
    </font>
    <font>
      <u/>
      <sz val="12"/>
      <name val="ＭＳ 明朝"/>
      <family val="1"/>
      <charset val="128"/>
    </font>
    <font>
      <sz val="12"/>
      <color indexed="10"/>
      <name val="ＭＳ 明朝"/>
      <family val="1"/>
      <charset val="128"/>
    </font>
    <font>
      <b/>
      <u/>
      <sz val="12"/>
      <name val="ＭＳ 明朝"/>
      <family val="1"/>
      <charset val="128"/>
    </font>
    <font>
      <sz val="12"/>
      <color indexed="12"/>
      <name val="ＭＳ 明朝"/>
      <family val="1"/>
      <charset val="128"/>
    </font>
    <font>
      <sz val="12"/>
      <color indexed="11"/>
      <name val="ＭＳ 明朝"/>
      <family val="1"/>
      <charset val="128"/>
    </font>
    <font>
      <sz val="12"/>
      <color indexed="14"/>
      <name val="ＭＳ 明朝"/>
      <family val="1"/>
      <charset val="128"/>
    </font>
    <font>
      <sz val="12"/>
      <color indexed="57"/>
      <name val="ＭＳ 明朝"/>
      <family val="1"/>
      <charset val="128"/>
    </font>
    <font>
      <sz val="12"/>
      <color indexed="8"/>
      <name val="ＭＳ 明朝"/>
      <family val="1"/>
      <charset val="128"/>
    </font>
    <font>
      <sz val="8"/>
      <color theme="1"/>
      <name val="ＭＳ 明朝"/>
      <family val="1"/>
      <charset val="128"/>
    </font>
    <font>
      <b/>
      <sz val="12"/>
      <color rgb="FF000000"/>
      <name val="ＭＳ 明朝"/>
      <family val="1"/>
      <charset val="128"/>
    </font>
  </fonts>
  <fills count="10">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
      <patternFill patternType="solid">
        <fgColor indexed="22"/>
        <bgColor indexed="64"/>
      </patternFill>
    </fill>
  </fills>
  <borders count="25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medium">
        <color indexed="64"/>
      </right>
      <top/>
      <bottom/>
      <diagonal/>
    </border>
    <border>
      <left/>
      <right/>
      <top/>
      <bottom style="dotted">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dotted">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right/>
      <top style="thin">
        <color indexed="64"/>
      </top>
      <bottom/>
      <diagonal/>
    </border>
    <border>
      <left/>
      <right/>
      <top style="dotted">
        <color indexed="64"/>
      </top>
      <bottom style="dotted">
        <color indexed="64"/>
      </bottom>
      <diagonal/>
    </border>
    <border>
      <left/>
      <right/>
      <top style="dotted">
        <color indexed="64"/>
      </top>
      <bottom style="thin">
        <color indexed="64"/>
      </bottom>
      <diagonal/>
    </border>
    <border>
      <left/>
      <right/>
      <top style="dotted">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double">
        <color indexed="64"/>
      </top>
      <bottom/>
      <diagonal/>
    </border>
    <border>
      <left style="double">
        <color indexed="64"/>
      </left>
      <right/>
      <top style="dotted">
        <color indexed="64"/>
      </top>
      <bottom style="thin">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double">
        <color indexed="64"/>
      </left>
      <right/>
      <top style="thin">
        <color indexed="64"/>
      </top>
      <bottom style="dotted">
        <color indexed="64"/>
      </bottom>
      <diagonal/>
    </border>
    <border>
      <left/>
      <right style="double">
        <color indexed="64"/>
      </right>
      <top style="thin">
        <color indexed="64"/>
      </top>
      <bottom style="dotted">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style="thin">
        <color indexed="64"/>
      </right>
      <top style="dotted">
        <color indexed="64"/>
      </top>
      <bottom/>
      <diagonal/>
    </border>
    <border>
      <left style="thin">
        <color indexed="64"/>
      </left>
      <right/>
      <top style="dott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style="thin">
        <color indexed="64"/>
      </right>
      <top/>
      <bottom style="double">
        <color indexed="64"/>
      </bottom>
      <diagonal/>
    </border>
    <border>
      <left style="thin">
        <color indexed="64"/>
      </left>
      <right style="thin">
        <color indexed="64"/>
      </right>
      <top style="hair">
        <color indexed="64"/>
      </top>
      <bottom style="medium">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medium">
        <color indexed="64"/>
      </top>
      <bottom/>
      <diagonal/>
    </border>
    <border>
      <left style="thin">
        <color indexed="64"/>
      </left>
      <right/>
      <top style="medium">
        <color indexed="64"/>
      </top>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double">
        <color indexed="64"/>
      </left>
      <right/>
      <top/>
      <bottom style="thin">
        <color indexed="64"/>
      </bottom>
      <diagonal style="thin">
        <color indexed="64"/>
      </diagonal>
    </border>
    <border>
      <left/>
      <right style="double">
        <color indexed="64"/>
      </right>
      <top/>
      <bottom style="thin">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double">
        <color indexed="64"/>
      </left>
      <right/>
      <top style="thin">
        <color indexed="64"/>
      </top>
      <bottom/>
      <diagonal style="thin">
        <color indexed="64"/>
      </diagonal>
    </border>
    <border>
      <left style="dashed">
        <color indexed="64"/>
      </left>
      <right style="thin">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dotted">
        <color indexed="64"/>
      </top>
      <bottom style="thin">
        <color indexed="64"/>
      </bottom>
      <diagonal/>
    </border>
    <border>
      <left/>
      <right style="medium">
        <color indexed="64"/>
      </right>
      <top style="dashDot">
        <color indexed="64"/>
      </top>
      <bottom style="dotted">
        <color indexed="64"/>
      </bottom>
      <diagonal/>
    </border>
    <border>
      <left style="thin">
        <color indexed="64"/>
      </left>
      <right/>
      <top style="dashDot">
        <color indexed="64"/>
      </top>
      <bottom style="dotted">
        <color indexed="64"/>
      </bottom>
      <diagonal/>
    </border>
    <border>
      <left style="medium">
        <color indexed="64"/>
      </left>
      <right style="thin">
        <color indexed="64"/>
      </right>
      <top style="dashDot">
        <color indexed="64"/>
      </top>
      <bottom style="dotted">
        <color indexed="64"/>
      </bottom>
      <diagonal/>
    </border>
    <border>
      <left style="dashed">
        <color indexed="64"/>
      </left>
      <right/>
      <top style="dashed">
        <color indexed="64"/>
      </top>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right/>
      <top style="hair">
        <color indexed="64"/>
      </top>
      <bottom style="thin">
        <color indexed="64"/>
      </bottom>
      <diagonal/>
    </border>
    <border>
      <left/>
      <right/>
      <top style="hair">
        <color indexed="64"/>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top style="hair">
        <color indexed="64"/>
      </top>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right style="double">
        <color indexed="64"/>
      </right>
      <top style="double">
        <color indexed="64"/>
      </top>
      <bottom/>
      <diagonal/>
    </border>
    <border>
      <left style="double">
        <color indexed="64"/>
      </left>
      <right/>
      <top style="double">
        <color indexed="64"/>
      </top>
      <bottom/>
      <diagonal/>
    </border>
    <border diagonalDown="1">
      <left style="thin">
        <color indexed="64"/>
      </left>
      <right style="thin">
        <color indexed="64"/>
      </right>
      <top style="thin">
        <color indexed="64"/>
      </top>
      <bottom/>
      <diagonal style="thin">
        <color indexed="64"/>
      </diagonal>
    </border>
    <border>
      <left style="medium">
        <color indexed="64"/>
      </left>
      <right/>
      <top/>
      <bottom style="medium">
        <color indexed="64"/>
      </bottom>
      <diagonal/>
    </border>
    <border>
      <left/>
      <right style="medium">
        <color indexed="64"/>
      </right>
      <top style="thin">
        <color indexed="64"/>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dotted">
        <color indexed="64"/>
      </left>
      <right style="thin">
        <color indexed="64"/>
      </right>
      <top/>
      <bottom style="thin">
        <color indexed="64"/>
      </bottom>
      <diagonal/>
    </border>
    <border>
      <left style="dotted">
        <color indexed="64"/>
      </left>
      <right style="thin">
        <color indexed="64"/>
      </right>
      <top/>
      <bottom style="dotted">
        <color indexed="64"/>
      </bottom>
      <diagonal/>
    </border>
    <border>
      <left style="double">
        <color indexed="64"/>
      </left>
      <right style="thin">
        <color indexed="64"/>
      </right>
      <top/>
      <bottom style="dotted">
        <color indexed="64"/>
      </bottom>
      <diagonal/>
    </border>
    <border>
      <left style="thin">
        <color indexed="64"/>
      </left>
      <right style="double">
        <color indexed="64"/>
      </right>
      <top/>
      <bottom style="dotted">
        <color indexed="64"/>
      </bottom>
      <diagonal/>
    </border>
    <border>
      <left/>
      <right style="double">
        <color indexed="64"/>
      </right>
      <top style="dotted">
        <color indexed="64"/>
      </top>
      <bottom style="thin">
        <color indexed="64"/>
      </bottom>
      <diagonal/>
    </border>
    <border>
      <left/>
      <right style="double">
        <color indexed="64"/>
      </right>
      <top style="dotted">
        <color indexed="64"/>
      </top>
      <bottom/>
      <diagonal/>
    </border>
    <border>
      <left style="double">
        <color indexed="64"/>
      </left>
      <right/>
      <top style="dotted">
        <color indexed="64"/>
      </top>
      <bottom/>
      <diagonal/>
    </border>
    <border diagonalDown="1">
      <left style="thin">
        <color indexed="64"/>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medium">
        <color indexed="64"/>
      </left>
      <right style="thin">
        <color indexed="64"/>
      </right>
      <top/>
      <bottom style="dashed">
        <color indexed="64"/>
      </bottom>
      <diagonal/>
    </border>
    <border>
      <left/>
      <right style="medium">
        <color indexed="64"/>
      </right>
      <top/>
      <bottom style="dashed">
        <color indexed="64"/>
      </bottom>
      <diagonal/>
    </border>
    <border>
      <left style="medium">
        <color indexed="64"/>
      </left>
      <right style="thin">
        <color indexed="64"/>
      </right>
      <top style="dashed">
        <color indexed="64"/>
      </top>
      <bottom/>
      <diagonal/>
    </border>
    <border>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right style="medium">
        <color indexed="64"/>
      </right>
      <top style="dashed">
        <color indexed="64"/>
      </top>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s>
  <cellStyleXfs count="17">
    <xf numFmtId="0" fontId="0" fillId="0" borderId="0">
      <alignment vertical="center"/>
    </xf>
    <xf numFmtId="0" fontId="6" fillId="0" borderId="0">
      <alignment vertical="center"/>
    </xf>
    <xf numFmtId="0" fontId="6" fillId="0" borderId="0"/>
    <xf numFmtId="38" fontId="6" fillId="0" borderId="0" applyFont="0" applyFill="0" applyBorder="0" applyAlignment="0" applyProtection="0">
      <alignment vertical="center"/>
    </xf>
    <xf numFmtId="0" fontId="6" fillId="0" borderId="0"/>
    <xf numFmtId="9" fontId="6" fillId="0" borderId="0" applyFont="0" applyFill="0" applyBorder="0" applyAlignment="0" applyProtection="0">
      <alignment vertical="center"/>
    </xf>
    <xf numFmtId="0" fontId="22" fillId="0" borderId="0"/>
    <xf numFmtId="38" fontId="22" fillId="0" borderId="0" applyFont="0" applyFill="0" applyBorder="0" applyAlignment="0" applyProtection="0"/>
    <xf numFmtId="38" fontId="39" fillId="0" borderId="0" applyFont="0" applyFill="0" applyBorder="0" applyAlignment="0" applyProtection="0">
      <alignment vertical="center"/>
    </xf>
    <xf numFmtId="0" fontId="39" fillId="0" borderId="0">
      <alignment vertical="center"/>
    </xf>
    <xf numFmtId="0" fontId="43" fillId="0" borderId="0">
      <alignment vertical="center"/>
    </xf>
    <xf numFmtId="0" fontId="22" fillId="0" borderId="0"/>
    <xf numFmtId="38" fontId="58" fillId="0" borderId="0" applyFont="0" applyFill="0" applyBorder="0" applyAlignment="0" applyProtection="0">
      <alignment vertical="center"/>
    </xf>
    <xf numFmtId="0" fontId="6" fillId="0" borderId="0">
      <alignment vertical="center"/>
    </xf>
    <xf numFmtId="0" fontId="6" fillId="0" borderId="0"/>
    <xf numFmtId="0" fontId="60" fillId="0" borderId="0">
      <alignment vertical="center"/>
    </xf>
    <xf numFmtId="0" fontId="7" fillId="0" borderId="0"/>
  </cellStyleXfs>
  <cellXfs count="1741">
    <xf numFmtId="0" fontId="0" fillId="0" borderId="0" xfId="0">
      <alignment vertical="center"/>
    </xf>
    <xf numFmtId="0" fontId="19" fillId="2" borderId="0" xfId="1" applyFont="1" applyFill="1" applyAlignment="1">
      <alignment vertical="center"/>
    </xf>
    <xf numFmtId="0" fontId="22" fillId="0" borderId="0" xfId="6" applyFill="1" applyProtection="1"/>
    <xf numFmtId="0" fontId="23" fillId="0" borderId="0" xfId="6" applyFont="1" applyFill="1" applyProtection="1"/>
    <xf numFmtId="38" fontId="23" fillId="0" borderId="0" xfId="7" applyFont="1" applyFill="1" applyProtection="1"/>
    <xf numFmtId="0" fontId="24" fillId="0" borderId="0" xfId="6" applyFont="1" applyFill="1" applyProtection="1"/>
    <xf numFmtId="38" fontId="23" fillId="0" borderId="0" xfId="7" applyFont="1" applyFill="1" applyAlignment="1" applyProtection="1">
      <alignment vertical="center"/>
    </xf>
    <xf numFmtId="0" fontId="24" fillId="0" borderId="0" xfId="6" applyFont="1" applyFill="1" applyAlignment="1" applyProtection="1">
      <alignment vertical="center"/>
    </xf>
    <xf numFmtId="0" fontId="22" fillId="0" borderId="0" xfId="6" applyFill="1" applyAlignment="1" applyProtection="1">
      <alignment vertical="center"/>
    </xf>
    <xf numFmtId="0" fontId="23" fillId="0" borderId="0" xfId="6" applyFont="1" applyFill="1" applyAlignment="1" applyProtection="1">
      <alignment vertical="center"/>
    </xf>
    <xf numFmtId="38" fontId="14" fillId="0" borderId="126" xfId="7" applyFont="1" applyFill="1" applyBorder="1" applyAlignment="1" applyProtection="1">
      <alignment horizontal="right" vertical="center" wrapText="1"/>
    </xf>
    <xf numFmtId="38" fontId="25" fillId="0" borderId="5" xfId="7" applyFont="1" applyFill="1" applyBorder="1" applyAlignment="1" applyProtection="1">
      <alignment horizontal="distributed" vertical="center" wrapText="1" justifyLastLine="1"/>
    </xf>
    <xf numFmtId="38" fontId="14" fillId="0" borderId="1" xfId="7" applyFont="1" applyFill="1" applyBorder="1" applyAlignment="1" applyProtection="1">
      <alignment horizontal="right" vertical="center" wrapText="1"/>
    </xf>
    <xf numFmtId="38" fontId="14" fillId="0" borderId="40" xfId="7" applyFont="1" applyFill="1" applyBorder="1" applyAlignment="1" applyProtection="1">
      <alignment horizontal="right" vertical="center" wrapText="1"/>
    </xf>
    <xf numFmtId="38" fontId="14" fillId="0" borderId="34" xfId="7" applyFont="1" applyFill="1" applyBorder="1" applyAlignment="1" applyProtection="1">
      <alignment horizontal="right" vertical="center" wrapText="1"/>
    </xf>
    <xf numFmtId="38" fontId="14" fillId="0" borderId="130" xfId="7" applyFont="1" applyFill="1" applyBorder="1" applyAlignment="1" applyProtection="1">
      <alignment horizontal="right" vertical="center" wrapText="1"/>
    </xf>
    <xf numFmtId="38" fontId="14" fillId="0" borderId="131" xfId="7" applyFont="1" applyFill="1" applyBorder="1" applyAlignment="1" applyProtection="1">
      <alignment horizontal="right" vertical="center" wrapText="1"/>
    </xf>
    <xf numFmtId="38" fontId="14" fillId="0" borderId="22" xfId="7" applyFont="1" applyFill="1" applyBorder="1" applyAlignment="1" applyProtection="1">
      <alignment horizontal="right" vertical="center" wrapText="1"/>
    </xf>
    <xf numFmtId="38" fontId="25" fillId="0" borderId="5" xfId="7" applyFont="1" applyFill="1" applyBorder="1" applyAlignment="1" applyProtection="1">
      <alignment horizontal="right" vertical="center" wrapText="1"/>
      <protection locked="0"/>
    </xf>
    <xf numFmtId="38" fontId="25" fillId="0" borderId="34" xfId="7" applyFont="1" applyFill="1" applyBorder="1" applyAlignment="1" applyProtection="1">
      <alignment horizontal="right" vertical="center" wrapText="1"/>
      <protection locked="0"/>
    </xf>
    <xf numFmtId="38" fontId="14" fillId="0" borderId="132" xfId="7" applyFont="1" applyFill="1" applyBorder="1" applyAlignment="1" applyProtection="1">
      <alignment horizontal="right" vertical="center" wrapText="1"/>
    </xf>
    <xf numFmtId="38" fontId="25" fillId="0" borderId="5" xfId="7" applyNumberFormat="1" applyFont="1" applyFill="1" applyBorder="1" applyAlignment="1" applyProtection="1">
      <alignment horizontal="right" vertical="center" wrapText="1"/>
    </xf>
    <xf numFmtId="38" fontId="25" fillId="0" borderId="130" xfId="7" applyFont="1" applyFill="1" applyBorder="1" applyAlignment="1" applyProtection="1">
      <alignment horizontal="right" vertical="center" wrapText="1"/>
    </xf>
    <xf numFmtId="38" fontId="25" fillId="0" borderId="131" xfId="7" applyFont="1" applyFill="1" applyBorder="1" applyAlignment="1" applyProtection="1">
      <alignment horizontal="right" vertical="center" wrapText="1"/>
    </xf>
    <xf numFmtId="38" fontId="25" fillId="0" borderId="35" xfId="6" applyNumberFormat="1" applyFont="1" applyFill="1" applyBorder="1" applyAlignment="1" applyProtection="1">
      <alignment vertical="center" wrapText="1"/>
    </xf>
    <xf numFmtId="38" fontId="23" fillId="0" borderId="0" xfId="7" applyFont="1" applyAlignment="1" applyProtection="1">
      <alignment vertical="center"/>
    </xf>
    <xf numFmtId="38" fontId="29" fillId="0" borderId="1" xfId="7" applyFont="1" applyFill="1" applyBorder="1" applyAlignment="1" applyProtection="1">
      <alignment vertical="center"/>
    </xf>
    <xf numFmtId="0" fontId="24" fillId="0" borderId="1" xfId="6" applyFont="1" applyFill="1" applyBorder="1" applyAlignment="1" applyProtection="1">
      <alignment vertical="center"/>
    </xf>
    <xf numFmtId="0" fontId="24" fillId="0" borderId="0" xfId="6" applyFont="1" applyFill="1" applyAlignment="1" applyProtection="1">
      <alignment horizontal="right" vertical="center"/>
    </xf>
    <xf numFmtId="38" fontId="23" fillId="3" borderId="40" xfId="7" applyFont="1" applyFill="1" applyBorder="1" applyAlignment="1" applyProtection="1">
      <alignment vertical="center"/>
    </xf>
    <xf numFmtId="0" fontId="24" fillId="3" borderId="23" xfId="6" applyFont="1" applyFill="1" applyBorder="1" applyAlignment="1" applyProtection="1">
      <alignment vertical="center"/>
    </xf>
    <xf numFmtId="0" fontId="24" fillId="3" borderId="41" xfId="6" applyFont="1" applyFill="1" applyBorder="1" applyAlignment="1" applyProtection="1">
      <alignment vertical="center"/>
    </xf>
    <xf numFmtId="38" fontId="24" fillId="0" borderId="1" xfId="6" applyNumberFormat="1" applyFont="1" applyFill="1" applyBorder="1" applyAlignment="1" applyProtection="1">
      <alignment vertical="center"/>
    </xf>
    <xf numFmtId="0" fontId="24" fillId="0" borderId="1" xfId="6" applyFont="1" applyFill="1" applyBorder="1" applyAlignment="1" applyProtection="1">
      <alignment horizontal="right" vertical="center"/>
    </xf>
    <xf numFmtId="0" fontId="27" fillId="0" borderId="0" xfId="6" applyFont="1" applyFill="1" applyAlignment="1" applyProtection="1"/>
    <xf numFmtId="0" fontId="27" fillId="0" borderId="0" xfId="6" applyFont="1" applyFill="1" applyBorder="1" applyAlignment="1" applyProtection="1"/>
    <xf numFmtId="0" fontId="14" fillId="0" borderId="133" xfId="6" applyFont="1" applyFill="1" applyBorder="1" applyAlignment="1" applyProtection="1">
      <alignment vertical="center"/>
    </xf>
    <xf numFmtId="0" fontId="27" fillId="0" borderId="134" xfId="6" applyFont="1" applyFill="1" applyBorder="1" applyAlignment="1" applyProtection="1">
      <alignment vertical="center"/>
    </xf>
    <xf numFmtId="0" fontId="19" fillId="0" borderId="5" xfId="6" applyFont="1" applyFill="1" applyBorder="1" applyAlignment="1" applyProtection="1">
      <alignment horizontal="center" vertical="center" wrapText="1"/>
    </xf>
    <xf numFmtId="186" fontId="23" fillId="0" borderId="0" xfId="7" applyNumberFormat="1" applyFont="1" applyFill="1" applyAlignment="1" applyProtection="1">
      <alignment vertical="center"/>
    </xf>
    <xf numFmtId="38" fontId="23" fillId="0" borderId="0" xfId="7" applyFont="1" applyFill="1" applyAlignment="1" applyProtection="1">
      <alignment vertical="center" shrinkToFit="1"/>
    </xf>
    <xf numFmtId="0" fontId="27" fillId="0" borderId="136" xfId="6" applyFont="1" applyFill="1" applyBorder="1" applyAlignment="1" applyProtection="1">
      <alignment vertical="center"/>
    </xf>
    <xf numFmtId="0" fontId="30" fillId="0" borderId="0" xfId="6" applyFont="1" applyFill="1" applyAlignment="1" applyProtection="1">
      <alignment vertical="center"/>
    </xf>
    <xf numFmtId="0" fontId="27" fillId="0" borderId="139" xfId="6" applyFont="1" applyFill="1" applyBorder="1" applyAlignment="1" applyProtection="1">
      <alignment vertical="center"/>
    </xf>
    <xf numFmtId="0" fontId="27" fillId="0" borderId="111" xfId="6" applyFont="1" applyFill="1" applyBorder="1" applyAlignment="1" applyProtection="1">
      <alignment vertical="center"/>
    </xf>
    <xf numFmtId="0" fontId="34" fillId="0" borderId="131" xfId="6" applyFont="1" applyFill="1" applyBorder="1" applyAlignment="1" applyProtection="1">
      <alignment horizontal="center" vertical="center" wrapText="1"/>
    </xf>
    <xf numFmtId="0" fontId="25" fillId="0" borderId="140" xfId="6" applyFont="1" applyFill="1" applyBorder="1" applyAlignment="1" applyProtection="1">
      <alignment horizontal="center" vertical="center" wrapText="1"/>
    </xf>
    <xf numFmtId="0" fontId="24" fillId="0" borderId="36" xfId="6" applyFont="1" applyFill="1" applyBorder="1" applyAlignment="1" applyProtection="1">
      <alignment horizontal="center" vertical="center" wrapText="1"/>
    </xf>
    <xf numFmtId="0" fontId="24" fillId="0" borderId="0" xfId="6" applyFont="1" applyFill="1" applyBorder="1" applyAlignment="1" applyProtection="1">
      <alignment horizontal="center" vertical="center" wrapText="1"/>
    </xf>
    <xf numFmtId="187" fontId="24" fillId="5" borderId="60" xfId="6" applyNumberFormat="1" applyFont="1" applyFill="1" applyBorder="1" applyAlignment="1" applyProtection="1">
      <alignment horizontal="center" vertical="center" wrapText="1"/>
    </xf>
    <xf numFmtId="0" fontId="24" fillId="0" borderId="0" xfId="6" applyFont="1" applyFill="1" applyAlignment="1" applyProtection="1">
      <alignment horizontal="right"/>
    </xf>
    <xf numFmtId="0" fontId="22" fillId="0" borderId="0" xfId="6" applyFill="1" applyBorder="1" applyAlignment="1" applyProtection="1">
      <alignment horizontal="left"/>
    </xf>
    <xf numFmtId="0" fontId="38" fillId="0" borderId="0" xfId="6" applyFont="1" applyFill="1" applyProtection="1"/>
    <xf numFmtId="0" fontId="22" fillId="0" borderId="0" xfId="6" applyFont="1" applyFill="1" applyBorder="1" applyAlignment="1" applyProtection="1">
      <alignment horizontal="left" vertical="center"/>
    </xf>
    <xf numFmtId="0" fontId="24" fillId="0" borderId="22" xfId="6" applyFont="1" applyFill="1" applyBorder="1" applyProtection="1"/>
    <xf numFmtId="0" fontId="22" fillId="0" borderId="22" xfId="6" applyFill="1" applyBorder="1" applyAlignment="1" applyProtection="1">
      <alignment horizontal="left"/>
    </xf>
    <xf numFmtId="38" fontId="25" fillId="0" borderId="1" xfId="7" applyFont="1" applyFill="1" applyBorder="1" applyAlignment="1" applyProtection="1">
      <alignment horizontal="right" vertical="center" wrapText="1"/>
      <protection locked="0"/>
    </xf>
    <xf numFmtId="38" fontId="25" fillId="0" borderId="35" xfId="7" applyFont="1" applyFill="1" applyBorder="1" applyAlignment="1" applyProtection="1">
      <alignment horizontal="right" vertical="center" wrapText="1"/>
      <protection locked="0"/>
    </xf>
    <xf numFmtId="0" fontId="36" fillId="0" borderId="0" xfId="6" applyFont="1" applyFill="1" applyBorder="1" applyAlignment="1" applyProtection="1">
      <alignment horizontal="center" vertical="center"/>
    </xf>
    <xf numFmtId="0" fontId="24" fillId="0" borderId="0" xfId="6" applyFont="1" applyFill="1" applyBorder="1" applyAlignment="1" applyProtection="1">
      <alignment horizontal="left" vertical="center"/>
    </xf>
    <xf numFmtId="38" fontId="22" fillId="0" borderId="0" xfId="8" applyFont="1" applyFill="1" applyAlignment="1" applyProtection="1">
      <alignment vertical="center"/>
    </xf>
    <xf numFmtId="38" fontId="9" fillId="0" borderId="0" xfId="8" applyFont="1" applyFill="1" applyAlignment="1" applyProtection="1">
      <alignment vertical="center" wrapText="1"/>
    </xf>
    <xf numFmtId="38" fontId="22" fillId="0" borderId="0" xfId="8" applyFont="1" applyFill="1" applyBorder="1" applyAlignment="1" applyProtection="1">
      <alignment vertical="center"/>
    </xf>
    <xf numFmtId="38" fontId="22" fillId="0" borderId="0" xfId="8" applyFont="1" applyFill="1" applyAlignment="1">
      <alignment vertical="center"/>
    </xf>
    <xf numFmtId="38" fontId="10" fillId="0" borderId="0" xfId="8" applyFont="1" applyFill="1" applyAlignment="1" applyProtection="1">
      <alignment vertical="center"/>
    </xf>
    <xf numFmtId="38" fontId="22" fillId="3" borderId="143" xfId="8" applyFont="1" applyFill="1" applyBorder="1" applyAlignment="1" applyProtection="1">
      <alignment vertical="center"/>
      <protection locked="0"/>
    </xf>
    <xf numFmtId="38" fontId="9" fillId="0" borderId="41" xfId="8" applyFont="1" applyFill="1" applyBorder="1" applyAlignment="1" applyProtection="1">
      <alignment vertical="center" shrinkToFit="1"/>
    </xf>
    <xf numFmtId="38" fontId="41" fillId="0" borderId="144" xfId="8" applyFont="1" applyFill="1" applyBorder="1" applyAlignment="1">
      <alignment vertical="center"/>
    </xf>
    <xf numFmtId="38" fontId="41" fillId="0" borderId="146" xfId="8" applyFont="1" applyFill="1" applyBorder="1" applyAlignment="1">
      <alignment vertical="center"/>
    </xf>
    <xf numFmtId="38" fontId="41" fillId="0" borderId="27" xfId="8" applyFont="1" applyFill="1" applyBorder="1" applyAlignment="1">
      <alignment vertical="center"/>
    </xf>
    <xf numFmtId="38" fontId="41" fillId="0" borderId="43" xfId="8" applyFont="1" applyFill="1" applyBorder="1" applyAlignment="1">
      <alignment vertical="center"/>
    </xf>
    <xf numFmtId="38" fontId="41" fillId="0" borderId="42" xfId="8" applyFont="1" applyFill="1" applyBorder="1" applyAlignment="1">
      <alignment horizontal="right" vertical="center"/>
    </xf>
    <xf numFmtId="38" fontId="41" fillId="0" borderId="42" xfId="8" applyFont="1" applyFill="1" applyBorder="1" applyAlignment="1">
      <alignment vertical="center"/>
    </xf>
    <xf numFmtId="38" fontId="45" fillId="0" borderId="0" xfId="8" applyFont="1" applyFill="1" applyAlignment="1" applyProtection="1">
      <alignment vertical="center"/>
    </xf>
    <xf numFmtId="38" fontId="22" fillId="3" borderId="149" xfId="8" applyFont="1" applyFill="1" applyBorder="1" applyAlignment="1" applyProtection="1">
      <alignment vertical="center"/>
      <protection locked="0"/>
    </xf>
    <xf numFmtId="38" fontId="41" fillId="0" borderId="150" xfId="8" applyFont="1" applyFill="1" applyBorder="1" applyAlignment="1" applyProtection="1">
      <alignment vertical="center"/>
    </xf>
    <xf numFmtId="38" fontId="41" fillId="0" borderId="21" xfId="8" applyFont="1" applyFill="1" applyBorder="1" applyAlignment="1" applyProtection="1">
      <alignment vertical="center"/>
    </xf>
    <xf numFmtId="38" fontId="41" fillId="0" borderId="28" xfId="8" applyFont="1" applyFill="1" applyBorder="1" applyAlignment="1" applyProtection="1">
      <alignment vertical="center"/>
    </xf>
    <xf numFmtId="38" fontId="41" fillId="0" borderId="66" xfId="8" applyFont="1" applyFill="1" applyBorder="1" applyAlignment="1" applyProtection="1">
      <alignment vertical="center"/>
    </xf>
    <xf numFmtId="38" fontId="41" fillId="0" borderId="65" xfId="8" applyFont="1" applyFill="1" applyBorder="1" applyAlignment="1" applyProtection="1">
      <alignment horizontal="right" vertical="center"/>
    </xf>
    <xf numFmtId="38" fontId="41" fillId="0" borderId="65" xfId="8" applyFont="1" applyFill="1" applyBorder="1" applyAlignment="1" applyProtection="1">
      <alignment vertical="center"/>
    </xf>
    <xf numFmtId="38" fontId="20" fillId="0" borderId="0" xfId="8" applyFont="1" applyFill="1" applyAlignment="1" applyProtection="1">
      <alignment vertical="center"/>
    </xf>
    <xf numFmtId="38" fontId="22" fillId="3" borderId="143" xfId="8" applyNumberFormat="1" applyFont="1" applyFill="1" applyBorder="1" applyAlignment="1" applyProtection="1">
      <alignment vertical="center"/>
      <protection locked="0"/>
    </xf>
    <xf numFmtId="38" fontId="10" fillId="0" borderId="41" xfId="8" applyFont="1" applyFill="1" applyBorder="1" applyAlignment="1" applyProtection="1">
      <alignment vertical="center"/>
    </xf>
    <xf numFmtId="40" fontId="47" fillId="6" borderId="11" xfId="8" applyNumberFormat="1" applyFont="1" applyFill="1" applyBorder="1" applyAlignment="1" applyProtection="1">
      <alignment vertical="center"/>
    </xf>
    <xf numFmtId="38" fontId="47" fillId="6" borderId="1" xfId="8" applyFont="1" applyFill="1" applyBorder="1" applyAlignment="1" applyProtection="1">
      <alignment vertical="center"/>
    </xf>
    <xf numFmtId="38" fontId="23" fillId="0" borderId="0" xfId="8" applyFont="1" applyFill="1" applyAlignment="1" applyProtection="1">
      <alignment horizontal="right"/>
    </xf>
    <xf numFmtId="40" fontId="47" fillId="6" borderId="1" xfId="8" applyNumberFormat="1" applyFont="1" applyFill="1" applyBorder="1" applyAlignment="1" applyProtection="1">
      <alignment vertical="center"/>
    </xf>
    <xf numFmtId="38" fontId="41" fillId="0" borderId="0" xfId="8" applyFont="1" applyFill="1" applyBorder="1" applyAlignment="1" applyProtection="1">
      <alignment vertical="center"/>
    </xf>
    <xf numFmtId="38" fontId="41" fillId="0" borderId="0" xfId="8" applyFont="1" applyFill="1" applyBorder="1" applyAlignment="1" applyProtection="1">
      <alignment horizontal="center" vertical="center"/>
    </xf>
    <xf numFmtId="38" fontId="19" fillId="0" borderId="34" xfId="8" applyFont="1" applyFill="1" applyBorder="1" applyAlignment="1" applyProtection="1">
      <alignment horizontal="center" vertical="center" shrinkToFit="1"/>
    </xf>
    <xf numFmtId="38" fontId="41" fillId="0" borderId="34" xfId="8" applyFont="1" applyFill="1" applyBorder="1" applyAlignment="1" applyProtection="1">
      <alignment horizontal="center" vertical="center" shrinkToFit="1"/>
    </xf>
    <xf numFmtId="38" fontId="41" fillId="0" borderId="86" xfId="8" applyFont="1" applyFill="1" applyBorder="1" applyAlignment="1" applyProtection="1">
      <alignment horizontal="center" vertical="center"/>
    </xf>
    <xf numFmtId="38" fontId="41" fillId="0" borderId="86" xfId="8" applyFont="1" applyFill="1" applyBorder="1" applyAlignment="1" applyProtection="1">
      <alignment horizontal="right" vertical="center" shrinkToFit="1"/>
    </xf>
    <xf numFmtId="38" fontId="47" fillId="6" borderId="5" xfId="8" applyNumberFormat="1" applyFont="1" applyFill="1" applyBorder="1" applyAlignment="1" applyProtection="1">
      <alignment vertical="center"/>
    </xf>
    <xf numFmtId="40" fontId="41" fillId="0" borderId="0" xfId="8" applyNumberFormat="1" applyFont="1" applyFill="1" applyBorder="1" applyAlignment="1" applyProtection="1">
      <alignment horizontal="center" vertical="center"/>
    </xf>
    <xf numFmtId="38" fontId="19" fillId="0" borderId="89" xfId="8" applyFont="1" applyFill="1" applyBorder="1" applyAlignment="1" applyProtection="1">
      <alignment horizontal="center" vertical="center"/>
    </xf>
    <xf numFmtId="38" fontId="19" fillId="0" borderId="36" xfId="8" applyFont="1" applyFill="1" applyBorder="1" applyAlignment="1" applyProtection="1">
      <alignment horizontal="center" vertical="center" shrinkToFit="1"/>
    </xf>
    <xf numFmtId="38" fontId="41" fillId="0" borderId="83" xfId="8" applyFont="1" applyFill="1" applyBorder="1" applyAlignment="1" applyProtection="1">
      <alignment horizontal="center" vertical="center"/>
    </xf>
    <xf numFmtId="38" fontId="19" fillId="0" borderId="83" xfId="8" applyFont="1" applyFill="1" applyBorder="1" applyAlignment="1" applyProtection="1">
      <alignment horizontal="center" vertical="center" shrinkToFit="1"/>
    </xf>
    <xf numFmtId="40" fontId="22" fillId="3" borderId="154" xfId="8" applyNumberFormat="1" applyFont="1" applyFill="1" applyBorder="1" applyAlignment="1" applyProtection="1">
      <alignment vertical="center"/>
      <protection locked="0"/>
    </xf>
    <xf numFmtId="38" fontId="20" fillId="0" borderId="0" xfId="8" applyFont="1" applyFill="1" applyBorder="1" applyAlignment="1" applyProtection="1">
      <alignment horizontal="center" vertical="center"/>
    </xf>
    <xf numFmtId="38" fontId="20" fillId="0" borderId="36" xfId="8" applyFont="1" applyFill="1" applyBorder="1" applyAlignment="1" applyProtection="1">
      <alignment horizontal="center" vertical="center"/>
    </xf>
    <xf numFmtId="38" fontId="41" fillId="0" borderId="70" xfId="8" applyFont="1" applyFill="1" applyBorder="1" applyAlignment="1" applyProtection="1">
      <alignment horizontal="center" vertical="center"/>
    </xf>
    <xf numFmtId="40" fontId="22" fillId="3" borderId="143" xfId="8" applyNumberFormat="1" applyFont="1" applyFill="1" applyBorder="1" applyAlignment="1" applyProtection="1">
      <alignment vertical="center"/>
      <protection locked="0"/>
    </xf>
    <xf numFmtId="38" fontId="10" fillId="0" borderId="2" xfId="8" applyFont="1" applyFill="1" applyBorder="1" applyAlignment="1" applyProtection="1">
      <alignment vertical="center"/>
    </xf>
    <xf numFmtId="188" fontId="20" fillId="0" borderId="0" xfId="8" applyNumberFormat="1" applyFont="1" applyFill="1" applyBorder="1" applyAlignment="1" applyProtection="1">
      <alignment vertical="center"/>
    </xf>
    <xf numFmtId="38" fontId="20" fillId="0" borderId="0" xfId="8" applyFont="1" applyFill="1" applyAlignment="1" applyProtection="1">
      <alignment horizontal="right" vertical="center"/>
    </xf>
    <xf numFmtId="38" fontId="41" fillId="0" borderId="0" xfId="8" applyFont="1" applyFill="1" applyAlignment="1" applyProtection="1">
      <alignment vertical="center"/>
    </xf>
    <xf numFmtId="38" fontId="41" fillId="0" borderId="0" xfId="8" applyFont="1" applyFill="1" applyAlignment="1" applyProtection="1">
      <alignment horizontal="right" vertical="center"/>
    </xf>
    <xf numFmtId="182" fontId="20" fillId="0" borderId="0" xfId="8" applyNumberFormat="1" applyFont="1" applyFill="1" applyBorder="1" applyAlignment="1" applyProtection="1">
      <alignment vertical="center"/>
    </xf>
    <xf numFmtId="38" fontId="20" fillId="0" borderId="0" xfId="8" applyFont="1" applyFill="1" applyBorder="1" applyAlignment="1" applyProtection="1">
      <alignment vertical="center"/>
    </xf>
    <xf numFmtId="38" fontId="20" fillId="0" borderId="25" xfId="8" applyFont="1" applyFill="1" applyBorder="1" applyAlignment="1" applyProtection="1">
      <alignment vertical="center"/>
    </xf>
    <xf numFmtId="38" fontId="19" fillId="0" borderId="25" xfId="8" applyFont="1" applyFill="1" applyBorder="1" applyAlignment="1" applyProtection="1">
      <alignment vertical="center"/>
    </xf>
    <xf numFmtId="38" fontId="10" fillId="0" borderId="0" xfId="8" applyFont="1" applyFill="1" applyBorder="1" applyAlignment="1" applyProtection="1">
      <alignment vertical="center"/>
    </xf>
    <xf numFmtId="38" fontId="20" fillId="0" borderId="33" xfId="8" applyFont="1" applyFill="1" applyBorder="1" applyAlignment="1" applyProtection="1">
      <alignment vertical="center"/>
    </xf>
    <xf numFmtId="38" fontId="48" fillId="0" borderId="0" xfId="8" applyFont="1" applyFill="1" applyAlignment="1" applyProtection="1">
      <alignment vertical="center"/>
    </xf>
    <xf numFmtId="38" fontId="41" fillId="0" borderId="36" xfId="8" applyFont="1" applyFill="1" applyBorder="1" applyAlignment="1" applyProtection="1">
      <alignment vertical="center"/>
    </xf>
    <xf numFmtId="38" fontId="41" fillId="0" borderId="37" xfId="8" applyFont="1" applyFill="1" applyBorder="1" applyAlignment="1" applyProtection="1">
      <alignment vertical="center"/>
    </xf>
    <xf numFmtId="38" fontId="41" fillId="0" borderId="80" xfId="8" applyFont="1" applyFill="1" applyBorder="1" applyAlignment="1" applyProtection="1">
      <alignment vertical="center"/>
    </xf>
    <xf numFmtId="38" fontId="41" fillId="0" borderId="82" xfId="8" applyFont="1" applyFill="1" applyBorder="1" applyAlignment="1" applyProtection="1">
      <alignment vertical="center"/>
    </xf>
    <xf numFmtId="38" fontId="41" fillId="0" borderId="80" xfId="8" applyFont="1" applyFill="1" applyBorder="1" applyAlignment="1" applyProtection="1">
      <alignment horizontal="right" vertical="center"/>
    </xf>
    <xf numFmtId="38" fontId="41" fillId="0" borderId="162" xfId="8" applyFont="1" applyFill="1" applyBorder="1" applyAlignment="1" applyProtection="1">
      <alignment vertical="center"/>
    </xf>
    <xf numFmtId="38" fontId="10" fillId="0" borderId="41" xfId="8" applyFont="1" applyFill="1" applyBorder="1" applyAlignment="1" applyProtection="1">
      <alignment vertical="center" shrinkToFit="1"/>
    </xf>
    <xf numFmtId="38" fontId="20" fillId="0" borderId="0" xfId="8" applyFont="1" applyAlignment="1" applyProtection="1">
      <alignment vertical="center"/>
    </xf>
    <xf numFmtId="38" fontId="20" fillId="0" borderId="0" xfId="8" applyFont="1" applyBorder="1" applyAlignment="1" applyProtection="1">
      <alignment horizontal="center" vertical="center"/>
    </xf>
    <xf numFmtId="38" fontId="10" fillId="0" borderId="2" xfId="8" applyFont="1" applyFill="1" applyBorder="1" applyAlignment="1" applyProtection="1">
      <alignment vertical="center" wrapText="1"/>
    </xf>
    <xf numFmtId="38" fontId="20" fillId="0" borderId="0" xfId="8" applyFont="1" applyFill="1" applyBorder="1" applyAlignment="1" applyProtection="1">
      <alignment horizontal="right" vertical="center"/>
    </xf>
    <xf numFmtId="38" fontId="20" fillId="0" borderId="42" xfId="8" applyFont="1" applyFill="1" applyBorder="1" applyAlignment="1" applyProtection="1">
      <alignment horizontal="right" vertical="center"/>
    </xf>
    <xf numFmtId="38" fontId="20" fillId="0" borderId="43" xfId="8" applyFont="1" applyFill="1" applyBorder="1" applyAlignment="1" applyProtection="1">
      <alignment horizontal="left" vertical="center"/>
    </xf>
    <xf numFmtId="38" fontId="20" fillId="0" borderId="0" xfId="8" quotePrefix="1" applyFont="1" applyFill="1" applyBorder="1" applyAlignment="1" applyProtection="1">
      <alignment vertical="center"/>
    </xf>
    <xf numFmtId="189" fontId="20" fillId="0" borderId="42" xfId="8" applyNumberFormat="1" applyFont="1" applyFill="1" applyBorder="1" applyAlignment="1" applyProtection="1">
      <alignment horizontal="center" vertical="center"/>
    </xf>
    <xf numFmtId="38" fontId="20" fillId="0" borderId="49" xfId="8" applyFont="1" applyFill="1" applyBorder="1" applyAlignment="1" applyProtection="1">
      <alignment vertical="center"/>
    </xf>
    <xf numFmtId="38" fontId="20" fillId="0" borderId="27" xfId="8" applyFont="1" applyFill="1" applyBorder="1" applyAlignment="1" applyProtection="1">
      <alignment horizontal="right" vertical="center"/>
    </xf>
    <xf numFmtId="38" fontId="9" fillId="0" borderId="2" xfId="8" applyFont="1" applyFill="1" applyBorder="1" applyAlignment="1" applyProtection="1">
      <alignment vertical="center" wrapText="1"/>
    </xf>
    <xf numFmtId="38" fontId="20" fillId="0" borderId="27" xfId="8" applyFont="1" applyFill="1" applyBorder="1" applyAlignment="1" applyProtection="1">
      <alignment horizontal="left" vertical="center"/>
    </xf>
    <xf numFmtId="38" fontId="20" fillId="0" borderId="73" xfId="8" quotePrefix="1" applyFont="1" applyFill="1" applyBorder="1" applyAlignment="1" applyProtection="1">
      <alignment vertical="center"/>
    </xf>
    <xf numFmtId="189" fontId="20" fillId="0" borderId="27" xfId="8" applyNumberFormat="1" applyFont="1" applyFill="1" applyBorder="1" applyAlignment="1" applyProtection="1">
      <alignment horizontal="center" vertical="center"/>
    </xf>
    <xf numFmtId="38" fontId="20" fillId="0" borderId="27" xfId="8" applyFont="1" applyFill="1" applyBorder="1" applyAlignment="1" applyProtection="1">
      <alignment vertical="center"/>
    </xf>
    <xf numFmtId="38" fontId="23" fillId="0" borderId="0" xfId="8" applyFont="1" applyFill="1" applyBorder="1" applyAlignment="1" applyProtection="1">
      <alignment horizontal="center" vertical="center" wrapText="1"/>
    </xf>
    <xf numFmtId="38" fontId="41" fillId="0" borderId="0" xfId="8" applyFont="1" applyFill="1" applyAlignment="1" applyProtection="1">
      <alignment vertical="top"/>
    </xf>
    <xf numFmtId="0" fontId="41" fillId="0" borderId="40" xfId="11" applyFont="1" applyFill="1" applyBorder="1" applyAlignment="1" applyProtection="1">
      <alignment vertical="center"/>
    </xf>
    <xf numFmtId="0" fontId="41" fillId="0" borderId="23" xfId="11" applyFont="1" applyFill="1" applyBorder="1" applyAlignment="1" applyProtection="1">
      <alignment vertical="center"/>
    </xf>
    <xf numFmtId="38" fontId="41" fillId="0" borderId="41" xfId="8" applyFont="1" applyFill="1" applyBorder="1" applyAlignment="1" applyProtection="1">
      <alignment horizontal="center" vertical="center"/>
    </xf>
    <xf numFmtId="190" fontId="22" fillId="3" borderId="143" xfId="8" applyNumberFormat="1" applyFont="1" applyFill="1" applyBorder="1" applyAlignment="1" applyProtection="1">
      <alignment vertical="center"/>
      <protection locked="0"/>
    </xf>
    <xf numFmtId="38" fontId="41" fillId="0" borderId="40" xfId="8" applyFont="1" applyFill="1" applyBorder="1" applyAlignment="1" applyProtection="1">
      <alignment vertical="center"/>
    </xf>
    <xf numFmtId="38" fontId="41" fillId="0" borderId="23" xfId="8" applyFont="1" applyFill="1" applyBorder="1" applyAlignment="1" applyProtection="1">
      <alignment vertical="center"/>
    </xf>
    <xf numFmtId="38" fontId="41" fillId="0" borderId="34" xfId="8" applyFont="1" applyFill="1" applyBorder="1" applyAlignment="1" applyProtection="1">
      <alignment vertical="center"/>
    </xf>
    <xf numFmtId="38" fontId="41" fillId="0" borderId="22" xfId="8" applyFont="1" applyFill="1" applyBorder="1" applyAlignment="1" applyProtection="1">
      <alignment vertical="center"/>
    </xf>
    <xf numFmtId="38" fontId="41" fillId="0" borderId="37" xfId="8" applyFont="1" applyFill="1" applyBorder="1" applyAlignment="1" applyProtection="1">
      <alignment horizontal="center" vertical="center"/>
    </xf>
    <xf numFmtId="38" fontId="41" fillId="0" borderId="38" xfId="8" applyFont="1" applyFill="1" applyBorder="1" applyAlignment="1" applyProtection="1">
      <alignment vertical="center"/>
    </xf>
    <xf numFmtId="38" fontId="41" fillId="0" borderId="25" xfId="8" applyFont="1" applyFill="1" applyBorder="1" applyAlignment="1" applyProtection="1">
      <alignment vertical="center"/>
    </xf>
    <xf numFmtId="38" fontId="41" fillId="0" borderId="39" xfId="8" applyFont="1" applyFill="1" applyBorder="1" applyAlignment="1" applyProtection="1">
      <alignment horizontal="center" vertical="center"/>
    </xf>
    <xf numFmtId="38" fontId="20" fillId="0" borderId="143" xfId="8" applyFont="1" applyFill="1" applyBorder="1" applyAlignment="1" applyProtection="1">
      <alignment horizontal="center" vertical="center"/>
    </xf>
    <xf numFmtId="38" fontId="20" fillId="0" borderId="41" xfId="8" applyFont="1" applyFill="1" applyBorder="1" applyAlignment="1" applyProtection="1">
      <alignment horizontal="center" vertical="center"/>
    </xf>
    <xf numFmtId="38" fontId="51" fillId="0" borderId="0" xfId="8" applyFont="1" applyFill="1" applyAlignment="1" applyProtection="1">
      <alignment vertical="center"/>
    </xf>
    <xf numFmtId="38" fontId="52" fillId="0" borderId="0" xfId="8" applyFont="1" applyFill="1" applyAlignment="1" applyProtection="1">
      <alignment vertical="center"/>
    </xf>
    <xf numFmtId="38" fontId="7" fillId="0" borderId="0" xfId="8" applyFont="1" applyFill="1" applyAlignment="1" applyProtection="1">
      <alignment vertical="center"/>
    </xf>
    <xf numFmtId="38" fontId="22" fillId="0" borderId="0" xfId="8" applyFont="1" applyFill="1" applyAlignment="1" applyProtection="1">
      <alignment horizontal="right" vertical="center"/>
    </xf>
    <xf numFmtId="38" fontId="45" fillId="0" borderId="0" xfId="8" applyFont="1" applyFill="1" applyAlignment="1" applyProtection="1"/>
    <xf numFmtId="38" fontId="38" fillId="0" borderId="0" xfId="8" applyFont="1" applyFill="1" applyBorder="1" applyAlignment="1" applyProtection="1">
      <alignment vertical="center"/>
    </xf>
    <xf numFmtId="0" fontId="54" fillId="0" borderId="0" xfId="10" applyFont="1" applyAlignment="1">
      <alignment horizontal="center" vertical="center"/>
    </xf>
    <xf numFmtId="0" fontId="11" fillId="0" borderId="0" xfId="1" applyFont="1" applyBorder="1" applyAlignment="1">
      <alignment vertical="center"/>
    </xf>
    <xf numFmtId="38" fontId="11" fillId="0" borderId="0" xfId="3" applyFont="1" applyBorder="1" applyAlignment="1">
      <alignment vertical="center"/>
    </xf>
    <xf numFmtId="0" fontId="11" fillId="0" borderId="0" xfId="1" applyFont="1" applyBorder="1" applyAlignment="1">
      <alignment horizontal="center" vertical="center"/>
    </xf>
    <xf numFmtId="0" fontId="11" fillId="0" borderId="0" xfId="1" applyFont="1" applyBorder="1" applyAlignment="1">
      <alignment horizontal="right" vertical="center"/>
    </xf>
    <xf numFmtId="38" fontId="11" fillId="0" borderId="117" xfId="1" applyNumberFormat="1" applyFont="1" applyFill="1" applyBorder="1" applyAlignment="1">
      <alignment vertical="center"/>
    </xf>
    <xf numFmtId="38" fontId="11" fillId="0" borderId="104" xfId="1" applyNumberFormat="1" applyFont="1" applyFill="1" applyBorder="1" applyAlignment="1">
      <alignment vertical="center"/>
    </xf>
    <xf numFmtId="38" fontId="11" fillId="0" borderId="113" xfId="3" applyFont="1" applyFill="1" applyBorder="1" applyAlignment="1">
      <alignment vertical="center"/>
    </xf>
    <xf numFmtId="38" fontId="11" fillId="0" borderId="188" xfId="3" applyFont="1" applyFill="1" applyBorder="1" applyAlignment="1">
      <alignment vertical="center"/>
    </xf>
    <xf numFmtId="38" fontId="11" fillId="0" borderId="188" xfId="1" applyNumberFormat="1" applyFont="1" applyFill="1" applyBorder="1" applyAlignment="1">
      <alignment vertical="center"/>
    </xf>
    <xf numFmtId="38" fontId="11" fillId="0" borderId="117" xfId="3" applyFont="1" applyFill="1" applyBorder="1" applyAlignment="1">
      <alignment vertical="center"/>
    </xf>
    <xf numFmtId="38" fontId="11" fillId="0" borderId="104" xfId="3" applyFont="1" applyFill="1" applyBorder="1" applyAlignment="1">
      <alignment vertical="center"/>
    </xf>
    <xf numFmtId="38" fontId="11" fillId="0" borderId="101" xfId="3" applyFont="1" applyFill="1" applyBorder="1" applyAlignment="1">
      <alignment vertical="center"/>
    </xf>
    <xf numFmtId="38" fontId="11" fillId="0" borderId="3" xfId="3" applyFont="1" applyFill="1" applyBorder="1" applyAlignment="1">
      <alignment vertical="center"/>
    </xf>
    <xf numFmtId="0" fontId="11" fillId="0" borderId="102" xfId="1" applyFont="1" applyFill="1" applyBorder="1" applyAlignment="1">
      <alignment vertical="center"/>
    </xf>
    <xf numFmtId="0" fontId="11" fillId="0" borderId="106" xfId="1" applyFont="1" applyFill="1" applyBorder="1" applyAlignment="1">
      <alignment vertical="center"/>
    </xf>
    <xf numFmtId="38" fontId="11" fillId="0" borderId="1" xfId="3" applyFont="1" applyFill="1" applyBorder="1" applyAlignment="1">
      <alignment vertical="center"/>
    </xf>
    <xf numFmtId="0" fontId="12" fillId="0" borderId="41" xfId="1" applyFont="1" applyFill="1" applyBorder="1" applyAlignment="1">
      <alignment vertical="center"/>
    </xf>
    <xf numFmtId="38" fontId="11" fillId="0" borderId="106" xfId="3" applyFont="1" applyFill="1" applyBorder="1" applyAlignment="1">
      <alignment vertical="center"/>
    </xf>
    <xf numFmtId="0" fontId="11" fillId="0" borderId="41" xfId="1" applyFont="1" applyFill="1" applyBorder="1" applyAlignment="1">
      <alignment vertical="center"/>
    </xf>
    <xf numFmtId="38" fontId="11" fillId="0" borderId="108" xfId="3" applyFont="1" applyFill="1" applyBorder="1" applyAlignment="1">
      <alignment vertical="center"/>
    </xf>
    <xf numFmtId="38" fontId="11" fillId="0" borderId="191" xfId="3" applyFont="1" applyFill="1" applyBorder="1" applyAlignment="1">
      <alignment vertical="center"/>
    </xf>
    <xf numFmtId="0" fontId="11" fillId="0" borderId="110" xfId="1" applyFont="1" applyFill="1" applyBorder="1" applyAlignment="1">
      <alignment vertical="center"/>
    </xf>
    <xf numFmtId="0" fontId="11" fillId="0" borderId="101" xfId="1" applyFont="1" applyFill="1" applyBorder="1" applyAlignment="1">
      <alignment vertical="center"/>
    </xf>
    <xf numFmtId="0" fontId="11" fillId="0" borderId="3" xfId="1" applyFont="1" applyFill="1" applyBorder="1" applyAlignment="1">
      <alignment vertical="center"/>
    </xf>
    <xf numFmtId="0" fontId="11" fillId="0" borderId="1" xfId="1" applyFont="1" applyFill="1" applyBorder="1" applyAlignment="1">
      <alignment vertical="center"/>
    </xf>
    <xf numFmtId="38" fontId="11" fillId="0" borderId="1" xfId="1" applyNumberFormat="1" applyFont="1" applyFill="1" applyBorder="1" applyAlignment="1">
      <alignment vertical="center"/>
    </xf>
    <xf numFmtId="38" fontId="11" fillId="0" borderId="191" xfId="1" applyNumberFormat="1" applyFont="1" applyFill="1" applyBorder="1" applyAlignment="1">
      <alignment vertical="center"/>
    </xf>
    <xf numFmtId="0" fontId="11" fillId="0" borderId="117" xfId="1" applyFont="1" applyFill="1" applyBorder="1" applyAlignment="1">
      <alignment vertical="center"/>
    </xf>
    <xf numFmtId="0" fontId="11" fillId="0" borderId="104" xfId="1" applyFont="1" applyFill="1" applyBorder="1" applyAlignment="1">
      <alignment vertical="center"/>
    </xf>
    <xf numFmtId="0" fontId="11" fillId="0" borderId="183" xfId="1" applyFont="1" applyFill="1" applyBorder="1" applyAlignment="1">
      <alignment vertical="center"/>
    </xf>
    <xf numFmtId="0" fontId="11" fillId="0" borderId="192" xfId="1" applyFont="1" applyFill="1" applyBorder="1" applyAlignment="1">
      <alignment vertical="center"/>
    </xf>
    <xf numFmtId="0" fontId="11" fillId="0" borderId="100" xfId="1" applyFont="1" applyFill="1" applyBorder="1" applyAlignment="1">
      <alignment vertical="center"/>
    </xf>
    <xf numFmtId="0" fontId="11" fillId="0" borderId="193" xfId="1" applyFont="1" applyFill="1" applyBorder="1" applyAlignment="1">
      <alignment vertical="center"/>
    </xf>
    <xf numFmtId="0" fontId="55" fillId="0" borderId="0" xfId="1" applyFont="1" applyBorder="1" applyAlignment="1">
      <alignment vertical="center"/>
    </xf>
    <xf numFmtId="0" fontId="11" fillId="0" borderId="108" xfId="1" applyFont="1" applyFill="1" applyBorder="1" applyAlignment="1">
      <alignment vertical="center"/>
    </xf>
    <xf numFmtId="0" fontId="11" fillId="0" borderId="191" xfId="1" applyFont="1" applyFill="1" applyBorder="1" applyAlignment="1">
      <alignment vertical="center"/>
    </xf>
    <xf numFmtId="0" fontId="11" fillId="0" borderId="195" xfId="1" applyFont="1" applyFill="1" applyBorder="1" applyAlignment="1">
      <alignment vertical="center"/>
    </xf>
    <xf numFmtId="38" fontId="55" fillId="0" borderId="0" xfId="3" applyFont="1" applyBorder="1" applyAlignment="1">
      <alignment vertical="center"/>
    </xf>
    <xf numFmtId="0" fontId="11" fillId="0" borderId="120" xfId="1" applyFont="1" applyFill="1" applyBorder="1" applyAlignment="1">
      <alignment vertical="center"/>
    </xf>
    <xf numFmtId="0" fontId="11" fillId="0" borderId="13" xfId="1" applyFont="1" applyFill="1" applyBorder="1" applyAlignment="1">
      <alignment vertical="center"/>
    </xf>
    <xf numFmtId="0" fontId="11" fillId="0" borderId="20" xfId="1" applyFont="1" applyFill="1" applyBorder="1" applyAlignment="1">
      <alignment vertical="center"/>
    </xf>
    <xf numFmtId="0" fontId="11" fillId="0" borderId="135" xfId="1" applyFont="1" applyFill="1" applyBorder="1" applyAlignment="1">
      <alignment vertical="center"/>
    </xf>
    <xf numFmtId="0" fontId="11" fillId="0" borderId="5" xfId="1" applyFont="1" applyFill="1" applyBorder="1" applyAlignment="1">
      <alignment vertical="center"/>
    </xf>
    <xf numFmtId="0" fontId="11" fillId="0" borderId="17" xfId="1" applyFont="1" applyFill="1" applyBorder="1" applyAlignment="1">
      <alignment vertical="center"/>
    </xf>
    <xf numFmtId="0" fontId="11" fillId="0" borderId="184" xfId="1" applyFont="1" applyFill="1" applyBorder="1" applyAlignment="1">
      <alignment vertical="center"/>
    </xf>
    <xf numFmtId="0" fontId="11" fillId="0" borderId="11" xfId="1" applyFont="1" applyFill="1" applyBorder="1" applyAlignment="1">
      <alignment vertical="center"/>
    </xf>
    <xf numFmtId="0" fontId="11" fillId="0" borderId="19" xfId="1" applyFont="1" applyFill="1" applyBorder="1" applyAlignment="1">
      <alignment vertical="center"/>
    </xf>
    <xf numFmtId="38" fontId="11" fillId="0" borderId="117" xfId="1" applyNumberFormat="1" applyFont="1" applyFill="1" applyBorder="1" applyAlignment="1">
      <alignment horizontal="right" vertical="center"/>
    </xf>
    <xf numFmtId="38" fontId="11" fillId="0" borderId="13" xfId="1" applyNumberFormat="1" applyFont="1" applyFill="1" applyBorder="1" applyAlignment="1">
      <alignment horizontal="right" vertical="center"/>
    </xf>
    <xf numFmtId="0" fontId="11" fillId="0" borderId="114" xfId="1" applyFont="1" applyFill="1" applyBorder="1" applyAlignment="1">
      <alignment vertical="center"/>
    </xf>
    <xf numFmtId="0" fontId="11" fillId="0" borderId="116" xfId="1" applyFont="1" applyFill="1" applyBorder="1" applyAlignment="1">
      <alignment vertical="center"/>
    </xf>
    <xf numFmtId="38" fontId="11" fillId="0" borderId="104" xfId="1" applyNumberFormat="1" applyFont="1" applyFill="1" applyBorder="1" applyAlignment="1">
      <alignment horizontal="right" vertical="center"/>
    </xf>
    <xf numFmtId="38" fontId="11" fillId="0" borderId="192" xfId="1" applyNumberFormat="1" applyFont="1" applyFill="1" applyBorder="1" applyAlignment="1">
      <alignment horizontal="right" vertical="center"/>
    </xf>
    <xf numFmtId="38" fontId="11" fillId="0" borderId="100" xfId="1" applyNumberFormat="1" applyFont="1" applyFill="1" applyBorder="1" applyAlignment="1">
      <alignment horizontal="right" vertical="center"/>
    </xf>
    <xf numFmtId="38" fontId="11" fillId="0" borderId="106" xfId="1" applyNumberFormat="1" applyFont="1" applyFill="1" applyBorder="1" applyAlignment="1">
      <alignment horizontal="right" vertical="center"/>
    </xf>
    <xf numFmtId="38" fontId="11" fillId="0" borderId="1" xfId="1" applyNumberFormat="1" applyFont="1" applyFill="1" applyBorder="1" applyAlignment="1">
      <alignment horizontal="right" vertical="center"/>
    </xf>
    <xf numFmtId="0" fontId="11" fillId="0" borderId="18" xfId="1" applyFont="1" applyFill="1" applyBorder="1" applyAlignment="1">
      <alignment vertical="center"/>
    </xf>
    <xf numFmtId="191" fontId="11" fillId="0" borderId="135" xfId="1" applyNumberFormat="1" applyFont="1" applyFill="1" applyBorder="1" applyAlignment="1">
      <alignment horizontal="right" vertical="center"/>
    </xf>
    <xf numFmtId="191" fontId="11" fillId="0" borderId="5" xfId="1" applyNumberFormat="1" applyFont="1" applyFill="1" applyBorder="1" applyAlignment="1">
      <alignment horizontal="right" vertical="center"/>
    </xf>
    <xf numFmtId="38" fontId="11" fillId="0" borderId="184" xfId="3" applyFont="1" applyFill="1" applyBorder="1" applyAlignment="1">
      <alignment horizontal="right" vertical="center"/>
    </xf>
    <xf numFmtId="38" fontId="11" fillId="0" borderId="11" xfId="3" applyFont="1" applyFill="1" applyBorder="1" applyAlignment="1">
      <alignment horizontal="right" vertical="center"/>
    </xf>
    <xf numFmtId="38" fontId="11" fillId="0" borderId="106" xfId="3" applyFont="1" applyFill="1" applyBorder="1" applyAlignment="1">
      <alignment horizontal="right" vertical="center"/>
    </xf>
    <xf numFmtId="38" fontId="11" fillId="0" borderId="1" xfId="3" applyFont="1" applyFill="1" applyBorder="1" applyAlignment="1">
      <alignment horizontal="right" vertical="center"/>
    </xf>
    <xf numFmtId="38" fontId="11" fillId="0" borderId="121" xfId="3" applyFont="1" applyFill="1" applyBorder="1" applyAlignment="1">
      <alignment horizontal="right" vertical="center"/>
    </xf>
    <xf numFmtId="38" fontId="11" fillId="0" borderId="196" xfId="3" applyFont="1" applyFill="1" applyBorder="1" applyAlignment="1">
      <alignment horizontal="right" vertical="center"/>
    </xf>
    <xf numFmtId="0" fontId="11" fillId="0" borderId="147" xfId="1" applyFont="1" applyFill="1" applyBorder="1" applyAlignment="1">
      <alignment vertical="center"/>
    </xf>
    <xf numFmtId="38" fontId="11" fillId="0" borderId="197" xfId="1" applyNumberFormat="1" applyFont="1" applyFill="1" applyBorder="1" applyAlignment="1">
      <alignment horizontal="right" vertical="center"/>
    </xf>
    <xf numFmtId="0" fontId="11" fillId="0" borderId="198" xfId="1" applyFont="1" applyFill="1" applyBorder="1" applyAlignment="1">
      <alignment vertical="center"/>
    </xf>
    <xf numFmtId="38" fontId="11" fillId="0" borderId="199" xfId="3" applyFont="1" applyFill="1" applyBorder="1" applyAlignment="1">
      <alignment horizontal="right" vertical="center"/>
    </xf>
    <xf numFmtId="0" fontId="11" fillId="0" borderId="100" xfId="1" applyFont="1" applyFill="1" applyBorder="1" applyAlignment="1">
      <alignment horizontal="right" vertical="center"/>
    </xf>
    <xf numFmtId="38" fontId="11" fillId="0" borderId="11" xfId="1" applyNumberFormat="1" applyFont="1" applyFill="1" applyBorder="1" applyAlignment="1">
      <alignment horizontal="right" vertical="center"/>
    </xf>
    <xf numFmtId="0" fontId="11" fillId="0" borderId="1" xfId="1" applyFont="1" applyFill="1" applyBorder="1" applyAlignment="1">
      <alignment horizontal="right" vertical="center"/>
    </xf>
    <xf numFmtId="38" fontId="55" fillId="0" borderId="0" xfId="1" applyNumberFormat="1" applyFont="1" applyBorder="1" applyAlignment="1">
      <alignment vertical="center"/>
    </xf>
    <xf numFmtId="192" fontId="11" fillId="0" borderId="106" xfId="3" applyNumberFormat="1" applyFont="1" applyFill="1" applyBorder="1" applyAlignment="1">
      <alignment horizontal="right" vertical="center"/>
    </xf>
    <xf numFmtId="192" fontId="11" fillId="0" borderId="1" xfId="3" applyNumberFormat="1" applyFont="1" applyFill="1" applyBorder="1" applyAlignment="1">
      <alignment horizontal="right" vertical="center"/>
    </xf>
    <xf numFmtId="192" fontId="11" fillId="0" borderId="1" xfId="1" applyNumberFormat="1" applyFont="1" applyFill="1" applyBorder="1" applyAlignment="1">
      <alignment horizontal="right" vertical="center"/>
    </xf>
    <xf numFmtId="38" fontId="11" fillId="9" borderId="106" xfId="1" applyNumberFormat="1" applyFont="1" applyFill="1" applyBorder="1" applyAlignment="1">
      <alignment vertical="center"/>
    </xf>
    <xf numFmtId="38" fontId="11" fillId="9" borderId="1" xfId="1" applyNumberFormat="1" applyFont="1" applyFill="1" applyBorder="1" applyAlignment="1">
      <alignment vertical="center"/>
    </xf>
    <xf numFmtId="38" fontId="11" fillId="9" borderId="1" xfId="3" applyFont="1" applyFill="1" applyBorder="1" applyAlignment="1">
      <alignment horizontal="right" vertical="center"/>
    </xf>
    <xf numFmtId="0" fontId="11" fillId="9" borderId="134" xfId="1" applyFont="1" applyFill="1" applyBorder="1" applyAlignment="1">
      <alignment vertical="center"/>
    </xf>
    <xf numFmtId="38" fontId="11" fillId="9" borderId="106" xfId="3" applyFont="1" applyFill="1" applyBorder="1" applyAlignment="1">
      <alignment vertical="center"/>
    </xf>
    <xf numFmtId="38" fontId="11" fillId="9" borderId="1" xfId="3" applyFont="1" applyFill="1" applyBorder="1" applyAlignment="1">
      <alignment vertical="center"/>
    </xf>
    <xf numFmtId="0" fontId="11" fillId="9" borderId="200" xfId="1" applyFont="1" applyFill="1" applyBorder="1" applyAlignment="1">
      <alignment vertical="center"/>
    </xf>
    <xf numFmtId="38" fontId="11" fillId="9" borderId="135" xfId="1" applyNumberFormat="1" applyFont="1" applyFill="1" applyBorder="1" applyAlignment="1">
      <alignment vertical="center"/>
    </xf>
    <xf numFmtId="38" fontId="11" fillId="9" borderId="191" xfId="1" applyNumberFormat="1" applyFont="1" applyFill="1" applyBorder="1" applyAlignment="1">
      <alignment vertical="center"/>
    </xf>
    <xf numFmtId="38" fontId="11" fillId="9" borderId="191" xfId="3" applyFont="1" applyFill="1" applyBorder="1" applyAlignment="1">
      <alignment vertical="center"/>
    </xf>
    <xf numFmtId="0" fontId="11" fillId="9" borderId="201" xfId="1" applyFont="1" applyFill="1" applyBorder="1" applyAlignment="1">
      <alignment vertical="center"/>
    </xf>
    <xf numFmtId="38" fontId="11" fillId="0" borderId="0" xfId="3" applyFont="1" applyBorder="1" applyAlignment="1">
      <alignment horizontal="center" vertical="center"/>
    </xf>
    <xf numFmtId="0" fontId="11" fillId="0" borderId="113" xfId="1" applyFont="1" applyFill="1" applyBorder="1" applyAlignment="1">
      <alignment horizontal="center" vertical="center"/>
    </xf>
    <xf numFmtId="0" fontId="11" fillId="0" borderId="188" xfId="1" applyFont="1" applyFill="1" applyBorder="1" applyAlignment="1">
      <alignment horizontal="center" vertical="center"/>
    </xf>
    <xf numFmtId="38" fontId="11" fillId="0" borderId="0" xfId="3" applyFont="1" applyBorder="1" applyAlignment="1">
      <alignment horizontal="right" vertical="center"/>
    </xf>
    <xf numFmtId="0" fontId="17" fillId="0" borderId="0" xfId="1" applyFont="1" applyBorder="1" applyAlignment="1">
      <alignment vertical="center"/>
    </xf>
    <xf numFmtId="193" fontId="11" fillId="0" borderId="0" xfId="3" applyNumberFormat="1" applyFont="1" applyBorder="1" applyAlignment="1">
      <alignment horizontal="left" vertical="center"/>
    </xf>
    <xf numFmtId="193" fontId="56" fillId="0" borderId="0" xfId="3" applyNumberFormat="1" applyFont="1" applyBorder="1" applyAlignment="1">
      <alignment horizontal="right" vertical="center"/>
    </xf>
    <xf numFmtId="38" fontId="11" fillId="0" borderId="148" xfId="1" applyNumberFormat="1" applyFont="1" applyFill="1" applyBorder="1" applyAlignment="1">
      <alignment vertical="center"/>
    </xf>
    <xf numFmtId="38" fontId="11" fillId="0" borderId="202" xfId="3" applyFont="1" applyFill="1" applyBorder="1" applyAlignment="1">
      <alignment vertical="center"/>
    </xf>
    <xf numFmtId="38" fontId="11" fillId="0" borderId="148" xfId="3" applyFont="1" applyFill="1" applyBorder="1" applyAlignment="1">
      <alignment vertical="center"/>
    </xf>
    <xf numFmtId="0" fontId="11" fillId="0" borderId="4" xfId="1" applyFont="1" applyFill="1" applyBorder="1" applyAlignment="1">
      <alignment vertical="center"/>
    </xf>
    <xf numFmtId="0" fontId="11" fillId="0" borderId="2" xfId="1" applyFont="1" applyFill="1" applyBorder="1" applyAlignment="1">
      <alignment vertical="center"/>
    </xf>
    <xf numFmtId="38" fontId="11" fillId="0" borderId="2" xfId="3" applyFont="1" applyFill="1" applyBorder="1" applyAlignment="1">
      <alignment vertical="center"/>
    </xf>
    <xf numFmtId="38" fontId="11" fillId="0" borderId="203" xfId="3" applyFont="1" applyFill="1" applyBorder="1" applyAlignment="1">
      <alignment vertical="center"/>
    </xf>
    <xf numFmtId="0" fontId="11" fillId="0" borderId="148" xfId="1" applyFont="1" applyFill="1" applyBorder="1" applyAlignment="1">
      <alignment vertical="center"/>
    </xf>
    <xf numFmtId="0" fontId="11" fillId="0" borderId="199" xfId="1" applyFont="1" applyFill="1" applyBorder="1" applyAlignment="1">
      <alignment vertical="center"/>
    </xf>
    <xf numFmtId="0" fontId="11" fillId="0" borderId="203" xfId="1" applyFont="1" applyFill="1" applyBorder="1" applyAlignment="1">
      <alignment vertical="center"/>
    </xf>
    <xf numFmtId="0" fontId="11" fillId="0" borderId="15" xfId="1" applyFont="1" applyFill="1" applyBorder="1" applyAlignment="1">
      <alignment vertical="center"/>
    </xf>
    <xf numFmtId="0" fontId="11" fillId="0" borderId="6" xfId="1" applyFont="1" applyFill="1" applyBorder="1" applyAlignment="1">
      <alignment vertical="center"/>
    </xf>
    <xf numFmtId="0" fontId="11" fillId="0" borderId="9" xfId="1" applyFont="1" applyFill="1" applyBorder="1" applyAlignment="1">
      <alignment vertical="center"/>
    </xf>
    <xf numFmtId="38" fontId="11" fillId="0" borderId="148" xfId="1" applyNumberFormat="1" applyFont="1" applyFill="1" applyBorder="1" applyAlignment="1">
      <alignment horizontal="right" vertical="center"/>
    </xf>
    <xf numFmtId="38" fontId="11" fillId="0" borderId="2" xfId="3" applyFont="1" applyFill="1" applyBorder="1" applyAlignment="1">
      <alignment horizontal="right" vertical="center"/>
    </xf>
    <xf numFmtId="191" fontId="11" fillId="0" borderId="6" xfId="1" applyNumberFormat="1" applyFont="1" applyFill="1" applyBorder="1" applyAlignment="1">
      <alignment horizontal="right" vertical="center"/>
    </xf>
    <xf numFmtId="38" fontId="11" fillId="0" borderId="9" xfId="3" applyFont="1" applyFill="1" applyBorder="1" applyAlignment="1">
      <alignment horizontal="right" vertical="center"/>
    </xf>
    <xf numFmtId="38" fontId="11" fillId="0" borderId="204" xfId="3" applyFont="1" applyFill="1" applyBorder="1" applyAlignment="1">
      <alignment horizontal="right" vertical="center"/>
    </xf>
    <xf numFmtId="38" fontId="11" fillId="0" borderId="205" xfId="1" applyNumberFormat="1" applyFont="1" applyFill="1" applyBorder="1" applyAlignment="1">
      <alignment horizontal="right" vertical="center"/>
    </xf>
    <xf numFmtId="38" fontId="11" fillId="0" borderId="100" xfId="3" applyFont="1" applyFill="1" applyBorder="1" applyAlignment="1">
      <alignment horizontal="right" vertical="center"/>
    </xf>
    <xf numFmtId="0" fontId="11" fillId="0" borderId="2" xfId="1" applyFont="1" applyFill="1" applyBorder="1" applyAlignment="1">
      <alignment horizontal="right" vertical="center"/>
    </xf>
    <xf numFmtId="192" fontId="11" fillId="0" borderId="2" xfId="3" applyNumberFormat="1" applyFont="1" applyFill="1" applyBorder="1" applyAlignment="1">
      <alignment horizontal="right" vertical="center"/>
    </xf>
    <xf numFmtId="38" fontId="11" fillId="0" borderId="203" xfId="1" applyNumberFormat="1" applyFont="1" applyFill="1" applyBorder="1" applyAlignment="1">
      <alignment horizontal="right" vertical="center"/>
    </xf>
    <xf numFmtId="0" fontId="11" fillId="0" borderId="202" xfId="1" applyFont="1" applyFill="1" applyBorder="1" applyAlignment="1">
      <alignment horizontal="center" vertical="center"/>
    </xf>
    <xf numFmtId="0" fontId="22" fillId="0" borderId="0" xfId="1" applyFont="1">
      <alignment vertical="center"/>
    </xf>
    <xf numFmtId="0" fontId="19" fillId="0" borderId="0" xfId="1" applyFont="1">
      <alignment vertical="center"/>
    </xf>
    <xf numFmtId="0" fontId="22" fillId="0" borderId="0" xfId="1" applyFont="1" applyBorder="1" applyAlignment="1">
      <alignment horizontal="left" vertical="center"/>
    </xf>
    <xf numFmtId="0" fontId="22" fillId="0" borderId="0" xfId="1" applyFont="1" applyBorder="1" applyAlignment="1">
      <alignment horizontal="center" vertical="center" wrapText="1"/>
    </xf>
    <xf numFmtId="0" fontId="22" fillId="0" borderId="40" xfId="1" applyFont="1" applyBorder="1" applyAlignment="1">
      <alignment vertical="center"/>
    </xf>
    <xf numFmtId="0" fontId="22" fillId="0" borderId="41" xfId="1" applyFont="1" applyBorder="1" applyAlignment="1">
      <alignment vertical="center"/>
    </xf>
    <xf numFmtId="38" fontId="22" fillId="0" borderId="41" xfId="3" applyFont="1" applyBorder="1">
      <alignment vertical="center"/>
    </xf>
    <xf numFmtId="0" fontId="22" fillId="0" borderId="1" xfId="1" applyFont="1" applyBorder="1">
      <alignment vertical="center"/>
    </xf>
    <xf numFmtId="38" fontId="22" fillId="0" borderId="40" xfId="3" applyFont="1" applyBorder="1" applyAlignment="1">
      <alignment vertical="center"/>
    </xf>
    <xf numFmtId="38" fontId="22" fillId="0" borderId="41" xfId="3" applyFont="1" applyBorder="1" applyAlignment="1">
      <alignment vertical="center"/>
    </xf>
    <xf numFmtId="38" fontId="22" fillId="0" borderId="1" xfId="3" applyFont="1" applyBorder="1">
      <alignment vertical="center"/>
    </xf>
    <xf numFmtId="38" fontId="22" fillId="0" borderId="41" xfId="3" applyFont="1" applyBorder="1" applyAlignment="1">
      <alignment horizontal="center" vertical="center"/>
    </xf>
    <xf numFmtId="0" fontId="22" fillId="0" borderId="5" xfId="1" applyFont="1" applyBorder="1" applyAlignment="1">
      <alignment horizontal="center" vertical="center"/>
    </xf>
    <xf numFmtId="0" fontId="22" fillId="0" borderId="13" xfId="1" applyFont="1" applyBorder="1" applyAlignment="1">
      <alignment horizontal="center" vertical="center"/>
    </xf>
    <xf numFmtId="0" fontId="22" fillId="0" borderId="11" xfId="1" applyFont="1" applyBorder="1" applyAlignment="1">
      <alignment horizontal="center" vertical="center"/>
    </xf>
    <xf numFmtId="0" fontId="13" fillId="0" borderId="0" xfId="1" applyFont="1">
      <alignment vertical="center"/>
    </xf>
    <xf numFmtId="0" fontId="13" fillId="0" borderId="0" xfId="1" applyFont="1" applyAlignment="1">
      <alignment vertical="center" wrapText="1"/>
    </xf>
    <xf numFmtId="0" fontId="13" fillId="0" borderId="1" xfId="1" applyFont="1" applyBorder="1" applyAlignment="1">
      <alignment vertical="center" wrapText="1"/>
    </xf>
    <xf numFmtId="0" fontId="13" fillId="0" borderId="1" xfId="1" applyFont="1" applyBorder="1" applyAlignment="1">
      <alignment horizontal="center" vertical="center"/>
    </xf>
    <xf numFmtId="0" fontId="13" fillId="0" borderId="0" xfId="1" applyFont="1" applyAlignment="1">
      <alignment horizontal="right" vertical="center"/>
    </xf>
    <xf numFmtId="0" fontId="45" fillId="5" borderId="0" xfId="13" applyFont="1" applyFill="1">
      <alignment vertical="center"/>
    </xf>
    <xf numFmtId="0" fontId="45" fillId="5" borderId="0" xfId="14" applyFont="1" applyFill="1" applyAlignment="1">
      <alignment vertical="center"/>
    </xf>
    <xf numFmtId="0" fontId="45" fillId="5" borderId="0" xfId="14" applyFont="1" applyFill="1" applyAlignment="1">
      <alignment horizontal="distributed" vertical="center"/>
    </xf>
    <xf numFmtId="0" fontId="59" fillId="5" borderId="0" xfId="14" applyFont="1" applyFill="1" applyAlignment="1">
      <alignment vertical="center"/>
    </xf>
    <xf numFmtId="0" fontId="45" fillId="5" borderId="0" xfId="14" applyFont="1" applyFill="1" applyAlignment="1">
      <alignment horizontal="right" vertical="center"/>
    </xf>
    <xf numFmtId="194" fontId="45" fillId="5" borderId="0" xfId="14" applyNumberFormat="1" applyFont="1" applyFill="1" applyAlignment="1">
      <alignment horizontal="center" vertical="center"/>
    </xf>
    <xf numFmtId="0" fontId="45" fillId="5" borderId="0" xfId="13" applyFont="1" applyFill="1" applyAlignment="1">
      <alignment horizontal="left" vertical="center"/>
    </xf>
    <xf numFmtId="0" fontId="45" fillId="5" borderId="0" xfId="13" applyFont="1" applyFill="1" applyAlignment="1">
      <alignment horizontal="center" vertical="center"/>
    </xf>
    <xf numFmtId="0" fontId="45" fillId="5" borderId="0" xfId="13" applyFont="1" applyFill="1" applyAlignment="1">
      <alignment horizontal="right" vertical="center"/>
    </xf>
    <xf numFmtId="0" fontId="45" fillId="5" borderId="0" xfId="14" applyFont="1" applyFill="1" applyAlignment="1">
      <alignment horizontal="center" vertical="center"/>
    </xf>
    <xf numFmtId="0" fontId="61" fillId="0" borderId="0" xfId="0" applyFont="1" applyBorder="1">
      <alignment vertical="center"/>
    </xf>
    <xf numFmtId="0" fontId="3" fillId="0" borderId="0" xfId="0" applyFont="1" applyBorder="1" applyAlignment="1">
      <alignment horizontal="center" vertical="center" wrapText="1"/>
    </xf>
    <xf numFmtId="0" fontId="62" fillId="0" borderId="0" xfId="0" applyFont="1" applyBorder="1">
      <alignment vertical="center"/>
    </xf>
    <xf numFmtId="0" fontId="62" fillId="0" borderId="0" xfId="0" applyFont="1" applyBorder="1" applyAlignment="1">
      <alignment vertical="center"/>
    </xf>
    <xf numFmtId="0" fontId="2" fillId="0" borderId="1" xfId="0" applyFont="1" applyBorder="1" applyAlignment="1">
      <alignment horizontal="center" vertical="center" wrapText="1"/>
    </xf>
    <xf numFmtId="0" fontId="62" fillId="0" borderId="32" xfId="0" applyFont="1" applyBorder="1" applyAlignment="1">
      <alignment horizontal="center" vertical="center"/>
    </xf>
    <xf numFmtId="0" fontId="2" fillId="0" borderId="134" xfId="0" applyFont="1" applyBorder="1" applyAlignment="1">
      <alignment horizontal="center" vertical="center" wrapText="1"/>
    </xf>
    <xf numFmtId="0" fontId="2" fillId="0" borderId="1" xfId="0" applyFont="1" applyBorder="1" applyAlignment="1">
      <alignment horizontal="left" vertical="center" wrapText="1"/>
    </xf>
    <xf numFmtId="0" fontId="62" fillId="0" borderId="0" xfId="0" applyFont="1" applyBorder="1" applyAlignment="1">
      <alignment vertical="center" wrapText="1"/>
    </xf>
    <xf numFmtId="38" fontId="62" fillId="0" borderId="0" xfId="12" applyFont="1" applyBorder="1">
      <alignment vertical="center"/>
    </xf>
    <xf numFmtId="0" fontId="64" fillId="0" borderId="1" xfId="0" applyFont="1" applyBorder="1" applyAlignment="1">
      <alignment horizontal="left" vertical="center" wrapText="1"/>
    </xf>
    <xf numFmtId="38" fontId="62" fillId="0" borderId="41" xfId="12" applyFont="1" applyBorder="1">
      <alignment vertical="center"/>
    </xf>
    <xf numFmtId="0" fontId="3" fillId="0" borderId="201" xfId="0" applyFont="1" applyBorder="1" applyAlignment="1">
      <alignment horizontal="center" vertical="center"/>
    </xf>
    <xf numFmtId="0" fontId="3" fillId="0" borderId="191" xfId="0" applyFont="1" applyBorder="1" applyAlignment="1">
      <alignment horizontal="center" vertical="center"/>
    </xf>
    <xf numFmtId="0" fontId="61" fillId="0" borderId="191" xfId="0" applyFont="1" applyBorder="1" applyAlignment="1">
      <alignment horizontal="center" vertical="center"/>
    </xf>
    <xf numFmtId="0" fontId="61" fillId="0" borderId="106" xfId="0" applyFont="1" applyBorder="1">
      <alignment vertical="center"/>
    </xf>
    <xf numFmtId="38" fontId="62" fillId="0" borderId="102" xfId="12" applyFont="1" applyBorder="1">
      <alignment vertical="center"/>
    </xf>
    <xf numFmtId="0" fontId="61" fillId="0" borderId="101" xfId="0" applyFont="1" applyBorder="1">
      <alignment vertical="center"/>
    </xf>
    <xf numFmtId="0" fontId="3" fillId="0" borderId="134" xfId="0" applyFont="1" applyBorder="1" applyAlignment="1">
      <alignment horizontal="left" vertical="center" wrapText="1"/>
    </xf>
    <xf numFmtId="0" fontId="3" fillId="0" borderId="0" xfId="0" applyFont="1" applyBorder="1" applyAlignment="1">
      <alignment horizontal="right"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61" fillId="5" borderId="0" xfId="0" applyFont="1" applyFill="1" applyBorder="1" applyAlignment="1">
      <alignment vertical="center"/>
    </xf>
    <xf numFmtId="0" fontId="61" fillId="5" borderId="1" xfId="0" applyFont="1" applyFill="1" applyBorder="1" applyAlignment="1">
      <alignment vertical="center"/>
    </xf>
    <xf numFmtId="0" fontId="61" fillId="5" borderId="1" xfId="0" applyFont="1" applyFill="1" applyBorder="1" applyAlignment="1">
      <alignment vertical="center" wrapText="1"/>
    </xf>
    <xf numFmtId="0" fontId="61" fillId="5" borderId="1" xfId="0" applyNumberFormat="1" applyFont="1" applyFill="1" applyBorder="1" applyAlignment="1">
      <alignment vertical="center"/>
    </xf>
    <xf numFmtId="0" fontId="61" fillId="5" borderId="1" xfId="0" applyFont="1" applyFill="1" applyBorder="1" applyAlignment="1">
      <alignment horizontal="left" vertical="center"/>
    </xf>
    <xf numFmtId="0" fontId="61" fillId="5" borderId="40" xfId="0" applyFont="1" applyFill="1" applyBorder="1" applyAlignment="1">
      <alignment vertical="center"/>
    </xf>
    <xf numFmtId="0" fontId="61" fillId="5" borderId="5" xfId="0" applyFont="1" applyFill="1" applyBorder="1" applyAlignment="1">
      <alignment vertical="center"/>
    </xf>
    <xf numFmtId="0" fontId="61" fillId="5" borderId="41" xfId="0" applyFont="1" applyFill="1" applyBorder="1" applyAlignment="1">
      <alignment vertical="center"/>
    </xf>
    <xf numFmtId="0" fontId="61" fillId="5" borderId="23" xfId="0" applyFont="1" applyFill="1" applyBorder="1" applyAlignment="1">
      <alignment vertical="center"/>
    </xf>
    <xf numFmtId="0" fontId="61" fillId="5" borderId="5" xfId="0" applyFont="1" applyFill="1" applyBorder="1" applyAlignment="1">
      <alignment horizontal="left" vertical="center"/>
    </xf>
    <xf numFmtId="0" fontId="61" fillId="5" borderId="1" xfId="0" applyNumberFormat="1" applyFont="1" applyFill="1" applyBorder="1" applyAlignment="1">
      <alignment horizontal="center" vertical="center"/>
    </xf>
    <xf numFmtId="0" fontId="61" fillId="0" borderId="1" xfId="0" applyFont="1" applyBorder="1" applyAlignment="1">
      <alignment horizontal="left" vertical="center" wrapText="1"/>
    </xf>
    <xf numFmtId="0" fontId="61" fillId="0" borderId="100" xfId="0" applyFont="1" applyBorder="1" applyAlignment="1">
      <alignment horizontal="left" vertical="center" wrapText="1"/>
    </xf>
    <xf numFmtId="0" fontId="61" fillId="5" borderId="206" xfId="0" applyFont="1" applyFill="1" applyBorder="1" applyAlignment="1">
      <alignment vertical="center"/>
    </xf>
    <xf numFmtId="0" fontId="61" fillId="5" borderId="207" xfId="0" applyFont="1" applyFill="1" applyBorder="1" applyAlignment="1">
      <alignment vertical="center"/>
    </xf>
    <xf numFmtId="0" fontId="61" fillId="5" borderId="204" xfId="0" applyFont="1" applyFill="1" applyBorder="1" applyAlignment="1">
      <alignment vertical="center"/>
    </xf>
    <xf numFmtId="0" fontId="61" fillId="5" borderId="191" xfId="0" applyFont="1" applyFill="1" applyBorder="1" applyAlignment="1">
      <alignment vertical="center"/>
    </xf>
    <xf numFmtId="0" fontId="61" fillId="5" borderId="209" xfId="0" applyFont="1" applyFill="1" applyBorder="1" applyAlignment="1">
      <alignment vertical="center"/>
    </xf>
    <xf numFmtId="0" fontId="61" fillId="5" borderId="200" xfId="0" applyFont="1" applyFill="1" applyBorder="1" applyAlignment="1">
      <alignment vertical="center"/>
    </xf>
    <xf numFmtId="0" fontId="61" fillId="5" borderId="106" xfId="0" applyFont="1" applyFill="1" applyBorder="1" applyAlignment="1">
      <alignment vertical="center"/>
    </xf>
    <xf numFmtId="0" fontId="61" fillId="5" borderId="119" xfId="0" applyFont="1" applyFill="1" applyBorder="1" applyAlignment="1">
      <alignment vertical="center"/>
    </xf>
    <xf numFmtId="0" fontId="61" fillId="0" borderId="104" xfId="0" applyFont="1" applyBorder="1" applyAlignment="1">
      <alignment horizontal="left" vertical="center" wrapText="1"/>
    </xf>
    <xf numFmtId="0" fontId="61" fillId="5" borderId="210" xfId="0" applyFont="1" applyFill="1" applyBorder="1" applyAlignment="1">
      <alignment vertical="center"/>
    </xf>
    <xf numFmtId="0" fontId="61" fillId="5" borderId="1" xfId="0" applyNumberFormat="1" applyFont="1" applyFill="1" applyBorder="1" applyAlignment="1">
      <alignment horizontal="left" vertical="center"/>
    </xf>
    <xf numFmtId="0" fontId="61" fillId="5" borderId="191" xfId="0" applyFont="1" applyFill="1" applyBorder="1" applyAlignment="1">
      <alignment horizontal="left" vertical="center"/>
    </xf>
    <xf numFmtId="0" fontId="61" fillId="5" borderId="1" xfId="0" applyFont="1" applyFill="1" applyBorder="1" applyAlignment="1">
      <alignment horizontal="left" vertical="center" wrapText="1"/>
    </xf>
    <xf numFmtId="0" fontId="61" fillId="5" borderId="23" xfId="0" applyFont="1" applyFill="1" applyBorder="1" applyAlignment="1">
      <alignment horizontal="left" vertical="center"/>
    </xf>
    <xf numFmtId="0" fontId="61" fillId="5" borderId="41" xfId="0" applyFont="1" applyFill="1" applyBorder="1" applyAlignment="1">
      <alignment horizontal="left" vertical="center"/>
    </xf>
    <xf numFmtId="0" fontId="61" fillId="5" borderId="106" xfId="0" applyFont="1" applyFill="1" applyBorder="1" applyAlignment="1">
      <alignment horizontal="left" vertical="center"/>
    </xf>
    <xf numFmtId="0" fontId="2" fillId="0" borderId="5" xfId="0" applyFont="1" applyBorder="1" applyAlignment="1">
      <alignment horizontal="center" vertical="center" wrapText="1"/>
    </xf>
    <xf numFmtId="0" fontId="64" fillId="0" borderId="5" xfId="0" applyFont="1" applyBorder="1" applyAlignment="1">
      <alignment horizontal="left" vertical="center" wrapText="1"/>
    </xf>
    <xf numFmtId="0" fontId="3" fillId="0" borderId="200" xfId="0" applyFont="1" applyBorder="1" applyAlignment="1">
      <alignment horizontal="left" vertical="center" wrapText="1"/>
    </xf>
    <xf numFmtId="0" fontId="2" fillId="0" borderId="5"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61" fillId="0" borderId="31" xfId="0" applyFont="1" applyBorder="1" applyAlignment="1">
      <alignment horizontal="center" vertical="center"/>
    </xf>
    <xf numFmtId="0" fontId="3" fillId="0" borderId="31" xfId="0" applyFont="1" applyBorder="1" applyAlignment="1">
      <alignment horizontal="center" vertical="center" wrapText="1"/>
    </xf>
    <xf numFmtId="0" fontId="61" fillId="0" borderId="0" xfId="0" applyFont="1" applyBorder="1" applyAlignment="1">
      <alignment vertical="center"/>
    </xf>
    <xf numFmtId="0" fontId="22" fillId="0" borderId="0" xfId="2" applyFont="1"/>
    <xf numFmtId="0" fontId="3" fillId="0" borderId="0" xfId="0" applyFont="1" applyBorder="1" applyAlignment="1">
      <alignment horizontal="center" vertical="center"/>
    </xf>
    <xf numFmtId="0" fontId="3" fillId="0" borderId="5"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4" fillId="0" borderId="0" xfId="2" applyFont="1"/>
    <xf numFmtId="0" fontId="41" fillId="0" borderId="0" xfId="2" applyFont="1" applyAlignment="1">
      <alignment vertical="top"/>
    </xf>
    <xf numFmtId="0" fontId="41" fillId="0" borderId="1" xfId="2" applyFont="1" applyBorder="1" applyAlignment="1">
      <alignment horizontal="left" vertical="top"/>
    </xf>
    <xf numFmtId="0" fontId="41" fillId="0" borderId="0" xfId="2" applyFont="1" applyAlignment="1">
      <alignment horizontal="left" vertical="top"/>
    </xf>
    <xf numFmtId="0" fontId="41" fillId="0" borderId="0" xfId="2" applyFont="1" applyAlignment="1">
      <alignment horizontal="left" vertical="center"/>
    </xf>
    <xf numFmtId="0" fontId="41" fillId="2" borderId="0" xfId="1" applyFont="1" applyFill="1" applyAlignment="1">
      <alignment horizontal="center" vertical="center"/>
    </xf>
    <xf numFmtId="0" fontId="67" fillId="2" borderId="0" xfId="1" applyFont="1" applyFill="1" applyAlignment="1">
      <alignment horizontal="justify" vertical="center"/>
    </xf>
    <xf numFmtId="0" fontId="41" fillId="2" borderId="0" xfId="1" applyFont="1" applyFill="1" applyAlignment="1">
      <alignment vertical="center"/>
    </xf>
    <xf numFmtId="0" fontId="41" fillId="2" borderId="22" xfId="1" applyFont="1" applyFill="1" applyBorder="1" applyAlignment="1">
      <alignment vertical="center"/>
    </xf>
    <xf numFmtId="3" fontId="41" fillId="2" borderId="22" xfId="1" applyNumberFormat="1" applyFont="1" applyFill="1" applyBorder="1" applyAlignment="1">
      <alignment horizontal="justify" vertical="center"/>
    </xf>
    <xf numFmtId="0" fontId="41" fillId="2" borderId="22" xfId="1" applyFont="1" applyFill="1" applyBorder="1" applyAlignment="1">
      <alignment vertical="center" wrapText="1"/>
    </xf>
    <xf numFmtId="0" fontId="41" fillId="2" borderId="0" xfId="1" applyFont="1" applyFill="1" applyBorder="1" applyAlignment="1">
      <alignment vertical="center"/>
    </xf>
    <xf numFmtId="0" fontId="41" fillId="2" borderId="0" xfId="1" applyFont="1" applyFill="1" applyAlignment="1">
      <alignment vertical="center" wrapText="1"/>
    </xf>
    <xf numFmtId="0" fontId="41" fillId="2" borderId="0" xfId="1" applyFont="1" applyFill="1" applyBorder="1" applyAlignment="1">
      <alignment vertical="center" shrinkToFit="1"/>
    </xf>
    <xf numFmtId="0" fontId="41" fillId="2" borderId="1" xfId="1" applyFont="1" applyFill="1" applyBorder="1" applyAlignment="1">
      <alignment vertical="center"/>
    </xf>
    <xf numFmtId="0" fontId="41" fillId="2" borderId="8" xfId="1" applyFont="1" applyFill="1" applyBorder="1" applyAlignment="1">
      <alignment vertical="center"/>
    </xf>
    <xf numFmtId="0" fontId="41" fillId="2" borderId="12" xfId="1" applyFont="1" applyFill="1" applyBorder="1" applyAlignment="1">
      <alignment vertical="center"/>
    </xf>
    <xf numFmtId="3" fontId="41" fillId="2" borderId="5" xfId="1" applyNumberFormat="1" applyFont="1" applyFill="1" applyBorder="1" applyAlignment="1">
      <alignment vertical="center"/>
    </xf>
    <xf numFmtId="0" fontId="61" fillId="5" borderId="209" xfId="0" applyFont="1" applyFill="1" applyBorder="1" applyAlignment="1">
      <alignment horizontal="center" vertical="center" wrapText="1"/>
    </xf>
    <xf numFmtId="0" fontId="61" fillId="5" borderId="0" xfId="0" applyFont="1" applyFill="1" applyBorder="1" applyAlignment="1">
      <alignment horizontal="center" vertical="center"/>
    </xf>
    <xf numFmtId="0" fontId="61" fillId="5" borderId="25" xfId="0" applyFont="1" applyFill="1" applyBorder="1" applyAlignment="1">
      <alignment horizontal="center" vertical="center"/>
    </xf>
    <xf numFmtId="0" fontId="61" fillId="5" borderId="1" xfId="0" applyFont="1" applyFill="1" applyBorder="1" applyAlignment="1">
      <alignment horizontal="center" vertical="center" wrapText="1"/>
    </xf>
    <xf numFmtId="0" fontId="41" fillId="2" borderId="34" xfId="1" applyFont="1" applyFill="1" applyBorder="1" applyAlignment="1">
      <alignment horizontal="right" vertical="center"/>
    </xf>
    <xf numFmtId="0" fontId="41" fillId="2" borderId="22" xfId="1" applyFont="1" applyFill="1" applyBorder="1" applyAlignment="1">
      <alignment horizontal="center" vertical="center"/>
    </xf>
    <xf numFmtId="0" fontId="41" fillId="2" borderId="1" xfId="1" applyFont="1" applyFill="1" applyBorder="1" applyAlignment="1">
      <alignment horizontal="center" vertical="center"/>
    </xf>
    <xf numFmtId="0" fontId="41" fillId="2" borderId="11" xfId="1" applyFont="1" applyFill="1" applyBorder="1" applyAlignment="1">
      <alignment horizontal="center" vertical="center"/>
    </xf>
    <xf numFmtId="0" fontId="41" fillId="2" borderId="0" xfId="1" applyFont="1" applyFill="1" applyAlignment="1">
      <alignment horizontal="right" vertical="center"/>
    </xf>
    <xf numFmtId="0" fontId="41" fillId="2" borderId="0" xfId="1" applyFont="1" applyFill="1" applyAlignment="1">
      <alignment horizontal="justify" vertical="center"/>
    </xf>
    <xf numFmtId="0" fontId="41" fillId="2" borderId="22" xfId="1" applyFont="1" applyFill="1" applyBorder="1" applyAlignment="1">
      <alignment horizontal="justify" vertical="center"/>
    </xf>
    <xf numFmtId="0" fontId="41" fillId="2" borderId="1" xfId="1" applyFont="1" applyFill="1" applyBorder="1" applyAlignment="1">
      <alignment horizontal="center" vertical="center" wrapText="1"/>
    </xf>
    <xf numFmtId="0" fontId="41" fillId="2" borderId="0" xfId="1" applyFont="1" applyFill="1" applyBorder="1" applyAlignment="1">
      <alignment horizontal="right" vertical="center"/>
    </xf>
    <xf numFmtId="0" fontId="41" fillId="2" borderId="0" xfId="1" applyFont="1" applyFill="1" applyBorder="1" applyAlignment="1">
      <alignment horizontal="justify" vertical="center"/>
    </xf>
    <xf numFmtId="0" fontId="2" fillId="0" borderId="134" xfId="0" applyFont="1" applyBorder="1" applyAlignment="1">
      <alignment horizontal="center" vertical="center" wrapText="1"/>
    </xf>
    <xf numFmtId="0" fontId="2" fillId="0" borderId="13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xf numFmtId="0" fontId="3" fillId="0" borderId="3" xfId="0" applyFont="1" applyBorder="1" applyAlignment="1">
      <alignment horizontal="center" vertical="center" wrapText="1"/>
    </xf>
    <xf numFmtId="0" fontId="41" fillId="2" borderId="16" xfId="1" applyFont="1" applyFill="1" applyBorder="1" applyAlignment="1">
      <alignment horizontal="center" vertical="center"/>
    </xf>
    <xf numFmtId="0" fontId="41" fillId="2" borderId="41" xfId="1" applyFont="1" applyFill="1" applyBorder="1" applyAlignment="1">
      <alignment horizontal="right" vertical="center"/>
    </xf>
    <xf numFmtId="0" fontId="41" fillId="2" borderId="0" xfId="1" applyFont="1" applyFill="1" applyBorder="1" applyAlignment="1">
      <alignment horizontal="center" vertical="center"/>
    </xf>
    <xf numFmtId="0" fontId="41" fillId="2" borderId="0" xfId="1" applyFont="1" applyFill="1" applyBorder="1" applyAlignment="1">
      <alignment horizontal="right" vertical="center" shrinkToFit="1"/>
    </xf>
    <xf numFmtId="0" fontId="41" fillId="2" borderId="36" xfId="1" applyFont="1" applyFill="1" applyBorder="1" applyAlignment="1">
      <alignment vertical="center"/>
    </xf>
    <xf numFmtId="0" fontId="22" fillId="2" borderId="0" xfId="1" applyFont="1" applyFill="1" applyAlignment="1">
      <alignment horizontal="justify" vertical="center"/>
    </xf>
    <xf numFmtId="0" fontId="41" fillId="2" borderId="0" xfId="1" applyFont="1" applyFill="1">
      <alignment vertical="center"/>
    </xf>
    <xf numFmtId="0" fontId="41" fillId="2" borderId="0" xfId="1" applyFont="1" applyFill="1" applyBorder="1" applyAlignment="1">
      <alignment horizontal="left" vertical="center"/>
    </xf>
    <xf numFmtId="0" fontId="41" fillId="2" borderId="0" xfId="1" applyFont="1" applyFill="1" applyBorder="1" applyAlignment="1">
      <alignment horizontal="center" vertical="center" wrapText="1"/>
    </xf>
    <xf numFmtId="0" fontId="22" fillId="2" borderId="0" xfId="1" applyFont="1" applyFill="1" applyAlignment="1">
      <alignment vertical="center"/>
    </xf>
    <xf numFmtId="0" fontId="22" fillId="2" borderId="0" xfId="1" applyFont="1" applyFill="1" applyBorder="1" applyAlignment="1">
      <alignment vertical="center"/>
    </xf>
    <xf numFmtId="0" fontId="24" fillId="2" borderId="0" xfId="1" applyFont="1" applyFill="1" applyAlignment="1">
      <alignment vertical="center"/>
    </xf>
    <xf numFmtId="0" fontId="41" fillId="2" borderId="1" xfId="1" applyFont="1" applyFill="1" applyBorder="1">
      <alignment vertical="center"/>
    </xf>
    <xf numFmtId="0" fontId="41" fillId="2" borderId="41" xfId="1" applyFont="1" applyFill="1" applyBorder="1">
      <alignment vertical="center"/>
    </xf>
    <xf numFmtId="0" fontId="41" fillId="2" borderId="40" xfId="1" applyFont="1" applyFill="1" applyBorder="1">
      <alignment vertical="center"/>
    </xf>
    <xf numFmtId="0" fontId="41" fillId="2" borderId="38" xfId="1" applyFont="1" applyFill="1" applyBorder="1" applyAlignment="1">
      <alignment horizontal="left" vertical="center"/>
    </xf>
    <xf numFmtId="0" fontId="41" fillId="2" borderId="1" xfId="1" applyFont="1" applyFill="1" applyBorder="1" applyAlignment="1">
      <alignment horizontal="left" vertical="center" wrapText="1"/>
    </xf>
    <xf numFmtId="0" fontId="41" fillId="2" borderId="1" xfId="1" applyFont="1" applyFill="1" applyBorder="1" applyAlignment="1">
      <alignment vertical="center" wrapText="1"/>
    </xf>
    <xf numFmtId="0" fontId="41" fillId="2" borderId="5" xfId="1" applyFont="1" applyFill="1" applyBorder="1" applyAlignment="1">
      <alignment vertical="center"/>
    </xf>
    <xf numFmtId="0" fontId="41" fillId="2" borderId="11" xfId="1" applyFont="1" applyFill="1" applyBorder="1" applyAlignment="1">
      <alignment vertical="center"/>
    </xf>
    <xf numFmtId="0" fontId="41" fillId="2" borderId="0" xfId="0" applyFont="1" applyFill="1" applyBorder="1" applyAlignment="1">
      <alignment horizontal="center" vertical="center" wrapText="1"/>
    </xf>
    <xf numFmtId="0" fontId="41" fillId="2" borderId="38" xfId="1" applyFont="1" applyFill="1" applyBorder="1" applyAlignment="1">
      <alignment vertical="center"/>
    </xf>
    <xf numFmtId="0" fontId="41" fillId="2" borderId="38" xfId="1" applyFont="1" applyFill="1" applyBorder="1" applyAlignment="1">
      <alignment vertical="center" wrapText="1"/>
    </xf>
    <xf numFmtId="0" fontId="41" fillId="2" borderId="37" xfId="1" applyFont="1" applyFill="1" applyBorder="1" applyAlignment="1">
      <alignment vertical="center" wrapText="1"/>
    </xf>
    <xf numFmtId="0" fontId="41" fillId="2" borderId="0" xfId="1" applyFont="1" applyFill="1" applyBorder="1" applyAlignment="1">
      <alignment vertical="center" wrapText="1"/>
    </xf>
    <xf numFmtId="0" fontId="41" fillId="2" borderId="36" xfId="1" applyFont="1" applyFill="1" applyBorder="1" applyAlignment="1">
      <alignment vertical="center" wrapText="1"/>
    </xf>
    <xf numFmtId="0" fontId="41" fillId="2" borderId="35" xfId="1" applyFont="1" applyFill="1" applyBorder="1" applyAlignment="1">
      <alignment vertical="center" wrapText="1"/>
    </xf>
    <xf numFmtId="0" fontId="41" fillId="2" borderId="0" xfId="1" applyFont="1" applyFill="1" applyBorder="1" applyAlignment="1">
      <alignment horizontal="right" vertical="center" wrapText="1"/>
    </xf>
    <xf numFmtId="0" fontId="41" fillId="2" borderId="0" xfId="1" applyFont="1" applyFill="1" applyBorder="1" applyAlignment="1">
      <alignment horizontal="center" vertical="center" shrinkToFit="1"/>
    </xf>
    <xf numFmtId="0" fontId="41" fillId="2" borderId="35" xfId="1" applyFont="1" applyFill="1" applyBorder="1" applyAlignment="1">
      <alignment vertical="center"/>
    </xf>
    <xf numFmtId="38" fontId="41" fillId="2" borderId="39" xfId="12" applyFont="1" applyFill="1" applyBorder="1" applyAlignment="1">
      <alignment horizontal="right" vertical="center"/>
    </xf>
    <xf numFmtId="38" fontId="41" fillId="2" borderId="35" xfId="12" applyFont="1" applyFill="1" applyBorder="1" applyAlignment="1">
      <alignment horizontal="right" vertical="center"/>
    </xf>
    <xf numFmtId="38" fontId="41" fillId="2" borderId="38" xfId="12" applyFont="1" applyFill="1" applyBorder="1" applyAlignment="1">
      <alignment vertical="center"/>
    </xf>
    <xf numFmtId="3" fontId="41" fillId="2" borderId="35" xfId="1" applyNumberFormat="1" applyFont="1" applyFill="1" applyBorder="1" applyAlignment="1">
      <alignment horizontal="center" vertical="center"/>
    </xf>
    <xf numFmtId="0" fontId="41" fillId="2" borderId="34" xfId="1" applyFont="1" applyFill="1" applyBorder="1" applyAlignment="1">
      <alignment vertical="center"/>
    </xf>
    <xf numFmtId="0" fontId="41" fillId="2" borderId="46" xfId="1" applyFont="1" applyFill="1" applyBorder="1" applyAlignment="1">
      <alignment vertical="center"/>
    </xf>
    <xf numFmtId="0" fontId="41" fillId="2" borderId="44" xfId="1" applyFont="1" applyFill="1" applyBorder="1" applyAlignment="1">
      <alignment vertical="center"/>
    </xf>
    <xf numFmtId="0" fontId="41" fillId="2" borderId="45" xfId="1" applyFont="1" applyFill="1" applyBorder="1" applyAlignment="1">
      <alignment vertical="center"/>
    </xf>
    <xf numFmtId="3" fontId="41" fillId="2" borderId="47" xfId="1" applyNumberFormat="1" applyFont="1" applyFill="1" applyBorder="1" applyAlignment="1">
      <alignment horizontal="center" vertical="center"/>
    </xf>
    <xf numFmtId="3" fontId="41" fillId="2" borderId="218" xfId="1" applyNumberFormat="1" applyFont="1" applyFill="1" applyBorder="1" applyAlignment="1">
      <alignment vertical="center"/>
    </xf>
    <xf numFmtId="0" fontId="41" fillId="2" borderId="7" xfId="1" applyFont="1" applyFill="1" applyBorder="1" applyAlignment="1">
      <alignment vertical="center"/>
    </xf>
    <xf numFmtId="0" fontId="41" fillId="2" borderId="66" xfId="1" applyFont="1" applyFill="1" applyBorder="1" applyAlignment="1">
      <alignment horizontal="right" vertical="center" wrapText="1"/>
    </xf>
    <xf numFmtId="0" fontId="41" fillId="2" borderId="65" xfId="1" applyFont="1" applyFill="1" applyBorder="1" applyAlignment="1">
      <alignment horizontal="distributed" vertical="center"/>
    </xf>
    <xf numFmtId="3" fontId="41" fillId="2" borderId="54" xfId="1" applyNumberFormat="1" applyFont="1" applyFill="1" applyBorder="1" applyAlignment="1">
      <alignment horizontal="center" vertical="center"/>
    </xf>
    <xf numFmtId="3" fontId="41" fillId="2" borderId="54" xfId="3" applyNumberFormat="1" applyFont="1" applyFill="1" applyBorder="1" applyAlignment="1">
      <alignment horizontal="center" vertical="center"/>
    </xf>
    <xf numFmtId="0" fontId="41" fillId="2" borderId="39" xfId="1" applyFont="1" applyFill="1" applyBorder="1" applyAlignment="1">
      <alignment vertical="center"/>
    </xf>
    <xf numFmtId="0" fontId="19" fillId="2" borderId="0" xfId="1" applyFont="1" applyFill="1" applyBorder="1" applyAlignment="1">
      <alignment vertical="center" shrinkToFit="1"/>
    </xf>
    <xf numFmtId="0" fontId="19" fillId="2" borderId="0" xfId="1" applyFont="1" applyFill="1" applyBorder="1" applyAlignment="1">
      <alignment horizontal="right" vertical="center" shrinkToFit="1"/>
    </xf>
    <xf numFmtId="0" fontId="41" fillId="2" borderId="36" xfId="1" applyFont="1" applyFill="1" applyBorder="1" applyAlignment="1">
      <alignment horizontal="left" vertical="center"/>
    </xf>
    <xf numFmtId="0" fontId="41" fillId="2" borderId="34" xfId="1" applyFont="1" applyFill="1" applyBorder="1" applyAlignment="1">
      <alignment horizontal="left" vertical="center"/>
    </xf>
    <xf numFmtId="38" fontId="41" fillId="2" borderId="34" xfId="12" applyFont="1" applyFill="1" applyBorder="1" applyAlignment="1">
      <alignment vertical="center"/>
    </xf>
    <xf numFmtId="38" fontId="41" fillId="2" borderId="44" xfId="12" applyFont="1" applyFill="1" applyBorder="1" applyAlignment="1">
      <alignment vertical="center"/>
    </xf>
    <xf numFmtId="38" fontId="41" fillId="2" borderId="45" xfId="12" applyFont="1" applyFill="1" applyBorder="1" applyAlignment="1">
      <alignment horizontal="right" vertical="center"/>
    </xf>
    <xf numFmtId="0" fontId="61" fillId="2" borderId="0" xfId="0" applyFont="1" applyFill="1" applyBorder="1">
      <alignment vertical="center"/>
    </xf>
    <xf numFmtId="0" fontId="41" fillId="2" borderId="0" xfId="0" applyFont="1" applyFill="1" applyAlignment="1">
      <alignment vertical="center"/>
    </xf>
    <xf numFmtId="38" fontId="41" fillId="2" borderId="37" xfId="12" applyFont="1" applyFill="1" applyBorder="1" applyAlignment="1">
      <alignment horizontal="right" vertical="center"/>
    </xf>
    <xf numFmtId="0" fontId="41" fillId="2" borderId="44" xfId="1" applyFont="1" applyFill="1" applyBorder="1" applyAlignment="1">
      <alignment horizontal="left" vertical="center"/>
    </xf>
    <xf numFmtId="0" fontId="41" fillId="2" borderId="13" xfId="1" applyFont="1" applyFill="1" applyBorder="1" applyAlignment="1">
      <alignment vertical="center"/>
    </xf>
    <xf numFmtId="38" fontId="41" fillId="2" borderId="47" xfId="12" applyFont="1" applyFill="1" applyBorder="1" applyAlignment="1">
      <alignment horizontal="right" vertical="center"/>
    </xf>
    <xf numFmtId="0" fontId="41" fillId="2" borderId="46" xfId="1" applyFont="1" applyFill="1" applyBorder="1" applyAlignment="1">
      <alignment horizontal="left" vertical="center"/>
    </xf>
    <xf numFmtId="0" fontId="61" fillId="0" borderId="32" xfId="0" applyFont="1" applyBorder="1" applyAlignment="1">
      <alignment horizontal="center" vertical="center"/>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133"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1" fillId="0" borderId="201" xfId="2" applyFont="1" applyBorder="1" applyAlignment="1">
      <alignment vertical="center"/>
    </xf>
    <xf numFmtId="0" fontId="41" fillId="0" borderId="203" xfId="2" applyFont="1" applyBorder="1" applyAlignment="1">
      <alignment horizontal="left" vertical="center"/>
    </xf>
    <xf numFmtId="0" fontId="41" fillId="0" borderId="134" xfId="2" applyFont="1" applyBorder="1" applyAlignment="1">
      <alignment vertical="center"/>
    </xf>
    <xf numFmtId="0" fontId="41" fillId="0" borderId="2" xfId="2" applyFont="1" applyBorder="1" applyAlignment="1">
      <alignment horizontal="left" vertical="center"/>
    </xf>
    <xf numFmtId="0" fontId="41" fillId="0" borderId="134" xfId="2" applyFont="1" applyBorder="1" applyAlignment="1">
      <alignment vertical="center" wrapText="1"/>
    </xf>
    <xf numFmtId="0" fontId="41" fillId="0" borderId="133" xfId="2" applyFont="1" applyBorder="1" applyAlignment="1">
      <alignment vertical="center"/>
    </xf>
    <xf numFmtId="0" fontId="41" fillId="0" borderId="4" xfId="2" applyFont="1" applyBorder="1" applyAlignment="1">
      <alignment horizontal="left" vertical="center"/>
    </xf>
    <xf numFmtId="179" fontId="41" fillId="0" borderId="0" xfId="4" applyNumberFormat="1" applyFont="1" applyAlignment="1">
      <alignment horizontal="right" vertical="center"/>
    </xf>
    <xf numFmtId="179" fontId="41" fillId="0" borderId="0" xfId="4" applyNumberFormat="1" applyFont="1" applyFill="1" applyAlignment="1">
      <alignment horizontal="right" vertical="center"/>
    </xf>
    <xf numFmtId="179" fontId="41" fillId="0" borderId="0" xfId="4" applyNumberFormat="1" applyFont="1" applyFill="1" applyAlignment="1">
      <alignment horizontal="left" vertical="center"/>
    </xf>
    <xf numFmtId="179" fontId="41" fillId="0" borderId="0" xfId="4" applyNumberFormat="1" applyFont="1" applyFill="1" applyBorder="1" applyAlignment="1">
      <alignment horizontal="right" vertical="center"/>
    </xf>
    <xf numFmtId="180" fontId="41" fillId="0" borderId="0" xfId="3" applyNumberFormat="1" applyFont="1" applyFill="1" applyAlignment="1">
      <alignment horizontal="right" vertical="center"/>
    </xf>
    <xf numFmtId="179" fontId="41" fillId="0" borderId="0" xfId="3" applyNumberFormat="1" applyFont="1" applyFill="1" applyAlignment="1">
      <alignment horizontal="right" vertical="center"/>
    </xf>
    <xf numFmtId="179" fontId="41" fillId="0" borderId="0" xfId="3" applyNumberFormat="1" applyFont="1" applyFill="1" applyAlignment="1">
      <alignment horizontal="right" vertical="center" shrinkToFit="1"/>
    </xf>
    <xf numFmtId="179" fontId="41" fillId="0" borderId="0" xfId="3" applyNumberFormat="1" applyFont="1" applyFill="1" applyBorder="1" applyAlignment="1">
      <alignment horizontal="right" vertical="center"/>
    </xf>
    <xf numFmtId="179" fontId="41" fillId="0" borderId="0" xfId="4" applyNumberFormat="1" applyFont="1" applyAlignment="1">
      <alignment horizontal="center" vertical="center"/>
    </xf>
    <xf numFmtId="180" fontId="41" fillId="0" borderId="23" xfId="3" applyNumberFormat="1" applyFont="1" applyFill="1" applyBorder="1" applyAlignment="1">
      <alignment horizontal="center" vertical="center"/>
    </xf>
    <xf numFmtId="179" fontId="41" fillId="0" borderId="40" xfId="3" applyNumberFormat="1" applyFont="1" applyFill="1" applyBorder="1" applyAlignment="1">
      <alignment horizontal="center" vertical="center"/>
    </xf>
    <xf numFmtId="180" fontId="41" fillId="0" borderId="37" xfId="3" applyNumberFormat="1" applyFont="1" applyFill="1" applyBorder="1" applyAlignment="1">
      <alignment horizontal="center" vertical="center"/>
    </xf>
    <xf numFmtId="179" fontId="41" fillId="0" borderId="51" xfId="3" applyNumberFormat="1" applyFont="1" applyFill="1" applyBorder="1" applyAlignment="1">
      <alignment horizontal="center" vertical="center"/>
    </xf>
    <xf numFmtId="179" fontId="41" fillId="0" borderId="91" xfId="4" applyNumberFormat="1" applyFont="1" applyFill="1" applyBorder="1" applyAlignment="1">
      <alignment horizontal="left" vertical="center" shrinkToFit="1"/>
    </xf>
    <xf numFmtId="179" fontId="41" fillId="0" borderId="95" xfId="4" applyNumberFormat="1" applyFont="1" applyFill="1" applyBorder="1" applyAlignment="1">
      <alignment horizontal="right" vertical="center" shrinkToFit="1"/>
    </xf>
    <xf numFmtId="40" fontId="41" fillId="0" borderId="96" xfId="3" applyNumberFormat="1" applyFont="1" applyFill="1" applyBorder="1" applyAlignment="1">
      <alignment horizontal="right" vertical="center"/>
    </xf>
    <xf numFmtId="40" fontId="70" fillId="0" borderId="96" xfId="3" applyNumberFormat="1" applyFont="1" applyFill="1" applyBorder="1" applyAlignment="1">
      <alignment horizontal="right" vertical="center"/>
    </xf>
    <xf numFmtId="40" fontId="71" fillId="0" borderId="96" xfId="3" applyNumberFormat="1" applyFont="1" applyFill="1" applyBorder="1" applyAlignment="1">
      <alignment horizontal="right" vertical="center"/>
    </xf>
    <xf numFmtId="182" fontId="72" fillId="0" borderId="95" xfId="3" applyNumberFormat="1" applyFont="1" applyFill="1" applyBorder="1" applyAlignment="1">
      <alignment horizontal="center" vertical="center"/>
    </xf>
    <xf numFmtId="182" fontId="72" fillId="0" borderId="96" xfId="3" applyNumberFormat="1" applyFont="1" applyFill="1" applyBorder="1" applyAlignment="1">
      <alignment horizontal="center" vertical="center"/>
    </xf>
    <xf numFmtId="179" fontId="41" fillId="0" borderId="89" xfId="4" applyNumberFormat="1" applyFont="1" applyFill="1" applyBorder="1" applyAlignment="1">
      <alignment horizontal="right" vertical="center" shrinkToFit="1"/>
    </xf>
    <xf numFmtId="40" fontId="41" fillId="0" borderId="90" xfId="3" applyNumberFormat="1" applyFont="1" applyFill="1" applyBorder="1" applyAlignment="1">
      <alignment horizontal="right" vertical="center"/>
    </xf>
    <xf numFmtId="40" fontId="70" fillId="0" borderId="90" xfId="3" applyNumberFormat="1" applyFont="1" applyFill="1" applyBorder="1" applyAlignment="1">
      <alignment horizontal="right" vertical="center"/>
    </xf>
    <xf numFmtId="40" fontId="71" fillId="0" borderId="90" xfId="3" applyNumberFormat="1" applyFont="1" applyFill="1" applyBorder="1" applyAlignment="1">
      <alignment horizontal="right" vertical="center"/>
    </xf>
    <xf numFmtId="182" fontId="72" fillId="0" borderId="89" xfId="3" applyNumberFormat="1" applyFont="1" applyFill="1" applyBorder="1" applyAlignment="1">
      <alignment horizontal="center" vertical="center"/>
    </xf>
    <xf numFmtId="182" fontId="72" fillId="0" borderId="90" xfId="3" applyNumberFormat="1" applyFont="1" applyFill="1" applyBorder="1" applyAlignment="1">
      <alignment horizontal="center" vertical="center"/>
    </xf>
    <xf numFmtId="179" fontId="41" fillId="0" borderId="89" xfId="4" applyNumberFormat="1" applyFont="1" applyFill="1" applyBorder="1" applyAlignment="1">
      <alignment horizontal="left" vertical="center" shrinkToFit="1"/>
    </xf>
    <xf numFmtId="179" fontId="71" fillId="0" borderId="0" xfId="4" applyNumberFormat="1" applyFont="1" applyAlignment="1">
      <alignment horizontal="right" vertical="center"/>
    </xf>
    <xf numFmtId="179" fontId="41" fillId="0" borderId="89" xfId="4" applyNumberFormat="1" applyFont="1" applyFill="1" applyBorder="1" applyAlignment="1">
      <alignment horizontal="right" vertical="center"/>
    </xf>
    <xf numFmtId="40" fontId="70" fillId="0" borderId="87" xfId="3" applyNumberFormat="1" applyFont="1" applyFill="1" applyBorder="1" applyAlignment="1">
      <alignment horizontal="right" vertical="center"/>
    </xf>
    <xf numFmtId="40" fontId="73" fillId="0" borderId="81" xfId="3" applyNumberFormat="1" applyFont="1" applyFill="1" applyBorder="1" applyAlignment="1">
      <alignment horizontal="right" vertical="center"/>
    </xf>
    <xf numFmtId="40" fontId="73" fillId="0" borderId="87" xfId="3" applyNumberFormat="1" applyFont="1" applyFill="1" applyBorder="1" applyAlignment="1">
      <alignment horizontal="right" vertical="center"/>
    </xf>
    <xf numFmtId="182" fontId="73" fillId="0" borderId="80" xfId="3" applyNumberFormat="1" applyFont="1" applyFill="1" applyBorder="1" applyAlignment="1">
      <alignment horizontal="right" vertical="center"/>
    </xf>
    <xf numFmtId="179" fontId="41" fillId="0" borderId="94" xfId="4" applyNumberFormat="1" applyFont="1" applyFill="1" applyBorder="1" applyAlignment="1">
      <alignment horizontal="left" vertical="center" shrinkToFit="1"/>
    </xf>
    <xf numFmtId="179" fontId="41" fillId="0" borderId="92" xfId="4" applyNumberFormat="1" applyFont="1" applyFill="1" applyBorder="1" applyAlignment="1">
      <alignment horizontal="right" vertical="center"/>
    </xf>
    <xf numFmtId="40" fontId="41" fillId="0" borderId="93" xfId="3" applyNumberFormat="1" applyFont="1" applyFill="1" applyBorder="1" applyAlignment="1">
      <alignment horizontal="right" vertical="center"/>
    </xf>
    <xf numFmtId="40" fontId="70" fillId="0" borderId="93" xfId="3" applyNumberFormat="1" applyFont="1" applyFill="1" applyBorder="1" applyAlignment="1">
      <alignment horizontal="right" vertical="center"/>
    </xf>
    <xf numFmtId="40" fontId="71" fillId="0" borderId="93" xfId="3" applyNumberFormat="1" applyFont="1" applyFill="1" applyBorder="1" applyAlignment="1">
      <alignment horizontal="right" vertical="center"/>
    </xf>
    <xf numFmtId="182" fontId="72" fillId="0" borderId="92" xfId="3" applyNumberFormat="1" applyFont="1" applyFill="1" applyBorder="1" applyAlignment="1">
      <alignment horizontal="center" vertical="center"/>
    </xf>
    <xf numFmtId="182" fontId="72" fillId="0" borderId="84" xfId="3" applyNumberFormat="1" applyFont="1" applyFill="1" applyBorder="1" applyAlignment="1">
      <alignment horizontal="center" vertical="center"/>
    </xf>
    <xf numFmtId="179" fontId="68" fillId="0" borderId="89" xfId="4" applyNumberFormat="1" applyFont="1" applyFill="1" applyBorder="1" applyAlignment="1">
      <alignment horizontal="right" vertical="center"/>
    </xf>
    <xf numFmtId="182" fontId="71" fillId="0" borderId="86" xfId="3" applyNumberFormat="1" applyFont="1" applyFill="1" applyBorder="1" applyAlignment="1">
      <alignment horizontal="right" vertical="center"/>
    </xf>
    <xf numFmtId="182" fontId="71" fillId="0" borderId="87" xfId="3" applyNumberFormat="1" applyFont="1" applyFill="1" applyBorder="1" applyAlignment="1">
      <alignment horizontal="right" vertical="center"/>
    </xf>
    <xf numFmtId="179" fontId="41" fillId="0" borderId="92" xfId="4" applyNumberFormat="1" applyFont="1" applyFill="1" applyBorder="1" applyAlignment="1">
      <alignment vertical="center" shrinkToFit="1"/>
    </xf>
    <xf numFmtId="40" fontId="41" fillId="0" borderId="84" xfId="3" applyNumberFormat="1" applyFont="1" applyFill="1" applyBorder="1" applyAlignment="1">
      <alignment horizontal="right" vertical="center"/>
    </xf>
    <xf numFmtId="40" fontId="70" fillId="0" borderId="84" xfId="3" applyNumberFormat="1" applyFont="1" applyFill="1" applyBorder="1" applyAlignment="1">
      <alignment horizontal="right" vertical="center"/>
    </xf>
    <xf numFmtId="182" fontId="72" fillId="0" borderId="83" xfId="3" applyNumberFormat="1" applyFont="1" applyFill="1" applyBorder="1" applyAlignment="1">
      <alignment horizontal="center" vertical="center"/>
    </xf>
    <xf numFmtId="40" fontId="41" fillId="0" borderId="81" xfId="3" applyNumberFormat="1" applyFont="1" applyFill="1" applyBorder="1" applyAlignment="1">
      <alignment horizontal="right" vertical="center"/>
    </xf>
    <xf numFmtId="179" fontId="41" fillId="0" borderId="82" xfId="4" applyNumberFormat="1" applyFont="1" applyFill="1" applyBorder="1" applyAlignment="1">
      <alignment horizontal="left" vertical="center" shrinkToFit="1"/>
    </xf>
    <xf numFmtId="179" fontId="41" fillId="0" borderId="80" xfId="4" applyNumberFormat="1" applyFont="1" applyFill="1" applyBorder="1" applyAlignment="1">
      <alignment horizontal="right" vertical="center"/>
    </xf>
    <xf numFmtId="40" fontId="71" fillId="0" borderId="81" xfId="3" applyNumberFormat="1" applyFont="1" applyFill="1" applyBorder="1" applyAlignment="1">
      <alignment horizontal="right" vertical="center"/>
    </xf>
    <xf numFmtId="40" fontId="71" fillId="0" borderId="84" xfId="3" applyNumberFormat="1" applyFont="1" applyFill="1" applyBorder="1" applyAlignment="1">
      <alignment horizontal="right" vertical="center"/>
    </xf>
    <xf numFmtId="179" fontId="41" fillId="0" borderId="91" xfId="4" applyNumberFormat="1" applyFont="1" applyFill="1" applyBorder="1" applyAlignment="1">
      <alignment horizontal="left" vertical="center"/>
    </xf>
    <xf numFmtId="182" fontId="72" fillId="0" borderId="89" xfId="3" applyNumberFormat="1" applyFont="1" applyFill="1" applyBorder="1" applyAlignment="1">
      <alignment horizontal="right" vertical="center"/>
    </xf>
    <xf numFmtId="179" fontId="68" fillId="0" borderId="91" xfId="4" applyNumberFormat="1" applyFont="1" applyFill="1" applyBorder="1" applyAlignment="1">
      <alignment horizontal="left" vertical="center"/>
    </xf>
    <xf numFmtId="40" fontId="73" fillId="0" borderId="13" xfId="3" applyNumberFormat="1" applyFont="1" applyFill="1" applyBorder="1" applyAlignment="1">
      <alignment horizontal="right" vertical="center"/>
    </xf>
    <xf numFmtId="179" fontId="41" fillId="0" borderId="39" xfId="4" applyNumberFormat="1" applyFont="1" applyFill="1" applyBorder="1" applyAlignment="1">
      <alignment horizontal="left" vertical="center"/>
    </xf>
    <xf numFmtId="179" fontId="41" fillId="0" borderId="38" xfId="4" applyNumberFormat="1" applyFont="1" applyFill="1" applyBorder="1" applyAlignment="1">
      <alignment horizontal="right" vertical="center"/>
    </xf>
    <xf numFmtId="40" fontId="41" fillId="0" borderId="11" xfId="3" applyNumberFormat="1" applyFont="1" applyFill="1" applyBorder="1" applyAlignment="1">
      <alignment horizontal="right" vertical="center"/>
    </xf>
    <xf numFmtId="40" fontId="70" fillId="0" borderId="11" xfId="3" applyNumberFormat="1" applyFont="1" applyFill="1" applyBorder="1" applyAlignment="1">
      <alignment horizontal="right" vertical="center"/>
    </xf>
    <xf numFmtId="40" fontId="41" fillId="0" borderId="13" xfId="3" applyNumberFormat="1" applyFont="1" applyFill="1" applyBorder="1" applyAlignment="1">
      <alignment horizontal="right" vertical="center"/>
    </xf>
    <xf numFmtId="182" fontId="72" fillId="0" borderId="38" xfId="3" applyNumberFormat="1" applyFont="1" applyFill="1" applyBorder="1" applyAlignment="1">
      <alignment horizontal="center" vertical="center"/>
    </xf>
    <xf numFmtId="179" fontId="41" fillId="0" borderId="91" xfId="4" applyNumberFormat="1" applyFont="1" applyFill="1" applyBorder="1" applyAlignment="1">
      <alignment vertical="center"/>
    </xf>
    <xf numFmtId="179" fontId="41" fillId="0" borderId="89" xfId="4" applyNumberFormat="1" applyFont="1" applyFill="1" applyBorder="1" applyAlignment="1">
      <alignment horizontal="left" vertical="center"/>
    </xf>
    <xf numFmtId="179" fontId="41" fillId="0" borderId="85" xfId="4" applyNumberFormat="1" applyFont="1" applyFill="1" applyBorder="1" applyAlignment="1">
      <alignment horizontal="left" vertical="center"/>
    </xf>
    <xf numFmtId="179" fontId="41" fillId="0" borderId="83" xfId="4" applyNumberFormat="1" applyFont="1" applyFill="1" applyBorder="1" applyAlignment="1">
      <alignment horizontal="right" vertical="center"/>
    </xf>
    <xf numFmtId="182" fontId="70" fillId="0" borderId="86" xfId="3" applyNumberFormat="1" applyFont="1" applyFill="1" applyBorder="1" applyAlignment="1">
      <alignment horizontal="right" vertical="center"/>
    </xf>
    <xf numFmtId="182" fontId="71" fillId="0" borderId="80" xfId="3" applyNumberFormat="1" applyFont="1" applyFill="1" applyBorder="1" applyAlignment="1">
      <alignment horizontal="right" vertical="center"/>
    </xf>
    <xf numFmtId="182" fontId="70" fillId="0" borderId="87" xfId="3" applyNumberFormat="1" applyFont="1" applyFill="1" applyBorder="1" applyAlignment="1">
      <alignment horizontal="right" vertical="center"/>
    </xf>
    <xf numFmtId="179" fontId="41" fillId="0" borderId="94" xfId="4" applyNumberFormat="1" applyFont="1" applyFill="1" applyBorder="1" applyAlignment="1">
      <alignment horizontal="left" vertical="center"/>
    </xf>
    <xf numFmtId="179" fontId="41" fillId="0" borderId="92" xfId="4" applyNumberFormat="1" applyFont="1" applyFill="1" applyBorder="1" applyAlignment="1">
      <alignment horizontal="left" vertical="center"/>
    </xf>
    <xf numFmtId="40" fontId="74" fillId="0" borderId="93" xfId="3" applyNumberFormat="1" applyFont="1" applyFill="1" applyBorder="1" applyAlignment="1">
      <alignment horizontal="right" vertical="center"/>
    </xf>
    <xf numFmtId="182" fontId="72" fillId="0" borderId="93" xfId="3" applyNumberFormat="1" applyFont="1" applyFill="1" applyBorder="1" applyAlignment="1">
      <alignment horizontal="center" vertical="center"/>
    </xf>
    <xf numFmtId="40" fontId="74" fillId="0" borderId="90" xfId="3" applyNumberFormat="1" applyFont="1" applyFill="1" applyBorder="1" applyAlignment="1">
      <alignment horizontal="right" vertical="center"/>
    </xf>
    <xf numFmtId="40" fontId="70" fillId="0" borderId="81" xfId="3" applyNumberFormat="1" applyFont="1" applyFill="1" applyBorder="1" applyAlignment="1">
      <alignment horizontal="right" vertical="center"/>
    </xf>
    <xf numFmtId="40" fontId="68" fillId="0" borderId="90" xfId="3" applyNumberFormat="1" applyFont="1" applyFill="1" applyBorder="1" applyAlignment="1">
      <alignment horizontal="right" vertical="center"/>
    </xf>
    <xf numFmtId="182" fontId="71" fillId="0" borderId="80" xfId="3" applyNumberFormat="1" applyFont="1" applyFill="1" applyBorder="1" applyAlignment="1">
      <alignment vertical="center"/>
    </xf>
    <xf numFmtId="40" fontId="73" fillId="0" borderId="87" xfId="3" applyNumberFormat="1" applyFont="1" applyFill="1" applyBorder="1" applyAlignment="1">
      <alignment vertical="center"/>
    </xf>
    <xf numFmtId="182" fontId="72" fillId="0" borderId="86" xfId="3" applyNumberFormat="1" applyFont="1" applyFill="1" applyBorder="1" applyAlignment="1">
      <alignment vertical="center"/>
    </xf>
    <xf numFmtId="182" fontId="71" fillId="0" borderId="89" xfId="3" applyNumberFormat="1" applyFont="1" applyFill="1" applyBorder="1" applyAlignment="1">
      <alignment horizontal="center" vertical="center"/>
    </xf>
    <xf numFmtId="182" fontId="71" fillId="0" borderId="90" xfId="3" applyNumberFormat="1" applyFont="1" applyFill="1" applyBorder="1" applyAlignment="1">
      <alignment horizontal="center" vertical="center"/>
    </xf>
    <xf numFmtId="182" fontId="71" fillId="0" borderId="86" xfId="3" applyNumberFormat="1" applyFont="1" applyFill="1" applyBorder="1" applyAlignment="1">
      <alignment vertical="center"/>
    </xf>
    <xf numFmtId="182" fontId="41" fillId="0" borderId="89" xfId="3" applyNumberFormat="1" applyFont="1" applyFill="1" applyBorder="1" applyAlignment="1">
      <alignment horizontal="center" vertical="center"/>
    </xf>
    <xf numFmtId="182" fontId="41" fillId="0" borderId="90" xfId="3" applyNumberFormat="1" applyFont="1" applyFill="1" applyBorder="1" applyAlignment="1">
      <alignment horizontal="center" vertical="center"/>
    </xf>
    <xf numFmtId="182" fontId="41" fillId="0" borderId="89" xfId="3" applyNumberFormat="1" applyFont="1" applyFill="1" applyBorder="1" applyAlignment="1">
      <alignment horizontal="right" vertical="center"/>
    </xf>
    <xf numFmtId="40" fontId="73" fillId="0" borderId="5" xfId="3" applyNumberFormat="1" applyFont="1" applyFill="1" applyBorder="1" applyAlignment="1">
      <alignment vertical="center"/>
    </xf>
    <xf numFmtId="182" fontId="70" fillId="0" borderId="86" xfId="3" applyNumberFormat="1" applyFont="1" applyFill="1" applyBorder="1" applyAlignment="1">
      <alignment vertical="center"/>
    </xf>
    <xf numFmtId="40" fontId="73" fillId="0" borderId="13" xfId="3" applyNumberFormat="1" applyFont="1" applyFill="1" applyBorder="1" applyAlignment="1">
      <alignment vertical="center"/>
    </xf>
    <xf numFmtId="182" fontId="70" fillId="0" borderId="80" xfId="3" applyNumberFormat="1" applyFont="1" applyFill="1" applyBorder="1" applyAlignment="1">
      <alignment vertical="center"/>
    </xf>
    <xf numFmtId="40" fontId="70" fillId="0" borderId="58" xfId="3" applyNumberFormat="1" applyFont="1" applyFill="1" applyBorder="1" applyAlignment="1">
      <alignment vertical="center"/>
    </xf>
    <xf numFmtId="40" fontId="73" fillId="0" borderId="76" xfId="3" applyNumberFormat="1" applyFont="1" applyFill="1" applyBorder="1" applyAlignment="1">
      <alignment vertical="center"/>
    </xf>
    <xf numFmtId="182" fontId="70" fillId="0" borderId="5" xfId="3" applyNumberFormat="1" applyFont="1" applyFill="1" applyBorder="1" applyAlignment="1">
      <alignment horizontal="right" vertical="center"/>
    </xf>
    <xf numFmtId="179" fontId="41" fillId="0" borderId="0" xfId="4" applyNumberFormat="1" applyFont="1" applyAlignment="1">
      <alignment horizontal="left" vertical="center"/>
    </xf>
    <xf numFmtId="179" fontId="41" fillId="0" borderId="0" xfId="4" applyNumberFormat="1" applyFont="1" applyFill="1" applyBorder="1" applyAlignment="1">
      <alignment horizontal="left" vertical="center"/>
    </xf>
    <xf numFmtId="179" fontId="41" fillId="0" borderId="0" xfId="4" applyNumberFormat="1" applyFont="1" applyFill="1" applyBorder="1" applyAlignment="1">
      <alignment horizontal="left" vertical="center" shrinkToFit="1"/>
    </xf>
    <xf numFmtId="179" fontId="41" fillId="0" borderId="0" xfId="3" applyNumberFormat="1" applyFont="1" applyBorder="1" applyAlignment="1">
      <alignment horizontal="right" vertical="center"/>
    </xf>
    <xf numFmtId="179" fontId="70" fillId="0" borderId="0" xfId="3" applyNumberFormat="1" applyFont="1" applyFill="1" applyBorder="1" applyAlignment="1">
      <alignment horizontal="right" vertical="center"/>
    </xf>
    <xf numFmtId="180" fontId="41" fillId="0" borderId="0" xfId="3" applyNumberFormat="1" applyFont="1" applyFill="1" applyBorder="1" applyAlignment="1">
      <alignment horizontal="right" vertical="center"/>
    </xf>
    <xf numFmtId="180" fontId="41" fillId="0" borderId="0" xfId="3" applyNumberFormat="1" applyFont="1" applyFill="1" applyBorder="1" applyAlignment="1">
      <alignment horizontal="center" vertical="center"/>
    </xf>
    <xf numFmtId="179" fontId="41" fillId="0" borderId="0" xfId="3" applyNumberFormat="1" applyFont="1" applyFill="1" applyBorder="1" applyAlignment="1">
      <alignment horizontal="center" vertical="center"/>
    </xf>
    <xf numFmtId="179" fontId="41" fillId="0" borderId="0" xfId="3" applyNumberFormat="1" applyFont="1" applyBorder="1" applyAlignment="1">
      <alignment horizontal="center" vertical="center"/>
    </xf>
    <xf numFmtId="179" fontId="41" fillId="0" borderId="0" xfId="3" applyNumberFormat="1" applyFont="1" applyAlignment="1">
      <alignment horizontal="right" vertical="center"/>
    </xf>
    <xf numFmtId="180" fontId="41" fillId="0" borderId="11" xfId="3" applyNumberFormat="1" applyFont="1" applyFill="1" applyBorder="1" applyAlignment="1">
      <alignment horizontal="left" vertical="center"/>
    </xf>
    <xf numFmtId="179" fontId="41" fillId="0" borderId="11" xfId="3" applyNumberFormat="1" applyFont="1" applyFill="1" applyBorder="1" applyAlignment="1">
      <alignment horizontal="left" vertical="center"/>
    </xf>
    <xf numFmtId="180" fontId="41" fillId="0" borderId="5" xfId="3" applyNumberFormat="1" applyFont="1" applyFill="1" applyBorder="1" applyAlignment="1">
      <alignment horizontal="center" vertical="center"/>
    </xf>
    <xf numFmtId="179" fontId="41" fillId="0" borderId="5" xfId="3" applyNumberFormat="1" applyFont="1" applyFill="1" applyBorder="1" applyAlignment="1">
      <alignment horizontal="center" vertical="center" shrinkToFit="1"/>
    </xf>
    <xf numFmtId="179" fontId="41" fillId="0" borderId="5" xfId="3" applyNumberFormat="1" applyFont="1" applyFill="1" applyBorder="1" applyAlignment="1">
      <alignment horizontal="center" vertical="center"/>
    </xf>
    <xf numFmtId="40" fontId="70" fillId="0" borderId="1" xfId="3" applyNumberFormat="1" applyFont="1" applyFill="1" applyBorder="1" applyAlignment="1">
      <alignment horizontal="right" vertical="center"/>
    </xf>
    <xf numFmtId="40" fontId="70" fillId="0" borderId="1" xfId="3" applyNumberFormat="1" applyFont="1" applyBorder="1" applyAlignment="1">
      <alignment horizontal="right" vertical="center"/>
    </xf>
    <xf numFmtId="14" fontId="41" fillId="0" borderId="0" xfId="3" applyNumberFormat="1" applyFont="1" applyAlignment="1">
      <alignment horizontal="right" vertical="center"/>
    </xf>
    <xf numFmtId="179" fontId="41" fillId="0" borderId="40" xfId="4" applyNumberFormat="1" applyFont="1" applyBorder="1" applyAlignment="1">
      <alignment horizontal="center" vertical="center"/>
    </xf>
    <xf numFmtId="10" fontId="70" fillId="0" borderId="1" xfId="5" applyNumberFormat="1" applyFont="1" applyBorder="1" applyAlignment="1">
      <alignment horizontal="right" vertical="center"/>
    </xf>
    <xf numFmtId="10" fontId="70" fillId="0" borderId="1" xfId="5" applyNumberFormat="1" applyFont="1" applyFill="1" applyBorder="1" applyAlignment="1">
      <alignment horizontal="right" vertical="center"/>
    </xf>
    <xf numFmtId="181" fontId="41" fillId="0" borderId="1" xfId="4" applyNumberFormat="1" applyFont="1" applyBorder="1" applyAlignment="1">
      <alignment horizontal="center" vertical="center"/>
    </xf>
    <xf numFmtId="10" fontId="70" fillId="0" borderId="1" xfId="3" applyNumberFormat="1" applyFont="1" applyBorder="1" applyAlignment="1">
      <alignment horizontal="right" vertical="center"/>
    </xf>
    <xf numFmtId="181" fontId="70" fillId="0" borderId="1" xfId="3" applyNumberFormat="1" applyFont="1" applyBorder="1" applyAlignment="1">
      <alignment horizontal="right" vertical="center"/>
    </xf>
    <xf numFmtId="179" fontId="41" fillId="0" borderId="1" xfId="3" applyNumberFormat="1" applyFont="1" applyBorder="1" applyAlignment="1">
      <alignment horizontal="right" vertical="center"/>
    </xf>
    <xf numFmtId="179" fontId="41" fillId="0" borderId="0" xfId="4" applyNumberFormat="1" applyFont="1" applyBorder="1" applyAlignment="1">
      <alignment horizontal="right" vertical="center"/>
    </xf>
    <xf numFmtId="179" fontId="41" fillId="0" borderId="0" xfId="4" applyNumberFormat="1" applyFont="1" applyBorder="1" applyAlignment="1">
      <alignment horizontal="left" vertical="center"/>
    </xf>
    <xf numFmtId="181" fontId="70" fillId="0" borderId="0" xfId="4" applyNumberFormat="1" applyFont="1" applyBorder="1" applyAlignment="1">
      <alignment horizontal="right" vertical="center"/>
    </xf>
    <xf numFmtId="181" fontId="70" fillId="0" borderId="0" xfId="3" applyNumberFormat="1" applyFont="1" applyBorder="1" applyAlignment="1">
      <alignment horizontal="right" vertical="center"/>
    </xf>
    <xf numFmtId="180" fontId="41" fillId="0" borderId="0" xfId="3" applyNumberFormat="1" applyFont="1" applyBorder="1" applyAlignment="1">
      <alignment horizontal="right" vertical="center"/>
    </xf>
    <xf numFmtId="180" fontId="41" fillId="0" borderId="0" xfId="3" applyNumberFormat="1" applyFont="1" applyAlignment="1">
      <alignment horizontal="right" vertical="center"/>
    </xf>
    <xf numFmtId="0" fontId="5" fillId="5" borderId="1" xfId="0" applyFont="1" applyFill="1" applyBorder="1" applyAlignment="1">
      <alignment vertical="center"/>
    </xf>
    <xf numFmtId="0" fontId="61" fillId="5" borderId="22" xfId="0" applyFont="1" applyFill="1" applyBorder="1" applyAlignment="1">
      <alignment vertical="center"/>
    </xf>
    <xf numFmtId="0" fontId="75" fillId="5" borderId="5" xfId="0" applyFont="1" applyFill="1" applyBorder="1" applyAlignment="1">
      <alignment vertical="center" wrapText="1"/>
    </xf>
    <xf numFmtId="0" fontId="75" fillId="5" borderId="7" xfId="0" applyFont="1" applyFill="1" applyBorder="1" applyAlignment="1">
      <alignment vertical="center" wrapText="1"/>
    </xf>
    <xf numFmtId="0" fontId="61" fillId="5" borderId="110" xfId="0" applyFont="1" applyFill="1" applyBorder="1" applyAlignment="1">
      <alignment vertical="center"/>
    </xf>
    <xf numFmtId="0" fontId="61" fillId="5" borderId="108" xfId="0" applyFont="1" applyFill="1" applyBorder="1" applyAlignment="1">
      <alignment vertical="center"/>
    </xf>
    <xf numFmtId="0" fontId="61" fillId="5" borderId="135" xfId="0" applyFont="1" applyFill="1" applyBorder="1" applyAlignment="1">
      <alignment vertical="center"/>
    </xf>
    <xf numFmtId="0" fontId="61" fillId="5" borderId="120" xfId="0" applyFont="1" applyFill="1" applyBorder="1" applyAlignment="1">
      <alignment vertical="center"/>
    </xf>
    <xf numFmtId="0" fontId="75" fillId="5" borderId="104" xfId="0" applyFont="1" applyFill="1" applyBorder="1" applyAlignment="1">
      <alignment vertical="center" wrapText="1"/>
    </xf>
    <xf numFmtId="0" fontId="2" fillId="0" borderId="196" xfId="0" applyFont="1" applyBorder="1" applyAlignment="1">
      <alignment horizontal="center" vertical="center" wrapText="1"/>
    </xf>
    <xf numFmtId="0" fontId="62" fillId="0" borderId="204" xfId="0" applyFont="1" applyBorder="1" applyAlignment="1">
      <alignment horizontal="center" vertical="center"/>
    </xf>
    <xf numFmtId="0" fontId="41" fillId="0" borderId="0" xfId="1" applyFont="1" applyBorder="1" applyAlignment="1">
      <alignment horizontal="center" vertical="center"/>
    </xf>
    <xf numFmtId="38" fontId="62" fillId="0" borderId="1" xfId="12" applyFont="1" applyBorder="1">
      <alignment vertical="center"/>
    </xf>
    <xf numFmtId="0" fontId="62" fillId="0" borderId="1" xfId="0" applyFont="1" applyBorder="1">
      <alignment vertical="center"/>
    </xf>
    <xf numFmtId="0" fontId="62" fillId="0" borderId="2" xfId="0" applyFont="1" applyBorder="1">
      <alignment vertical="center"/>
    </xf>
    <xf numFmtId="0" fontId="64" fillId="0" borderId="3" xfId="0" applyFont="1" applyBorder="1" applyAlignment="1">
      <alignment horizontal="left" vertical="center" wrapText="1"/>
    </xf>
    <xf numFmtId="38" fontId="62" fillId="0" borderId="3" xfId="12" applyFont="1" applyBorder="1">
      <alignment vertical="center"/>
    </xf>
    <xf numFmtId="0" fontId="62" fillId="0" borderId="3" xfId="0" applyFont="1" applyBorder="1">
      <alignment vertical="center"/>
    </xf>
    <xf numFmtId="0" fontId="62" fillId="0" borderId="4" xfId="0" applyFont="1" applyBorder="1">
      <alignment vertical="center"/>
    </xf>
    <xf numFmtId="0" fontId="3" fillId="0" borderId="134" xfId="0" applyFont="1" applyBorder="1" applyAlignment="1">
      <alignment horizontal="center" vertical="center" wrapText="1"/>
    </xf>
    <xf numFmtId="0" fontId="3" fillId="0" borderId="5" xfId="0" applyFont="1" applyBorder="1" applyAlignment="1">
      <alignment horizontal="center" vertical="center" wrapText="1"/>
    </xf>
    <xf numFmtId="0" fontId="61" fillId="0" borderId="0" xfId="0" applyFont="1" applyBorder="1" applyAlignment="1">
      <alignment horizontal="center" vertical="center"/>
    </xf>
    <xf numFmtId="0" fontId="3" fillId="0" borderId="3" xfId="0" applyFont="1" applyBorder="1" applyAlignment="1">
      <alignment horizontal="center" vertical="center" wrapText="1"/>
    </xf>
    <xf numFmtId="0" fontId="37" fillId="0" borderId="0" xfId="6" applyFont="1" applyFill="1" applyBorder="1" applyAlignment="1" applyProtection="1">
      <alignment horizontal="center" vertical="center"/>
    </xf>
    <xf numFmtId="0" fontId="27" fillId="0" borderId="5" xfId="6" applyFont="1" applyFill="1" applyBorder="1" applyAlignment="1" applyProtection="1">
      <alignment horizontal="center" vertical="center" wrapText="1"/>
    </xf>
    <xf numFmtId="0" fontId="24" fillId="0" borderId="0" xfId="6" applyFont="1" applyFill="1" applyAlignment="1" applyProtection="1">
      <alignment horizontal="center"/>
    </xf>
    <xf numFmtId="0" fontId="27" fillId="0" borderId="35" xfId="6" applyFont="1" applyFill="1" applyBorder="1" applyAlignment="1" applyProtection="1">
      <alignment horizontal="center" vertical="center" wrapText="1"/>
    </xf>
    <xf numFmtId="0" fontId="27" fillId="0" borderId="22" xfId="6" applyFont="1" applyFill="1" applyBorder="1" applyAlignment="1" applyProtection="1">
      <alignment horizontal="center" vertical="center" wrapText="1"/>
    </xf>
    <xf numFmtId="0" fontId="27" fillId="0" borderId="7" xfId="6" applyFont="1" applyFill="1" applyBorder="1" applyAlignment="1" applyProtection="1">
      <alignment horizontal="center" wrapText="1"/>
    </xf>
    <xf numFmtId="0" fontId="18" fillId="0" borderId="0" xfId="1" applyFont="1" applyBorder="1" applyAlignment="1">
      <alignment vertical="center"/>
    </xf>
    <xf numFmtId="0" fontId="41" fillId="2" borderId="111" xfId="1" applyFont="1" applyFill="1" applyBorder="1" applyAlignment="1">
      <alignment vertical="center"/>
    </xf>
    <xf numFmtId="0" fontId="41" fillId="2" borderId="105" xfId="1" applyFont="1" applyFill="1" applyBorder="1" applyAlignment="1">
      <alignment vertical="center"/>
    </xf>
    <xf numFmtId="0" fontId="41" fillId="2" borderId="122" xfId="1" applyFont="1" applyFill="1" applyBorder="1" applyAlignment="1">
      <alignment vertical="center"/>
    </xf>
    <xf numFmtId="0" fontId="41" fillId="2" borderId="33" xfId="1" applyFont="1" applyFill="1" applyBorder="1" applyAlignment="1">
      <alignment vertical="center"/>
    </xf>
    <xf numFmtId="0" fontId="21" fillId="2" borderId="33" xfId="1" applyFont="1" applyFill="1" applyBorder="1" applyAlignment="1">
      <alignment vertical="center"/>
    </xf>
    <xf numFmtId="0" fontId="41" fillId="2" borderId="121" xfId="1" applyFont="1" applyFill="1" applyBorder="1" applyAlignment="1">
      <alignment vertical="center"/>
    </xf>
    <xf numFmtId="0" fontId="41" fillId="2" borderId="107" xfId="1" applyFont="1" applyFill="1" applyBorder="1" applyAlignment="1">
      <alignment vertical="center"/>
    </xf>
    <xf numFmtId="0" fontId="41" fillId="2" borderId="37" xfId="1" applyFont="1" applyFill="1" applyBorder="1" applyAlignment="1">
      <alignment vertical="center"/>
    </xf>
    <xf numFmtId="0" fontId="41" fillId="2" borderId="120" xfId="1" applyFont="1" applyFill="1" applyBorder="1" applyAlignment="1">
      <alignment vertical="center"/>
    </xf>
    <xf numFmtId="0" fontId="41" fillId="2" borderId="107" xfId="1" applyFont="1" applyFill="1" applyBorder="1" applyAlignment="1">
      <alignment horizontal="center" vertical="center"/>
    </xf>
    <xf numFmtId="0" fontId="41" fillId="2" borderId="25" xfId="1" applyFont="1" applyFill="1" applyBorder="1" applyAlignment="1">
      <alignment vertical="center"/>
    </xf>
    <xf numFmtId="0" fontId="68" fillId="2" borderId="0" xfId="1" applyFont="1" applyFill="1" applyBorder="1" applyAlignment="1">
      <alignment vertical="center"/>
    </xf>
    <xf numFmtId="0" fontId="41" fillId="2" borderId="69" xfId="1" applyFont="1" applyFill="1" applyBorder="1" applyAlignment="1">
      <alignment vertical="center"/>
    </xf>
    <xf numFmtId="0" fontId="41" fillId="2" borderId="68" xfId="1" applyFont="1" applyFill="1" applyBorder="1" applyAlignment="1">
      <alignment vertical="center"/>
    </xf>
    <xf numFmtId="178" fontId="21" fillId="2" borderId="68" xfId="1" applyNumberFormat="1" applyFont="1" applyFill="1" applyBorder="1" applyAlignment="1">
      <alignment vertical="center"/>
    </xf>
    <xf numFmtId="178" fontId="41" fillId="2" borderId="68" xfId="1" applyNumberFormat="1" applyFont="1" applyFill="1" applyBorder="1" applyAlignment="1">
      <alignment vertical="center"/>
    </xf>
    <xf numFmtId="0" fontId="41" fillId="2" borderId="67" xfId="1" applyFont="1" applyFill="1" applyBorder="1" applyAlignment="1">
      <alignment vertical="center"/>
    </xf>
    <xf numFmtId="0" fontId="41" fillId="2" borderId="71" xfId="1" applyFont="1" applyFill="1" applyBorder="1" applyAlignment="1">
      <alignment vertical="center"/>
    </xf>
    <xf numFmtId="0" fontId="41" fillId="2" borderId="71" xfId="1" applyFont="1" applyFill="1" applyBorder="1" applyAlignment="1">
      <alignment horizontal="right" vertical="center"/>
    </xf>
    <xf numFmtId="0" fontId="21" fillId="2" borderId="0" xfId="1" applyFont="1" applyFill="1" applyBorder="1" applyAlignment="1">
      <alignment vertical="center"/>
    </xf>
    <xf numFmtId="0" fontId="41" fillId="2" borderId="119" xfId="1" applyFont="1" applyFill="1" applyBorder="1" applyAlignment="1">
      <alignment vertical="center"/>
    </xf>
    <xf numFmtId="0" fontId="41" fillId="2" borderId="118" xfId="1" applyFont="1" applyFill="1" applyBorder="1" applyAlignment="1">
      <alignment vertical="center"/>
    </xf>
    <xf numFmtId="0" fontId="41" fillId="2" borderId="117" xfId="1" applyFont="1" applyFill="1" applyBorder="1" applyAlignment="1">
      <alignment vertical="center"/>
    </xf>
    <xf numFmtId="0" fontId="41" fillId="2" borderId="116" xfId="1" applyFont="1" applyFill="1" applyBorder="1" applyAlignment="1">
      <alignment vertical="center"/>
    </xf>
    <xf numFmtId="0" fontId="41" fillId="2" borderId="114" xfId="1" applyFont="1" applyFill="1" applyBorder="1" applyAlignment="1">
      <alignment vertical="center"/>
    </xf>
    <xf numFmtId="0" fontId="41" fillId="2" borderId="115" xfId="1" applyFont="1" applyFill="1" applyBorder="1" applyAlignment="1">
      <alignment vertical="center"/>
    </xf>
    <xf numFmtId="0" fontId="41" fillId="2" borderId="113" xfId="1" applyFont="1" applyFill="1" applyBorder="1" applyAlignment="1">
      <alignment vertical="center"/>
    </xf>
    <xf numFmtId="0" fontId="41" fillId="2" borderId="25" xfId="1" applyFont="1" applyFill="1" applyBorder="1" applyAlignment="1">
      <alignment horizontal="center" vertical="center" shrinkToFit="1"/>
    </xf>
    <xf numFmtId="178" fontId="41" fillId="2" borderId="40" xfId="1" applyNumberFormat="1" applyFont="1" applyFill="1" applyBorder="1" applyAlignment="1">
      <alignment vertical="center"/>
    </xf>
    <xf numFmtId="0" fontId="41" fillId="2" borderId="29" xfId="1" applyFont="1" applyFill="1" applyBorder="1" applyAlignment="1">
      <alignment vertical="center"/>
    </xf>
    <xf numFmtId="0" fontId="41" fillId="2" borderId="105" xfId="1" applyFont="1" applyFill="1" applyBorder="1" applyAlignment="1">
      <alignment horizontal="center" vertical="center"/>
    </xf>
    <xf numFmtId="0" fontId="41" fillId="2" borderId="210" xfId="1" applyFont="1" applyFill="1" applyBorder="1" applyAlignment="1">
      <alignment horizontal="center" vertical="center"/>
    </xf>
    <xf numFmtId="0" fontId="21" fillId="2" borderId="0" xfId="1" applyFont="1" applyFill="1" applyAlignment="1">
      <alignment vertical="center"/>
    </xf>
    <xf numFmtId="0" fontId="41" fillId="2" borderId="135" xfId="1" applyFont="1" applyFill="1" applyBorder="1" applyAlignment="1">
      <alignment vertical="center"/>
    </xf>
    <xf numFmtId="0" fontId="61" fillId="0" borderId="0" xfId="0" applyFont="1">
      <alignment vertical="center"/>
    </xf>
    <xf numFmtId="0" fontId="3" fillId="0" borderId="30" xfId="0" applyFont="1" applyBorder="1" applyAlignment="1">
      <alignment horizontal="center" vertical="center" wrapText="1"/>
    </xf>
    <xf numFmtId="0" fontId="3" fillId="0" borderId="22" xfId="0" applyFont="1" applyBorder="1" applyAlignment="1">
      <alignment horizontal="left" vertical="center" wrapText="1"/>
    </xf>
    <xf numFmtId="0" fontId="3" fillId="0" borderId="23" xfId="0" applyFont="1" applyBorder="1" applyAlignment="1">
      <alignment horizontal="center" vertical="center" wrapText="1"/>
    </xf>
    <xf numFmtId="0" fontId="3" fillId="0" borderId="23"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justify" vertical="center"/>
    </xf>
    <xf numFmtId="0" fontId="3" fillId="0" borderId="11" xfId="0" applyFont="1" applyBorder="1" applyAlignment="1">
      <alignment horizontal="center" vertical="center" wrapText="1"/>
    </xf>
    <xf numFmtId="0" fontId="3" fillId="0" borderId="229" xfId="0" applyFont="1" applyBorder="1" applyAlignment="1">
      <alignment horizontal="center" vertical="center" wrapText="1"/>
    </xf>
    <xf numFmtId="0" fontId="3" fillId="0" borderId="158" xfId="0" applyFont="1" applyBorder="1" applyAlignment="1">
      <alignment horizontal="center" vertical="center" wrapText="1"/>
    </xf>
    <xf numFmtId="0" fontId="3" fillId="0" borderId="0" xfId="0" applyFont="1" applyBorder="1" applyAlignment="1">
      <alignment horizontal="justify" vertical="center"/>
    </xf>
    <xf numFmtId="0" fontId="3" fillId="0" borderId="231" xfId="0" applyFont="1" applyBorder="1" applyAlignment="1">
      <alignment horizontal="center" vertical="center" wrapText="1"/>
    </xf>
    <xf numFmtId="0" fontId="3" fillId="0" borderId="230" xfId="0" applyFont="1" applyBorder="1" applyAlignment="1">
      <alignment horizontal="center" vertical="center" wrapText="1"/>
    </xf>
    <xf numFmtId="0" fontId="3" fillId="0" borderId="68" xfId="0" applyFont="1" applyBorder="1" applyAlignment="1">
      <alignment horizontal="left" vertical="center" wrapText="1"/>
    </xf>
    <xf numFmtId="0" fontId="3" fillId="0" borderId="232" xfId="0" applyFont="1" applyBorder="1" applyAlignment="1">
      <alignment horizontal="left" vertical="center" wrapText="1"/>
    </xf>
    <xf numFmtId="0" fontId="3" fillId="0" borderId="232" xfId="0" applyFont="1" applyBorder="1" applyAlignment="1">
      <alignment horizontal="left" vertical="center" wrapText="1" indent="1"/>
    </xf>
    <xf numFmtId="0" fontId="3" fillId="0" borderId="157" xfId="0" applyFont="1" applyBorder="1" applyAlignment="1">
      <alignment horizontal="center" vertical="center" wrapText="1"/>
    </xf>
    <xf numFmtId="0" fontId="3" fillId="0" borderId="71" xfId="0" applyFont="1" applyBorder="1" applyAlignment="1">
      <alignment horizontal="left" vertical="center" wrapText="1"/>
    </xf>
    <xf numFmtId="0" fontId="3" fillId="0" borderId="160" xfId="0" applyFont="1" applyBorder="1" applyAlignment="1">
      <alignment horizontal="left" vertical="center" wrapText="1"/>
    </xf>
    <xf numFmtId="0" fontId="3" fillId="0" borderId="235" xfId="0" applyFont="1" applyBorder="1" applyAlignment="1">
      <alignment horizontal="left" vertical="center" wrapText="1"/>
    </xf>
    <xf numFmtId="0" fontId="3" fillId="0" borderId="13" xfId="0" applyFont="1" applyBorder="1" applyAlignment="1">
      <alignment horizontal="center" vertical="center" wrapText="1"/>
    </xf>
    <xf numFmtId="0" fontId="41" fillId="0" borderId="71" xfId="0" applyFont="1" applyBorder="1" applyAlignment="1">
      <alignment horizontal="left" vertical="center" wrapText="1" indent="1"/>
    </xf>
    <xf numFmtId="0" fontId="3" fillId="0" borderId="236" xfId="0" applyFont="1" applyBorder="1" applyAlignment="1">
      <alignment horizontal="center" vertical="center" wrapText="1"/>
    </xf>
    <xf numFmtId="0" fontId="3" fillId="0" borderId="238" xfId="0" applyFont="1" applyBorder="1" applyAlignment="1">
      <alignment horizontal="center" vertical="center" wrapText="1"/>
    </xf>
    <xf numFmtId="0" fontId="3" fillId="0" borderId="239" xfId="0" applyFont="1" applyBorder="1" applyAlignment="1">
      <alignment horizontal="left" vertical="center" wrapText="1"/>
    </xf>
    <xf numFmtId="0" fontId="3" fillId="0" borderId="240" xfId="0" applyFont="1" applyBorder="1" applyAlignment="1">
      <alignment horizontal="center" vertical="center" wrapText="1"/>
    </xf>
    <xf numFmtId="0" fontId="3" fillId="0" borderId="241" xfId="0" applyFont="1" applyBorder="1" applyAlignment="1">
      <alignment horizontal="left" vertical="center" wrapText="1"/>
    </xf>
    <xf numFmtId="0" fontId="3" fillId="0" borderId="106" xfId="0" applyFont="1" applyBorder="1" applyAlignment="1">
      <alignment horizontal="left" vertical="center" wrapText="1"/>
    </xf>
    <xf numFmtId="0" fontId="3" fillId="0" borderId="237" xfId="0" applyFont="1" applyBorder="1" applyAlignment="1">
      <alignment horizontal="left" vertical="center" wrapText="1"/>
    </xf>
    <xf numFmtId="0" fontId="3" fillId="0" borderId="242" xfId="0" applyFont="1" applyBorder="1" applyAlignment="1">
      <alignment horizontal="left" vertical="center" wrapText="1"/>
    </xf>
    <xf numFmtId="0" fontId="3" fillId="0" borderId="243" xfId="0" applyFont="1" applyBorder="1" applyAlignment="1">
      <alignment horizontal="left" vertical="center" wrapText="1"/>
    </xf>
    <xf numFmtId="0" fontId="3" fillId="0" borderId="107" xfId="0" applyFont="1" applyBorder="1" applyAlignment="1">
      <alignment horizontal="center" vertical="center" wrapText="1"/>
    </xf>
    <xf numFmtId="0" fontId="3" fillId="0" borderId="120" xfId="0" applyFont="1" applyBorder="1" applyAlignment="1">
      <alignment horizontal="left" vertical="center" wrapText="1"/>
    </xf>
    <xf numFmtId="0" fontId="3" fillId="0" borderId="239" xfId="0" applyFont="1" applyBorder="1" applyAlignment="1">
      <alignment vertical="center" wrapText="1"/>
    </xf>
    <xf numFmtId="0" fontId="3" fillId="0" borderId="244" xfId="0" applyFont="1" applyBorder="1" applyAlignment="1">
      <alignment horizontal="center" vertical="center" wrapText="1"/>
    </xf>
    <xf numFmtId="0" fontId="3" fillId="0" borderId="245" xfId="0" applyFont="1" applyBorder="1" applyAlignment="1">
      <alignment horizontal="center" vertical="center" wrapText="1"/>
    </xf>
    <xf numFmtId="0" fontId="3" fillId="0" borderId="246" xfId="0" applyFont="1" applyBorder="1" applyAlignment="1">
      <alignment horizontal="left" vertical="center" wrapText="1"/>
    </xf>
    <xf numFmtId="0" fontId="3" fillId="0" borderId="247" xfId="0" applyFont="1" applyBorder="1" applyAlignment="1">
      <alignment horizontal="left" vertical="center" wrapText="1"/>
    </xf>
    <xf numFmtId="0" fontId="3" fillId="0" borderId="248" xfId="0" applyFont="1" applyBorder="1" applyAlignment="1">
      <alignment horizontal="center" vertical="center" wrapText="1"/>
    </xf>
    <xf numFmtId="0" fontId="3" fillId="0" borderId="249" xfId="0" applyFont="1" applyBorder="1" applyAlignment="1">
      <alignment horizontal="center" vertical="center" wrapText="1"/>
    </xf>
    <xf numFmtId="0" fontId="3" fillId="0" borderId="250" xfId="0" applyFont="1" applyBorder="1" applyAlignment="1">
      <alignment vertical="center" wrapText="1"/>
    </xf>
    <xf numFmtId="0" fontId="3" fillId="0" borderId="251" xfId="0" applyFont="1" applyBorder="1" applyAlignment="1">
      <alignment vertical="center" wrapText="1"/>
    </xf>
    <xf numFmtId="0" fontId="3" fillId="0" borderId="6" xfId="0" applyFont="1" applyBorder="1" applyAlignment="1">
      <alignment vertical="center" wrapText="1"/>
    </xf>
    <xf numFmtId="0" fontId="3" fillId="0" borderId="252" xfId="0" applyFont="1" applyBorder="1" applyAlignment="1">
      <alignment horizontal="center" vertical="center" wrapText="1"/>
    </xf>
    <xf numFmtId="0" fontId="3" fillId="0" borderId="135" xfId="0" applyFont="1" applyBorder="1" applyAlignment="1">
      <alignment horizontal="left" vertical="center" wrapText="1"/>
    </xf>
    <xf numFmtId="0" fontId="76" fillId="0" borderId="25" xfId="0" applyFont="1" applyBorder="1" applyAlignment="1">
      <alignment horizontal="left" vertical="center" wrapText="1"/>
    </xf>
    <xf numFmtId="0" fontId="3" fillId="0" borderId="184" xfId="0" applyFont="1" applyBorder="1" applyAlignment="1">
      <alignment horizontal="left" vertical="center" wrapText="1"/>
    </xf>
    <xf numFmtId="0" fontId="76" fillId="0" borderId="71" xfId="0" applyFont="1" applyBorder="1" applyAlignment="1">
      <alignment horizontal="left" vertical="center" wrapText="1"/>
    </xf>
    <xf numFmtId="0" fontId="61" fillId="0" borderId="191" xfId="0" applyFont="1" applyBorder="1" applyAlignment="1">
      <alignment horizontal="center" vertical="center"/>
    </xf>
    <xf numFmtId="0" fontId="61" fillId="0" borderId="203" xfId="0" applyFont="1" applyBorder="1" applyAlignment="1">
      <alignment horizontal="center" vertical="center"/>
    </xf>
    <xf numFmtId="0" fontId="41" fillId="2" borderId="110" xfId="1" applyFont="1" applyFill="1" applyBorder="1" applyAlignment="1">
      <alignment vertical="center"/>
    </xf>
    <xf numFmtId="0" fontId="61" fillId="5" borderId="1" xfId="0" applyFont="1" applyFill="1" applyBorder="1" applyAlignment="1">
      <alignment horizontal="center" vertical="center"/>
    </xf>
    <xf numFmtId="0" fontId="61" fillId="5" borderId="25" xfId="0" applyFont="1" applyFill="1" applyBorder="1" applyAlignment="1">
      <alignment horizontal="center" vertical="center"/>
    </xf>
    <xf numFmtId="0" fontId="61" fillId="5" borderId="0" xfId="0" applyFont="1" applyFill="1" applyBorder="1" applyAlignment="1">
      <alignment horizontal="center" vertical="center"/>
    </xf>
    <xf numFmtId="0" fontId="41" fillId="2" borderId="11" xfId="1" applyFont="1" applyFill="1" applyBorder="1" applyAlignment="1">
      <alignment horizontal="center" vertical="center"/>
    </xf>
    <xf numFmtId="0" fontId="41" fillId="2" borderId="40" xfId="1" applyFont="1" applyFill="1" applyBorder="1" applyAlignment="1">
      <alignment horizontal="center" vertical="center"/>
    </xf>
    <xf numFmtId="38" fontId="41" fillId="2" borderId="41" xfId="12" applyFont="1" applyFill="1" applyBorder="1" applyAlignment="1">
      <alignment horizontal="right" vertical="center"/>
    </xf>
    <xf numFmtId="38" fontId="41" fillId="2" borderId="23" xfId="12" applyFont="1" applyFill="1" applyBorder="1" applyAlignment="1">
      <alignment horizontal="right" vertical="center"/>
    </xf>
    <xf numFmtId="0" fontId="41" fillId="2" borderId="0" xfId="1" applyFont="1" applyFill="1" applyAlignment="1">
      <alignment horizontal="center" vertical="center"/>
    </xf>
    <xf numFmtId="0" fontId="41" fillId="2" borderId="41" xfId="1" applyFont="1" applyFill="1" applyBorder="1" applyAlignment="1">
      <alignment horizontal="center" vertical="center" shrinkToFit="1"/>
    </xf>
    <xf numFmtId="0" fontId="41" fillId="2" borderId="25" xfId="1" applyFont="1" applyFill="1" applyBorder="1" applyAlignment="1">
      <alignment horizontal="right" vertical="center"/>
    </xf>
    <xf numFmtId="38" fontId="41" fillId="2" borderId="22" xfId="12" applyFont="1" applyFill="1" applyBorder="1" applyAlignment="1">
      <alignment horizontal="right" vertical="center"/>
    </xf>
    <xf numFmtId="0" fontId="5" fillId="5" borderId="1" xfId="0" applyFont="1" applyFill="1" applyBorder="1" applyAlignment="1">
      <alignment horizontal="center" vertical="center"/>
    </xf>
    <xf numFmtId="0" fontId="41" fillId="2" borderId="22" xfId="1" applyFont="1" applyFill="1" applyBorder="1" applyAlignment="1">
      <alignment vertical="center"/>
    </xf>
    <xf numFmtId="0" fontId="41" fillId="2" borderId="23" xfId="1" applyFont="1" applyFill="1" applyBorder="1" applyAlignment="1">
      <alignment vertical="center"/>
    </xf>
    <xf numFmtId="0" fontId="41" fillId="2" borderId="0" xfId="1" applyFont="1" applyFill="1" applyAlignment="1">
      <alignment horizontal="left" vertical="center"/>
    </xf>
    <xf numFmtId="0" fontId="41" fillId="2" borderId="40" xfId="1" applyFont="1" applyFill="1" applyBorder="1" applyAlignment="1">
      <alignment vertical="center"/>
    </xf>
    <xf numFmtId="0" fontId="41" fillId="2" borderId="102" xfId="1" applyFont="1" applyFill="1" applyBorder="1" applyAlignment="1">
      <alignment vertical="center"/>
    </xf>
    <xf numFmtId="0" fontId="27" fillId="0" borderId="35" xfId="6" applyFont="1" applyFill="1" applyBorder="1" applyAlignment="1" applyProtection="1">
      <alignment horizontal="center" vertical="center" wrapText="1"/>
    </xf>
    <xf numFmtId="0" fontId="61" fillId="5" borderId="111" xfId="0" applyFont="1" applyFill="1" applyBorder="1" applyAlignment="1">
      <alignment horizontal="center" vertical="center"/>
    </xf>
    <xf numFmtId="194" fontId="61" fillId="0" borderId="0" xfId="0" applyNumberFormat="1" applyFont="1" applyBorder="1" applyAlignment="1">
      <alignment horizontal="right" vertical="center"/>
    </xf>
    <xf numFmtId="0" fontId="21" fillId="2" borderId="34" xfId="1" applyFont="1" applyFill="1" applyBorder="1" applyAlignment="1">
      <alignment vertical="center" wrapText="1"/>
    </xf>
    <xf numFmtId="0" fontId="21" fillId="2" borderId="35" xfId="1" applyFont="1" applyFill="1" applyBorder="1" applyAlignment="1">
      <alignment vertical="center" wrapText="1"/>
    </xf>
    <xf numFmtId="0" fontId="21" fillId="2" borderId="45" xfId="1" applyFont="1" applyFill="1" applyBorder="1" applyAlignment="1">
      <alignment vertical="center" wrapText="1"/>
    </xf>
    <xf numFmtId="0" fontId="21" fillId="2" borderId="44" xfId="1" applyFont="1" applyFill="1" applyBorder="1" applyAlignment="1">
      <alignment vertical="center" wrapText="1"/>
    </xf>
    <xf numFmtId="0" fontId="41" fillId="2" borderId="20" xfId="1" applyFont="1" applyFill="1" applyBorder="1" applyAlignment="1">
      <alignment vertical="center"/>
    </xf>
    <xf numFmtId="0" fontId="13" fillId="0" borderId="1" xfId="1" applyFont="1" applyBorder="1" applyAlignment="1">
      <alignment horizontal="center" vertical="top"/>
    </xf>
    <xf numFmtId="0" fontId="13" fillId="0" borderId="0" xfId="1" applyFont="1" applyAlignment="1">
      <alignment horizontal="center" vertical="top"/>
    </xf>
    <xf numFmtId="0" fontId="61" fillId="5" borderId="114" xfId="0" applyFont="1" applyFill="1" applyBorder="1" applyAlignment="1">
      <alignment vertical="center"/>
    </xf>
    <xf numFmtId="0" fontId="61" fillId="5" borderId="114" xfId="0" applyFont="1" applyFill="1" applyBorder="1" applyAlignment="1">
      <alignment horizontal="left" vertical="center"/>
    </xf>
    <xf numFmtId="0" fontId="61" fillId="5" borderId="114" xfId="0" applyFont="1" applyFill="1" applyBorder="1" applyAlignment="1">
      <alignment horizontal="right" vertical="center"/>
    </xf>
    <xf numFmtId="0" fontId="61" fillId="5" borderId="114" xfId="0" applyFont="1" applyFill="1" applyBorder="1" applyAlignment="1">
      <alignment horizontal="left" vertical="center" wrapText="1"/>
    </xf>
    <xf numFmtId="0" fontId="27" fillId="0" borderId="35" xfId="6" applyFont="1" applyFill="1" applyBorder="1" applyAlignment="1" applyProtection="1">
      <alignment horizontal="center" vertical="center" wrapText="1"/>
    </xf>
    <xf numFmtId="0" fontId="16" fillId="0" borderId="0" xfId="1" applyFont="1" applyAlignment="1">
      <alignment horizontal="center" vertical="center"/>
    </xf>
    <xf numFmtId="0" fontId="13" fillId="0" borderId="11" xfId="1" applyFont="1" applyBorder="1" applyAlignment="1">
      <alignment horizontal="center" vertical="top"/>
    </xf>
    <xf numFmtId="0" fontId="13" fillId="0" borderId="13" xfId="1" applyFont="1" applyBorder="1" applyAlignment="1">
      <alignment horizontal="center" vertical="top"/>
    </xf>
    <xf numFmtId="0" fontId="13" fillId="0" borderId="5" xfId="1" applyFont="1" applyBorder="1" applyAlignment="1">
      <alignment horizontal="center" vertical="top"/>
    </xf>
    <xf numFmtId="0" fontId="13" fillId="0" borderId="11" xfId="1" applyFont="1" applyBorder="1" applyAlignment="1">
      <alignment horizontal="center" vertical="top" wrapText="1"/>
    </xf>
    <xf numFmtId="0" fontId="13" fillId="0" borderId="13" xfId="1" applyFont="1" applyBorder="1" applyAlignment="1">
      <alignment horizontal="center" vertical="top" wrapText="1"/>
    </xf>
    <xf numFmtId="0" fontId="13" fillId="0" borderId="5" xfId="1" applyFont="1" applyBorder="1" applyAlignment="1">
      <alignment horizontal="center" vertical="top" wrapText="1"/>
    </xf>
    <xf numFmtId="0" fontId="61" fillId="0" borderId="0" xfId="0" applyFont="1" applyAlignment="1">
      <alignment horizontal="left" vertical="center"/>
    </xf>
    <xf numFmtId="0" fontId="61" fillId="0" borderId="0" xfId="0" applyFont="1" applyAlignment="1">
      <alignment horizontal="left" vertical="center" wrapText="1"/>
    </xf>
    <xf numFmtId="0" fontId="63" fillId="0" borderId="0" xfId="0" applyFont="1" applyAlignment="1">
      <alignment horizontal="center" vertical="center"/>
    </xf>
    <xf numFmtId="0" fontId="3" fillId="0" borderId="68" xfId="0" applyFont="1" applyBorder="1" applyAlignment="1">
      <alignment horizontal="center" vertical="center" wrapText="1"/>
    </xf>
    <xf numFmtId="0" fontId="3" fillId="0" borderId="232"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158" xfId="0" applyFont="1" applyBorder="1" applyAlignment="1">
      <alignment horizontal="center" vertical="center" wrapText="1"/>
    </xf>
    <xf numFmtId="0" fontId="3" fillId="0" borderId="230" xfId="0" applyFont="1" applyBorder="1" applyAlignment="1">
      <alignment horizontal="center" vertical="center" wrapText="1"/>
    </xf>
    <xf numFmtId="0" fontId="3" fillId="0" borderId="229" xfId="0" applyFont="1" applyBorder="1" applyAlignment="1">
      <alignment horizontal="center" vertical="center" wrapText="1"/>
    </xf>
    <xf numFmtId="0" fontId="3" fillId="0" borderId="161" xfId="0" applyFont="1" applyBorder="1" applyAlignment="1">
      <alignment horizontal="center" vertical="center" wrapText="1"/>
    </xf>
    <xf numFmtId="0" fontId="3" fillId="0" borderId="233" xfId="0" applyFont="1" applyBorder="1" applyAlignment="1">
      <alignment horizontal="center" vertical="center" wrapText="1"/>
    </xf>
    <xf numFmtId="0" fontId="3" fillId="0" borderId="234" xfId="0" applyFont="1" applyBorder="1" applyAlignment="1">
      <alignment horizontal="center" vertical="center" wrapText="1"/>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61" fillId="5" borderId="41" xfId="0" applyFont="1" applyFill="1" applyBorder="1" applyAlignment="1">
      <alignment horizontal="left" vertical="center"/>
    </xf>
    <xf numFmtId="0" fontId="61" fillId="5" borderId="23" xfId="0" applyFont="1" applyFill="1" applyBorder="1" applyAlignment="1">
      <alignment horizontal="left" vertical="center"/>
    </xf>
    <xf numFmtId="0" fontId="61" fillId="5" borderId="106" xfId="0" applyFont="1" applyFill="1" applyBorder="1" applyAlignment="1">
      <alignment horizontal="left" vertical="center"/>
    </xf>
    <xf numFmtId="0" fontId="61" fillId="5" borderId="134" xfId="0" applyFont="1" applyFill="1" applyBorder="1" applyAlignment="1">
      <alignment horizontal="center" vertical="center" wrapText="1"/>
    </xf>
    <xf numFmtId="0" fontId="61" fillId="5" borderId="133" xfId="0" applyFont="1" applyFill="1" applyBorder="1" applyAlignment="1">
      <alignment horizontal="center" vertical="center" wrapText="1"/>
    </xf>
    <xf numFmtId="0" fontId="61" fillId="5" borderId="1" xfId="0" applyFont="1" applyFill="1" applyBorder="1" applyAlignment="1">
      <alignment horizontal="center" vertical="center" wrapText="1"/>
    </xf>
    <xf numFmtId="0" fontId="61" fillId="5" borderId="2" xfId="0" applyFont="1" applyFill="1" applyBorder="1" applyAlignment="1">
      <alignment horizontal="center" vertical="center" wrapText="1"/>
    </xf>
    <xf numFmtId="0" fontId="61" fillId="5" borderId="209" xfId="0" applyFont="1" applyFill="1" applyBorder="1" applyAlignment="1">
      <alignment horizontal="center" vertical="center"/>
    </xf>
    <xf numFmtId="0" fontId="61" fillId="5" borderId="107" xfId="0" applyFont="1" applyFill="1" applyBorder="1" applyAlignment="1">
      <alignment horizontal="center" vertical="center"/>
    </xf>
    <xf numFmtId="0" fontId="61" fillId="5" borderId="25" xfId="0" applyFont="1" applyFill="1" applyBorder="1" applyAlignment="1">
      <alignment horizontal="left" vertical="center"/>
    </xf>
    <xf numFmtId="0" fontId="61" fillId="5" borderId="184" xfId="0" applyFont="1" applyFill="1" applyBorder="1" applyAlignment="1">
      <alignment horizontal="left" vertical="center"/>
    </xf>
    <xf numFmtId="0" fontId="61" fillId="5" borderId="119" xfId="0" applyFont="1" applyFill="1" applyBorder="1" applyAlignment="1">
      <alignment horizontal="left" vertical="center"/>
    </xf>
    <xf numFmtId="0" fontId="61" fillId="5" borderId="117" xfId="0" applyFont="1" applyFill="1" applyBorder="1" applyAlignment="1">
      <alignment horizontal="left" vertical="center"/>
    </xf>
    <xf numFmtId="0" fontId="61" fillId="5" borderId="40" xfId="0" applyFont="1" applyFill="1" applyBorder="1" applyAlignment="1">
      <alignment horizontal="left" vertical="center"/>
    </xf>
    <xf numFmtId="0" fontId="61" fillId="5" borderId="41" xfId="0" applyFont="1" applyFill="1" applyBorder="1" applyAlignment="1">
      <alignment horizontal="center" vertical="center"/>
    </xf>
    <xf numFmtId="0" fontId="61" fillId="5" borderId="40" xfId="0" applyFont="1" applyFill="1" applyBorder="1" applyAlignment="1">
      <alignment horizontal="center" vertical="center"/>
    </xf>
    <xf numFmtId="0" fontId="61" fillId="5" borderId="0" xfId="0" applyFont="1" applyFill="1" applyBorder="1" applyAlignment="1">
      <alignment horizontal="left" vertical="center"/>
    </xf>
    <xf numFmtId="0" fontId="61" fillId="5" borderId="120" xfId="0" applyFont="1" applyFill="1" applyBorder="1" applyAlignment="1">
      <alignment horizontal="left" vertical="center"/>
    </xf>
    <xf numFmtId="0" fontId="61" fillId="5" borderId="23" xfId="0" applyFont="1" applyFill="1" applyBorder="1" applyAlignment="1">
      <alignment horizontal="right" vertical="center"/>
    </xf>
    <xf numFmtId="0" fontId="61" fillId="5" borderId="25" xfId="0" applyFont="1" applyFill="1" applyBorder="1" applyAlignment="1">
      <alignment horizontal="right" vertical="center"/>
    </xf>
    <xf numFmtId="0" fontId="61" fillId="5" borderId="119" xfId="0" applyFont="1" applyFill="1" applyBorder="1" applyAlignment="1">
      <alignment horizontal="right" vertical="center"/>
    </xf>
    <xf numFmtId="0" fontId="61" fillId="5" borderId="201" xfId="0" applyFont="1" applyFill="1" applyBorder="1" applyAlignment="1">
      <alignment horizontal="center" vertical="center"/>
    </xf>
    <xf numFmtId="0" fontId="61" fillId="5" borderId="134" xfId="0" applyFont="1" applyFill="1" applyBorder="1" applyAlignment="1">
      <alignment horizontal="center" vertical="center"/>
    </xf>
    <xf numFmtId="0" fontId="61" fillId="5" borderId="39" xfId="0" applyFont="1" applyFill="1" applyBorder="1" applyAlignment="1">
      <alignment horizontal="left" vertical="center"/>
    </xf>
    <xf numFmtId="0" fontId="61" fillId="5" borderId="118" xfId="0" applyFont="1" applyFill="1" applyBorder="1" applyAlignment="1">
      <alignment horizontal="left" vertical="center"/>
    </xf>
    <xf numFmtId="0" fontId="5" fillId="5" borderId="191" xfId="0" applyFont="1" applyFill="1" applyBorder="1" applyAlignment="1">
      <alignment horizontal="left" vertical="center"/>
    </xf>
    <xf numFmtId="0" fontId="5" fillId="5" borderId="203" xfId="0" applyFont="1" applyFill="1" applyBorder="1" applyAlignment="1">
      <alignment horizontal="left" vertical="center"/>
    </xf>
    <xf numFmtId="0" fontId="61" fillId="5" borderId="1" xfId="0" applyFont="1" applyFill="1" applyBorder="1" applyAlignment="1">
      <alignment horizontal="center" vertical="center"/>
    </xf>
    <xf numFmtId="0" fontId="61" fillId="5" borderId="110" xfId="0" applyFont="1" applyFill="1" applyBorder="1" applyAlignment="1">
      <alignment horizontal="left" vertical="center"/>
    </xf>
    <xf numFmtId="0" fontId="61" fillId="5" borderId="109" xfId="0" applyFont="1" applyFill="1" applyBorder="1" applyAlignment="1">
      <alignment horizontal="left" vertical="center"/>
    </xf>
    <xf numFmtId="0" fontId="61" fillId="5" borderId="112" xfId="0" applyFont="1" applyFill="1" applyBorder="1" applyAlignment="1">
      <alignment horizontal="left" vertical="center"/>
    </xf>
    <xf numFmtId="0" fontId="61" fillId="5" borderId="110" xfId="0" applyFont="1" applyFill="1" applyBorder="1" applyAlignment="1">
      <alignment horizontal="center" vertical="center"/>
    </xf>
    <xf numFmtId="0" fontId="61" fillId="5" borderId="112" xfId="0" applyFont="1" applyFill="1" applyBorder="1" applyAlignment="1">
      <alignment horizontal="center" vertical="center"/>
    </xf>
    <xf numFmtId="194" fontId="61" fillId="5" borderId="110" xfId="0" applyNumberFormat="1" applyFont="1" applyFill="1" applyBorder="1" applyAlignment="1">
      <alignment horizontal="center" vertical="center"/>
    </xf>
    <xf numFmtId="194" fontId="61" fillId="5" borderId="109" xfId="0" applyNumberFormat="1" applyFont="1" applyFill="1" applyBorder="1" applyAlignment="1">
      <alignment horizontal="center" vertical="center"/>
    </xf>
    <xf numFmtId="194" fontId="61" fillId="5" borderId="108" xfId="0" applyNumberFormat="1" applyFont="1" applyFill="1" applyBorder="1" applyAlignment="1">
      <alignment horizontal="center" vertical="center"/>
    </xf>
    <xf numFmtId="0" fontId="61" fillId="5" borderId="41" xfId="0" applyFont="1" applyFill="1" applyBorder="1" applyAlignment="1">
      <alignment vertical="center"/>
    </xf>
    <xf numFmtId="0" fontId="61" fillId="5" borderId="23" xfId="0" applyFont="1" applyFill="1" applyBorder="1" applyAlignment="1">
      <alignment vertical="center"/>
    </xf>
    <xf numFmtId="0" fontId="61" fillId="5" borderId="40" xfId="0" applyFont="1" applyFill="1" applyBorder="1" applyAlignment="1">
      <alignment vertical="center"/>
    </xf>
    <xf numFmtId="0" fontId="61" fillId="5" borderId="23" xfId="0" applyFont="1" applyFill="1" applyBorder="1" applyAlignment="1">
      <alignment horizontal="center" vertical="center"/>
    </xf>
    <xf numFmtId="0" fontId="61" fillId="5" borderId="106" xfId="0" applyFont="1" applyFill="1" applyBorder="1" applyAlignment="1">
      <alignment horizontal="center" vertical="center"/>
    </xf>
    <xf numFmtId="194" fontId="61" fillId="5" borderId="41" xfId="0" applyNumberFormat="1" applyFont="1" applyFill="1" applyBorder="1" applyAlignment="1">
      <alignment horizontal="center" vertical="center"/>
    </xf>
    <xf numFmtId="194" fontId="61" fillId="5" borderId="23" xfId="0" applyNumberFormat="1" applyFont="1" applyFill="1" applyBorder="1" applyAlignment="1">
      <alignment horizontal="center" vertical="center"/>
    </xf>
    <xf numFmtId="194" fontId="61" fillId="5" borderId="106" xfId="0" applyNumberFormat="1" applyFont="1" applyFill="1" applyBorder="1" applyAlignment="1">
      <alignment horizontal="center" vertical="center"/>
    </xf>
    <xf numFmtId="0" fontId="61" fillId="5" borderId="39" xfId="0" applyFont="1" applyFill="1" applyBorder="1" applyAlignment="1">
      <alignment horizontal="center" vertical="center"/>
    </xf>
    <xf numFmtId="0" fontId="61" fillId="5" borderId="25" xfId="0" applyFont="1" applyFill="1" applyBorder="1" applyAlignment="1">
      <alignment horizontal="center" vertical="center"/>
    </xf>
    <xf numFmtId="0" fontId="61" fillId="5" borderId="184" xfId="0" applyFont="1" applyFill="1" applyBorder="1" applyAlignment="1">
      <alignment horizontal="center" vertical="center"/>
    </xf>
    <xf numFmtId="194" fontId="61" fillId="5" borderId="40" xfId="0" applyNumberFormat="1" applyFont="1" applyFill="1" applyBorder="1" applyAlignment="1">
      <alignment horizontal="center" vertical="center"/>
    </xf>
    <xf numFmtId="0" fontId="61" fillId="5" borderId="41" xfId="0" applyNumberFormat="1" applyFont="1" applyFill="1" applyBorder="1" applyAlignment="1">
      <alignment horizontal="center" vertical="center"/>
    </xf>
    <xf numFmtId="0" fontId="61" fillId="5" borderId="23" xfId="0" applyNumberFormat="1" applyFont="1" applyFill="1" applyBorder="1" applyAlignment="1">
      <alignment horizontal="center" vertical="center"/>
    </xf>
    <xf numFmtId="0" fontId="61" fillId="5" borderId="40" xfId="0" applyNumberFormat="1" applyFont="1" applyFill="1" applyBorder="1" applyAlignment="1">
      <alignment horizontal="center" vertical="center"/>
    </xf>
    <xf numFmtId="0" fontId="61" fillId="5" borderId="191" xfId="0" applyFont="1" applyFill="1" applyBorder="1" applyAlignment="1">
      <alignment horizontal="left" vertical="top"/>
    </xf>
    <xf numFmtId="0" fontId="61" fillId="5" borderId="203" xfId="0" applyFont="1" applyFill="1" applyBorder="1" applyAlignment="1">
      <alignment horizontal="left" vertical="top"/>
    </xf>
    <xf numFmtId="0" fontId="61" fillId="5" borderId="1" xfId="0" applyFont="1" applyFill="1" applyBorder="1" applyAlignment="1">
      <alignment horizontal="left" vertical="top"/>
    </xf>
    <xf numFmtId="0" fontId="61" fillId="5" borderId="2" xfId="0" applyFont="1" applyFill="1" applyBorder="1" applyAlignment="1">
      <alignment horizontal="left" vertical="top"/>
    </xf>
    <xf numFmtId="0" fontId="61" fillId="5" borderId="37" xfId="0" applyFont="1" applyFill="1" applyBorder="1" applyAlignment="1">
      <alignment horizontal="left" vertical="top"/>
    </xf>
    <xf numFmtId="0" fontId="61" fillId="5" borderId="0" xfId="0" applyFont="1" applyFill="1" applyBorder="1" applyAlignment="1">
      <alignment horizontal="left" vertical="top"/>
    </xf>
    <xf numFmtId="0" fontId="61" fillId="5" borderId="120" xfId="0" applyFont="1" applyFill="1" applyBorder="1" applyAlignment="1">
      <alignment horizontal="left" vertical="top"/>
    </xf>
    <xf numFmtId="0" fontId="61" fillId="5" borderId="118" xfId="0" applyFont="1" applyFill="1" applyBorder="1" applyAlignment="1">
      <alignment horizontal="left" vertical="top"/>
    </xf>
    <xf numFmtId="0" fontId="61" fillId="5" borderId="119" xfId="0" applyFont="1" applyFill="1" applyBorder="1" applyAlignment="1">
      <alignment horizontal="left" vertical="top"/>
    </xf>
    <xf numFmtId="0" fontId="61" fillId="5" borderId="117" xfId="0" applyFont="1" applyFill="1" applyBorder="1" applyAlignment="1">
      <alignment horizontal="left" vertical="top"/>
    </xf>
    <xf numFmtId="0" fontId="61" fillId="5" borderId="111" xfId="0" applyFont="1" applyFill="1" applyBorder="1" applyAlignment="1">
      <alignment horizontal="center" vertical="center" wrapText="1"/>
    </xf>
    <xf numFmtId="0" fontId="61" fillId="5" borderId="107" xfId="0" applyFont="1" applyFill="1" applyBorder="1" applyAlignment="1">
      <alignment horizontal="center" vertical="center" wrapText="1"/>
    </xf>
    <xf numFmtId="0" fontId="61" fillId="5" borderId="200" xfId="0" applyFont="1" applyFill="1" applyBorder="1" applyAlignment="1">
      <alignment horizontal="center" vertical="center" wrapText="1"/>
    </xf>
    <xf numFmtId="0" fontId="61" fillId="5" borderId="41" xfId="0" applyNumberFormat="1" applyFont="1" applyFill="1" applyBorder="1" applyAlignment="1">
      <alignment horizontal="left" vertical="center"/>
    </xf>
    <xf numFmtId="0" fontId="61" fillId="5" borderId="23" xfId="0" applyNumberFormat="1" applyFont="1" applyFill="1" applyBorder="1" applyAlignment="1">
      <alignment horizontal="left" vertical="center"/>
    </xf>
    <xf numFmtId="0" fontId="61" fillId="5" borderId="106" xfId="0" applyNumberFormat="1" applyFont="1" applyFill="1" applyBorder="1" applyAlignment="1">
      <alignment horizontal="left" vertical="center"/>
    </xf>
    <xf numFmtId="0" fontId="65" fillId="5" borderId="0" xfId="0" applyFont="1" applyFill="1" applyBorder="1" applyAlignment="1">
      <alignment horizontal="center" vertical="center"/>
    </xf>
    <xf numFmtId="0" fontId="5" fillId="5" borderId="5" xfId="0" applyFont="1" applyFill="1" applyBorder="1" applyAlignment="1">
      <alignment horizontal="left" vertical="center"/>
    </xf>
    <xf numFmtId="0" fontId="5" fillId="5" borderId="6" xfId="0" applyFont="1" applyFill="1" applyBorder="1" applyAlignment="1">
      <alignment horizontal="left" vertical="center"/>
    </xf>
    <xf numFmtId="0" fontId="61" fillId="5" borderId="209" xfId="0" applyFont="1" applyFill="1" applyBorder="1" applyAlignment="1">
      <alignment horizontal="center" vertical="center" wrapText="1"/>
    </xf>
    <xf numFmtId="0" fontId="61" fillId="5" borderId="209" xfId="0" applyNumberFormat="1" applyFont="1" applyFill="1" applyBorder="1" applyAlignment="1">
      <alignment horizontal="center" vertical="center"/>
    </xf>
    <xf numFmtId="0" fontId="61" fillId="5" borderId="107" xfId="0" applyNumberFormat="1" applyFont="1" applyFill="1" applyBorder="1" applyAlignment="1">
      <alignment horizontal="center" vertical="center"/>
    </xf>
    <xf numFmtId="0" fontId="61" fillId="5" borderId="200" xfId="0" applyNumberFormat="1" applyFont="1" applyFill="1" applyBorder="1" applyAlignment="1">
      <alignment horizontal="center" vertical="center"/>
    </xf>
    <xf numFmtId="0" fontId="61" fillId="5" borderId="105" xfId="0" applyNumberFormat="1" applyFont="1" applyFill="1" applyBorder="1" applyAlignment="1">
      <alignment horizontal="center" vertical="center"/>
    </xf>
    <xf numFmtId="0" fontId="61" fillId="5" borderId="208" xfId="0" applyFont="1" applyFill="1" applyBorder="1" applyAlignment="1">
      <alignment horizontal="center" vertical="center"/>
    </xf>
    <xf numFmtId="0" fontId="61" fillId="5" borderId="206" xfId="0" applyFont="1" applyFill="1" applyBorder="1" applyAlignment="1">
      <alignment horizontal="center" vertical="center"/>
    </xf>
    <xf numFmtId="0" fontId="61" fillId="5" borderId="192" xfId="0" applyFont="1" applyFill="1" applyBorder="1" applyAlignment="1">
      <alignment horizontal="center" vertical="center"/>
    </xf>
    <xf numFmtId="0" fontId="61" fillId="5" borderId="118" xfId="0" applyFont="1" applyFill="1" applyBorder="1" applyAlignment="1">
      <alignment horizontal="center" vertical="center"/>
    </xf>
    <xf numFmtId="0" fontId="61" fillId="5" borderId="119" xfId="0" applyFont="1" applyFill="1" applyBorder="1" applyAlignment="1">
      <alignment horizontal="center" vertical="center"/>
    </xf>
    <xf numFmtId="0" fontId="61" fillId="5" borderId="117" xfId="0" applyFont="1" applyFill="1" applyBorder="1" applyAlignment="1">
      <alignment horizontal="center" vertical="center"/>
    </xf>
    <xf numFmtId="194" fontId="61" fillId="5" borderId="0" xfId="0" applyNumberFormat="1" applyFont="1" applyFill="1" applyBorder="1" applyAlignment="1">
      <alignment horizontal="center" vertical="center"/>
    </xf>
    <xf numFmtId="0" fontId="61" fillId="5" borderId="0" xfId="0" applyFont="1" applyFill="1" applyBorder="1" applyAlignment="1">
      <alignment horizontal="center" vertical="center"/>
    </xf>
    <xf numFmtId="0" fontId="61" fillId="5" borderId="201" xfId="0" applyFont="1" applyFill="1" applyBorder="1" applyAlignment="1">
      <alignment horizontal="center" vertical="top" wrapText="1"/>
    </xf>
    <xf numFmtId="0" fontId="61" fillId="5" borderId="134" xfId="0" applyFont="1" applyFill="1" applyBorder="1" applyAlignment="1">
      <alignment horizontal="center" vertical="top" wrapText="1"/>
    </xf>
    <xf numFmtId="0" fontId="61" fillId="5" borderId="133" xfId="0" applyFont="1" applyFill="1" applyBorder="1" applyAlignment="1">
      <alignment horizontal="center" vertical="top" wrapText="1"/>
    </xf>
    <xf numFmtId="0" fontId="61" fillId="5" borderId="33" xfId="0" applyFont="1" applyFill="1" applyBorder="1" applyAlignment="1">
      <alignment horizontal="left" vertical="top" wrapText="1"/>
    </xf>
    <xf numFmtId="0" fontId="61" fillId="5" borderId="121" xfId="0" applyFont="1" applyFill="1" applyBorder="1" applyAlignment="1">
      <alignment horizontal="left" vertical="top" wrapText="1"/>
    </xf>
    <xf numFmtId="0" fontId="61" fillId="5" borderId="0" xfId="0" applyFont="1" applyFill="1" applyBorder="1" applyAlignment="1">
      <alignment horizontal="left" vertical="top" wrapText="1"/>
    </xf>
    <xf numFmtId="0" fontId="61" fillId="5" borderId="120" xfId="0" applyFont="1" applyFill="1" applyBorder="1" applyAlignment="1">
      <alignment horizontal="left" vertical="top" wrapText="1"/>
    </xf>
    <xf numFmtId="0" fontId="61" fillId="5" borderId="119" xfId="0" applyFont="1" applyFill="1" applyBorder="1" applyAlignment="1">
      <alignment horizontal="left" vertical="top" wrapText="1"/>
    </xf>
    <xf numFmtId="0" fontId="61" fillId="5" borderId="117" xfId="0" applyFont="1" applyFill="1" applyBorder="1" applyAlignment="1">
      <alignment horizontal="left" vertical="top" wrapText="1"/>
    </xf>
    <xf numFmtId="0" fontId="61" fillId="5" borderId="107" xfId="0" applyFont="1" applyFill="1" applyBorder="1" applyAlignment="1">
      <alignment horizontal="center" vertical="top" wrapText="1"/>
    </xf>
    <xf numFmtId="0" fontId="61" fillId="5" borderId="105" xfId="0" applyFont="1" applyFill="1" applyBorder="1" applyAlignment="1">
      <alignment horizontal="center" vertical="top" wrapText="1"/>
    </xf>
    <xf numFmtId="0" fontId="41" fillId="2" borderId="11" xfId="1" applyFont="1" applyFill="1" applyBorder="1" applyAlignment="1">
      <alignment horizontal="center" vertical="center" wrapText="1"/>
    </xf>
    <xf numFmtId="0" fontId="41" fillId="2" borderId="13" xfId="1" applyFont="1" applyFill="1" applyBorder="1" applyAlignment="1">
      <alignment horizontal="center" vertical="center" wrapText="1"/>
    </xf>
    <xf numFmtId="0" fontId="41" fillId="2" borderId="5" xfId="1" applyFont="1" applyFill="1" applyBorder="1" applyAlignment="1">
      <alignment horizontal="center" vertical="center" wrapText="1"/>
    </xf>
    <xf numFmtId="0" fontId="41" fillId="2" borderId="41" xfId="0" applyFont="1" applyFill="1" applyBorder="1" applyAlignment="1">
      <alignment horizontal="center" vertical="center" shrinkToFit="1"/>
    </xf>
    <xf numFmtId="0" fontId="41" fillId="2" borderId="23" xfId="0" applyFont="1" applyFill="1" applyBorder="1" applyAlignment="1">
      <alignment horizontal="center" vertical="center" shrinkToFit="1"/>
    </xf>
    <xf numFmtId="0" fontId="41" fillId="2" borderId="40" xfId="0" applyFont="1" applyFill="1" applyBorder="1" applyAlignment="1">
      <alignment horizontal="center" vertical="center" shrinkToFit="1"/>
    </xf>
    <xf numFmtId="0" fontId="41" fillId="2" borderId="41" xfId="1" applyFont="1" applyFill="1" applyBorder="1" applyAlignment="1">
      <alignment horizontal="left" vertical="center" wrapText="1"/>
    </xf>
    <xf numFmtId="0" fontId="41" fillId="2" borderId="23" xfId="1" applyFont="1" applyFill="1" applyBorder="1" applyAlignment="1">
      <alignment horizontal="left" vertical="center" wrapText="1"/>
    </xf>
    <xf numFmtId="0" fontId="41" fillId="2" borderId="40" xfId="1" applyFont="1" applyFill="1" applyBorder="1" applyAlignment="1">
      <alignment horizontal="left" vertical="center" wrapText="1"/>
    </xf>
    <xf numFmtId="0" fontId="41" fillId="2" borderId="41" xfId="0" applyFont="1" applyFill="1" applyBorder="1" applyAlignment="1">
      <alignment horizontal="center" vertical="center"/>
    </xf>
    <xf numFmtId="0" fontId="41" fillId="2" borderId="23" xfId="0" applyFont="1" applyFill="1" applyBorder="1" applyAlignment="1">
      <alignment horizontal="center" vertical="center"/>
    </xf>
    <xf numFmtId="0" fontId="41" fillId="2" borderId="40" xfId="0" applyFont="1" applyFill="1" applyBorder="1" applyAlignment="1">
      <alignment horizontal="center" vertical="center"/>
    </xf>
    <xf numFmtId="0" fontId="41" fillId="2" borderId="39" xfId="1" applyFont="1" applyFill="1" applyBorder="1" applyAlignment="1">
      <alignment horizontal="center" vertical="center" wrapText="1"/>
    </xf>
    <xf numFmtId="0" fontId="41" fillId="2" borderId="25" xfId="1" applyFont="1" applyFill="1" applyBorder="1" applyAlignment="1">
      <alignment horizontal="center" vertical="center" wrapText="1"/>
    </xf>
    <xf numFmtId="0" fontId="41" fillId="2" borderId="38" xfId="1" applyFont="1" applyFill="1" applyBorder="1" applyAlignment="1">
      <alignment horizontal="center" vertical="center" wrapText="1"/>
    </xf>
    <xf numFmtId="0" fontId="41" fillId="2" borderId="37" xfId="1" applyFont="1" applyFill="1" applyBorder="1" applyAlignment="1">
      <alignment horizontal="center" vertical="center" wrapText="1"/>
    </xf>
    <xf numFmtId="0" fontId="41" fillId="2" borderId="0" xfId="1" applyFont="1" applyFill="1" applyBorder="1" applyAlignment="1">
      <alignment horizontal="center" vertical="center" wrapText="1"/>
    </xf>
    <xf numFmtId="0" fontId="41" fillId="2" borderId="36" xfId="1" applyFont="1" applyFill="1" applyBorder="1" applyAlignment="1">
      <alignment horizontal="center" vertical="center" wrapText="1"/>
    </xf>
    <xf numFmtId="0" fontId="41" fillId="2" borderId="35" xfId="1" applyFont="1" applyFill="1" applyBorder="1" applyAlignment="1">
      <alignment horizontal="center" vertical="center" wrapText="1"/>
    </xf>
    <xf numFmtId="0" fontId="41" fillId="2" borderId="22" xfId="1" applyFont="1" applyFill="1" applyBorder="1" applyAlignment="1">
      <alignment horizontal="center" vertical="center" wrapText="1"/>
    </xf>
    <xf numFmtId="0" fontId="41" fillId="2" borderId="34" xfId="1" applyFont="1" applyFill="1" applyBorder="1" applyAlignment="1">
      <alignment horizontal="center" vertical="center" wrapText="1"/>
    </xf>
    <xf numFmtId="0" fontId="41" fillId="2" borderId="25" xfId="1" applyFont="1" applyFill="1" applyBorder="1" applyAlignment="1">
      <alignment horizontal="center" vertical="center"/>
    </xf>
    <xf numFmtId="0" fontId="41" fillId="2" borderId="38" xfId="1" applyFont="1" applyFill="1" applyBorder="1" applyAlignment="1">
      <alignment horizontal="center" vertical="center"/>
    </xf>
    <xf numFmtId="0" fontId="41" fillId="2" borderId="37" xfId="1" applyFont="1" applyFill="1" applyBorder="1" applyAlignment="1">
      <alignment horizontal="center" vertical="center"/>
    </xf>
    <xf numFmtId="0" fontId="41" fillId="2" borderId="0" xfId="1" applyFont="1" applyFill="1" applyBorder="1" applyAlignment="1">
      <alignment horizontal="center" vertical="center"/>
    </xf>
    <xf numFmtId="0" fontId="41" fillId="2" borderId="36" xfId="1" applyFont="1" applyFill="1" applyBorder="1" applyAlignment="1">
      <alignment horizontal="center" vertical="center"/>
    </xf>
    <xf numFmtId="0" fontId="41" fillId="2" borderId="35" xfId="1" applyFont="1" applyFill="1" applyBorder="1" applyAlignment="1">
      <alignment horizontal="center" vertical="center"/>
    </xf>
    <xf numFmtId="0" fontId="41" fillId="2" borderId="22" xfId="1" applyFont="1" applyFill="1" applyBorder="1" applyAlignment="1">
      <alignment horizontal="center" vertical="center"/>
    </xf>
    <xf numFmtId="0" fontId="41" fillId="2" borderId="34" xfId="1" applyFont="1" applyFill="1" applyBorder="1" applyAlignment="1">
      <alignment horizontal="center" vertical="center"/>
    </xf>
    <xf numFmtId="0" fontId="41" fillId="2" borderId="11" xfId="1" applyFont="1" applyFill="1" applyBorder="1" applyAlignment="1">
      <alignment horizontal="center" vertical="center"/>
    </xf>
    <xf numFmtId="0" fontId="41" fillId="2" borderId="13" xfId="1" applyFont="1" applyFill="1" applyBorder="1" applyAlignment="1">
      <alignment horizontal="center" vertical="center"/>
    </xf>
    <xf numFmtId="0" fontId="41" fillId="2" borderId="5" xfId="1" applyFont="1" applyFill="1" applyBorder="1" applyAlignment="1">
      <alignment horizontal="center" vertical="center"/>
    </xf>
    <xf numFmtId="0" fontId="41" fillId="2" borderId="39" xfId="1" applyFont="1" applyFill="1" applyBorder="1" applyAlignment="1">
      <alignment horizontal="center" vertical="center"/>
    </xf>
    <xf numFmtId="0" fontId="41" fillId="2" borderId="1" xfId="1" applyFont="1" applyFill="1" applyBorder="1" applyAlignment="1">
      <alignment horizontal="center" vertical="center"/>
    </xf>
    <xf numFmtId="0" fontId="41" fillId="2" borderId="1" xfId="1" applyFont="1" applyFill="1" applyBorder="1" applyAlignment="1">
      <alignment horizontal="left" vertical="center"/>
    </xf>
    <xf numFmtId="0" fontId="41" fillId="2" borderId="11" xfId="1" applyFont="1" applyFill="1" applyBorder="1" applyAlignment="1">
      <alignment horizontal="left" vertical="center"/>
    </xf>
    <xf numFmtId="0" fontId="41" fillId="2" borderId="5" xfId="1" applyFont="1" applyFill="1" applyBorder="1" applyAlignment="1">
      <alignment horizontal="left" vertical="center" shrinkToFit="1"/>
    </xf>
    <xf numFmtId="0" fontId="41" fillId="2" borderId="1" xfId="1" applyFont="1" applyFill="1" applyBorder="1" applyAlignment="1">
      <alignment horizontal="left" vertical="center" shrinkToFit="1"/>
    </xf>
    <xf numFmtId="0" fontId="41" fillId="2" borderId="1" xfId="1" applyFont="1" applyFill="1" applyBorder="1" applyAlignment="1">
      <alignment horizontal="center" vertical="center" wrapText="1"/>
    </xf>
    <xf numFmtId="0" fontId="41" fillId="2" borderId="41" xfId="1" applyFont="1" applyFill="1" applyBorder="1" applyAlignment="1">
      <alignment horizontal="center" vertical="center"/>
    </xf>
    <xf numFmtId="0" fontId="41" fillId="2" borderId="40" xfId="1" applyFont="1" applyFill="1" applyBorder="1" applyAlignment="1">
      <alignment horizontal="center" vertical="center"/>
    </xf>
    <xf numFmtId="0" fontId="41" fillId="2" borderId="39" xfId="1" applyFont="1" applyFill="1" applyBorder="1" applyAlignment="1">
      <alignment horizontal="left" vertical="center"/>
    </xf>
    <xf numFmtId="0" fontId="41" fillId="2" borderId="25" xfId="1" applyFont="1" applyFill="1" applyBorder="1" applyAlignment="1">
      <alignment horizontal="left" vertical="center"/>
    </xf>
    <xf numFmtId="0" fontId="41" fillId="2" borderId="38" xfId="1" applyFont="1" applyFill="1" applyBorder="1" applyAlignment="1">
      <alignment horizontal="left" vertical="center"/>
    </xf>
    <xf numFmtId="0" fontId="41" fillId="2" borderId="23" xfId="1" applyFont="1" applyFill="1" applyBorder="1" applyAlignment="1">
      <alignment horizontal="center" vertical="center"/>
    </xf>
    <xf numFmtId="0" fontId="41" fillId="2" borderId="41" xfId="1" applyFont="1" applyFill="1" applyBorder="1" applyAlignment="1">
      <alignment horizontal="center" vertical="center" wrapText="1"/>
    </xf>
    <xf numFmtId="0" fontId="41" fillId="2" borderId="23" xfId="1" applyFont="1" applyFill="1" applyBorder="1" applyAlignment="1">
      <alignment horizontal="center" vertical="center" wrapText="1"/>
    </xf>
    <xf numFmtId="0" fontId="41" fillId="2" borderId="40" xfId="1" applyFont="1" applyFill="1" applyBorder="1" applyAlignment="1">
      <alignment horizontal="center" vertical="center" wrapText="1"/>
    </xf>
    <xf numFmtId="0" fontId="41" fillId="2" borderId="23" xfId="1" applyFont="1" applyFill="1" applyBorder="1" applyAlignment="1">
      <alignment horizontal="left" vertical="center"/>
    </xf>
    <xf numFmtId="0" fontId="41" fillId="2" borderId="40" xfId="1" applyFont="1" applyFill="1" applyBorder="1" applyAlignment="1">
      <alignment horizontal="left" vertical="center"/>
    </xf>
    <xf numFmtId="0" fontId="41" fillId="2" borderId="1" xfId="1" applyFont="1" applyFill="1" applyBorder="1" applyAlignment="1">
      <alignment horizontal="left" vertical="center" wrapText="1"/>
    </xf>
    <xf numFmtId="176" fontId="41" fillId="2" borderId="41" xfId="1" applyNumberFormat="1" applyFont="1" applyFill="1" applyBorder="1" applyAlignment="1">
      <alignment horizontal="right" vertical="center"/>
    </xf>
    <xf numFmtId="176" fontId="41" fillId="2" borderId="23" xfId="1" applyNumberFormat="1" applyFont="1" applyFill="1" applyBorder="1" applyAlignment="1">
      <alignment horizontal="right" vertical="center"/>
    </xf>
    <xf numFmtId="176" fontId="41" fillId="2" borderId="40" xfId="1" applyNumberFormat="1" applyFont="1" applyFill="1" applyBorder="1" applyAlignment="1">
      <alignment horizontal="right" vertical="center"/>
    </xf>
    <xf numFmtId="176" fontId="41" fillId="2" borderId="41" xfId="1" applyNumberFormat="1" applyFont="1" applyFill="1" applyBorder="1" applyAlignment="1">
      <alignment horizontal="center" vertical="center"/>
    </xf>
    <xf numFmtId="176" fontId="41" fillId="2" borderId="23" xfId="1" applyNumberFormat="1" applyFont="1" applyFill="1" applyBorder="1" applyAlignment="1">
      <alignment horizontal="center" vertical="center"/>
    </xf>
    <xf numFmtId="176" fontId="41" fillId="2" borderId="40" xfId="1" applyNumberFormat="1" applyFont="1" applyFill="1" applyBorder="1" applyAlignment="1">
      <alignment horizontal="center" vertical="center"/>
    </xf>
    <xf numFmtId="38" fontId="41" fillId="2" borderId="41" xfId="12" applyFont="1" applyFill="1" applyBorder="1" applyAlignment="1">
      <alignment horizontal="right" vertical="center"/>
    </xf>
    <xf numFmtId="38" fontId="41" fillId="2" borderId="23" xfId="12" applyFont="1" applyFill="1" applyBorder="1" applyAlignment="1">
      <alignment horizontal="right" vertical="center"/>
    </xf>
    <xf numFmtId="38" fontId="41" fillId="2" borderId="40" xfId="12" applyFont="1" applyFill="1" applyBorder="1" applyAlignment="1">
      <alignment horizontal="right" vertical="center"/>
    </xf>
    <xf numFmtId="177" fontId="41" fillId="2" borderId="41" xfId="1" applyNumberFormat="1" applyFont="1" applyFill="1" applyBorder="1" applyAlignment="1">
      <alignment horizontal="center" vertical="center"/>
    </xf>
    <xf numFmtId="177" fontId="41" fillId="2" borderId="23" xfId="1" applyNumberFormat="1" applyFont="1" applyFill="1" applyBorder="1" applyAlignment="1">
      <alignment horizontal="center" vertical="center"/>
    </xf>
    <xf numFmtId="177" fontId="41" fillId="2" borderId="40" xfId="1" applyNumberFormat="1" applyFont="1" applyFill="1" applyBorder="1" applyAlignment="1">
      <alignment horizontal="center" vertical="center"/>
    </xf>
    <xf numFmtId="0" fontId="41" fillId="2" borderId="11" xfId="1" applyFont="1" applyFill="1" applyBorder="1" applyAlignment="1">
      <alignment vertical="center"/>
    </xf>
    <xf numFmtId="0" fontId="41" fillId="2" borderId="5" xfId="1" applyFont="1" applyFill="1" applyBorder="1" applyAlignment="1">
      <alignment vertical="center"/>
    </xf>
    <xf numFmtId="0" fontId="41" fillId="2" borderId="1" xfId="1" applyFont="1" applyFill="1" applyBorder="1" applyAlignment="1">
      <alignment horizontal="right" vertical="center"/>
    </xf>
    <xf numFmtId="0" fontId="41" fillId="2" borderId="41" xfId="1" applyFont="1" applyFill="1" applyBorder="1" applyAlignment="1">
      <alignment horizontal="left" vertical="center"/>
    </xf>
    <xf numFmtId="0" fontId="41" fillId="2" borderId="41" xfId="1" applyFont="1" applyFill="1" applyBorder="1" applyAlignment="1">
      <alignment horizontal="right" vertical="center"/>
    </xf>
    <xf numFmtId="0" fontId="41" fillId="2" borderId="1" xfId="1" applyFont="1" applyFill="1" applyBorder="1" applyAlignment="1">
      <alignment horizontal="center" vertical="center" shrinkToFit="1"/>
    </xf>
    <xf numFmtId="0" fontId="61" fillId="0" borderId="23" xfId="0" applyFont="1" applyBorder="1" applyAlignment="1">
      <alignment horizontal="left" vertical="center"/>
    </xf>
    <xf numFmtId="0" fontId="61" fillId="0" borderId="40" xfId="0" applyFont="1" applyBorder="1" applyAlignment="1">
      <alignment horizontal="left" vertical="center"/>
    </xf>
    <xf numFmtId="0" fontId="41" fillId="2" borderId="39" xfId="0" applyFont="1" applyFill="1" applyBorder="1" applyAlignment="1">
      <alignment horizontal="left" vertical="center"/>
    </xf>
    <xf numFmtId="0" fontId="41" fillId="2" borderId="25" xfId="0" applyFont="1" applyFill="1" applyBorder="1" applyAlignment="1">
      <alignment horizontal="left" vertical="center"/>
    </xf>
    <xf numFmtId="0" fontId="41" fillId="2" borderId="38" xfId="0" applyFont="1" applyFill="1" applyBorder="1" applyAlignment="1">
      <alignment horizontal="left" vertical="center"/>
    </xf>
    <xf numFmtId="0" fontId="41" fillId="2" borderId="35" xfId="0" applyFont="1" applyFill="1" applyBorder="1" applyAlignment="1">
      <alignment horizontal="left" vertical="center"/>
    </xf>
    <xf numFmtId="0" fontId="41" fillId="2" borderId="22" xfId="0" applyFont="1" applyFill="1" applyBorder="1" applyAlignment="1">
      <alignment horizontal="left" vertical="center"/>
    </xf>
    <xf numFmtId="0" fontId="41" fillId="2" borderId="34" xfId="0" applyFont="1" applyFill="1" applyBorder="1" applyAlignment="1">
      <alignment horizontal="left" vertical="center"/>
    </xf>
    <xf numFmtId="0" fontId="41" fillId="2" borderId="1" xfId="1" applyFont="1" applyFill="1" applyBorder="1" applyAlignment="1">
      <alignment vertical="center" wrapText="1"/>
    </xf>
    <xf numFmtId="0" fontId="41" fillId="0" borderId="1" xfId="1" applyFont="1" applyBorder="1" applyAlignment="1">
      <alignment vertical="center" wrapText="1"/>
    </xf>
    <xf numFmtId="0" fontId="41" fillId="2" borderId="1" xfId="0" applyFont="1" applyFill="1" applyBorder="1" applyAlignment="1">
      <alignment horizontal="center" vertical="center"/>
    </xf>
    <xf numFmtId="0" fontId="41" fillId="2" borderId="1" xfId="0" applyFont="1" applyFill="1" applyBorder="1" applyAlignment="1">
      <alignment horizontal="center" vertical="center" wrapText="1"/>
    </xf>
    <xf numFmtId="0" fontId="41" fillId="2" borderId="5" xfId="1" applyFont="1" applyFill="1" applyBorder="1" applyAlignment="1">
      <alignment horizontal="left" vertical="top"/>
    </xf>
    <xf numFmtId="0" fontId="41" fillId="2" borderId="1" xfId="1" applyFont="1" applyFill="1" applyBorder="1" applyAlignment="1">
      <alignment horizontal="left" vertical="top"/>
    </xf>
    <xf numFmtId="0" fontId="41" fillId="2" borderId="11" xfId="0" applyFont="1" applyFill="1" applyBorder="1" applyAlignment="1">
      <alignment horizontal="center" vertical="center" wrapText="1"/>
    </xf>
    <xf numFmtId="0" fontId="41" fillId="2" borderId="13" xfId="0" applyFont="1" applyFill="1" applyBorder="1" applyAlignment="1">
      <alignment horizontal="center" vertical="center" wrapText="1"/>
    </xf>
    <xf numFmtId="0" fontId="41" fillId="2" borderId="5" xfId="0" applyFont="1" applyFill="1" applyBorder="1" applyAlignment="1">
      <alignment horizontal="center" vertical="center" wrapText="1"/>
    </xf>
    <xf numFmtId="0" fontId="41" fillId="2" borderId="39" xfId="1" applyFont="1" applyFill="1" applyBorder="1" applyAlignment="1">
      <alignment horizontal="right" vertical="center" wrapText="1"/>
    </xf>
    <xf numFmtId="0" fontId="41" fillId="2" borderId="25" xfId="1" applyFont="1" applyFill="1" applyBorder="1" applyAlignment="1">
      <alignment horizontal="right" vertical="center" wrapText="1"/>
    </xf>
    <xf numFmtId="0" fontId="41" fillId="2" borderId="35" xfId="1" applyFont="1" applyFill="1" applyBorder="1" applyAlignment="1">
      <alignment horizontal="right" vertical="center" wrapText="1"/>
    </xf>
    <xf numFmtId="0" fontId="41" fillId="2" borderId="22" xfId="1" applyFont="1" applyFill="1" applyBorder="1" applyAlignment="1">
      <alignment horizontal="right" vertical="center" wrapText="1"/>
    </xf>
    <xf numFmtId="0" fontId="41" fillId="2" borderId="25" xfId="1" applyFont="1" applyFill="1" applyBorder="1" applyAlignment="1">
      <alignment horizontal="left" vertical="center" wrapText="1"/>
    </xf>
    <xf numFmtId="0" fontId="41" fillId="2" borderId="38" xfId="1" applyFont="1" applyFill="1" applyBorder="1" applyAlignment="1">
      <alignment horizontal="left" vertical="center" wrapText="1"/>
    </xf>
    <xf numFmtId="0" fontId="41" fillId="2" borderId="22" xfId="1" applyFont="1" applyFill="1" applyBorder="1" applyAlignment="1">
      <alignment horizontal="left" vertical="center"/>
    </xf>
    <xf numFmtId="0" fontId="41" fillId="2" borderId="34" xfId="1" applyFont="1" applyFill="1" applyBorder="1" applyAlignment="1">
      <alignment horizontal="left" vertical="center"/>
    </xf>
    <xf numFmtId="0" fontId="41" fillId="2" borderId="5" xfId="1" applyFont="1" applyFill="1" applyBorder="1" applyAlignment="1">
      <alignment horizontal="left" vertical="center" wrapText="1"/>
    </xf>
    <xf numFmtId="0" fontId="41" fillId="2" borderId="11" xfId="1" applyFont="1" applyFill="1" applyBorder="1" applyAlignment="1">
      <alignment horizontal="left" vertical="center" wrapText="1"/>
    </xf>
    <xf numFmtId="0" fontId="69" fillId="2" borderId="0" xfId="1" applyFont="1" applyFill="1" applyAlignment="1">
      <alignment horizontal="left" vertical="center"/>
    </xf>
    <xf numFmtId="0" fontId="41" fillId="2" borderId="39" xfId="0" applyFont="1" applyFill="1" applyBorder="1" applyAlignment="1">
      <alignment horizontal="center" vertical="center"/>
    </xf>
    <xf numFmtId="0" fontId="41" fillId="2" borderId="25" xfId="0" applyFont="1" applyFill="1" applyBorder="1" applyAlignment="1">
      <alignment horizontal="center" vertical="center"/>
    </xf>
    <xf numFmtId="0" fontId="41" fillId="2" borderId="38" xfId="0" applyFont="1" applyFill="1" applyBorder="1" applyAlignment="1">
      <alignment horizontal="center" vertical="center"/>
    </xf>
    <xf numFmtId="0" fontId="41" fillId="2" borderId="35" xfId="0" applyFont="1" applyFill="1" applyBorder="1" applyAlignment="1">
      <alignment horizontal="center" vertical="center"/>
    </xf>
    <xf numFmtId="0" fontId="41" fillId="2" borderId="22" xfId="0" applyFont="1" applyFill="1" applyBorder="1" applyAlignment="1">
      <alignment horizontal="center" vertical="center"/>
    </xf>
    <xf numFmtId="0" fontId="41" fillId="2" borderId="34" xfId="0" applyFont="1" applyFill="1" applyBorder="1" applyAlignment="1">
      <alignment horizontal="center" vertical="center"/>
    </xf>
    <xf numFmtId="0" fontId="41" fillId="2" borderId="39" xfId="0" applyFont="1" applyFill="1" applyBorder="1" applyAlignment="1">
      <alignment horizontal="center" vertical="center" wrapText="1"/>
    </xf>
    <xf numFmtId="0" fontId="41" fillId="2" borderId="25" xfId="0" applyFont="1" applyFill="1" applyBorder="1" applyAlignment="1">
      <alignment horizontal="center" vertical="center" wrapText="1"/>
    </xf>
    <xf numFmtId="0" fontId="41" fillId="2" borderId="38" xfId="0" applyFont="1" applyFill="1" applyBorder="1" applyAlignment="1">
      <alignment horizontal="center" vertical="center" wrapText="1"/>
    </xf>
    <xf numFmtId="0" fontId="41" fillId="2" borderId="37" xfId="0" applyFont="1" applyFill="1" applyBorder="1" applyAlignment="1">
      <alignment horizontal="center" vertical="center" wrapText="1"/>
    </xf>
    <xf numFmtId="0" fontId="41" fillId="2" borderId="0" xfId="0" applyFont="1" applyFill="1" applyBorder="1" applyAlignment="1">
      <alignment horizontal="center" vertical="center" wrapText="1"/>
    </xf>
    <xf numFmtId="0" fontId="41" fillId="2" borderId="36" xfId="0" applyFont="1" applyFill="1" applyBorder="1" applyAlignment="1">
      <alignment horizontal="center" vertical="center" wrapText="1"/>
    </xf>
    <xf numFmtId="0" fontId="41" fillId="2" borderId="35" xfId="1" applyFont="1" applyFill="1" applyBorder="1" applyAlignment="1">
      <alignment horizontal="left" vertical="center" wrapText="1"/>
    </xf>
    <xf numFmtId="0" fontId="41" fillId="2" borderId="22" xfId="1" applyFont="1" applyFill="1" applyBorder="1" applyAlignment="1">
      <alignment horizontal="left" vertical="center" wrapText="1"/>
    </xf>
    <xf numFmtId="0" fontId="41" fillId="2" borderId="0" xfId="1" applyFont="1" applyFill="1" applyBorder="1" applyAlignment="1">
      <alignment horizontal="left" vertical="center" wrapText="1"/>
    </xf>
    <xf numFmtId="0" fontId="41" fillId="2" borderId="36" xfId="1" applyFont="1" applyFill="1" applyBorder="1" applyAlignment="1">
      <alignment horizontal="left" vertical="center" wrapText="1"/>
    </xf>
    <xf numFmtId="0" fontId="41" fillId="0" borderId="1" xfId="2" applyFont="1" applyBorder="1" applyAlignment="1">
      <alignment horizontal="center" vertical="center"/>
    </xf>
    <xf numFmtId="0" fontId="41" fillId="0" borderId="3" xfId="2" applyFont="1" applyBorder="1" applyAlignment="1">
      <alignment horizontal="center" vertical="center"/>
    </xf>
    <xf numFmtId="0" fontId="63" fillId="0" borderId="0" xfId="0" applyFont="1" applyBorder="1" applyAlignment="1">
      <alignment horizontal="center" vertical="center"/>
    </xf>
    <xf numFmtId="0" fontId="66" fillId="0" borderId="0" xfId="2" applyFont="1" applyAlignment="1">
      <alignment horizontal="center" vertical="top"/>
    </xf>
    <xf numFmtId="0" fontId="41" fillId="0" borderId="1" xfId="2" applyFont="1" applyBorder="1" applyAlignment="1">
      <alignment horizontal="center" vertical="top"/>
    </xf>
    <xf numFmtId="0" fontId="41" fillId="0" borderId="191" xfId="2" applyFont="1" applyBorder="1" applyAlignment="1">
      <alignment horizontal="center" vertical="center"/>
    </xf>
    <xf numFmtId="0" fontId="41" fillId="2" borderId="35" xfId="1" applyFont="1" applyFill="1" applyBorder="1" applyAlignment="1">
      <alignment horizontal="right" vertical="center"/>
    </xf>
    <xf numFmtId="0" fontId="41" fillId="2" borderId="22" xfId="1" applyFont="1" applyFill="1" applyBorder="1" applyAlignment="1">
      <alignment horizontal="right" vertical="center"/>
    </xf>
    <xf numFmtId="0" fontId="41" fillId="2" borderId="34" xfId="1" applyFont="1" applyFill="1" applyBorder="1" applyAlignment="1">
      <alignment horizontal="right" vertical="center"/>
    </xf>
    <xf numFmtId="0" fontId="21" fillId="2" borderId="37" xfId="1" applyFont="1" applyFill="1" applyBorder="1" applyAlignment="1">
      <alignment horizontal="left" vertical="center"/>
    </xf>
    <xf numFmtId="0" fontId="21" fillId="2" borderId="36" xfId="1" applyFont="1" applyFill="1" applyBorder="1" applyAlignment="1">
      <alignment horizontal="left" vertical="center"/>
    </xf>
    <xf numFmtId="0" fontId="21" fillId="2" borderId="54" xfId="1" applyFont="1" applyFill="1" applyBorder="1" applyAlignment="1">
      <alignment horizontal="left" vertical="center"/>
    </xf>
    <xf numFmtId="0" fontId="21" fillId="2" borderId="53" xfId="1" applyFont="1" applyFill="1" applyBorder="1" applyAlignment="1">
      <alignment horizontal="left" vertical="center"/>
    </xf>
    <xf numFmtId="0" fontId="21" fillId="2" borderId="39" xfId="1" applyFont="1" applyFill="1" applyBorder="1" applyAlignment="1">
      <alignment horizontal="left" vertical="center" wrapText="1"/>
    </xf>
    <xf numFmtId="0" fontId="21" fillId="2" borderId="38" xfId="1" applyFont="1" applyFill="1" applyBorder="1" applyAlignment="1">
      <alignment horizontal="left" vertical="center" wrapText="1"/>
    </xf>
    <xf numFmtId="0" fontId="21" fillId="2" borderId="37" xfId="1" applyFont="1" applyFill="1" applyBorder="1" applyAlignment="1">
      <alignment horizontal="left" vertical="center" wrapText="1"/>
    </xf>
    <xf numFmtId="0" fontId="21" fillId="2" borderId="36" xfId="1" applyFont="1" applyFill="1" applyBorder="1" applyAlignment="1">
      <alignment horizontal="left" vertical="center" wrapText="1"/>
    </xf>
    <xf numFmtId="0" fontId="21" fillId="2" borderId="35" xfId="1" applyFont="1" applyFill="1" applyBorder="1" applyAlignment="1">
      <alignment horizontal="left" vertical="center" wrapText="1"/>
    </xf>
    <xf numFmtId="0" fontId="21" fillId="2" borderId="34" xfId="1" applyFont="1" applyFill="1" applyBorder="1" applyAlignment="1">
      <alignment horizontal="left" vertical="center" wrapText="1"/>
    </xf>
    <xf numFmtId="0" fontId="45" fillId="2" borderId="0" xfId="1" applyFont="1" applyFill="1" applyAlignment="1">
      <alignment horizontal="center" vertical="center"/>
    </xf>
    <xf numFmtId="0" fontId="41" fillId="2" borderId="0" xfId="1" applyFont="1" applyFill="1" applyBorder="1" applyAlignment="1">
      <alignment horizontal="right" vertical="center" shrinkToFit="1"/>
    </xf>
    <xf numFmtId="0" fontId="41" fillId="2" borderId="0" xfId="1" applyFont="1" applyFill="1" applyBorder="1" applyAlignment="1">
      <alignment horizontal="right" vertical="center"/>
    </xf>
    <xf numFmtId="0" fontId="41" fillId="2" borderId="54" xfId="1" applyFont="1" applyFill="1" applyBorder="1" applyAlignment="1">
      <alignment horizontal="right" vertical="center" wrapText="1"/>
    </xf>
    <xf numFmtId="0" fontId="41" fillId="2" borderId="43" xfId="1" applyFont="1" applyFill="1" applyBorder="1" applyAlignment="1">
      <alignment horizontal="right" vertical="center" wrapText="1"/>
    </xf>
    <xf numFmtId="0" fontId="41" fillId="2" borderId="47" xfId="1" applyFont="1" applyFill="1" applyBorder="1" applyAlignment="1">
      <alignment horizontal="right" vertical="center" wrapText="1"/>
    </xf>
    <xf numFmtId="0" fontId="41" fillId="2" borderId="38" xfId="1" applyFont="1" applyFill="1" applyBorder="1" applyAlignment="1">
      <alignment horizontal="distributed" vertical="center"/>
    </xf>
    <xf numFmtId="0" fontId="41" fillId="2" borderId="53" xfId="1" applyFont="1" applyFill="1" applyBorder="1" applyAlignment="1">
      <alignment horizontal="distributed" vertical="center"/>
    </xf>
    <xf numFmtId="0" fontId="41" fillId="2" borderId="42" xfId="1" applyFont="1" applyFill="1" applyBorder="1" applyAlignment="1">
      <alignment horizontal="distributed" vertical="center"/>
    </xf>
    <xf numFmtId="0" fontId="41" fillId="2" borderId="46" xfId="1" applyFont="1" applyFill="1" applyBorder="1" applyAlignment="1">
      <alignment horizontal="distributed" vertical="center"/>
    </xf>
    <xf numFmtId="3" fontId="41" fillId="2" borderId="39" xfId="1" applyNumberFormat="1" applyFont="1" applyFill="1" applyBorder="1" applyAlignment="1">
      <alignment horizontal="right" vertical="center"/>
    </xf>
    <xf numFmtId="3" fontId="41" fillId="2" borderId="25" xfId="1" applyNumberFormat="1" applyFont="1" applyFill="1" applyBorder="1" applyAlignment="1">
      <alignment horizontal="right" vertical="center"/>
    </xf>
    <xf numFmtId="3" fontId="41" fillId="2" borderId="54" xfId="1" applyNumberFormat="1" applyFont="1" applyFill="1" applyBorder="1" applyAlignment="1">
      <alignment horizontal="right" vertical="center"/>
    </xf>
    <xf numFmtId="3" fontId="41" fillId="2" borderId="16" xfId="1" applyNumberFormat="1" applyFont="1" applyFill="1" applyBorder="1" applyAlignment="1">
      <alignment horizontal="right" vertical="center"/>
    </xf>
    <xf numFmtId="3" fontId="41" fillId="2" borderId="35" xfId="1" applyNumberFormat="1" applyFont="1" applyFill="1" applyBorder="1" applyAlignment="1">
      <alignment horizontal="right" vertical="center"/>
    </xf>
    <xf numFmtId="3" fontId="41" fillId="2" borderId="22" xfId="1" applyNumberFormat="1" applyFont="1" applyFill="1" applyBorder="1" applyAlignment="1">
      <alignment horizontal="right" vertical="center"/>
    </xf>
    <xf numFmtId="0" fontId="41" fillId="2" borderId="16" xfId="1" applyFont="1" applyFill="1" applyBorder="1" applyAlignment="1">
      <alignment horizontal="left" vertical="center"/>
    </xf>
    <xf numFmtId="0" fontId="41" fillId="2" borderId="53" xfId="1" applyFont="1" applyFill="1" applyBorder="1" applyAlignment="1">
      <alignment horizontal="left" vertical="center"/>
    </xf>
    <xf numFmtId="0" fontId="41" fillId="2" borderId="27" xfId="1" applyFont="1" applyFill="1" applyBorder="1" applyAlignment="1">
      <alignment horizontal="left" vertical="center"/>
    </xf>
    <xf numFmtId="3" fontId="41" fillId="2" borderId="38" xfId="1" applyNumberFormat="1" applyFont="1" applyFill="1" applyBorder="1" applyAlignment="1">
      <alignment horizontal="right" vertical="center"/>
    </xf>
    <xf numFmtId="3" fontId="41" fillId="2" borderId="53" xfId="1" applyNumberFormat="1" applyFont="1" applyFill="1" applyBorder="1" applyAlignment="1">
      <alignment horizontal="right" vertical="center"/>
    </xf>
    <xf numFmtId="3" fontId="41" fillId="2" borderId="43" xfId="1" applyNumberFormat="1" applyFont="1" applyFill="1" applyBorder="1" applyAlignment="1">
      <alignment horizontal="right" vertical="center"/>
    </xf>
    <xf numFmtId="3" fontId="41" fillId="2" borderId="42" xfId="1" applyNumberFormat="1" applyFont="1" applyFill="1" applyBorder="1" applyAlignment="1">
      <alignment horizontal="right" vertical="center"/>
    </xf>
    <xf numFmtId="38" fontId="41" fillId="2" borderId="25" xfId="12" applyFont="1" applyFill="1" applyBorder="1" applyAlignment="1">
      <alignment horizontal="right" vertical="center"/>
    </xf>
    <xf numFmtId="38" fontId="41" fillId="2" borderId="0" xfId="12" applyFont="1" applyFill="1" applyBorder="1" applyAlignment="1">
      <alignment horizontal="right" vertical="center"/>
    </xf>
    <xf numFmtId="38" fontId="41" fillId="2" borderId="66" xfId="12" applyFont="1" applyFill="1" applyBorder="1" applyAlignment="1">
      <alignment horizontal="right" vertical="center"/>
    </xf>
    <xf numFmtId="38" fontId="41" fillId="2" borderId="28" xfId="12" applyFont="1" applyFill="1" applyBorder="1" applyAlignment="1">
      <alignment horizontal="right" vertical="center"/>
    </xf>
    <xf numFmtId="38" fontId="41" fillId="2" borderId="54" xfId="12" applyFont="1" applyFill="1" applyBorder="1" applyAlignment="1">
      <alignment horizontal="right" vertical="center"/>
    </xf>
    <xf numFmtId="38" fontId="41" fillId="2" borderId="16" xfId="12" applyFont="1" applyFill="1" applyBorder="1" applyAlignment="1">
      <alignment horizontal="right" vertical="center"/>
    </xf>
    <xf numFmtId="0" fontId="41" fillId="2" borderId="213" xfId="1" applyFont="1" applyFill="1" applyBorder="1" applyAlignment="1">
      <alignment horizontal="right" vertical="center"/>
    </xf>
    <xf numFmtId="0" fontId="41" fillId="2" borderId="16" xfId="1" applyFont="1" applyFill="1" applyBorder="1" applyAlignment="1">
      <alignment horizontal="right" vertical="center"/>
    </xf>
    <xf numFmtId="0" fontId="41" fillId="2" borderId="214" xfId="1" applyFont="1" applyFill="1" applyBorder="1" applyAlignment="1">
      <alignment horizontal="right" vertical="center"/>
    </xf>
    <xf numFmtId="38" fontId="41" fillId="2" borderId="53" xfId="3" applyFont="1" applyFill="1" applyBorder="1" applyAlignment="1">
      <alignment horizontal="center" vertical="center"/>
    </xf>
    <xf numFmtId="38" fontId="41" fillId="2" borderId="8" xfId="3" applyFont="1" applyFill="1" applyBorder="1" applyAlignment="1">
      <alignment horizontal="center" vertical="center"/>
    </xf>
    <xf numFmtId="0" fontId="41" fillId="2" borderId="43" xfId="1" applyFont="1" applyFill="1" applyBorder="1" applyAlignment="1">
      <alignment horizontal="center" vertical="center"/>
    </xf>
    <xf numFmtId="0" fontId="41" fillId="2" borderId="27" xfId="1" applyFont="1" applyFill="1" applyBorder="1" applyAlignment="1">
      <alignment horizontal="center" vertical="center"/>
    </xf>
    <xf numFmtId="0" fontId="41" fillId="2" borderId="42" xfId="1" applyFont="1" applyFill="1" applyBorder="1" applyAlignment="1">
      <alignment horizontal="center" vertical="center"/>
    </xf>
    <xf numFmtId="0" fontId="41" fillId="2" borderId="47" xfId="1" applyFont="1" applyFill="1" applyBorder="1" applyAlignment="1">
      <alignment horizontal="center" vertical="center"/>
    </xf>
    <xf numFmtId="0" fontId="41" fillId="2" borderId="24" xfId="1" applyFont="1" applyFill="1" applyBorder="1" applyAlignment="1">
      <alignment horizontal="center" vertical="center"/>
    </xf>
    <xf numFmtId="0" fontId="41" fillId="2" borderId="46" xfId="1" applyFont="1" applyFill="1" applyBorder="1" applyAlignment="1">
      <alignment horizontal="center" vertical="center"/>
    </xf>
    <xf numFmtId="0" fontId="41" fillId="2" borderId="45" xfId="1" applyFont="1" applyFill="1" applyBorder="1" applyAlignment="1">
      <alignment horizontal="center" vertical="center"/>
    </xf>
    <xf numFmtId="0" fontId="41" fillId="2" borderId="26" xfId="1" applyFont="1" applyFill="1" applyBorder="1" applyAlignment="1">
      <alignment horizontal="center" vertical="center"/>
    </xf>
    <xf numFmtId="0" fontId="41" fillId="2" borderId="44" xfId="1" applyFont="1" applyFill="1" applyBorder="1" applyAlignment="1">
      <alignment horizontal="center" vertical="center"/>
    </xf>
    <xf numFmtId="3" fontId="41" fillId="2" borderId="1" xfId="1" applyNumberFormat="1" applyFont="1" applyFill="1" applyBorder="1" applyAlignment="1">
      <alignment horizontal="right" vertical="center"/>
    </xf>
    <xf numFmtId="38" fontId="41" fillId="2" borderId="47" xfId="1" applyNumberFormat="1" applyFont="1" applyFill="1" applyBorder="1" applyAlignment="1">
      <alignment horizontal="right" vertical="center"/>
    </xf>
    <xf numFmtId="38" fontId="41" fillId="2" borderId="24" xfId="1" applyNumberFormat="1" applyFont="1" applyFill="1" applyBorder="1" applyAlignment="1">
      <alignment horizontal="right" vertical="center"/>
    </xf>
    <xf numFmtId="0" fontId="41" fillId="2" borderId="46" xfId="1" applyFont="1" applyFill="1" applyBorder="1" applyAlignment="1">
      <alignment horizontal="right" vertical="center"/>
    </xf>
    <xf numFmtId="38" fontId="41" fillId="2" borderId="35" xfId="1" applyNumberFormat="1" applyFont="1" applyFill="1" applyBorder="1" applyAlignment="1">
      <alignment horizontal="right" vertical="center"/>
    </xf>
    <xf numFmtId="38" fontId="41" fillId="2" borderId="22" xfId="1" applyNumberFormat="1" applyFont="1" applyFill="1" applyBorder="1" applyAlignment="1">
      <alignment horizontal="right" vertical="center"/>
    </xf>
    <xf numFmtId="0" fontId="41" fillId="2" borderId="54" xfId="1" applyFont="1" applyFill="1" applyBorder="1" applyAlignment="1">
      <alignment horizontal="center" vertical="center"/>
    </xf>
    <xf numFmtId="0" fontId="41" fillId="2" borderId="16" xfId="1" applyFont="1" applyFill="1" applyBorder="1" applyAlignment="1">
      <alignment horizontal="center" vertical="center"/>
    </xf>
    <xf numFmtId="0" fontId="41" fillId="2" borderId="212" xfId="1" applyFont="1" applyFill="1" applyBorder="1" applyAlignment="1">
      <alignment horizontal="right" vertical="center"/>
    </xf>
    <xf numFmtId="0" fontId="41" fillId="2" borderId="53" xfId="1" applyFont="1" applyFill="1" applyBorder="1" applyAlignment="1">
      <alignment horizontal="right" vertical="center"/>
    </xf>
    <xf numFmtId="0" fontId="41" fillId="2" borderId="8" xfId="1" applyFont="1" applyFill="1" applyBorder="1" applyAlignment="1">
      <alignment horizontal="right" vertical="center"/>
    </xf>
    <xf numFmtId="0" fontId="41" fillId="2" borderId="211" xfId="1" applyFont="1" applyFill="1" applyBorder="1" applyAlignment="1">
      <alignment horizontal="right" vertical="center"/>
    </xf>
    <xf numFmtId="0" fontId="41" fillId="2" borderId="5" xfId="1" applyFont="1" applyFill="1" applyBorder="1" applyAlignment="1">
      <alignment horizontal="right" vertical="center"/>
    </xf>
    <xf numFmtId="0" fontId="41" fillId="2" borderId="43" xfId="1" applyFont="1" applyFill="1" applyBorder="1" applyAlignment="1">
      <alignment horizontal="right" vertical="center"/>
    </xf>
    <xf numFmtId="0" fontId="41" fillId="2" borderId="27" xfId="1" applyFont="1" applyFill="1" applyBorder="1" applyAlignment="1">
      <alignment horizontal="right" vertical="center"/>
    </xf>
    <xf numFmtId="0" fontId="41" fillId="2" borderId="215" xfId="1" applyFont="1" applyFill="1" applyBorder="1" applyAlignment="1">
      <alignment horizontal="right" vertical="center"/>
    </xf>
    <xf numFmtId="0" fontId="41" fillId="2" borderId="217" xfId="1" applyFont="1" applyFill="1" applyBorder="1" applyAlignment="1">
      <alignment horizontal="center" vertical="center"/>
    </xf>
    <xf numFmtId="0" fontId="41" fillId="2" borderId="65" xfId="1" applyFont="1" applyFill="1" applyBorder="1" applyAlignment="1">
      <alignment horizontal="center" vertical="center"/>
    </xf>
    <xf numFmtId="0" fontId="41" fillId="2" borderId="1" xfId="1" applyFont="1" applyFill="1" applyBorder="1" applyAlignment="1">
      <alignment horizontal="justify" vertical="center" wrapText="1"/>
    </xf>
    <xf numFmtId="38" fontId="41" fillId="2" borderId="39" xfId="12" applyFont="1" applyFill="1" applyBorder="1" applyAlignment="1">
      <alignment horizontal="center" vertical="center"/>
    </xf>
    <xf numFmtId="38" fontId="41" fillId="2" borderId="25" xfId="12" applyFont="1" applyFill="1" applyBorder="1" applyAlignment="1">
      <alignment horizontal="center" vertical="center"/>
    </xf>
    <xf numFmtId="38" fontId="41" fillId="2" borderId="35" xfId="12" applyFont="1" applyFill="1" applyBorder="1" applyAlignment="1">
      <alignment horizontal="center" vertical="center"/>
    </xf>
    <xf numFmtId="38" fontId="41" fillId="2" borderId="22" xfId="12" applyFont="1" applyFill="1" applyBorder="1" applyAlignment="1">
      <alignment horizontal="center" vertical="center"/>
    </xf>
    <xf numFmtId="0" fontId="41" fillId="2" borderId="37" xfId="1" applyFont="1" applyFill="1" applyBorder="1" applyAlignment="1">
      <alignment horizontal="left" vertical="center"/>
    </xf>
    <xf numFmtId="0" fontId="41" fillId="2" borderId="0" xfId="1" applyFont="1" applyFill="1" applyBorder="1" applyAlignment="1">
      <alignment horizontal="left" vertical="center"/>
    </xf>
    <xf numFmtId="0" fontId="41" fillId="2" borderId="36" xfId="1" applyFont="1" applyFill="1" applyBorder="1" applyAlignment="1">
      <alignment horizontal="left" vertical="center"/>
    </xf>
    <xf numFmtId="0" fontId="41" fillId="2" borderId="35" xfId="1" applyFont="1" applyFill="1" applyBorder="1" applyAlignment="1">
      <alignment horizontal="left" vertical="center"/>
    </xf>
    <xf numFmtId="0" fontId="41" fillId="2" borderId="45" xfId="1" applyFont="1" applyFill="1" applyBorder="1" applyAlignment="1">
      <alignment horizontal="center" vertical="center" shrinkToFit="1"/>
    </xf>
    <xf numFmtId="0" fontId="41" fillId="2" borderId="44" xfId="1" applyFont="1" applyFill="1" applyBorder="1" applyAlignment="1">
      <alignment horizontal="center" vertical="center" shrinkToFit="1"/>
    </xf>
    <xf numFmtId="0" fontId="41" fillId="2" borderId="35" xfId="1" applyFont="1" applyFill="1" applyBorder="1" applyAlignment="1">
      <alignment horizontal="center" vertical="center" shrinkToFit="1"/>
    </xf>
    <xf numFmtId="0" fontId="41" fillId="2" borderId="34" xfId="1" applyFont="1" applyFill="1" applyBorder="1" applyAlignment="1">
      <alignment horizontal="center" vertical="center" shrinkToFit="1"/>
    </xf>
    <xf numFmtId="0" fontId="41" fillId="2" borderId="39" xfId="1" applyFont="1" applyFill="1" applyBorder="1" applyAlignment="1">
      <alignment horizontal="center" vertical="center" shrinkToFit="1"/>
    </xf>
    <xf numFmtId="0" fontId="41" fillId="2" borderId="38" xfId="1" applyFont="1" applyFill="1" applyBorder="1" applyAlignment="1">
      <alignment horizontal="center" vertical="center" shrinkToFit="1"/>
    </xf>
    <xf numFmtId="3" fontId="41" fillId="2" borderId="5" xfId="1" applyNumberFormat="1" applyFont="1" applyFill="1" applyBorder="1" applyAlignment="1">
      <alignment horizontal="right" vertical="center"/>
    </xf>
    <xf numFmtId="38" fontId="41" fillId="2" borderId="45" xfId="12" applyFont="1" applyFill="1" applyBorder="1" applyAlignment="1">
      <alignment horizontal="right" vertical="center"/>
    </xf>
    <xf numFmtId="38" fontId="41" fillId="2" borderId="26" xfId="12" applyFont="1" applyFill="1" applyBorder="1" applyAlignment="1">
      <alignment horizontal="right" vertical="center"/>
    </xf>
    <xf numFmtId="38" fontId="41" fillId="2" borderId="47" xfId="12" applyFont="1" applyFill="1" applyBorder="1" applyAlignment="1">
      <alignment horizontal="right" vertical="center"/>
    </xf>
    <xf numFmtId="38" fontId="41" fillId="2" borderId="24" xfId="12" applyFont="1" applyFill="1" applyBorder="1" applyAlignment="1">
      <alignment horizontal="right" vertical="center"/>
    </xf>
    <xf numFmtId="0" fontId="41" fillId="2" borderId="219" xfId="1" applyFont="1" applyFill="1" applyBorder="1" applyAlignment="1">
      <alignment horizontal="center" vertical="center"/>
    </xf>
    <xf numFmtId="0" fontId="41" fillId="2" borderId="78" xfId="1" applyFont="1" applyFill="1" applyBorder="1" applyAlignment="1">
      <alignment horizontal="center" vertical="center"/>
    </xf>
    <xf numFmtId="0" fontId="41" fillId="2" borderId="220" xfId="1" applyFont="1" applyFill="1" applyBorder="1" applyAlignment="1">
      <alignment horizontal="center" vertical="center"/>
    </xf>
    <xf numFmtId="38" fontId="41" fillId="2" borderId="55" xfId="1" applyNumberFormat="1" applyFont="1" applyFill="1" applyBorder="1" applyAlignment="1">
      <alignment horizontal="center" vertical="center"/>
    </xf>
    <xf numFmtId="38" fontId="41" fillId="2" borderId="24" xfId="1" applyNumberFormat="1" applyFont="1" applyFill="1" applyBorder="1" applyAlignment="1">
      <alignment horizontal="center" vertical="center"/>
    </xf>
    <xf numFmtId="38" fontId="41" fillId="2" borderId="56" xfId="1" applyNumberFormat="1" applyFont="1" applyFill="1" applyBorder="1" applyAlignment="1">
      <alignment horizontal="center" vertical="center"/>
    </xf>
    <xf numFmtId="38" fontId="41" fillId="2" borderId="221" xfId="1" applyNumberFormat="1" applyFont="1" applyFill="1" applyBorder="1" applyAlignment="1">
      <alignment horizontal="center" vertical="center"/>
    </xf>
    <xf numFmtId="38" fontId="41" fillId="2" borderId="222" xfId="1" applyNumberFormat="1" applyFont="1" applyFill="1" applyBorder="1" applyAlignment="1">
      <alignment horizontal="center" vertical="center"/>
    </xf>
    <xf numFmtId="38" fontId="41" fillId="2" borderId="223" xfId="1" applyNumberFormat="1" applyFont="1" applyFill="1" applyBorder="1" applyAlignment="1">
      <alignment horizontal="center" vertical="center"/>
    </xf>
    <xf numFmtId="38" fontId="41" fillId="2" borderId="47" xfId="1" applyNumberFormat="1" applyFont="1" applyFill="1" applyBorder="1" applyAlignment="1">
      <alignment horizontal="center" vertical="center"/>
    </xf>
    <xf numFmtId="38" fontId="41" fillId="2" borderId="35" xfId="1" applyNumberFormat="1" applyFont="1" applyFill="1" applyBorder="1" applyAlignment="1">
      <alignment horizontal="center" vertical="center"/>
    </xf>
    <xf numFmtId="38" fontId="41" fillId="2" borderId="22" xfId="1" applyNumberFormat="1" applyFont="1" applyFill="1" applyBorder="1" applyAlignment="1">
      <alignment horizontal="center" vertical="center"/>
    </xf>
    <xf numFmtId="0" fontId="41" fillId="2" borderId="59" xfId="1" applyFont="1" applyFill="1" applyBorder="1" applyAlignment="1">
      <alignment horizontal="center" vertical="center"/>
    </xf>
    <xf numFmtId="0" fontId="41" fillId="2" borderId="57" xfId="1" applyFont="1" applyFill="1" applyBorder="1" applyAlignment="1">
      <alignment horizontal="center" vertical="center"/>
    </xf>
    <xf numFmtId="3" fontId="41" fillId="2" borderId="45" xfId="1" applyNumberFormat="1" applyFont="1" applyFill="1" applyBorder="1" applyAlignment="1">
      <alignment horizontal="right" vertical="center"/>
    </xf>
    <xf numFmtId="3" fontId="41" fillId="2" borderId="44" xfId="1" applyNumberFormat="1" applyFont="1" applyFill="1" applyBorder="1" applyAlignment="1">
      <alignment horizontal="right" vertical="center"/>
    </xf>
    <xf numFmtId="3" fontId="41" fillId="2" borderId="34" xfId="1" applyNumberFormat="1" applyFont="1" applyFill="1" applyBorder="1" applyAlignment="1">
      <alignment horizontal="right" vertical="center"/>
    </xf>
    <xf numFmtId="0" fontId="41" fillId="2" borderId="60" xfId="1" applyFont="1" applyFill="1" applyBorder="1" applyAlignment="1">
      <alignment horizontal="center" vertical="center"/>
    </xf>
    <xf numFmtId="0" fontId="41" fillId="2" borderId="47" xfId="1" applyFont="1" applyFill="1" applyBorder="1" applyAlignment="1">
      <alignment horizontal="right" vertical="center"/>
    </xf>
    <xf numFmtId="0" fontId="41" fillId="2" borderId="24" xfId="1" applyFont="1" applyFill="1" applyBorder="1" applyAlignment="1">
      <alignment horizontal="right" vertical="center"/>
    </xf>
    <xf numFmtId="0" fontId="41" fillId="2" borderId="56" xfId="1" applyFont="1" applyFill="1" applyBorder="1" applyAlignment="1">
      <alignment horizontal="right" vertical="center"/>
    </xf>
    <xf numFmtId="0" fontId="41" fillId="2" borderId="52" xfId="1" applyFont="1" applyFill="1" applyBorder="1" applyAlignment="1">
      <alignment horizontal="right" vertical="center"/>
    </xf>
    <xf numFmtId="0" fontId="41" fillId="2" borderId="186" xfId="1" applyFont="1" applyFill="1" applyBorder="1" applyAlignment="1">
      <alignment horizontal="right" vertical="center"/>
    </xf>
    <xf numFmtId="0" fontId="41" fillId="2" borderId="50" xfId="1" applyFont="1" applyFill="1" applyBorder="1" applyAlignment="1">
      <alignment horizontal="right" vertical="center"/>
    </xf>
    <xf numFmtId="38" fontId="41" fillId="2" borderId="34" xfId="3" applyFont="1" applyFill="1" applyBorder="1" applyAlignment="1">
      <alignment horizontal="center" vertical="center"/>
    </xf>
    <xf numFmtId="38" fontId="41" fillId="2" borderId="5" xfId="3" applyFont="1" applyFill="1" applyBorder="1" applyAlignment="1">
      <alignment horizontal="center" vertical="center"/>
    </xf>
    <xf numFmtId="0" fontId="41" fillId="2" borderId="225" xfId="1" applyFont="1" applyFill="1" applyBorder="1" applyAlignment="1">
      <alignment horizontal="center" vertical="center"/>
    </xf>
    <xf numFmtId="0" fontId="41" fillId="2" borderId="228" xfId="1" applyFont="1" applyFill="1" applyBorder="1" applyAlignment="1">
      <alignment horizontal="center" vertical="center"/>
    </xf>
    <xf numFmtId="3" fontId="41" fillId="2" borderId="23" xfId="1" applyNumberFormat="1" applyFont="1" applyFill="1" applyBorder="1" applyAlignment="1">
      <alignment horizontal="right" vertical="center"/>
    </xf>
    <xf numFmtId="3" fontId="41" fillId="2" borderId="40" xfId="1" applyNumberFormat="1" applyFont="1" applyFill="1" applyBorder="1" applyAlignment="1">
      <alignment horizontal="right" vertical="center"/>
    </xf>
    <xf numFmtId="38" fontId="41" fillId="2" borderId="0" xfId="12" applyFont="1" applyFill="1" applyBorder="1" applyAlignment="1">
      <alignment horizontal="center" vertical="center"/>
    </xf>
    <xf numFmtId="0" fontId="41" fillId="2" borderId="0" xfId="1" applyFont="1" applyFill="1" applyAlignment="1">
      <alignment horizontal="center" vertical="center"/>
    </xf>
    <xf numFmtId="3" fontId="41" fillId="2" borderId="37" xfId="1" applyNumberFormat="1" applyFont="1" applyFill="1" applyBorder="1" applyAlignment="1">
      <alignment horizontal="right" vertical="center"/>
    </xf>
    <xf numFmtId="3" fontId="41" fillId="2" borderId="36" xfId="1" applyNumberFormat="1" applyFont="1" applyFill="1" applyBorder="1" applyAlignment="1">
      <alignment horizontal="right" vertical="center"/>
    </xf>
    <xf numFmtId="3" fontId="41" fillId="2" borderId="39" xfId="1" applyNumberFormat="1" applyFont="1" applyFill="1" applyBorder="1" applyAlignment="1">
      <alignment horizontal="center" vertical="center" textRotation="255"/>
    </xf>
    <xf numFmtId="3" fontId="41" fillId="2" borderId="37" xfId="1" applyNumberFormat="1" applyFont="1" applyFill="1" applyBorder="1" applyAlignment="1">
      <alignment horizontal="center" vertical="center" textRotation="255"/>
    </xf>
    <xf numFmtId="3" fontId="41" fillId="2" borderId="35" xfId="1" applyNumberFormat="1" applyFont="1" applyFill="1" applyBorder="1" applyAlignment="1">
      <alignment horizontal="center" vertical="center" textRotation="255"/>
    </xf>
    <xf numFmtId="0" fontId="41" fillId="2" borderId="24" xfId="1" applyFont="1" applyFill="1" applyBorder="1" applyAlignment="1">
      <alignment horizontal="left" vertical="center"/>
    </xf>
    <xf numFmtId="0" fontId="41" fillId="2" borderId="46" xfId="1" applyFont="1" applyFill="1" applyBorder="1" applyAlignment="1">
      <alignment horizontal="left" vertical="center"/>
    </xf>
    <xf numFmtId="0" fontId="41" fillId="2" borderId="41" xfId="1" applyFont="1" applyFill="1" applyBorder="1" applyAlignment="1">
      <alignment horizontal="center" vertical="center" shrinkToFit="1"/>
    </xf>
    <xf numFmtId="0" fontId="41" fillId="2" borderId="23" xfId="1" applyFont="1" applyFill="1" applyBorder="1" applyAlignment="1">
      <alignment horizontal="center" vertical="center" shrinkToFit="1"/>
    </xf>
    <xf numFmtId="0" fontId="41" fillId="2" borderId="224" xfId="1" applyFont="1" applyFill="1" applyBorder="1" applyAlignment="1">
      <alignment horizontal="center" vertical="center"/>
    </xf>
    <xf numFmtId="3" fontId="41" fillId="2" borderId="5" xfId="1" applyNumberFormat="1" applyFont="1" applyFill="1" applyBorder="1" applyAlignment="1">
      <alignment horizontal="center" vertical="center"/>
    </xf>
    <xf numFmtId="0" fontId="41" fillId="2" borderId="12" xfId="1" applyFont="1" applyFill="1" applyBorder="1" applyAlignment="1">
      <alignment horizontal="center" vertical="center"/>
    </xf>
    <xf numFmtId="3" fontId="41" fillId="2" borderId="12" xfId="1" applyNumberFormat="1" applyFont="1" applyFill="1" applyBorder="1" applyAlignment="1">
      <alignment horizontal="right" vertical="center"/>
    </xf>
    <xf numFmtId="0" fontId="41" fillId="2" borderId="47" xfId="1" quotePrefix="1" applyFont="1" applyFill="1" applyBorder="1" applyAlignment="1">
      <alignment horizontal="center" vertical="center"/>
    </xf>
    <xf numFmtId="0" fontId="41" fillId="2" borderId="55" xfId="1" applyFont="1" applyFill="1" applyBorder="1" applyAlignment="1">
      <alignment horizontal="center" vertical="center"/>
    </xf>
    <xf numFmtId="3" fontId="41" fillId="2" borderId="11" xfId="1" applyNumberFormat="1" applyFont="1" applyFill="1" applyBorder="1" applyAlignment="1">
      <alignment horizontal="right" vertical="center"/>
    </xf>
    <xf numFmtId="3" fontId="41" fillId="2" borderId="11" xfId="1" applyNumberFormat="1" applyFont="1" applyFill="1" applyBorder="1" applyAlignment="1">
      <alignment horizontal="center" vertical="center"/>
    </xf>
    <xf numFmtId="0" fontId="41" fillId="2" borderId="226" xfId="1" applyFont="1" applyFill="1" applyBorder="1" applyAlignment="1">
      <alignment horizontal="center" vertical="center"/>
    </xf>
    <xf numFmtId="0" fontId="41" fillId="2" borderId="227" xfId="1" applyFont="1" applyFill="1" applyBorder="1" applyAlignment="1">
      <alignment horizontal="center" vertical="center"/>
    </xf>
    <xf numFmtId="3" fontId="41" fillId="2" borderId="12" xfId="1" applyNumberFormat="1" applyFont="1" applyFill="1" applyBorder="1" applyAlignment="1">
      <alignment horizontal="center" vertical="center"/>
    </xf>
    <xf numFmtId="38" fontId="41" fillId="2" borderId="39" xfId="12" applyFont="1" applyFill="1" applyBorder="1" applyAlignment="1">
      <alignment horizontal="right" vertical="center"/>
    </xf>
    <xf numFmtId="0" fontId="41" fillId="2" borderId="45" xfId="1" applyFont="1" applyFill="1" applyBorder="1" applyAlignment="1">
      <alignment horizontal="center" vertical="center" wrapText="1"/>
    </xf>
    <xf numFmtId="0" fontId="41" fillId="2" borderId="26" xfId="1" applyFont="1" applyFill="1" applyBorder="1" applyAlignment="1">
      <alignment horizontal="center" vertical="center" wrapText="1"/>
    </xf>
    <xf numFmtId="0" fontId="41" fillId="2" borderId="44" xfId="1" applyFont="1" applyFill="1" applyBorder="1" applyAlignment="1">
      <alignment horizontal="center" vertical="center" wrapText="1"/>
    </xf>
    <xf numFmtId="38" fontId="41" fillId="2" borderId="37" xfId="12" applyFont="1" applyFill="1" applyBorder="1" applyAlignment="1">
      <alignment horizontal="right" vertical="center"/>
    </xf>
    <xf numFmtId="38" fontId="41" fillId="2" borderId="35" xfId="12" applyFont="1" applyFill="1" applyBorder="1" applyAlignment="1">
      <alignment horizontal="right" vertical="center"/>
    </xf>
    <xf numFmtId="38" fontId="41" fillId="2" borderId="22" xfId="12" applyFont="1" applyFill="1" applyBorder="1" applyAlignment="1">
      <alignment horizontal="right" vertical="center"/>
    </xf>
    <xf numFmtId="38" fontId="61" fillId="0" borderId="25" xfId="12" applyFont="1" applyBorder="1" applyAlignment="1">
      <alignment horizontal="center" vertical="center"/>
    </xf>
    <xf numFmtId="0" fontId="41" fillId="2" borderId="25" xfId="1" applyFont="1" applyFill="1" applyBorder="1" applyAlignment="1">
      <alignment horizontal="right" vertical="center"/>
    </xf>
    <xf numFmtId="0" fontId="19" fillId="2" borderId="0" xfId="1" applyFont="1" applyFill="1" applyBorder="1" applyAlignment="1">
      <alignment horizontal="center" vertical="center" shrinkToFit="1"/>
    </xf>
    <xf numFmtId="0" fontId="41" fillId="2" borderId="56" xfId="1" applyFont="1" applyFill="1" applyBorder="1" applyAlignment="1">
      <alignment horizontal="center" vertical="center"/>
    </xf>
    <xf numFmtId="0" fontId="41" fillId="2" borderId="221" xfId="1" applyFont="1" applyFill="1" applyBorder="1" applyAlignment="1">
      <alignment horizontal="center" vertical="center"/>
    </xf>
    <xf numFmtId="0" fontId="41" fillId="2" borderId="216" xfId="1" applyFont="1" applyFill="1" applyBorder="1" applyAlignment="1">
      <alignment horizontal="center" vertical="center"/>
    </xf>
    <xf numFmtId="38" fontId="41" fillId="2" borderId="46" xfId="1" applyNumberFormat="1" applyFont="1" applyFill="1" applyBorder="1" applyAlignment="1">
      <alignment horizontal="right" vertical="center"/>
    </xf>
    <xf numFmtId="38" fontId="41" fillId="2" borderId="43" xfId="1" applyNumberFormat="1" applyFont="1" applyFill="1" applyBorder="1" applyAlignment="1">
      <alignment horizontal="right" vertical="center"/>
    </xf>
    <xf numFmtId="38" fontId="41" fillId="2" borderId="27" xfId="1" applyNumberFormat="1" applyFont="1" applyFill="1" applyBorder="1" applyAlignment="1">
      <alignment horizontal="right" vertical="center"/>
    </xf>
    <xf numFmtId="38" fontId="41" fillId="2" borderId="42" xfId="1" applyNumberFormat="1" applyFont="1" applyFill="1" applyBorder="1" applyAlignment="1">
      <alignment horizontal="right" vertical="center"/>
    </xf>
    <xf numFmtId="3" fontId="41" fillId="2" borderId="37" xfId="1" applyNumberFormat="1" applyFont="1" applyFill="1" applyBorder="1" applyAlignment="1">
      <alignment horizontal="center" vertical="center" wrapText="1"/>
    </xf>
    <xf numFmtId="3" fontId="41" fillId="2" borderId="0" xfId="1" applyNumberFormat="1" applyFont="1" applyFill="1" applyBorder="1" applyAlignment="1">
      <alignment horizontal="center" vertical="center" wrapText="1"/>
    </xf>
    <xf numFmtId="0" fontId="41" fillId="2" borderId="40" xfId="1" applyFont="1" applyFill="1" applyBorder="1" applyAlignment="1">
      <alignment horizontal="center" vertical="center" shrinkToFit="1"/>
    </xf>
    <xf numFmtId="0" fontId="41" fillId="2" borderId="39" xfId="1" applyFont="1" applyFill="1" applyBorder="1" applyAlignment="1">
      <alignment horizontal="right" vertical="center"/>
    </xf>
    <xf numFmtId="0" fontId="41" fillId="2" borderId="38" xfId="1" applyFont="1" applyFill="1" applyBorder="1" applyAlignment="1">
      <alignment horizontal="right" vertical="center"/>
    </xf>
    <xf numFmtId="179" fontId="41" fillId="0" borderId="11" xfId="3" applyNumberFormat="1" applyFont="1" applyFill="1" applyBorder="1" applyAlignment="1">
      <alignment horizontal="center" vertical="center" wrapText="1"/>
    </xf>
    <xf numFmtId="179" fontId="41" fillId="0" borderId="51" xfId="3" applyNumberFormat="1" applyFont="1" applyFill="1" applyBorder="1" applyAlignment="1">
      <alignment horizontal="center" vertical="center" wrapText="1"/>
    </xf>
    <xf numFmtId="179" fontId="41" fillId="0" borderId="38" xfId="3" applyNumberFormat="1" applyFont="1" applyFill="1" applyBorder="1" applyAlignment="1">
      <alignment horizontal="center" vertical="center" wrapText="1"/>
    </xf>
    <xf numFmtId="179" fontId="41" fillId="0" borderId="97" xfId="3" applyNumberFormat="1" applyFont="1" applyFill="1" applyBorder="1" applyAlignment="1">
      <alignment horizontal="center" vertical="center" wrapText="1"/>
    </xf>
    <xf numFmtId="179" fontId="41" fillId="0" borderId="11" xfId="4" applyNumberFormat="1" applyFont="1" applyFill="1" applyBorder="1" applyAlignment="1">
      <alignment horizontal="center" vertical="center" textRotation="255" wrapText="1"/>
    </xf>
    <xf numFmtId="179" fontId="41" fillId="0" borderId="13" xfId="4" applyNumberFormat="1" applyFont="1" applyFill="1" applyBorder="1" applyAlignment="1">
      <alignment horizontal="center" vertical="center" textRotation="255" wrapText="1"/>
    </xf>
    <xf numFmtId="179" fontId="41" fillId="0" borderId="5" xfId="4" applyNumberFormat="1" applyFont="1" applyFill="1" applyBorder="1" applyAlignment="1">
      <alignment horizontal="center" vertical="center" textRotation="255" wrapText="1"/>
    </xf>
    <xf numFmtId="179" fontId="41" fillId="0" borderId="39" xfId="4" applyNumberFormat="1" applyFont="1" applyFill="1" applyBorder="1" applyAlignment="1">
      <alignment horizontal="center" vertical="center"/>
    </xf>
    <xf numFmtId="179" fontId="41" fillId="0" borderId="38" xfId="4" applyNumberFormat="1" applyFont="1" applyFill="1" applyBorder="1" applyAlignment="1">
      <alignment horizontal="center" vertical="center"/>
    </xf>
    <xf numFmtId="179" fontId="41" fillId="0" borderId="37" xfId="4" applyNumberFormat="1" applyFont="1" applyFill="1" applyBorder="1" applyAlignment="1">
      <alignment horizontal="center" vertical="center"/>
    </xf>
    <xf numFmtId="179" fontId="41" fillId="0" borderId="36" xfId="4" applyNumberFormat="1" applyFont="1" applyFill="1" applyBorder="1" applyAlignment="1">
      <alignment horizontal="center" vertical="center"/>
    </xf>
    <xf numFmtId="179" fontId="41" fillId="0" borderId="99" xfId="4" applyNumberFormat="1" applyFont="1" applyFill="1" applyBorder="1" applyAlignment="1">
      <alignment horizontal="center" vertical="center"/>
    </xf>
    <xf numFmtId="179" fontId="41" fillId="0" borderId="97" xfId="4" applyNumberFormat="1" applyFont="1" applyFill="1" applyBorder="1" applyAlignment="1">
      <alignment horizontal="center" vertical="center"/>
    </xf>
    <xf numFmtId="179" fontId="41" fillId="0" borderId="76" xfId="4" applyNumberFormat="1" applyFont="1" applyFill="1" applyBorder="1" applyAlignment="1">
      <alignment horizontal="center" vertical="center" textRotation="255" wrapText="1"/>
    </xf>
    <xf numFmtId="179" fontId="66" fillId="0" borderId="0" xfId="3" applyNumberFormat="1" applyFont="1" applyFill="1" applyAlignment="1">
      <alignment horizontal="center" vertical="center"/>
    </xf>
    <xf numFmtId="179" fontId="41" fillId="0" borderId="41" xfId="3" applyNumberFormat="1" applyFont="1" applyFill="1" applyBorder="1" applyAlignment="1">
      <alignment horizontal="center" vertical="center"/>
    </xf>
    <xf numFmtId="179" fontId="41" fillId="0" borderId="40" xfId="3" applyNumberFormat="1" applyFont="1" applyFill="1" applyBorder="1" applyAlignment="1">
      <alignment horizontal="center" vertical="center"/>
    </xf>
    <xf numFmtId="179" fontId="41" fillId="0" borderId="41" xfId="3" applyNumberFormat="1" applyFont="1" applyFill="1" applyBorder="1" applyAlignment="1">
      <alignment horizontal="center" vertical="center" shrinkToFit="1"/>
    </xf>
    <xf numFmtId="179" fontId="41" fillId="0" borderId="40" xfId="3" applyNumberFormat="1" applyFont="1" applyFill="1" applyBorder="1" applyAlignment="1">
      <alignment horizontal="center" vertical="center" shrinkToFit="1"/>
    </xf>
    <xf numFmtId="179" fontId="41" fillId="0" borderId="23" xfId="3" applyNumberFormat="1" applyFont="1" applyFill="1" applyBorder="1" applyAlignment="1">
      <alignment horizontal="center" vertical="center"/>
    </xf>
    <xf numFmtId="180" fontId="41" fillId="0" borderId="39" xfId="3" applyNumberFormat="1" applyFont="1" applyFill="1" applyBorder="1" applyAlignment="1">
      <alignment horizontal="center" vertical="center"/>
    </xf>
    <xf numFmtId="180" fontId="41" fillId="0" borderId="99" xfId="3" applyNumberFormat="1" applyFont="1" applyFill="1" applyBorder="1" applyAlignment="1">
      <alignment horizontal="center" vertical="center"/>
    </xf>
    <xf numFmtId="179" fontId="41" fillId="0" borderId="13" xfId="3" applyNumberFormat="1" applyFont="1" applyFill="1" applyBorder="1" applyAlignment="1">
      <alignment horizontal="center" vertical="center" wrapText="1"/>
    </xf>
    <xf numFmtId="179" fontId="41" fillId="0" borderId="93" xfId="3" applyNumberFormat="1" applyFont="1" applyFill="1" applyBorder="1" applyAlignment="1">
      <alignment horizontal="center" vertical="center"/>
    </xf>
    <xf numFmtId="179" fontId="41" fillId="0" borderId="90" xfId="3" applyNumberFormat="1" applyFont="1" applyFill="1" applyBorder="1" applyAlignment="1">
      <alignment horizontal="center" vertical="center"/>
    </xf>
    <xf numFmtId="179" fontId="41" fillId="0" borderId="98" xfId="3" applyNumberFormat="1" applyFont="1" applyFill="1" applyBorder="1" applyAlignment="1">
      <alignment horizontal="center" vertical="center"/>
    </xf>
    <xf numFmtId="179" fontId="41" fillId="0" borderId="13" xfId="3" applyNumberFormat="1" applyFont="1" applyFill="1" applyBorder="1" applyAlignment="1">
      <alignment horizontal="center" vertical="center"/>
    </xf>
    <xf numFmtId="179" fontId="41" fillId="0" borderId="51" xfId="3" applyNumberFormat="1" applyFont="1" applyFill="1" applyBorder="1" applyAlignment="1">
      <alignment horizontal="center" vertical="center"/>
    </xf>
    <xf numFmtId="179" fontId="41" fillId="0" borderId="36" xfId="3" applyNumberFormat="1" applyFont="1" applyFill="1" applyBorder="1" applyAlignment="1">
      <alignment horizontal="center" vertical="center"/>
    </xf>
    <xf numFmtId="179" fontId="41" fillId="0" borderId="97" xfId="3" applyNumberFormat="1" applyFont="1" applyFill="1" applyBorder="1" applyAlignment="1">
      <alignment horizontal="center" vertical="center"/>
    </xf>
    <xf numFmtId="179" fontId="41" fillId="0" borderId="38" xfId="3" applyNumberFormat="1" applyFont="1" applyFill="1" applyBorder="1" applyAlignment="1">
      <alignment horizontal="center" vertical="center"/>
    </xf>
    <xf numFmtId="179" fontId="41" fillId="0" borderId="1" xfId="4" applyNumberFormat="1" applyFont="1" applyBorder="1" applyAlignment="1">
      <alignment horizontal="center" vertical="center"/>
    </xf>
    <xf numFmtId="179" fontId="41" fillId="0" borderId="11" xfId="4" applyNumberFormat="1" applyFont="1" applyFill="1" applyBorder="1" applyAlignment="1">
      <alignment horizontal="center" vertical="center" textRotation="255"/>
    </xf>
    <xf numFmtId="179" fontId="41" fillId="0" borderId="13" xfId="4" applyNumberFormat="1" applyFont="1" applyFill="1" applyBorder="1" applyAlignment="1">
      <alignment horizontal="center" vertical="center" textRotation="255"/>
    </xf>
    <xf numFmtId="179" fontId="41" fillId="0" borderId="5" xfId="4" applyNumberFormat="1" applyFont="1" applyFill="1" applyBorder="1" applyAlignment="1">
      <alignment horizontal="center" vertical="center" textRotation="255"/>
    </xf>
    <xf numFmtId="179" fontId="41" fillId="0" borderId="11" xfId="4" applyNumberFormat="1" applyFont="1" applyFill="1" applyBorder="1" applyAlignment="1">
      <alignment horizontal="center" vertical="center" wrapText="1"/>
    </xf>
    <xf numFmtId="179" fontId="41" fillId="0" borderId="13" xfId="4" applyNumberFormat="1" applyFont="1" applyFill="1" applyBorder="1" applyAlignment="1">
      <alignment horizontal="center" vertical="center" wrapText="1"/>
    </xf>
    <xf numFmtId="179" fontId="41" fillId="0" borderId="5" xfId="4" applyNumberFormat="1" applyFont="1" applyFill="1" applyBorder="1" applyAlignment="1">
      <alignment horizontal="center" vertical="center" wrapText="1"/>
    </xf>
    <xf numFmtId="179" fontId="41" fillId="0" borderId="88" xfId="4" applyNumberFormat="1" applyFont="1" applyFill="1" applyBorder="1" applyAlignment="1">
      <alignment horizontal="center" vertical="center"/>
    </xf>
    <xf numFmtId="179" fontId="41" fillId="0" borderId="86" xfId="4" applyNumberFormat="1" applyFont="1" applyFill="1" applyBorder="1" applyAlignment="1">
      <alignment horizontal="center" vertical="center"/>
    </xf>
    <xf numFmtId="179" fontId="41" fillId="0" borderId="11" xfId="4" applyNumberFormat="1" applyFont="1" applyFill="1" applyBorder="1" applyAlignment="1">
      <alignment vertical="center" textRotation="255"/>
    </xf>
    <xf numFmtId="179" fontId="41" fillId="0" borderId="13" xfId="4" applyNumberFormat="1" applyFont="1" applyFill="1" applyBorder="1" applyAlignment="1">
      <alignment vertical="center" textRotation="255"/>
    </xf>
    <xf numFmtId="179" fontId="41" fillId="0" borderId="5" xfId="4" applyNumberFormat="1" applyFont="1" applyFill="1" applyBorder="1" applyAlignment="1">
      <alignment vertical="center" textRotation="255"/>
    </xf>
    <xf numFmtId="179" fontId="41" fillId="0" borderId="94" xfId="4" applyNumberFormat="1" applyFont="1" applyFill="1" applyBorder="1" applyAlignment="1">
      <alignment horizontal="left" vertical="center" shrinkToFit="1"/>
    </xf>
    <xf numFmtId="179" fontId="41" fillId="0" borderId="92" xfId="4" applyNumberFormat="1" applyFont="1" applyFill="1" applyBorder="1" applyAlignment="1">
      <alignment horizontal="left" vertical="center" shrinkToFit="1"/>
    </xf>
    <xf numFmtId="0" fontId="41" fillId="0" borderId="13" xfId="1" applyFont="1" applyBorder="1" applyAlignment="1">
      <alignment horizontal="center" vertical="center"/>
    </xf>
    <xf numFmtId="0" fontId="41" fillId="0" borderId="5" xfId="1" applyFont="1" applyBorder="1" applyAlignment="1">
      <alignment horizontal="center" vertical="center"/>
    </xf>
    <xf numFmtId="179" fontId="41" fillId="0" borderId="11" xfId="4" applyNumberFormat="1" applyFont="1" applyFill="1" applyBorder="1" applyAlignment="1">
      <alignment horizontal="center" vertical="top" wrapText="1"/>
    </xf>
    <xf numFmtId="179" fontId="41" fillId="0" borderId="13" xfId="4" applyNumberFormat="1" applyFont="1" applyFill="1" applyBorder="1" applyAlignment="1">
      <alignment horizontal="center" vertical="top" wrapText="1"/>
    </xf>
    <xf numFmtId="179" fontId="41" fillId="0" borderId="5" xfId="4" applyNumberFormat="1" applyFont="1" applyFill="1" applyBorder="1" applyAlignment="1">
      <alignment horizontal="center" vertical="top" wrapText="1"/>
    </xf>
    <xf numFmtId="179" fontId="41" fillId="0" borderId="0" xfId="4" applyNumberFormat="1" applyFont="1" applyFill="1" applyAlignment="1">
      <alignment horizontal="left" vertical="center" shrinkToFit="1"/>
    </xf>
    <xf numFmtId="179" fontId="41" fillId="0" borderId="0" xfId="4" applyNumberFormat="1" applyFont="1" applyFill="1" applyBorder="1" applyAlignment="1">
      <alignment horizontal="right" vertical="center" shrinkToFit="1"/>
    </xf>
    <xf numFmtId="179" fontId="41" fillId="0" borderId="82" xfId="4" applyNumberFormat="1" applyFont="1" applyFill="1" applyBorder="1" applyAlignment="1">
      <alignment horizontal="center" vertical="center"/>
    </xf>
    <xf numFmtId="179" fontId="41" fillId="0" borderId="80" xfId="4" applyNumberFormat="1" applyFont="1" applyFill="1" applyBorder="1" applyAlignment="1">
      <alignment horizontal="center" vertical="center"/>
    </xf>
    <xf numFmtId="179" fontId="41" fillId="0" borderId="91" xfId="4" applyNumberFormat="1" applyFont="1" applyFill="1" applyBorder="1" applyAlignment="1">
      <alignment horizontal="left" vertical="center" shrinkToFit="1"/>
    </xf>
    <xf numFmtId="179" fontId="41" fillId="0" borderId="89" xfId="4" applyNumberFormat="1" applyFont="1" applyFill="1" applyBorder="1" applyAlignment="1">
      <alignment horizontal="left" vertical="center" shrinkToFit="1"/>
    </xf>
    <xf numFmtId="179" fontId="41" fillId="0" borderId="91" xfId="4" applyNumberFormat="1" applyFont="1" applyFill="1" applyBorder="1" applyAlignment="1">
      <alignment vertical="center" shrinkToFit="1"/>
    </xf>
    <xf numFmtId="179" fontId="41" fillId="0" borderId="89" xfId="4" applyNumberFormat="1" applyFont="1" applyFill="1" applyBorder="1" applyAlignment="1">
      <alignment vertical="center" shrinkToFit="1"/>
    </xf>
    <xf numFmtId="179" fontId="41" fillId="0" borderId="11" xfId="4" applyNumberFormat="1" applyFont="1" applyFill="1" applyBorder="1" applyAlignment="1">
      <alignment horizontal="center" vertical="center"/>
    </xf>
    <xf numFmtId="179" fontId="41" fillId="0" borderId="5" xfId="4" applyNumberFormat="1" applyFont="1" applyFill="1" applyBorder="1" applyAlignment="1">
      <alignment horizontal="center" vertical="center"/>
    </xf>
    <xf numFmtId="179" fontId="41" fillId="0" borderId="1" xfId="4" applyNumberFormat="1" applyFont="1" applyFill="1" applyBorder="1" applyAlignment="1">
      <alignment horizontal="center" vertical="center"/>
    </xf>
    <xf numFmtId="179" fontId="41" fillId="0" borderId="91" xfId="4" applyNumberFormat="1" applyFont="1" applyFill="1" applyBorder="1" applyAlignment="1">
      <alignment horizontal="left" vertical="center"/>
    </xf>
    <xf numFmtId="179" fontId="41" fillId="0" borderId="89" xfId="4" applyNumberFormat="1" applyFont="1" applyFill="1" applyBorder="1" applyAlignment="1">
      <alignment horizontal="left" vertical="center"/>
    </xf>
    <xf numFmtId="179" fontId="41" fillId="0" borderId="79" xfId="4" applyNumberFormat="1" applyFont="1" applyFill="1" applyBorder="1" applyAlignment="1">
      <alignment horizontal="center" vertical="center"/>
    </xf>
    <xf numFmtId="179" fontId="41" fillId="0" borderId="78" xfId="4" applyNumberFormat="1" applyFont="1" applyFill="1" applyBorder="1" applyAlignment="1">
      <alignment horizontal="center" vertical="center"/>
    </xf>
    <xf numFmtId="179" fontId="41" fillId="0" borderId="77" xfId="4" applyNumberFormat="1" applyFont="1" applyFill="1" applyBorder="1" applyAlignment="1">
      <alignment horizontal="center" vertical="center"/>
    </xf>
    <xf numFmtId="179" fontId="41" fillId="0" borderId="51" xfId="4" applyNumberFormat="1" applyFont="1" applyFill="1" applyBorder="1" applyAlignment="1">
      <alignment horizontal="center" vertical="center"/>
    </xf>
    <xf numFmtId="182" fontId="70" fillId="0" borderId="48" xfId="3" applyNumberFormat="1" applyFont="1" applyFill="1" applyBorder="1" applyAlignment="1">
      <alignment horizontal="center" vertical="center"/>
    </xf>
    <xf numFmtId="182" fontId="70" fillId="0" borderId="75" xfId="3" applyNumberFormat="1" applyFont="1" applyFill="1" applyBorder="1" applyAlignment="1">
      <alignment horizontal="center" vertical="center"/>
    </xf>
    <xf numFmtId="182" fontId="70" fillId="0" borderId="22" xfId="3" applyNumberFormat="1" applyFont="1" applyFill="1" applyBorder="1" applyAlignment="1">
      <alignment horizontal="center" vertical="center"/>
    </xf>
    <xf numFmtId="182" fontId="70" fillId="0" borderId="34" xfId="3" applyNumberFormat="1" applyFont="1" applyFill="1" applyBorder="1" applyAlignment="1">
      <alignment horizontal="center" vertical="center"/>
    </xf>
    <xf numFmtId="179" fontId="41" fillId="0" borderId="41" xfId="4" applyNumberFormat="1" applyFont="1" applyFill="1" applyBorder="1" applyAlignment="1">
      <alignment horizontal="center" vertical="center"/>
    </xf>
    <xf numFmtId="179" fontId="41" fillId="0" borderId="23" xfId="4" applyNumberFormat="1" applyFont="1" applyFill="1" applyBorder="1" applyAlignment="1">
      <alignment horizontal="center" vertical="center"/>
    </xf>
    <xf numFmtId="179" fontId="41" fillId="0" borderId="40" xfId="4" applyNumberFormat="1" applyFont="1" applyFill="1" applyBorder="1" applyAlignment="1">
      <alignment horizontal="center" vertical="center"/>
    </xf>
    <xf numFmtId="40" fontId="70" fillId="0" borderId="41" xfId="3" applyNumberFormat="1" applyFont="1" applyFill="1" applyBorder="1" applyAlignment="1">
      <alignment horizontal="right" vertical="center"/>
    </xf>
    <xf numFmtId="40" fontId="70" fillId="0" borderId="23" xfId="3" applyNumberFormat="1" applyFont="1" applyFill="1" applyBorder="1" applyAlignment="1">
      <alignment horizontal="right" vertical="center"/>
    </xf>
    <xf numFmtId="40" fontId="70" fillId="0" borderId="40" xfId="3" applyNumberFormat="1" applyFont="1" applyFill="1" applyBorder="1" applyAlignment="1">
      <alignment horizontal="right" vertical="center"/>
    </xf>
    <xf numFmtId="40" fontId="70" fillId="0" borderId="41" xfId="3" applyNumberFormat="1" applyFont="1" applyFill="1" applyBorder="1" applyAlignment="1">
      <alignment horizontal="right" vertical="top"/>
    </xf>
    <xf numFmtId="40" fontId="70" fillId="0" borderId="40" xfId="3" applyNumberFormat="1" applyFont="1" applyFill="1" applyBorder="1" applyAlignment="1">
      <alignment horizontal="right" vertical="top"/>
    </xf>
    <xf numFmtId="0" fontId="61" fillId="5" borderId="19" xfId="0" applyFont="1" applyFill="1" applyBorder="1" applyAlignment="1">
      <alignment horizontal="center" vertical="center"/>
    </xf>
    <xf numFmtId="0" fontId="61" fillId="5" borderId="38" xfId="0" applyFont="1" applyFill="1" applyBorder="1" applyAlignment="1">
      <alignment horizontal="center" vertical="center"/>
    </xf>
    <xf numFmtId="0" fontId="61" fillId="5" borderId="17" xfId="0" applyFont="1" applyFill="1" applyBorder="1" applyAlignment="1">
      <alignment horizontal="center" vertical="center"/>
    </xf>
    <xf numFmtId="0" fontId="61" fillId="5" borderId="34" xfId="0" applyFont="1" applyFill="1" applyBorder="1" applyAlignment="1">
      <alignment horizontal="center" vertical="center"/>
    </xf>
    <xf numFmtId="0" fontId="61" fillId="5" borderId="22" xfId="0" applyFont="1" applyFill="1" applyBorder="1" applyAlignment="1">
      <alignment horizontal="center" vertical="center"/>
    </xf>
    <xf numFmtId="0" fontId="61" fillId="5" borderId="11" xfId="0" applyFont="1" applyFill="1" applyBorder="1" applyAlignment="1">
      <alignment horizontal="center" vertical="center"/>
    </xf>
    <xf numFmtId="0" fontId="61" fillId="5" borderId="5" xfId="0" applyFont="1" applyFill="1" applyBorder="1" applyAlignment="1">
      <alignment horizontal="center" vertical="center"/>
    </xf>
    <xf numFmtId="0" fontId="61" fillId="5" borderId="39" xfId="0" applyFont="1" applyFill="1" applyBorder="1" applyAlignment="1">
      <alignment horizontal="center" vertical="center" wrapText="1"/>
    </xf>
    <xf numFmtId="0" fontId="61" fillId="5" borderId="25" xfId="0" applyFont="1" applyFill="1" applyBorder="1" applyAlignment="1">
      <alignment horizontal="center" vertical="center" wrapText="1"/>
    </xf>
    <xf numFmtId="0" fontId="61" fillId="5" borderId="11" xfId="0" applyFont="1" applyFill="1" applyBorder="1" applyAlignment="1">
      <alignment horizontal="center" vertical="center" wrapText="1"/>
    </xf>
    <xf numFmtId="0" fontId="61" fillId="5" borderId="5" xfId="0" applyFont="1" applyFill="1" applyBorder="1" applyAlignment="1">
      <alignment horizontal="center" vertical="center" wrapText="1"/>
    </xf>
    <xf numFmtId="0" fontId="61" fillId="5" borderId="35" xfId="0" applyFont="1" applyFill="1" applyBorder="1" applyAlignment="1">
      <alignment horizontal="center" vertical="center"/>
    </xf>
    <xf numFmtId="0" fontId="61" fillId="5" borderId="135" xfId="0" applyFont="1" applyFill="1" applyBorder="1" applyAlignment="1">
      <alignment horizontal="center" vertical="center"/>
    </xf>
    <xf numFmtId="0" fontId="61" fillId="5" borderId="41" xfId="0" applyFont="1" applyFill="1" applyBorder="1" applyAlignment="1">
      <alignment horizontal="center" vertical="center" wrapText="1"/>
    </xf>
    <xf numFmtId="0" fontId="61" fillId="5" borderId="40" xfId="0" applyFont="1" applyFill="1" applyBorder="1" applyAlignment="1">
      <alignment horizontal="center" vertical="center" wrapText="1"/>
    </xf>
    <xf numFmtId="0" fontId="61" fillId="5" borderId="1" xfId="0" applyFont="1" applyFill="1" applyBorder="1" applyAlignment="1">
      <alignment horizontal="right" vertical="center"/>
    </xf>
    <xf numFmtId="0" fontId="75" fillId="5" borderId="1" xfId="0" applyFont="1" applyFill="1" applyBorder="1" applyAlignment="1">
      <alignment horizontal="center" vertical="center" wrapText="1"/>
    </xf>
    <xf numFmtId="0" fontId="61" fillId="5" borderId="133" xfId="0" applyFont="1" applyFill="1" applyBorder="1" applyAlignment="1">
      <alignment horizontal="center" vertical="center"/>
    </xf>
    <xf numFmtId="0" fontId="61" fillId="5" borderId="3" xfId="0" applyFont="1" applyFill="1" applyBorder="1" applyAlignment="1">
      <alignment horizontal="center" vertical="center"/>
    </xf>
    <xf numFmtId="0" fontId="61" fillId="5" borderId="3" xfId="0" applyFont="1" applyFill="1" applyBorder="1" applyAlignment="1">
      <alignment horizontal="right" vertical="center"/>
    </xf>
    <xf numFmtId="0" fontId="5" fillId="5" borderId="191"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39" xfId="0" applyFont="1" applyFill="1" applyBorder="1" applyAlignment="1">
      <alignment horizontal="center" vertical="center"/>
    </xf>
    <xf numFmtId="0" fontId="5" fillId="5" borderId="25" xfId="0" applyFont="1" applyFill="1" applyBorder="1" applyAlignment="1">
      <alignment horizontal="center" vertical="center"/>
    </xf>
    <xf numFmtId="0" fontId="5" fillId="5" borderId="184" xfId="0" applyFont="1" applyFill="1" applyBorder="1" applyAlignment="1">
      <alignment horizontal="center" vertical="center"/>
    </xf>
    <xf numFmtId="0" fontId="61" fillId="5" borderId="38"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196" xfId="0" applyFont="1" applyFill="1" applyBorder="1" applyAlignment="1">
      <alignment horizontal="center" vertical="center"/>
    </xf>
    <xf numFmtId="0" fontId="5" fillId="5" borderId="5" xfId="0" applyFont="1" applyFill="1" applyBorder="1" applyAlignment="1">
      <alignment horizontal="center" vertical="center"/>
    </xf>
    <xf numFmtId="38" fontId="5" fillId="5" borderId="25" xfId="12" applyFont="1" applyFill="1" applyBorder="1" applyAlignment="1">
      <alignment horizontal="right" vertical="center"/>
    </xf>
    <xf numFmtId="0" fontId="61" fillId="5" borderId="2" xfId="0" applyFont="1" applyFill="1" applyBorder="1" applyAlignment="1">
      <alignment horizontal="center" vertical="center"/>
    </xf>
    <xf numFmtId="0" fontId="61" fillId="5" borderId="18" xfId="0" applyFont="1" applyFill="1" applyBorder="1" applyAlignment="1">
      <alignment horizontal="left" vertical="center"/>
    </xf>
    <xf numFmtId="0" fontId="41" fillId="2" borderId="184" xfId="1" applyFont="1" applyFill="1" applyBorder="1" applyAlignment="1">
      <alignment horizontal="left" vertical="center"/>
    </xf>
    <xf numFmtId="0" fontId="61" fillId="5" borderId="191" xfId="0" applyFont="1" applyFill="1" applyBorder="1" applyAlignment="1">
      <alignment horizontal="center" vertical="center"/>
    </xf>
    <xf numFmtId="0" fontId="5" fillId="5" borderId="19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1" fillId="2" borderId="3" xfId="1" applyFont="1" applyFill="1" applyBorder="1" applyAlignment="1">
      <alignment horizontal="left" vertical="center" wrapText="1"/>
    </xf>
    <xf numFmtId="0" fontId="41" fillId="2" borderId="3" xfId="1" applyFont="1" applyFill="1" applyBorder="1" applyAlignment="1">
      <alignment horizontal="center" vertical="center" wrapText="1"/>
    </xf>
    <xf numFmtId="0" fontId="61" fillId="5" borderId="3" xfId="0" applyFont="1" applyFill="1" applyBorder="1" applyAlignment="1">
      <alignment horizontal="center" vertical="center" wrapText="1"/>
    </xf>
    <xf numFmtId="0" fontId="61" fillId="5" borderId="4" xfId="0" applyFont="1" applyFill="1" applyBorder="1" applyAlignment="1">
      <alignment horizontal="center" vertical="center" wrapText="1"/>
    </xf>
    <xf numFmtId="0" fontId="75" fillId="5" borderId="3"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91" xfId="0" applyFont="1" applyBorder="1" applyAlignment="1">
      <alignment horizontal="center" vertical="center" wrapText="1"/>
    </xf>
    <xf numFmtId="0" fontId="2" fillId="0" borderId="191" xfId="0" applyFont="1" applyBorder="1" applyAlignment="1">
      <alignment horizontal="left" vertical="center" wrapText="1"/>
    </xf>
    <xf numFmtId="0" fontId="2" fillId="0" borderId="203" xfId="0" applyFont="1" applyBorder="1" applyAlignment="1">
      <alignment horizontal="left"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left" vertical="center" wrapText="1"/>
    </xf>
    <xf numFmtId="0" fontId="2" fillId="0" borderId="134" xfId="0" applyFont="1" applyBorder="1" applyAlignment="1">
      <alignment horizontal="center" vertical="center" wrapText="1"/>
    </xf>
    <xf numFmtId="0" fontId="2" fillId="0" borderId="133" xfId="0" applyFont="1" applyBorder="1" applyAlignment="1">
      <alignment horizontal="center" vertical="center" wrapText="1"/>
    </xf>
    <xf numFmtId="0" fontId="64" fillId="0" borderId="5" xfId="0" applyFont="1" applyBorder="1" applyAlignment="1">
      <alignment horizontal="left" vertical="center" wrapText="1"/>
    </xf>
    <xf numFmtId="0" fontId="3" fillId="0" borderId="134" xfId="0" applyFont="1" applyBorder="1" applyAlignment="1">
      <alignment horizontal="center" vertical="center" wrapText="1"/>
    </xf>
    <xf numFmtId="0" fontId="2" fillId="0" borderId="20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00" xfId="0" applyFont="1" applyBorder="1" applyAlignment="1">
      <alignment horizontal="center" vertical="center" wrapText="1"/>
    </xf>
    <xf numFmtId="0" fontId="2" fillId="0" borderId="111" xfId="0" applyFont="1" applyBorder="1" applyAlignment="1">
      <alignment horizontal="center" vertical="center" wrapText="1"/>
    </xf>
    <xf numFmtId="0" fontId="2" fillId="0" borderId="196" xfId="0" applyFont="1" applyBorder="1" applyAlignment="1">
      <alignment horizontal="center" vertical="center" wrapText="1"/>
    </xf>
    <xf numFmtId="194" fontId="62" fillId="0" borderId="0" xfId="0" applyNumberFormat="1" applyFont="1" applyBorder="1" applyAlignment="1">
      <alignment horizontal="center" vertical="center"/>
    </xf>
    <xf numFmtId="0" fontId="41" fillId="0" borderId="0" xfId="1" applyFont="1" applyBorder="1" applyAlignment="1">
      <alignment horizontal="center" vertical="center"/>
    </xf>
    <xf numFmtId="0" fontId="61" fillId="0" borderId="0" xfId="0" applyFont="1" applyBorder="1" applyAlignment="1">
      <alignment horizontal="center" vertical="center"/>
    </xf>
    <xf numFmtId="0" fontId="61" fillId="0" borderId="0" xfId="0" applyFont="1" applyBorder="1" applyAlignment="1">
      <alignment horizontal="left" vertical="center"/>
    </xf>
    <xf numFmtId="0" fontId="61" fillId="0" borderId="191" xfId="0" applyFont="1" applyBorder="1" applyAlignment="1">
      <alignment horizontal="center" vertical="center"/>
    </xf>
    <xf numFmtId="0" fontId="61" fillId="0" borderId="203" xfId="0" applyFont="1" applyBorder="1" applyAlignment="1">
      <alignment horizontal="center" vertical="center"/>
    </xf>
    <xf numFmtId="0" fontId="3" fillId="0" borderId="133" xfId="0" applyFont="1" applyBorder="1" applyAlignment="1">
      <alignment horizontal="center" vertical="center" wrapText="1"/>
    </xf>
    <xf numFmtId="0" fontId="3" fillId="0" borderId="3" xfId="0" applyFont="1" applyBorder="1" applyAlignment="1">
      <alignment horizontal="center" vertical="center" wrapText="1"/>
    </xf>
    <xf numFmtId="0" fontId="61" fillId="0" borderId="22" xfId="0" applyFont="1" applyBorder="1" applyAlignment="1">
      <alignment horizontal="center" vertical="center"/>
    </xf>
    <xf numFmtId="0" fontId="41" fillId="5" borderId="0" xfId="14" applyFont="1" applyFill="1" applyAlignment="1">
      <alignment horizontal="distributed" vertical="center" shrinkToFit="1"/>
    </xf>
    <xf numFmtId="0" fontId="45" fillId="5" borderId="0" xfId="13" applyFont="1" applyFill="1" applyAlignment="1">
      <alignment horizontal="left" vertical="center" wrapText="1"/>
    </xf>
    <xf numFmtId="0" fontId="45" fillId="5" borderId="0" xfId="14" applyFont="1" applyFill="1" applyAlignment="1">
      <alignment horizontal="distributed" vertical="center"/>
    </xf>
    <xf numFmtId="0" fontId="45" fillId="5" borderId="0" xfId="14" applyFont="1" applyFill="1" applyAlignment="1">
      <alignment horizontal="distributed" vertical="center" shrinkToFit="1"/>
    </xf>
    <xf numFmtId="0" fontId="57" fillId="5" borderId="0" xfId="14" applyFont="1" applyFill="1" applyAlignment="1">
      <alignment horizontal="center" vertical="center"/>
    </xf>
    <xf numFmtId="0" fontId="45" fillId="5" borderId="0" xfId="13" applyFont="1" applyFill="1" applyAlignment="1">
      <alignment horizontal="left" vertical="center"/>
    </xf>
    <xf numFmtId="194" fontId="45" fillId="5" borderId="0" xfId="14" applyNumberFormat="1" applyFont="1" applyFill="1" applyAlignment="1">
      <alignment horizontal="center" vertical="center"/>
    </xf>
    <xf numFmtId="178" fontId="21" fillId="2" borderId="33" xfId="3" applyNumberFormat="1" applyFont="1" applyFill="1" applyBorder="1" applyAlignment="1">
      <alignment horizontal="right" vertical="center"/>
    </xf>
    <xf numFmtId="178" fontId="41" fillId="2" borderId="33" xfId="3" applyNumberFormat="1" applyFont="1" applyFill="1" applyBorder="1" applyAlignment="1">
      <alignment vertical="center"/>
    </xf>
    <xf numFmtId="0" fontId="41" fillId="2" borderId="29" xfId="1" applyFont="1" applyFill="1" applyBorder="1" applyAlignment="1">
      <alignment horizontal="right" vertical="center"/>
    </xf>
    <xf numFmtId="0" fontId="41" fillId="2" borderId="110" xfId="1" applyFont="1" applyFill="1" applyBorder="1" applyAlignment="1">
      <alignment horizontal="center" vertical="center"/>
    </xf>
    <xf numFmtId="0" fontId="41" fillId="2" borderId="109" xfId="1" applyFont="1" applyFill="1" applyBorder="1" applyAlignment="1">
      <alignment horizontal="center" vertical="center"/>
    </xf>
    <xf numFmtId="0" fontId="41" fillId="2" borderId="112" xfId="1" applyFont="1" applyFill="1" applyBorder="1" applyAlignment="1">
      <alignment horizontal="center" vertical="center"/>
    </xf>
    <xf numFmtId="0" fontId="41" fillId="2" borderId="23" xfId="1" applyFont="1" applyFill="1" applyBorder="1" applyAlignment="1">
      <alignment horizontal="right" vertical="center"/>
    </xf>
    <xf numFmtId="0" fontId="66" fillId="2" borderId="0" xfId="1" applyFont="1" applyFill="1" applyAlignment="1">
      <alignment horizontal="center" vertical="center"/>
    </xf>
    <xf numFmtId="0" fontId="41" fillId="2" borderId="107" xfId="1" applyFont="1" applyFill="1" applyBorder="1" applyAlignment="1">
      <alignment horizontal="center" vertical="center" wrapText="1"/>
    </xf>
    <xf numFmtId="176" fontId="41" fillId="2" borderId="41" xfId="3" applyNumberFormat="1" applyFont="1" applyFill="1" applyBorder="1" applyAlignment="1">
      <alignment horizontal="right" vertical="center"/>
    </xf>
    <xf numFmtId="176" fontId="41" fillId="2" borderId="23" xfId="3" applyNumberFormat="1" applyFont="1" applyFill="1" applyBorder="1" applyAlignment="1">
      <alignment horizontal="right" vertical="center"/>
    </xf>
    <xf numFmtId="176" fontId="41" fillId="2" borderId="40" xfId="3" applyNumberFormat="1" applyFont="1" applyFill="1" applyBorder="1" applyAlignment="1">
      <alignment horizontal="right" vertical="center"/>
    </xf>
    <xf numFmtId="183" fontId="41" fillId="2" borderId="41" xfId="3" applyNumberFormat="1" applyFont="1" applyFill="1" applyBorder="1" applyAlignment="1">
      <alignment horizontal="right" vertical="center"/>
    </xf>
    <xf numFmtId="183" fontId="41" fillId="2" borderId="23" xfId="3" applyNumberFormat="1" applyFont="1" applyFill="1" applyBorder="1" applyAlignment="1">
      <alignment horizontal="right" vertical="center"/>
    </xf>
    <xf numFmtId="183" fontId="41" fillId="2" borderId="40" xfId="3" applyNumberFormat="1" applyFont="1" applyFill="1" applyBorder="1" applyAlignment="1">
      <alignment horizontal="right" vertical="center"/>
    </xf>
    <xf numFmtId="183" fontId="41" fillId="2" borderId="106" xfId="3" applyNumberFormat="1" applyFont="1" applyFill="1" applyBorder="1" applyAlignment="1">
      <alignment horizontal="right" vertical="center"/>
    </xf>
    <xf numFmtId="0" fontId="41" fillId="2" borderId="108" xfId="1" applyFont="1" applyFill="1" applyBorder="1" applyAlignment="1">
      <alignment horizontal="center" vertical="center"/>
    </xf>
    <xf numFmtId="38" fontId="68" fillId="2" borderId="41" xfId="3" applyFont="1" applyFill="1" applyBorder="1" applyAlignment="1">
      <alignment horizontal="right" vertical="center"/>
    </xf>
    <xf numFmtId="38" fontId="68" fillId="2" borderId="23" xfId="3" applyFont="1" applyFill="1" applyBorder="1" applyAlignment="1">
      <alignment horizontal="right" vertical="center"/>
    </xf>
    <xf numFmtId="38" fontId="68" fillId="2" borderId="40" xfId="3" applyFont="1" applyFill="1" applyBorder="1" applyAlignment="1">
      <alignment horizontal="right" vertical="center"/>
    </xf>
    <xf numFmtId="183" fontId="41" fillId="2" borderId="102" xfId="3" applyNumberFormat="1" applyFont="1" applyFill="1" applyBorder="1" applyAlignment="1">
      <alignment horizontal="right" vertical="center"/>
    </xf>
    <xf numFmtId="183" fontId="41" fillId="2" borderId="29" xfId="3" applyNumberFormat="1" applyFont="1" applyFill="1" applyBorder="1" applyAlignment="1">
      <alignment horizontal="right" vertical="center"/>
    </xf>
    <xf numFmtId="183" fontId="41" fillId="2" borderId="101" xfId="3" applyNumberFormat="1" applyFont="1" applyFill="1" applyBorder="1" applyAlignment="1">
      <alignment horizontal="right" vertical="center"/>
    </xf>
    <xf numFmtId="38" fontId="41" fillId="2" borderId="114" xfId="12" applyFont="1" applyFill="1" applyBorder="1" applyAlignment="1">
      <alignment horizontal="right" vertical="center"/>
    </xf>
    <xf numFmtId="183" fontId="41" fillId="2" borderId="41" xfId="3" applyNumberFormat="1" applyFont="1" applyFill="1" applyBorder="1" applyAlignment="1">
      <alignment horizontal="right" vertical="center" wrapText="1"/>
    </xf>
    <xf numFmtId="183" fontId="41" fillId="2" borderId="23" xfId="3" applyNumberFormat="1" applyFont="1" applyFill="1" applyBorder="1" applyAlignment="1">
      <alignment horizontal="right" vertical="center" wrapText="1"/>
    </xf>
    <xf numFmtId="183" fontId="41" fillId="2" borderId="106" xfId="3" applyNumberFormat="1" applyFont="1" applyFill="1" applyBorder="1" applyAlignment="1">
      <alignment horizontal="right" vertical="center" wrapText="1"/>
    </xf>
    <xf numFmtId="0" fontId="41" fillId="2" borderId="22" xfId="1" applyFont="1" applyFill="1" applyBorder="1" applyAlignment="1">
      <alignment vertical="center" shrinkToFit="1"/>
    </xf>
    <xf numFmtId="0" fontId="41" fillId="2" borderId="41" xfId="1" applyFont="1" applyFill="1" applyBorder="1" applyAlignment="1">
      <alignment vertical="center"/>
    </xf>
    <xf numFmtId="0" fontId="41" fillId="2" borderId="23" xfId="1" applyFont="1" applyFill="1" applyBorder="1" applyAlignment="1">
      <alignment vertical="center"/>
    </xf>
    <xf numFmtId="0" fontId="41" fillId="2" borderId="106" xfId="1" applyFont="1" applyFill="1" applyBorder="1" applyAlignment="1">
      <alignment vertical="center"/>
    </xf>
    <xf numFmtId="0" fontId="41" fillId="2" borderId="102" xfId="1" applyFont="1" applyFill="1" applyBorder="1" applyAlignment="1">
      <alignment horizontal="center" vertical="center"/>
    </xf>
    <xf numFmtId="0" fontId="41" fillId="2" borderId="103" xfId="1" applyFont="1" applyFill="1" applyBorder="1" applyAlignment="1">
      <alignment horizontal="center" vertical="center"/>
    </xf>
    <xf numFmtId="0" fontId="41" fillId="2" borderId="22" xfId="1" applyFont="1" applyFill="1" applyBorder="1" applyAlignment="1">
      <alignment vertical="center"/>
    </xf>
    <xf numFmtId="38" fontId="68" fillId="2" borderId="102" xfId="3" applyFont="1" applyFill="1" applyBorder="1" applyAlignment="1">
      <alignment horizontal="right" vertical="center"/>
    </xf>
    <xf numFmtId="38" fontId="68" fillId="2" borderId="29" xfId="3" applyFont="1" applyFill="1" applyBorder="1" applyAlignment="1">
      <alignment horizontal="right" vertical="center"/>
    </xf>
    <xf numFmtId="38" fontId="68" fillId="2" borderId="103" xfId="3" applyFont="1" applyFill="1" applyBorder="1" applyAlignment="1">
      <alignment horizontal="right" vertical="center"/>
    </xf>
    <xf numFmtId="183" fontId="41" fillId="2" borderId="103" xfId="3" applyNumberFormat="1" applyFont="1" applyFill="1" applyBorder="1" applyAlignment="1">
      <alignment horizontal="right" vertical="center"/>
    </xf>
    <xf numFmtId="184" fontId="41" fillId="2" borderId="23" xfId="1" applyNumberFormat="1" applyFont="1" applyFill="1" applyBorder="1" applyAlignment="1">
      <alignment horizontal="right" vertical="center"/>
    </xf>
    <xf numFmtId="0" fontId="41" fillId="2" borderId="0" xfId="1" applyFont="1" applyFill="1" applyAlignment="1">
      <alignment horizontal="left" vertical="center"/>
    </xf>
    <xf numFmtId="0" fontId="41" fillId="2" borderId="40" xfId="1" applyFont="1" applyFill="1" applyBorder="1" applyAlignment="1">
      <alignment vertical="center"/>
    </xf>
    <xf numFmtId="183" fontId="41" fillId="2" borderId="41" xfId="3" applyNumberFormat="1" applyFont="1" applyFill="1" applyBorder="1" applyAlignment="1">
      <alignment vertical="center"/>
    </xf>
    <xf numFmtId="183" fontId="41" fillId="2" borderId="23" xfId="3" applyNumberFormat="1" applyFont="1" applyFill="1" applyBorder="1" applyAlignment="1">
      <alignment vertical="center"/>
    </xf>
    <xf numFmtId="183" fontId="41" fillId="2" borderId="40" xfId="3" applyNumberFormat="1" applyFont="1" applyFill="1" applyBorder="1" applyAlignment="1">
      <alignment vertical="center"/>
    </xf>
    <xf numFmtId="0" fontId="41" fillId="2" borderId="13" xfId="1" applyFont="1" applyFill="1" applyBorder="1" applyAlignment="1">
      <alignment horizontal="center" vertical="center" textRotation="255"/>
    </xf>
    <xf numFmtId="0" fontId="41" fillId="2" borderId="104" xfId="1" applyFont="1" applyFill="1" applyBorder="1" applyAlignment="1">
      <alignment horizontal="center" vertical="center" textRotation="255"/>
    </xf>
    <xf numFmtId="0" fontId="41" fillId="2" borderId="106" xfId="1" applyFont="1" applyFill="1" applyBorder="1" applyAlignment="1">
      <alignment horizontal="center" vertical="center"/>
    </xf>
    <xf numFmtId="0" fontId="41" fillId="2" borderId="29" xfId="1" applyFont="1" applyFill="1" applyBorder="1" applyAlignment="1">
      <alignment horizontal="center" vertical="center"/>
    </xf>
    <xf numFmtId="0" fontId="41" fillId="2" borderId="29" xfId="1" applyFont="1" applyFill="1" applyBorder="1" applyAlignment="1">
      <alignment horizontal="left" vertical="center"/>
    </xf>
    <xf numFmtId="0" fontId="41" fillId="2" borderId="101" xfId="1" applyFont="1" applyFill="1" applyBorder="1" applyAlignment="1">
      <alignment horizontal="left" vertical="center"/>
    </xf>
    <xf numFmtId="0" fontId="21" fillId="2" borderId="0" xfId="1" applyFont="1" applyFill="1" applyAlignment="1">
      <alignment horizontal="left" vertical="center"/>
    </xf>
    <xf numFmtId="38" fontId="41" fillId="2" borderId="102" xfId="3" applyFont="1" applyFill="1" applyBorder="1" applyAlignment="1">
      <alignment vertical="center"/>
    </xf>
    <xf numFmtId="38" fontId="41" fillId="2" borderId="29" xfId="3" applyFont="1" applyFill="1" applyBorder="1" applyAlignment="1">
      <alignment vertical="center"/>
    </xf>
    <xf numFmtId="38" fontId="41" fillId="2" borderId="101" xfId="3" applyFont="1" applyFill="1" applyBorder="1" applyAlignment="1">
      <alignment vertical="center"/>
    </xf>
    <xf numFmtId="0" fontId="41" fillId="2" borderId="102" xfId="1" applyFont="1" applyFill="1" applyBorder="1" applyAlignment="1">
      <alignment vertical="center"/>
    </xf>
    <xf numFmtId="0" fontId="41" fillId="2" borderId="103" xfId="1" applyFont="1" applyFill="1" applyBorder="1" applyAlignment="1">
      <alignment vertical="center"/>
    </xf>
    <xf numFmtId="38" fontId="41" fillId="2" borderId="103" xfId="3" applyFont="1" applyFill="1" applyBorder="1" applyAlignment="1">
      <alignment vertical="center"/>
    </xf>
    <xf numFmtId="0" fontId="41" fillId="2" borderId="109" xfId="1" applyFont="1" applyFill="1" applyBorder="1" applyAlignment="1">
      <alignment horizontal="left" vertical="center"/>
    </xf>
    <xf numFmtId="0" fontId="41" fillId="2" borderId="108" xfId="1" applyFont="1" applyFill="1" applyBorder="1" applyAlignment="1">
      <alignment horizontal="left" vertical="center"/>
    </xf>
    <xf numFmtId="0" fontId="41" fillId="2" borderId="0" xfId="1" applyFont="1" applyFill="1" applyBorder="1" applyAlignment="1">
      <alignment horizontal="center" vertical="center" shrinkToFit="1"/>
    </xf>
    <xf numFmtId="0" fontId="41" fillId="2" borderId="120" xfId="1" applyFont="1" applyFill="1" applyBorder="1" applyAlignment="1">
      <alignment horizontal="center" vertical="center"/>
    </xf>
    <xf numFmtId="0" fontId="41" fillId="2" borderId="11" xfId="1" applyFont="1" applyFill="1" applyBorder="1" applyAlignment="1">
      <alignment horizontal="center" vertical="center" textRotation="255"/>
    </xf>
    <xf numFmtId="0" fontId="41" fillId="2" borderId="5" xfId="1" applyFont="1" applyFill="1" applyBorder="1" applyAlignment="1">
      <alignment horizontal="center" vertical="center" textRotation="255"/>
    </xf>
    <xf numFmtId="0" fontId="41" fillId="2" borderId="114" xfId="1" applyFont="1" applyFill="1" applyBorder="1" applyAlignment="1">
      <alignment horizontal="center" vertical="center"/>
    </xf>
    <xf numFmtId="0" fontId="37" fillId="0" borderId="0" xfId="6" applyFont="1" applyFill="1" applyBorder="1" applyAlignment="1" applyProtection="1">
      <alignment horizontal="center" vertical="center"/>
    </xf>
    <xf numFmtId="0" fontId="24" fillId="0" borderId="0" xfId="6" applyFont="1" applyFill="1" applyAlignment="1" applyProtection="1">
      <alignment horizontal="center"/>
    </xf>
    <xf numFmtId="0" fontId="24" fillId="0" borderId="22" xfId="6" applyFont="1" applyFill="1" applyBorder="1" applyAlignment="1" applyProtection="1">
      <alignment horizontal="left"/>
    </xf>
    <xf numFmtId="0" fontId="27" fillId="0" borderId="11" xfId="6" applyFont="1" applyFill="1" applyBorder="1" applyAlignment="1" applyProtection="1">
      <alignment horizontal="center" vertical="center" wrapText="1"/>
    </xf>
    <xf numFmtId="0" fontId="27" fillId="0" borderId="13" xfId="6" applyFont="1" applyFill="1" applyBorder="1" applyAlignment="1" applyProtection="1">
      <alignment horizontal="center" vertical="center" wrapText="1"/>
    </xf>
    <xf numFmtId="0" fontId="27" fillId="0" borderId="5" xfId="6" applyFont="1" applyFill="1" applyBorder="1" applyAlignment="1" applyProtection="1">
      <alignment horizontal="center" vertical="center" wrapText="1"/>
    </xf>
    <xf numFmtId="0" fontId="27" fillId="0" borderId="41" xfId="6" applyFont="1" applyFill="1" applyBorder="1" applyAlignment="1" applyProtection="1">
      <alignment horizontal="right" vertical="center" wrapText="1"/>
    </xf>
    <xf numFmtId="0" fontId="27" fillId="0" borderId="23" xfId="6" applyFont="1" applyFill="1" applyBorder="1" applyAlignment="1" applyProtection="1">
      <alignment horizontal="right" vertical="center" wrapText="1"/>
    </xf>
    <xf numFmtId="0" fontId="27" fillId="0" borderId="23" xfId="6" applyFont="1" applyFill="1" applyBorder="1" applyAlignment="1" applyProtection="1">
      <alignment horizontal="center" vertical="center" wrapText="1"/>
    </xf>
    <xf numFmtId="0" fontId="27" fillId="0" borderId="40" xfId="6" applyFont="1" applyFill="1" applyBorder="1" applyAlignment="1" applyProtection="1">
      <alignment horizontal="center" vertical="center" wrapText="1"/>
    </xf>
    <xf numFmtId="0" fontId="36" fillId="4" borderId="41" xfId="6" applyFont="1" applyFill="1" applyBorder="1" applyAlignment="1" applyProtection="1">
      <alignment horizontal="center" vertical="center"/>
    </xf>
    <xf numFmtId="0" fontId="36" fillId="4" borderId="23" xfId="6" applyFont="1" applyFill="1" applyBorder="1" applyAlignment="1" applyProtection="1">
      <alignment horizontal="center" vertical="center"/>
    </xf>
    <xf numFmtId="0" fontId="36" fillId="4" borderId="40" xfId="6" applyFont="1" applyFill="1" applyBorder="1" applyAlignment="1" applyProtection="1">
      <alignment horizontal="center" vertical="center"/>
    </xf>
    <xf numFmtId="0" fontId="27" fillId="0" borderId="47" xfId="6" applyFont="1" applyFill="1" applyBorder="1" applyAlignment="1" applyProtection="1">
      <alignment horizontal="center" wrapText="1"/>
    </xf>
    <xf numFmtId="0" fontId="27" fillId="0" borderId="24" xfId="6" applyFont="1" applyFill="1" applyBorder="1" applyAlignment="1" applyProtection="1">
      <alignment horizontal="center" wrapText="1"/>
    </xf>
    <xf numFmtId="0" fontId="27" fillId="0" borderId="46" xfId="6" applyFont="1" applyFill="1" applyBorder="1" applyAlignment="1" applyProtection="1">
      <alignment horizontal="center" wrapText="1"/>
    </xf>
    <xf numFmtId="0" fontId="27" fillId="0" borderId="141" xfId="6" applyFont="1" applyFill="1" applyBorder="1" applyAlignment="1" applyProtection="1">
      <alignment horizontal="center" vertical="center" wrapText="1"/>
    </xf>
    <xf numFmtId="0" fontId="27" fillId="0" borderId="61" xfId="6" applyFont="1" applyFill="1" applyBorder="1" applyAlignment="1" applyProtection="1">
      <alignment horizontal="center" vertical="center" wrapText="1"/>
    </xf>
    <xf numFmtId="0" fontId="27" fillId="0" borderId="132" xfId="6" applyFont="1" applyFill="1" applyBorder="1" applyAlignment="1" applyProtection="1">
      <alignment horizontal="center" vertical="center" wrapText="1"/>
    </xf>
    <xf numFmtId="0" fontId="14" fillId="0" borderId="38" xfId="6" applyFont="1" applyFill="1" applyBorder="1" applyAlignment="1" applyProtection="1">
      <alignment horizontal="center" vertical="center" wrapText="1"/>
      <protection locked="0"/>
    </xf>
    <xf numFmtId="0" fontId="14" fillId="0" borderId="36" xfId="6" applyFont="1" applyFill="1" applyBorder="1" applyAlignment="1" applyProtection="1">
      <alignment horizontal="center" vertical="center" wrapText="1"/>
      <protection locked="0"/>
    </xf>
    <xf numFmtId="0" fontId="14" fillId="0" borderId="34" xfId="6" applyFont="1" applyFill="1" applyBorder="1" applyAlignment="1" applyProtection="1">
      <alignment horizontal="center" vertical="center" wrapText="1"/>
      <protection locked="0"/>
    </xf>
    <xf numFmtId="0" fontId="14" fillId="0" borderId="11" xfId="6" applyFont="1" applyFill="1" applyBorder="1" applyAlignment="1" applyProtection="1">
      <alignment horizontal="center" vertical="center" wrapText="1"/>
      <protection locked="0"/>
    </xf>
    <xf numFmtId="0" fontId="14" fillId="0" borderId="13" xfId="6" applyFont="1" applyFill="1" applyBorder="1" applyAlignment="1" applyProtection="1">
      <alignment horizontal="center" vertical="center" wrapText="1"/>
      <protection locked="0"/>
    </xf>
    <xf numFmtId="0" fontId="14" fillId="0" borderId="5" xfId="6" applyFont="1" applyFill="1" applyBorder="1" applyAlignment="1" applyProtection="1">
      <alignment horizontal="center" vertical="center" wrapText="1"/>
      <protection locked="0"/>
    </xf>
    <xf numFmtId="0" fontId="33" fillId="0" borderId="11" xfId="6" applyFont="1" applyFill="1" applyBorder="1" applyAlignment="1" applyProtection="1">
      <alignment horizontal="center" vertical="center" wrapText="1"/>
      <protection locked="0"/>
    </xf>
    <xf numFmtId="0" fontId="33" fillId="0" borderId="13" xfId="6" applyFont="1" applyFill="1" applyBorder="1" applyAlignment="1" applyProtection="1">
      <alignment horizontal="center" vertical="center" wrapText="1"/>
      <protection locked="0"/>
    </xf>
    <xf numFmtId="0" fontId="33" fillId="0" borderId="5" xfId="6" applyFont="1" applyFill="1" applyBorder="1" applyAlignment="1" applyProtection="1">
      <alignment horizontal="center" vertical="center" wrapText="1"/>
      <protection locked="0"/>
    </xf>
    <xf numFmtId="0" fontId="24" fillId="0" borderId="0" xfId="6" applyFont="1" applyFill="1" applyBorder="1" applyProtection="1"/>
    <xf numFmtId="0" fontId="35" fillId="0" borderId="37" xfId="6" applyFont="1" applyFill="1" applyBorder="1" applyAlignment="1" applyProtection="1">
      <alignment horizontal="center" vertical="center" wrapText="1"/>
    </xf>
    <xf numFmtId="0" fontId="35" fillId="0" borderId="35" xfId="6" applyFont="1" applyFill="1" applyBorder="1" applyAlignment="1" applyProtection="1">
      <alignment horizontal="center" vertical="center" wrapText="1"/>
    </xf>
    <xf numFmtId="0" fontId="25" fillId="0" borderId="14" xfId="6" applyFont="1" applyFill="1" applyBorder="1" applyAlignment="1" applyProtection="1">
      <alignment horizontal="center" vertical="center" wrapText="1"/>
    </xf>
    <xf numFmtId="0" fontId="25" fillId="0" borderId="13" xfId="6" applyFont="1" applyFill="1" applyBorder="1" applyAlignment="1" applyProtection="1">
      <alignment horizontal="center" vertical="center" wrapText="1"/>
    </xf>
    <xf numFmtId="0" fontId="24" fillId="0" borderId="5" xfId="6" applyFont="1" applyFill="1" applyBorder="1" applyAlignment="1" applyProtection="1">
      <alignment horizontal="center" vertical="center" wrapText="1"/>
    </xf>
    <xf numFmtId="185" fontId="24" fillId="3" borderId="3" xfId="6" applyNumberFormat="1" applyFont="1" applyFill="1" applyBorder="1" applyAlignment="1" applyProtection="1">
      <alignment vertical="center"/>
      <protection locked="0"/>
    </xf>
    <xf numFmtId="185" fontId="24" fillId="3" borderId="4" xfId="6" applyNumberFormat="1" applyFont="1" applyFill="1" applyBorder="1" applyAlignment="1" applyProtection="1">
      <alignment vertical="center"/>
      <protection locked="0"/>
    </xf>
    <xf numFmtId="0" fontId="27" fillId="0" borderId="39" xfId="6" applyFont="1" applyFill="1" applyBorder="1" applyAlignment="1" applyProtection="1">
      <alignment horizontal="center" vertical="center" wrapText="1"/>
    </xf>
    <xf numFmtId="0" fontId="27" fillId="0" borderId="25" xfId="6" applyFont="1" applyFill="1" applyBorder="1" applyAlignment="1" applyProtection="1">
      <alignment horizontal="center" vertical="center" wrapText="1"/>
    </xf>
    <xf numFmtId="0" fontId="24" fillId="0" borderId="38" xfId="6" applyFont="1" applyFill="1" applyBorder="1" applyAlignment="1" applyProtection="1">
      <alignment horizontal="center" vertical="center" wrapText="1"/>
    </xf>
    <xf numFmtId="0" fontId="27" fillId="0" borderId="35" xfId="6" applyFont="1" applyFill="1" applyBorder="1" applyAlignment="1" applyProtection="1">
      <alignment horizontal="center" vertical="center" wrapText="1"/>
    </xf>
    <xf numFmtId="0" fontId="27" fillId="0" borderId="22" xfId="6" applyFont="1" applyFill="1" applyBorder="1" applyAlignment="1" applyProtection="1">
      <alignment horizontal="center" vertical="center" wrapText="1"/>
    </xf>
    <xf numFmtId="0" fontId="24" fillId="0" borderId="34" xfId="6" applyFont="1" applyFill="1" applyBorder="1" applyAlignment="1" applyProtection="1">
      <alignment horizontal="center" vertical="center" wrapText="1"/>
    </xf>
    <xf numFmtId="38" fontId="14" fillId="0" borderId="129" xfId="7" applyFont="1" applyFill="1" applyBorder="1" applyAlignment="1" applyProtection="1">
      <alignment horizontal="center" vertical="center" wrapText="1"/>
    </xf>
    <xf numFmtId="38" fontId="14" fillId="0" borderId="128" xfId="7" applyFont="1" applyFill="1" applyBorder="1" applyAlignment="1" applyProtection="1">
      <alignment horizontal="center" vertical="center" wrapText="1"/>
    </xf>
    <xf numFmtId="38" fontId="14" fillId="0" borderId="127" xfId="7" applyFont="1" applyFill="1" applyBorder="1" applyAlignment="1" applyProtection="1">
      <alignment horizontal="center" vertical="center" wrapText="1"/>
    </xf>
    <xf numFmtId="38" fontId="14" fillId="0" borderId="125" xfId="7" applyFont="1" applyFill="1" applyBorder="1" applyAlignment="1" applyProtection="1">
      <alignment horizontal="center" vertical="center" wrapText="1"/>
    </xf>
    <xf numFmtId="38" fontId="14" fillId="0" borderId="124" xfId="7" applyFont="1" applyFill="1" applyBorder="1" applyAlignment="1" applyProtection="1">
      <alignment horizontal="center" vertical="center" wrapText="1"/>
    </xf>
    <xf numFmtId="38" fontId="14" fillId="0" borderId="123" xfId="7" applyFont="1" applyFill="1" applyBorder="1" applyAlignment="1" applyProtection="1">
      <alignment horizontal="center" vertical="center" wrapText="1"/>
    </xf>
    <xf numFmtId="38" fontId="24" fillId="0" borderId="122" xfId="6" applyNumberFormat="1" applyFont="1" applyFill="1" applyBorder="1" applyAlignment="1" applyProtection="1">
      <alignment vertical="center"/>
      <protection locked="0"/>
    </xf>
    <xf numFmtId="0" fontId="24" fillId="0" borderId="121" xfId="6" applyFont="1" applyFill="1" applyBorder="1" applyAlignment="1" applyProtection="1">
      <alignment vertical="center"/>
      <protection locked="0"/>
    </xf>
    <xf numFmtId="38" fontId="31" fillId="0" borderId="138" xfId="7" applyFont="1" applyFill="1" applyBorder="1" applyAlignment="1" applyProtection="1">
      <alignment vertical="center"/>
    </xf>
    <xf numFmtId="38" fontId="31" fillId="0" borderId="137" xfId="7" applyFont="1" applyFill="1" applyBorder="1" applyAlignment="1" applyProtection="1">
      <alignment vertical="center"/>
    </xf>
    <xf numFmtId="38" fontId="24" fillId="0" borderId="35" xfId="7" applyFont="1" applyFill="1" applyBorder="1" applyAlignment="1" applyProtection="1">
      <alignment vertical="center"/>
      <protection locked="0"/>
    </xf>
    <xf numFmtId="38" fontId="24" fillId="0" borderId="135" xfId="7" applyFont="1" applyFill="1" applyBorder="1" applyAlignment="1" applyProtection="1">
      <alignment vertical="center"/>
      <protection locked="0"/>
    </xf>
    <xf numFmtId="38" fontId="24" fillId="0" borderId="41" xfId="7" applyFont="1" applyFill="1" applyBorder="1" applyAlignment="1" applyProtection="1">
      <alignment vertical="center"/>
      <protection locked="0"/>
    </xf>
    <xf numFmtId="38" fontId="24" fillId="0" borderId="106" xfId="7" applyFont="1" applyFill="1" applyBorder="1" applyAlignment="1" applyProtection="1">
      <alignment vertical="center"/>
      <protection locked="0"/>
    </xf>
    <xf numFmtId="0" fontId="27" fillId="0" borderId="7" xfId="6" applyFont="1" applyFill="1" applyBorder="1" applyAlignment="1" applyProtection="1">
      <alignment horizontal="center" wrapText="1"/>
    </xf>
    <xf numFmtId="0" fontId="24" fillId="0" borderId="13" xfId="6" applyFont="1" applyFill="1" applyBorder="1" applyAlignment="1" applyProtection="1">
      <alignment horizontal="center" vertical="center" wrapText="1"/>
      <protection locked="0"/>
    </xf>
    <xf numFmtId="0" fontId="24" fillId="0" borderId="5" xfId="6" applyFont="1" applyFill="1" applyBorder="1" applyAlignment="1" applyProtection="1">
      <alignment horizontal="center" vertical="center" wrapText="1"/>
      <protection locked="0"/>
    </xf>
    <xf numFmtId="0" fontId="24" fillId="0" borderId="25" xfId="6" applyFont="1" applyFill="1" applyBorder="1" applyAlignment="1" applyProtection="1">
      <alignment horizontal="center" vertical="center" wrapText="1"/>
    </xf>
    <xf numFmtId="0" fontId="24" fillId="0" borderId="142" xfId="6" applyFont="1" applyFill="1" applyBorder="1" applyAlignment="1" applyProtection="1">
      <alignment horizontal="center" vertical="center" wrapText="1"/>
    </xf>
    <xf numFmtId="38" fontId="41" fillId="3" borderId="27" xfId="8" applyFont="1" applyFill="1" applyBorder="1" applyAlignment="1" applyProtection="1">
      <alignment horizontal="center" vertical="center"/>
      <protection locked="0"/>
    </xf>
    <xf numFmtId="0" fontId="41" fillId="3" borderId="27" xfId="10" applyFont="1" applyFill="1" applyBorder="1" applyAlignment="1" applyProtection="1">
      <alignment horizontal="center" vertical="center"/>
      <protection locked="0"/>
    </xf>
    <xf numFmtId="38" fontId="41" fillId="0" borderId="27" xfId="8" applyFont="1" applyFill="1" applyBorder="1" applyAlignment="1">
      <alignment vertical="center"/>
    </xf>
    <xf numFmtId="38" fontId="42" fillId="0" borderId="145" xfId="8" applyFont="1" applyFill="1" applyBorder="1" applyAlignment="1">
      <alignment horizontal="center" vertical="center"/>
    </xf>
    <xf numFmtId="0" fontId="40" fillId="0" borderId="0" xfId="9" applyFont="1" applyAlignment="1">
      <alignment horizontal="center" vertical="center"/>
    </xf>
    <xf numFmtId="38" fontId="46" fillId="0" borderId="147" xfId="8" applyFont="1" applyFill="1" applyBorder="1" applyAlignment="1" applyProtection="1">
      <alignment horizontal="center" vertical="center" wrapText="1"/>
    </xf>
    <xf numFmtId="38" fontId="46" fillId="0" borderId="33" xfId="8" applyFont="1" applyFill="1" applyBorder="1" applyAlignment="1" applyProtection="1">
      <alignment horizontal="center" vertical="center" wrapText="1"/>
    </xf>
    <xf numFmtId="38" fontId="46" fillId="0" borderId="121" xfId="8" applyFont="1" applyFill="1" applyBorder="1" applyAlignment="1" applyProtection="1">
      <alignment horizontal="center" vertical="center" wrapText="1"/>
    </xf>
    <xf numFmtId="38" fontId="46" fillId="0" borderId="20" xfId="8" applyFont="1" applyFill="1" applyBorder="1" applyAlignment="1" applyProtection="1">
      <alignment horizontal="center" vertical="center" wrapText="1"/>
    </xf>
    <xf numFmtId="38" fontId="46" fillId="0" borderId="0" xfId="8" applyFont="1" applyFill="1" applyBorder="1" applyAlignment="1" applyProtection="1">
      <alignment horizontal="center" vertical="center" wrapText="1"/>
    </xf>
    <xf numFmtId="38" fontId="46" fillId="0" borderId="120" xfId="8" applyFont="1" applyFill="1" applyBorder="1" applyAlignment="1" applyProtection="1">
      <alignment horizontal="center" vertical="center" wrapText="1"/>
    </xf>
    <xf numFmtId="38" fontId="41" fillId="0" borderId="28" xfId="8" applyFont="1" applyFill="1" applyBorder="1" applyAlignment="1" applyProtection="1">
      <alignment vertical="center"/>
    </xf>
    <xf numFmtId="38" fontId="46" fillId="0" borderId="28" xfId="8" applyFont="1" applyFill="1" applyBorder="1" applyAlignment="1" applyProtection="1">
      <alignment horizontal="right" vertical="center" shrinkToFit="1"/>
    </xf>
    <xf numFmtId="38" fontId="41" fillId="0" borderId="39" xfId="8" applyFont="1" applyFill="1" applyBorder="1" applyAlignment="1" applyProtection="1">
      <alignment horizontal="center" vertical="center" wrapText="1"/>
    </xf>
    <xf numFmtId="38" fontId="41" fillId="0" borderId="25" xfId="8" applyFont="1" applyFill="1" applyBorder="1" applyAlignment="1" applyProtection="1">
      <alignment horizontal="center" vertical="center"/>
    </xf>
    <xf numFmtId="38" fontId="41" fillId="0" borderId="38" xfId="8" applyFont="1" applyFill="1" applyBorder="1" applyAlignment="1" applyProtection="1">
      <alignment horizontal="center" vertical="center"/>
    </xf>
    <xf numFmtId="38" fontId="41" fillId="0" borderId="37" xfId="8" applyFont="1" applyFill="1" applyBorder="1" applyAlignment="1" applyProtection="1">
      <alignment horizontal="center" vertical="center"/>
    </xf>
    <xf numFmtId="38" fontId="41" fillId="0" borderId="0" xfId="8" applyFont="1" applyFill="1" applyBorder="1" applyAlignment="1" applyProtection="1">
      <alignment horizontal="center" vertical="center"/>
    </xf>
    <xf numFmtId="38" fontId="41" fillId="0" borderId="36" xfId="8" applyFont="1" applyFill="1" applyBorder="1" applyAlignment="1" applyProtection="1">
      <alignment horizontal="center" vertical="center"/>
    </xf>
    <xf numFmtId="38" fontId="41" fillId="0" borderId="39" xfId="8" applyFont="1" applyFill="1" applyBorder="1" applyAlignment="1" applyProtection="1">
      <alignment horizontal="center" vertical="center"/>
    </xf>
    <xf numFmtId="38" fontId="41" fillId="0" borderId="105" xfId="8" applyFont="1" applyFill="1" applyBorder="1" applyAlignment="1" applyProtection="1">
      <alignment horizontal="center" vertical="center"/>
    </xf>
    <xf numFmtId="38" fontId="41" fillId="0" borderId="104" xfId="8" applyFont="1" applyFill="1" applyBorder="1" applyAlignment="1" applyProtection="1">
      <alignment horizontal="center" vertical="center"/>
    </xf>
    <xf numFmtId="38" fontId="41" fillId="0" borderId="148" xfId="8" applyFont="1" applyFill="1" applyBorder="1" applyAlignment="1" applyProtection="1">
      <alignment horizontal="center" vertical="center"/>
    </xf>
    <xf numFmtId="38" fontId="41" fillId="0" borderId="39" xfId="8" applyFont="1" applyFill="1" applyBorder="1" applyAlignment="1">
      <alignment horizontal="center" vertical="center" wrapText="1"/>
    </xf>
    <xf numFmtId="38" fontId="41" fillId="0" borderId="25" xfId="8" applyFont="1" applyFill="1" applyBorder="1" applyAlignment="1">
      <alignment horizontal="center" vertical="center"/>
    </xf>
    <xf numFmtId="0" fontId="41" fillId="0" borderId="25" xfId="10" applyFont="1" applyBorder="1" applyAlignment="1">
      <alignment horizontal="center" vertical="center"/>
    </xf>
    <xf numFmtId="0" fontId="41" fillId="0" borderId="38" xfId="10" applyFont="1" applyBorder="1" applyAlignment="1">
      <alignment horizontal="center" vertical="center"/>
    </xf>
    <xf numFmtId="38" fontId="41" fillId="0" borderId="54" xfId="8" applyFont="1" applyFill="1" applyBorder="1" applyAlignment="1">
      <alignment horizontal="center" vertical="center"/>
    </xf>
    <xf numFmtId="38" fontId="41" fillId="0" borderId="16" xfId="8" applyFont="1" applyFill="1" applyBorder="1" applyAlignment="1">
      <alignment horizontal="center" vertical="center"/>
    </xf>
    <xf numFmtId="0" fontId="41" fillId="0" borderId="16" xfId="10" applyFont="1" applyBorder="1" applyAlignment="1">
      <alignment horizontal="center" vertical="center"/>
    </xf>
    <xf numFmtId="0" fontId="41" fillId="0" borderId="53" xfId="10" applyFont="1" applyBorder="1" applyAlignment="1">
      <alignment horizontal="center" vertical="center"/>
    </xf>
    <xf numFmtId="38" fontId="41" fillId="0" borderId="39" xfId="8" applyFont="1" applyFill="1" applyBorder="1" applyAlignment="1">
      <alignment horizontal="center" vertical="center"/>
    </xf>
    <xf numFmtId="38" fontId="41" fillId="0" borderId="38" xfId="8" applyFont="1" applyFill="1" applyBorder="1" applyAlignment="1">
      <alignment horizontal="center" vertical="center"/>
    </xf>
    <xf numFmtId="38" fontId="41" fillId="0" borderId="37" xfId="8" applyFont="1" applyFill="1" applyBorder="1" applyAlignment="1">
      <alignment horizontal="center" vertical="center"/>
    </xf>
    <xf numFmtId="38" fontId="41" fillId="0" borderId="0" xfId="8" applyFont="1" applyFill="1" applyBorder="1" applyAlignment="1">
      <alignment horizontal="center" vertical="center"/>
    </xf>
    <xf numFmtId="38" fontId="41" fillId="0" borderId="36" xfId="8" applyFont="1" applyFill="1" applyBorder="1" applyAlignment="1">
      <alignment horizontal="center" vertical="center"/>
    </xf>
    <xf numFmtId="38" fontId="44" fillId="0" borderId="147" xfId="8" applyFont="1" applyFill="1" applyBorder="1" applyAlignment="1">
      <alignment horizontal="center" vertical="center" wrapText="1"/>
    </xf>
    <xf numFmtId="38" fontId="44" fillId="0" borderId="33" xfId="8" applyFont="1" applyFill="1" applyBorder="1" applyAlignment="1">
      <alignment horizontal="center" vertical="center" wrapText="1"/>
    </xf>
    <xf numFmtId="38" fontId="44" fillId="0" borderId="121" xfId="8" applyFont="1" applyFill="1" applyBorder="1" applyAlignment="1">
      <alignment horizontal="center" vertical="center" wrapText="1"/>
    </xf>
    <xf numFmtId="38" fontId="44" fillId="0" borderId="20" xfId="8" applyFont="1" applyFill="1" applyBorder="1" applyAlignment="1">
      <alignment horizontal="center" vertical="center" wrapText="1"/>
    </xf>
    <xf numFmtId="38" fontId="44" fillId="0" borderId="0" xfId="8" applyFont="1" applyFill="1" applyBorder="1" applyAlignment="1">
      <alignment horizontal="center" vertical="center" wrapText="1"/>
    </xf>
    <xf numFmtId="38" fontId="44" fillId="0" borderId="120" xfId="8" applyFont="1" applyFill="1" applyBorder="1" applyAlignment="1">
      <alignment horizontal="center" vertical="center" wrapText="1"/>
    </xf>
    <xf numFmtId="38" fontId="19" fillId="0" borderId="5" xfId="8" applyFont="1" applyFill="1" applyBorder="1" applyAlignment="1" applyProtection="1">
      <alignment horizontal="center" vertical="center"/>
    </xf>
    <xf numFmtId="38" fontId="19" fillId="0" borderId="6" xfId="8" applyFont="1" applyFill="1" applyBorder="1" applyAlignment="1" applyProtection="1">
      <alignment horizontal="center" vertical="center"/>
    </xf>
    <xf numFmtId="40" fontId="41" fillId="0" borderId="90" xfId="8" applyNumberFormat="1" applyFont="1" applyFill="1" applyBorder="1" applyAlignment="1" applyProtection="1">
      <alignment horizontal="center" vertical="center"/>
    </xf>
    <xf numFmtId="40" fontId="41" fillId="0" borderId="91" xfId="8" applyNumberFormat="1" applyFont="1" applyFill="1" applyBorder="1" applyAlignment="1" applyProtection="1">
      <alignment horizontal="center" vertical="center"/>
    </xf>
    <xf numFmtId="38" fontId="41" fillId="0" borderId="5" xfId="8" applyFont="1" applyFill="1" applyBorder="1" applyAlignment="1" applyProtection="1">
      <alignment horizontal="center" vertical="center"/>
    </xf>
    <xf numFmtId="38" fontId="41" fillId="0" borderId="88" xfId="8" applyFont="1" applyFill="1" applyBorder="1" applyAlignment="1" applyProtection="1">
      <alignment horizontal="center" vertical="center"/>
    </xf>
    <xf numFmtId="38" fontId="41" fillId="0" borderId="151" xfId="8" applyFont="1" applyFill="1" applyBorder="1" applyAlignment="1" applyProtection="1">
      <alignment horizontal="center" vertical="center"/>
    </xf>
    <xf numFmtId="38" fontId="41" fillId="7" borderId="87" xfId="8" applyFont="1" applyFill="1" applyBorder="1" applyAlignment="1" applyProtection="1">
      <alignment horizontal="center" vertical="center"/>
    </xf>
    <xf numFmtId="38" fontId="41" fillId="7" borderId="88" xfId="8" applyFont="1" applyFill="1" applyBorder="1" applyAlignment="1" applyProtection="1">
      <alignment horizontal="center" vertical="center"/>
    </xf>
    <xf numFmtId="38" fontId="41" fillId="0" borderId="87" xfId="8" applyFont="1" applyFill="1" applyBorder="1" applyAlignment="1" applyProtection="1">
      <alignment horizontal="center" vertical="center"/>
    </xf>
    <xf numFmtId="38" fontId="41" fillId="0" borderId="90" xfId="8" applyFont="1" applyFill="1" applyBorder="1" applyAlignment="1" applyProtection="1">
      <alignment horizontal="center" vertical="center"/>
    </xf>
    <xf numFmtId="40" fontId="41" fillId="0" borderId="152" xfId="8" applyNumberFormat="1" applyFont="1" applyFill="1" applyBorder="1" applyAlignment="1" applyProtection="1">
      <alignment horizontal="center" vertical="center"/>
    </xf>
    <xf numFmtId="40" fontId="41" fillId="0" borderId="90" xfId="8" applyNumberFormat="1" applyFont="1" applyFill="1" applyBorder="1" applyAlignment="1" applyProtection="1">
      <alignment horizontal="center" vertical="center" shrinkToFit="1"/>
    </xf>
    <xf numFmtId="40" fontId="41" fillId="0" borderId="91" xfId="8" applyNumberFormat="1" applyFont="1" applyFill="1" applyBorder="1" applyAlignment="1" applyProtection="1">
      <alignment horizontal="center" vertical="center" shrinkToFit="1"/>
    </xf>
    <xf numFmtId="38" fontId="10" fillId="0" borderId="9" xfId="8" applyFont="1" applyFill="1" applyBorder="1" applyAlignment="1" applyProtection="1">
      <alignment vertical="center"/>
    </xf>
    <xf numFmtId="0" fontId="7" fillId="0" borderId="15" xfId="11" applyFont="1" applyFill="1" applyBorder="1" applyAlignment="1" applyProtection="1">
      <alignment vertical="center"/>
    </xf>
    <xf numFmtId="40" fontId="22" fillId="3" borderId="143" xfId="8" applyNumberFormat="1" applyFont="1" applyFill="1" applyBorder="1" applyAlignment="1" applyProtection="1">
      <alignment vertical="center"/>
      <protection locked="0"/>
    </xf>
    <xf numFmtId="0" fontId="22" fillId="3" borderId="143" xfId="11" applyFont="1" applyFill="1" applyBorder="1" applyAlignment="1" applyProtection="1">
      <alignment vertical="center"/>
      <protection locked="0"/>
    </xf>
    <xf numFmtId="38" fontId="41" fillId="0" borderId="161" xfId="8" applyFont="1" applyFill="1" applyBorder="1" applyAlignment="1" applyProtection="1">
      <alignment horizontal="center" vertical="center"/>
    </xf>
    <xf numFmtId="38" fontId="41" fillId="0" borderId="160" xfId="8" applyFont="1" applyFill="1" applyBorder="1" applyAlignment="1" applyProtection="1">
      <alignment horizontal="center" vertical="center"/>
    </xf>
    <xf numFmtId="38" fontId="41" fillId="0" borderId="159" xfId="8" applyFont="1" applyFill="1" applyBorder="1" applyAlignment="1" applyProtection="1">
      <alignment horizontal="center" vertical="center"/>
    </xf>
    <xf numFmtId="38" fontId="41" fillId="0" borderId="158" xfId="8" applyFont="1" applyFill="1" applyBorder="1" applyAlignment="1" applyProtection="1">
      <alignment horizontal="center" vertical="center"/>
    </xf>
    <xf numFmtId="38" fontId="41" fillId="0" borderId="11" xfId="8" applyFont="1" applyFill="1" applyBorder="1" applyAlignment="1" applyProtection="1">
      <alignment horizontal="center" vertical="center"/>
    </xf>
    <xf numFmtId="38" fontId="41" fillId="7" borderId="157" xfId="8" applyFont="1" applyFill="1" applyBorder="1" applyAlignment="1" applyProtection="1">
      <alignment horizontal="center" vertical="center"/>
    </xf>
    <xf numFmtId="38" fontId="41" fillId="7" borderId="72" xfId="8" applyFont="1" applyFill="1" applyBorder="1" applyAlignment="1" applyProtection="1">
      <alignment horizontal="center" vertical="center"/>
    </xf>
    <xf numFmtId="38" fontId="41" fillId="7" borderId="84" xfId="8" applyFont="1" applyFill="1" applyBorder="1" applyAlignment="1" applyProtection="1">
      <alignment horizontal="center" vertical="center"/>
    </xf>
    <xf numFmtId="38" fontId="41" fillId="7" borderId="85" xfId="8" applyFont="1" applyFill="1" applyBorder="1" applyAlignment="1" applyProtection="1">
      <alignment horizontal="center" vertical="center"/>
    </xf>
    <xf numFmtId="38" fontId="41" fillId="0" borderId="157" xfId="8" applyFont="1" applyFill="1" applyBorder="1" applyAlignment="1" applyProtection="1">
      <alignment horizontal="center" vertical="center"/>
    </xf>
    <xf numFmtId="38" fontId="41" fillId="0" borderId="72" xfId="8" applyFont="1" applyFill="1" applyBorder="1" applyAlignment="1" applyProtection="1">
      <alignment horizontal="center" vertical="center"/>
    </xf>
    <xf numFmtId="38" fontId="41" fillId="0" borderId="84" xfId="8" applyFont="1" applyFill="1" applyBorder="1" applyAlignment="1" applyProtection="1">
      <alignment horizontal="center" vertical="center"/>
    </xf>
    <xf numFmtId="38" fontId="41" fillId="0" borderId="85" xfId="8" applyFont="1" applyFill="1" applyBorder="1" applyAlignment="1" applyProtection="1">
      <alignment horizontal="center" vertical="center"/>
    </xf>
    <xf numFmtId="38" fontId="41" fillId="0" borderId="156" xfId="8" applyFont="1" applyFill="1" applyBorder="1" applyAlignment="1" applyProtection="1">
      <alignment horizontal="center" vertical="center"/>
    </xf>
    <xf numFmtId="38" fontId="41" fillId="0" borderId="155" xfId="8" applyFont="1" applyFill="1" applyBorder="1" applyAlignment="1" applyProtection="1">
      <alignment horizontal="center" vertical="center"/>
    </xf>
    <xf numFmtId="38" fontId="41" fillId="0" borderId="91" xfId="8" applyFont="1" applyFill="1" applyBorder="1" applyAlignment="1" applyProtection="1">
      <alignment horizontal="center" vertical="center"/>
    </xf>
    <xf numFmtId="38" fontId="41" fillId="0" borderId="153" xfId="8" applyFont="1" applyFill="1" applyBorder="1" applyAlignment="1" applyProtection="1">
      <alignment horizontal="center" vertical="center"/>
    </xf>
    <xf numFmtId="40" fontId="41" fillId="0" borderId="153" xfId="8" applyNumberFormat="1" applyFont="1" applyFill="1" applyBorder="1" applyAlignment="1" applyProtection="1">
      <alignment horizontal="center" vertical="center"/>
    </xf>
    <xf numFmtId="38" fontId="46" fillId="0" borderId="33" xfId="8" applyFont="1" applyFill="1" applyBorder="1" applyAlignment="1" applyProtection="1">
      <alignment horizontal="center" vertical="center"/>
    </xf>
    <xf numFmtId="38" fontId="46" fillId="0" borderId="121" xfId="8" applyFont="1" applyFill="1" applyBorder="1" applyAlignment="1" applyProtection="1">
      <alignment horizontal="center" vertical="center"/>
    </xf>
    <xf numFmtId="38" fontId="41" fillId="0" borderId="162" xfId="8" applyFont="1" applyFill="1" applyBorder="1" applyAlignment="1" applyProtection="1">
      <alignment vertical="center"/>
    </xf>
    <xf numFmtId="38" fontId="41" fillId="0" borderId="0" xfId="8" applyFont="1" applyFill="1" applyBorder="1" applyAlignment="1" applyProtection="1">
      <alignment vertical="center"/>
    </xf>
    <xf numFmtId="38" fontId="23" fillId="0" borderId="25" xfId="8" applyFont="1" applyFill="1" applyBorder="1" applyAlignment="1" applyProtection="1">
      <alignment horizontal="center" vertical="center" wrapText="1"/>
    </xf>
    <xf numFmtId="38" fontId="23" fillId="0" borderId="38" xfId="8" applyFont="1" applyFill="1" applyBorder="1" applyAlignment="1" applyProtection="1">
      <alignment horizontal="center" vertical="center" wrapText="1"/>
    </xf>
    <xf numFmtId="0" fontId="41" fillId="0" borderId="25" xfId="11" applyFont="1" applyFill="1" applyBorder="1" applyProtection="1"/>
    <xf numFmtId="0" fontId="41" fillId="0" borderId="38" xfId="11" applyFont="1" applyFill="1" applyBorder="1" applyProtection="1"/>
    <xf numFmtId="38" fontId="10" fillId="0" borderId="9" xfId="8" applyFont="1" applyFill="1" applyBorder="1" applyAlignment="1" applyProtection="1">
      <alignment vertical="center" wrapText="1"/>
    </xf>
    <xf numFmtId="0" fontId="39" fillId="0" borderId="6" xfId="9" applyBorder="1" applyAlignment="1">
      <alignment vertical="center"/>
    </xf>
    <xf numFmtId="38" fontId="22" fillId="3" borderId="154" xfId="8" applyFont="1" applyFill="1" applyBorder="1" applyAlignment="1" applyProtection="1">
      <alignment vertical="center"/>
      <protection locked="0"/>
    </xf>
    <xf numFmtId="0" fontId="39" fillId="0" borderId="149" xfId="9" applyFont="1" applyBorder="1" applyAlignment="1" applyProtection="1">
      <alignment vertical="center"/>
      <protection locked="0"/>
    </xf>
    <xf numFmtId="38" fontId="41" fillId="0" borderId="27" xfId="8" applyFont="1" applyFill="1" applyBorder="1" applyAlignment="1" applyProtection="1">
      <alignment vertical="center"/>
    </xf>
    <xf numFmtId="38" fontId="41" fillId="3" borderId="27" xfId="8" applyFont="1" applyFill="1" applyBorder="1" applyAlignment="1" applyProtection="1">
      <alignment vertical="center"/>
      <protection locked="0"/>
    </xf>
    <xf numFmtId="0" fontId="41" fillId="0" borderId="27" xfId="11" applyFont="1" applyBorder="1" applyProtection="1">
      <protection locked="0"/>
    </xf>
    <xf numFmtId="38" fontId="20" fillId="0" borderId="47" xfId="8" applyFont="1" applyFill="1" applyBorder="1" applyAlignment="1" applyProtection="1">
      <alignment horizontal="center" vertical="center" wrapText="1"/>
    </xf>
    <xf numFmtId="0" fontId="20" fillId="0" borderId="24" xfId="11" applyFont="1" applyBorder="1" applyAlignment="1" applyProtection="1">
      <alignment horizontal="center" vertical="center"/>
    </xf>
    <xf numFmtId="38" fontId="20" fillId="0" borderId="55" xfId="8" applyFont="1" applyFill="1" applyBorder="1" applyAlignment="1" applyProtection="1">
      <alignment horizontal="center" vertical="center" wrapText="1"/>
    </xf>
    <xf numFmtId="38" fontId="20" fillId="0" borderId="24" xfId="8" applyFont="1" applyFill="1" applyBorder="1" applyAlignment="1" applyProtection="1">
      <alignment horizontal="center" vertical="center" wrapText="1"/>
    </xf>
    <xf numFmtId="38" fontId="20" fillId="0" borderId="46" xfId="8" applyFont="1" applyFill="1" applyBorder="1" applyAlignment="1" applyProtection="1">
      <alignment horizontal="center" vertical="center" wrapText="1"/>
    </xf>
    <xf numFmtId="0" fontId="50" fillId="0" borderId="27" xfId="9" applyFont="1" applyBorder="1" applyAlignment="1">
      <alignment vertical="center"/>
    </xf>
    <xf numFmtId="38" fontId="41" fillId="0" borderId="27" xfId="8" applyFont="1" applyFill="1" applyBorder="1" applyAlignment="1" applyProtection="1">
      <alignment vertical="center" shrinkToFit="1"/>
    </xf>
    <xf numFmtId="0" fontId="41" fillId="0" borderId="64" xfId="11" applyFont="1" applyFill="1" applyBorder="1" applyAlignment="1" applyProtection="1">
      <alignment horizontal="center" vertical="center"/>
    </xf>
    <xf numFmtId="0" fontId="41" fillId="0" borderId="63" xfId="11" applyFont="1" applyFill="1" applyBorder="1" applyAlignment="1" applyProtection="1">
      <alignment horizontal="center" vertical="center"/>
    </xf>
    <xf numFmtId="0" fontId="41" fillId="0" borderId="62" xfId="11" applyFont="1" applyFill="1" applyBorder="1" applyAlignment="1" applyProtection="1">
      <alignment horizontal="center" vertical="center"/>
    </xf>
    <xf numFmtId="38" fontId="23" fillId="0" borderId="47" xfId="8" applyFont="1" applyFill="1" applyBorder="1" applyAlignment="1" applyProtection="1">
      <alignment horizontal="center" vertical="center" wrapText="1"/>
    </xf>
    <xf numFmtId="0" fontId="23" fillId="0" borderId="24" xfId="11" applyFont="1" applyBorder="1" applyAlignment="1" applyProtection="1">
      <alignment horizontal="center" vertical="center"/>
    </xf>
    <xf numFmtId="38" fontId="20" fillId="0" borderId="74" xfId="8" applyFont="1" applyFill="1" applyBorder="1" applyAlignment="1" applyProtection="1">
      <alignment horizontal="center" vertical="center" wrapText="1"/>
    </xf>
    <xf numFmtId="38" fontId="41" fillId="0" borderId="41" xfId="8" applyFont="1" applyFill="1" applyBorder="1" applyAlignment="1" applyProtection="1">
      <alignment horizontal="center" vertical="center"/>
    </xf>
    <xf numFmtId="38" fontId="41" fillId="0" borderId="23" xfId="8" applyFont="1" applyFill="1" applyBorder="1" applyAlignment="1" applyProtection="1">
      <alignment horizontal="center" vertical="center"/>
    </xf>
    <xf numFmtId="38" fontId="41" fillId="0" borderId="165" xfId="8" applyFont="1" applyFill="1" applyBorder="1" applyAlignment="1" applyProtection="1">
      <alignment horizontal="center" vertical="center"/>
    </xf>
    <xf numFmtId="38" fontId="41" fillId="0" borderId="164" xfId="8" applyFont="1" applyFill="1" applyBorder="1" applyAlignment="1" applyProtection="1">
      <alignment vertical="center"/>
    </xf>
    <xf numFmtId="38" fontId="41" fillId="0" borderId="163" xfId="8" applyFont="1" applyFill="1" applyBorder="1" applyAlignment="1" applyProtection="1">
      <alignment horizontal="right" vertical="center" shrinkToFit="1"/>
    </xf>
    <xf numFmtId="38" fontId="41" fillId="0" borderId="40" xfId="8" applyFont="1" applyFill="1" applyBorder="1" applyAlignment="1" applyProtection="1">
      <alignment horizontal="right" vertical="center" shrinkToFit="1"/>
    </xf>
    <xf numFmtId="38" fontId="41" fillId="0" borderId="64" xfId="8" applyFont="1" applyFill="1" applyBorder="1" applyAlignment="1" applyProtection="1">
      <alignment horizontal="center" vertical="center"/>
    </xf>
    <xf numFmtId="38" fontId="41" fillId="0" borderId="63" xfId="8" applyFont="1" applyFill="1" applyBorder="1" applyAlignment="1" applyProtection="1">
      <alignment horizontal="center" vertical="center"/>
    </xf>
    <xf numFmtId="38" fontId="41" fillId="0" borderId="62" xfId="8" applyFont="1" applyFill="1" applyBorder="1" applyAlignment="1" applyProtection="1">
      <alignment horizontal="center" vertical="center"/>
    </xf>
    <xf numFmtId="38" fontId="19" fillId="0" borderId="39" xfId="8" applyFont="1" applyFill="1" applyBorder="1" applyAlignment="1" applyProtection="1">
      <alignment vertical="center"/>
    </xf>
    <xf numFmtId="38" fontId="19" fillId="0" borderId="38" xfId="8" applyFont="1" applyFill="1" applyBorder="1" applyAlignment="1" applyProtection="1">
      <alignment vertical="center"/>
    </xf>
    <xf numFmtId="0" fontId="19" fillId="0" borderId="37" xfId="11" applyFont="1" applyBorder="1" applyAlignment="1" applyProtection="1">
      <alignment vertical="center"/>
    </xf>
    <xf numFmtId="0" fontId="19" fillId="0" borderId="36" xfId="11" applyFont="1" applyBorder="1" applyAlignment="1" applyProtection="1">
      <alignment vertical="center"/>
    </xf>
    <xf numFmtId="0" fontId="19" fillId="0" borderId="35" xfId="11" applyFont="1" applyBorder="1" applyAlignment="1" applyProtection="1">
      <alignment vertical="center"/>
    </xf>
    <xf numFmtId="0" fontId="19" fillId="0" borderId="34" xfId="11" applyFont="1" applyBorder="1" applyAlignment="1" applyProtection="1">
      <alignment vertical="center"/>
    </xf>
    <xf numFmtId="38" fontId="41" fillId="3" borderId="45" xfId="8" applyFont="1" applyFill="1" applyBorder="1" applyAlignment="1" applyProtection="1">
      <alignment horizontal="center" vertical="center" shrinkToFit="1"/>
      <protection locked="0"/>
    </xf>
    <xf numFmtId="38" fontId="41" fillId="3" borderId="26" xfId="8" applyFont="1" applyFill="1" applyBorder="1" applyAlignment="1" applyProtection="1">
      <alignment horizontal="center" vertical="center" shrinkToFit="1"/>
      <protection locked="0"/>
    </xf>
    <xf numFmtId="38" fontId="41" fillId="3" borderId="44" xfId="8" applyFont="1" applyFill="1" applyBorder="1" applyAlignment="1" applyProtection="1">
      <alignment horizontal="center" vertical="center" shrinkToFit="1"/>
      <protection locked="0"/>
    </xf>
    <xf numFmtId="38" fontId="41" fillId="3" borderId="171" xfId="8" applyFont="1" applyFill="1" applyBorder="1" applyAlignment="1" applyProtection="1">
      <alignment vertical="center"/>
      <protection locked="0"/>
    </xf>
    <xf numFmtId="38" fontId="41" fillId="3" borderId="170" xfId="8" applyFont="1" applyFill="1" applyBorder="1" applyAlignment="1" applyProtection="1">
      <alignment vertical="center"/>
      <protection locked="0"/>
    </xf>
    <xf numFmtId="38" fontId="41" fillId="3" borderId="170" xfId="8" applyFont="1" applyFill="1" applyBorder="1" applyAlignment="1" applyProtection="1">
      <alignment horizontal="right" vertical="center" shrinkToFit="1"/>
      <protection locked="0"/>
    </xf>
    <xf numFmtId="38" fontId="41" fillId="0" borderId="170" xfId="8" applyFont="1" applyFill="1" applyBorder="1" applyAlignment="1" applyProtection="1">
      <alignment horizontal="right" vertical="center" shrinkToFit="1"/>
    </xf>
    <xf numFmtId="38" fontId="41" fillId="0" borderId="169" xfId="8" applyFont="1" applyFill="1" applyBorder="1" applyAlignment="1" applyProtection="1">
      <alignment horizontal="right" vertical="center" shrinkToFit="1"/>
    </xf>
    <xf numFmtId="38" fontId="41" fillId="3" borderId="47" xfId="8" applyFont="1" applyFill="1" applyBorder="1" applyAlignment="1" applyProtection="1">
      <alignment horizontal="center" vertical="center" shrinkToFit="1"/>
      <protection locked="0"/>
    </xf>
    <xf numFmtId="38" fontId="41" fillId="3" borderId="24" xfId="8" applyFont="1" applyFill="1" applyBorder="1" applyAlignment="1" applyProtection="1">
      <alignment horizontal="center" vertical="center" shrinkToFit="1"/>
      <protection locked="0"/>
    </xf>
    <xf numFmtId="38" fontId="41" fillId="3" borderId="46" xfId="8" applyFont="1" applyFill="1" applyBorder="1" applyAlignment="1" applyProtection="1">
      <alignment horizontal="center" vertical="center" shrinkToFit="1"/>
      <protection locked="0"/>
    </xf>
    <xf numFmtId="38" fontId="41" fillId="3" borderId="174" xfId="8" applyFont="1" applyFill="1" applyBorder="1" applyAlignment="1" applyProtection="1">
      <alignment vertical="center"/>
      <protection locked="0"/>
    </xf>
    <xf numFmtId="38" fontId="41" fillId="3" borderId="173" xfId="8" applyFont="1" applyFill="1" applyBorder="1" applyAlignment="1" applyProtection="1">
      <alignment vertical="center"/>
      <protection locked="0"/>
    </xf>
    <xf numFmtId="38" fontId="41" fillId="3" borderId="173" xfId="8" applyFont="1" applyFill="1" applyBorder="1" applyAlignment="1" applyProtection="1">
      <alignment horizontal="right" vertical="center" shrinkToFit="1"/>
      <protection locked="0"/>
    </xf>
    <xf numFmtId="38" fontId="41" fillId="0" borderId="173" xfId="8" applyFont="1" applyFill="1" applyBorder="1" applyAlignment="1" applyProtection="1">
      <alignment horizontal="right" vertical="center" shrinkToFit="1"/>
    </xf>
    <xf numFmtId="38" fontId="41" fillId="0" borderId="172" xfId="8" applyFont="1" applyFill="1" applyBorder="1" applyAlignment="1" applyProtection="1">
      <alignment horizontal="right" vertical="center" shrinkToFit="1"/>
    </xf>
    <xf numFmtId="38" fontId="41" fillId="0" borderId="39" xfId="11" applyNumberFormat="1" applyFont="1" applyFill="1" applyBorder="1" applyAlignment="1" applyProtection="1">
      <alignment horizontal="right" vertical="center"/>
    </xf>
    <xf numFmtId="38" fontId="41" fillId="0" borderId="25" xfId="11" applyNumberFormat="1" applyFont="1" applyFill="1" applyBorder="1" applyAlignment="1" applyProtection="1">
      <alignment horizontal="right" vertical="center"/>
    </xf>
    <xf numFmtId="38" fontId="41" fillId="0" borderId="38" xfId="11" applyNumberFormat="1" applyFont="1" applyFill="1" applyBorder="1" applyAlignment="1" applyProtection="1">
      <alignment horizontal="right" vertical="center"/>
    </xf>
    <xf numFmtId="38" fontId="41" fillId="0" borderId="37" xfId="11" applyNumberFormat="1" applyFont="1" applyFill="1" applyBorder="1" applyAlignment="1" applyProtection="1">
      <alignment horizontal="right" vertical="center"/>
    </xf>
    <xf numFmtId="38" fontId="41" fillId="0" borderId="0" xfId="11" applyNumberFormat="1" applyFont="1" applyFill="1" applyBorder="1" applyAlignment="1" applyProtection="1">
      <alignment horizontal="right" vertical="center"/>
    </xf>
    <xf numFmtId="38" fontId="41" fillId="0" borderId="36" xfId="11" applyNumberFormat="1" applyFont="1" applyFill="1" applyBorder="1" applyAlignment="1" applyProtection="1">
      <alignment horizontal="right" vertical="center"/>
    </xf>
    <xf numFmtId="38" fontId="41" fillId="0" borderId="35" xfId="11" applyNumberFormat="1" applyFont="1" applyFill="1" applyBorder="1" applyAlignment="1" applyProtection="1">
      <alignment horizontal="right" vertical="center"/>
    </xf>
    <xf numFmtId="38" fontId="41" fillId="0" borderId="22" xfId="11" applyNumberFormat="1" applyFont="1" applyFill="1" applyBorder="1" applyAlignment="1" applyProtection="1">
      <alignment horizontal="right" vertical="center"/>
    </xf>
    <xf numFmtId="38" fontId="41" fillId="0" borderId="34" xfId="11" applyNumberFormat="1" applyFont="1" applyFill="1" applyBorder="1" applyAlignment="1" applyProtection="1">
      <alignment horizontal="right" vertical="center"/>
    </xf>
    <xf numFmtId="38" fontId="41" fillId="3" borderId="43" xfId="8" applyFont="1" applyFill="1" applyBorder="1" applyAlignment="1" applyProtection="1">
      <alignment horizontal="center" vertical="center" shrinkToFit="1"/>
      <protection locked="0"/>
    </xf>
    <xf numFmtId="38" fontId="41" fillId="3" borderId="27" xfId="8" applyFont="1" applyFill="1" applyBorder="1" applyAlignment="1" applyProtection="1">
      <alignment horizontal="center" vertical="center" shrinkToFit="1"/>
      <protection locked="0"/>
    </xf>
    <xf numFmtId="38" fontId="41" fillId="3" borderId="42" xfId="8" applyFont="1" applyFill="1" applyBorder="1" applyAlignment="1" applyProtection="1">
      <alignment horizontal="center" vertical="center" shrinkToFit="1"/>
      <protection locked="0"/>
    </xf>
    <xf numFmtId="38" fontId="41" fillId="3" borderId="168" xfId="8" applyFont="1" applyFill="1" applyBorder="1" applyAlignment="1" applyProtection="1">
      <alignment vertical="center"/>
      <protection locked="0"/>
    </xf>
    <xf numFmtId="38" fontId="41" fillId="3" borderId="167" xfId="8" applyFont="1" applyFill="1" applyBorder="1" applyAlignment="1" applyProtection="1">
      <alignment vertical="center"/>
      <protection locked="0"/>
    </xf>
    <xf numFmtId="38" fontId="41" fillId="3" borderId="167" xfId="8" applyFont="1" applyFill="1" applyBorder="1" applyAlignment="1" applyProtection="1">
      <alignment horizontal="right" vertical="center" shrinkToFit="1"/>
      <protection locked="0"/>
    </xf>
    <xf numFmtId="38" fontId="41" fillId="0" borderId="167" xfId="8" applyFont="1" applyFill="1" applyBorder="1" applyAlignment="1" applyProtection="1">
      <alignment horizontal="right" vertical="center" shrinkToFit="1"/>
    </xf>
    <xf numFmtId="38" fontId="41" fillId="0" borderId="166" xfId="8" applyFont="1" applyFill="1" applyBorder="1" applyAlignment="1" applyProtection="1">
      <alignment horizontal="right" vertical="center" shrinkToFit="1"/>
    </xf>
    <xf numFmtId="38" fontId="41" fillId="0" borderId="39" xfId="8" applyFont="1" applyFill="1" applyBorder="1" applyAlignment="1" applyProtection="1">
      <alignment horizontal="right" vertical="center"/>
    </xf>
    <xf numFmtId="38" fontId="41" fillId="0" borderId="25" xfId="8" applyFont="1" applyFill="1" applyBorder="1" applyAlignment="1" applyProtection="1">
      <alignment horizontal="right" vertical="center"/>
    </xf>
    <xf numFmtId="38" fontId="41" fillId="0" borderId="38" xfId="8" applyFont="1" applyFill="1" applyBorder="1" applyAlignment="1" applyProtection="1">
      <alignment horizontal="right" vertical="center"/>
    </xf>
    <xf numFmtId="38" fontId="41" fillId="0" borderId="37" xfId="8" applyFont="1" applyFill="1" applyBorder="1" applyAlignment="1" applyProtection="1">
      <alignment horizontal="right" vertical="center"/>
    </xf>
    <xf numFmtId="38" fontId="41" fillId="0" borderId="0" xfId="8" applyFont="1" applyFill="1" applyBorder="1" applyAlignment="1" applyProtection="1">
      <alignment horizontal="right" vertical="center"/>
    </xf>
    <xf numFmtId="38" fontId="41" fillId="0" borderId="36" xfId="8" applyFont="1" applyFill="1" applyBorder="1" applyAlignment="1" applyProtection="1">
      <alignment horizontal="right" vertical="center"/>
    </xf>
    <xf numFmtId="38" fontId="41" fillId="0" borderId="35" xfId="8" applyFont="1" applyFill="1" applyBorder="1" applyAlignment="1" applyProtection="1">
      <alignment horizontal="right" vertical="center"/>
    </xf>
    <xf numFmtId="38" fontId="41" fillId="0" borderId="22" xfId="8" applyFont="1" applyFill="1" applyBorder="1" applyAlignment="1" applyProtection="1">
      <alignment horizontal="right" vertical="center"/>
    </xf>
    <xf numFmtId="38" fontId="41" fillId="0" borderId="34" xfId="8" applyFont="1" applyFill="1" applyBorder="1" applyAlignment="1" applyProtection="1">
      <alignment horizontal="right" vertical="center"/>
    </xf>
    <xf numFmtId="38" fontId="41" fillId="0" borderId="35" xfId="8" applyFont="1" applyFill="1" applyBorder="1" applyAlignment="1" applyProtection="1">
      <alignment horizontal="center" vertical="center"/>
    </xf>
    <xf numFmtId="38" fontId="41" fillId="0" borderId="22" xfId="8" applyFont="1" applyFill="1" applyBorder="1" applyAlignment="1" applyProtection="1">
      <alignment horizontal="center" vertical="center"/>
    </xf>
    <xf numFmtId="38" fontId="41" fillId="0" borderId="34" xfId="8" applyFont="1" applyFill="1" applyBorder="1" applyAlignment="1" applyProtection="1">
      <alignment horizontal="center" vertical="center"/>
    </xf>
    <xf numFmtId="38" fontId="23" fillId="0" borderId="151" xfId="8" applyFont="1" applyFill="1" applyBorder="1" applyAlignment="1" applyProtection="1">
      <alignment horizontal="center" vertical="center" shrinkToFit="1"/>
    </xf>
    <xf numFmtId="38" fontId="23" fillId="0" borderId="177" xfId="8" applyFont="1" applyFill="1" applyBorder="1" applyAlignment="1" applyProtection="1">
      <alignment horizontal="center" vertical="center" shrinkToFit="1"/>
    </xf>
    <xf numFmtId="38" fontId="41" fillId="0" borderId="176" xfId="8" applyFont="1" applyFill="1" applyBorder="1" applyAlignment="1" applyProtection="1">
      <alignment horizontal="center" vertical="center"/>
    </xf>
    <xf numFmtId="38" fontId="41" fillId="0" borderId="175" xfId="8" applyFont="1" applyFill="1" applyBorder="1" applyAlignment="1" applyProtection="1">
      <alignment horizontal="center" vertical="center"/>
    </xf>
    <xf numFmtId="38" fontId="41" fillId="0" borderId="178" xfId="8" applyFont="1" applyFill="1" applyBorder="1" applyAlignment="1" applyProtection="1">
      <alignment horizontal="center" vertical="center"/>
    </xf>
    <xf numFmtId="38" fontId="41" fillId="0" borderId="92" xfId="8" applyFont="1" applyFill="1" applyBorder="1" applyAlignment="1" applyProtection="1">
      <alignment horizontal="center" vertical="center"/>
    </xf>
    <xf numFmtId="38" fontId="41" fillId="0" borderId="142" xfId="8" applyFont="1" applyFill="1" applyBorder="1" applyAlignment="1" applyProtection="1">
      <alignment horizontal="center" vertical="center"/>
    </xf>
    <xf numFmtId="38" fontId="41" fillId="0" borderId="126" xfId="8" applyFont="1" applyFill="1" applyBorder="1" applyAlignment="1" applyProtection="1">
      <alignment horizontal="center" vertical="center"/>
    </xf>
    <xf numFmtId="38" fontId="19" fillId="0" borderId="181" xfId="8" applyFont="1" applyFill="1" applyBorder="1" applyAlignment="1" applyProtection="1">
      <alignment horizontal="right"/>
    </xf>
    <xf numFmtId="38" fontId="19" fillId="0" borderId="48" xfId="8" applyFont="1" applyFill="1" applyBorder="1" applyAlignment="1" applyProtection="1">
      <alignment horizontal="right"/>
    </xf>
    <xf numFmtId="38" fontId="19" fillId="0" borderId="180" xfId="8" applyFont="1" applyFill="1" applyBorder="1" applyAlignment="1" applyProtection="1">
      <alignment horizontal="right"/>
    </xf>
    <xf numFmtId="38" fontId="41" fillId="0" borderId="52" xfId="8" applyFont="1" applyFill="1" applyBorder="1" applyAlignment="1" applyProtection="1">
      <alignment vertical="center"/>
    </xf>
    <xf numFmtId="38" fontId="41" fillId="0" borderId="51" xfId="8" applyFont="1" applyFill="1" applyBorder="1" applyAlignment="1" applyProtection="1">
      <alignment vertical="center"/>
    </xf>
    <xf numFmtId="38" fontId="41" fillId="0" borderId="50" xfId="8" applyFont="1" applyFill="1" applyBorder="1" applyAlignment="1" applyProtection="1">
      <alignment vertical="center"/>
    </xf>
    <xf numFmtId="38" fontId="41" fillId="0" borderId="179" xfId="8" applyFont="1" applyFill="1" applyBorder="1" applyAlignment="1" applyProtection="1">
      <alignment vertical="center"/>
    </xf>
    <xf numFmtId="38" fontId="38" fillId="0" borderId="19" xfId="8" applyFont="1" applyBorder="1" applyAlignment="1" applyProtection="1">
      <alignment horizontal="center"/>
    </xf>
    <xf numFmtId="0" fontId="38" fillId="0" borderId="25" xfId="11" applyFont="1" applyBorder="1" applyAlignment="1" applyProtection="1">
      <alignment horizontal="center"/>
    </xf>
    <xf numFmtId="0" fontId="38" fillId="0" borderId="184" xfId="11" applyFont="1" applyBorder="1" applyAlignment="1" applyProtection="1">
      <alignment horizontal="center"/>
    </xf>
    <xf numFmtId="0" fontId="38" fillId="0" borderId="183" xfId="11" applyFont="1" applyBorder="1" applyAlignment="1" applyProtection="1">
      <alignment horizontal="center"/>
    </xf>
    <xf numFmtId="0" fontId="38" fillId="0" borderId="119" xfId="11" applyFont="1" applyBorder="1" applyAlignment="1" applyProtection="1">
      <alignment horizontal="center"/>
    </xf>
    <xf numFmtId="0" fontId="38" fillId="0" borderId="117" xfId="11" applyFont="1" applyBorder="1" applyAlignment="1" applyProtection="1">
      <alignment horizontal="center"/>
    </xf>
    <xf numFmtId="38" fontId="41" fillId="0" borderId="1" xfId="8" applyFont="1" applyFill="1" applyBorder="1" applyAlignment="1" applyProtection="1">
      <alignment vertical="center"/>
    </xf>
    <xf numFmtId="38" fontId="41" fillId="0" borderId="7" xfId="8" applyFont="1" applyFill="1" applyBorder="1" applyAlignment="1" applyProtection="1">
      <alignment vertical="center"/>
    </xf>
    <xf numFmtId="38" fontId="41" fillId="0" borderId="11" xfId="8" applyFont="1" applyFill="1" applyBorder="1" applyAlignment="1" applyProtection="1">
      <alignment vertical="center"/>
    </xf>
    <xf numFmtId="38" fontId="41" fillId="0" borderId="182" xfId="8" applyFont="1" applyFill="1" applyBorder="1" applyAlignment="1" applyProtection="1">
      <alignment vertical="center"/>
    </xf>
    <xf numFmtId="38" fontId="41" fillId="0" borderId="10" xfId="8" applyFont="1" applyFill="1" applyBorder="1" applyAlignment="1" applyProtection="1">
      <alignment vertical="center"/>
    </xf>
    <xf numFmtId="38" fontId="53" fillId="8" borderId="48" xfId="8" applyFont="1" applyFill="1" applyBorder="1" applyAlignment="1" applyProtection="1">
      <alignment vertical="center" wrapText="1"/>
    </xf>
    <xf numFmtId="0" fontId="53" fillId="0" borderId="0" xfId="11" applyFont="1" applyAlignment="1" applyProtection="1">
      <alignment vertical="center" wrapText="1"/>
    </xf>
    <xf numFmtId="0" fontId="40" fillId="0" borderId="0" xfId="10" applyFont="1" applyAlignment="1">
      <alignment horizontal="center" vertical="center"/>
    </xf>
    <xf numFmtId="38" fontId="20" fillId="0" borderId="0" xfId="8" applyFont="1" applyFill="1" applyBorder="1" applyAlignment="1">
      <alignment horizontal="distributed" vertical="center"/>
    </xf>
    <xf numFmtId="0" fontId="45" fillId="0" borderId="0" xfId="8" applyNumberFormat="1" applyFont="1" applyFill="1" applyBorder="1" applyAlignment="1">
      <alignment horizontal="center" vertical="center" shrinkToFit="1"/>
    </xf>
    <xf numFmtId="0" fontId="45" fillId="0" borderId="0" xfId="10" applyNumberFormat="1" applyFont="1" applyBorder="1" applyAlignment="1">
      <alignment horizontal="center" vertical="center" shrinkToFit="1"/>
    </xf>
    <xf numFmtId="38" fontId="21" fillId="8" borderId="181" xfId="8" applyFont="1" applyFill="1" applyBorder="1" applyAlignment="1" applyProtection="1">
      <alignment horizontal="distributed" vertical="center" wrapText="1"/>
    </xf>
    <xf numFmtId="0" fontId="22" fillId="0" borderId="48" xfId="11" applyBorder="1" applyAlignment="1" applyProtection="1">
      <alignment vertical="center"/>
    </xf>
    <xf numFmtId="0" fontId="22" fillId="0" borderId="180" xfId="11" applyBorder="1" applyAlignment="1" applyProtection="1">
      <alignment vertical="center"/>
    </xf>
    <xf numFmtId="0" fontId="22" fillId="0" borderId="187" xfId="11" applyBorder="1" applyAlignment="1" applyProtection="1">
      <alignment vertical="center"/>
    </xf>
    <xf numFmtId="0" fontId="22" fillId="0" borderId="186" xfId="11" applyBorder="1" applyAlignment="1" applyProtection="1">
      <alignment vertical="center"/>
    </xf>
    <xf numFmtId="0" fontId="22" fillId="0" borderId="185" xfId="11" applyBorder="1" applyAlignment="1" applyProtection="1">
      <alignment vertical="center"/>
    </xf>
    <xf numFmtId="38" fontId="45" fillId="0" borderId="0" xfId="8" applyFont="1" applyFill="1" applyBorder="1" applyAlignment="1">
      <alignment horizontal="center" vertical="center" shrinkToFit="1"/>
    </xf>
    <xf numFmtId="0" fontId="45" fillId="0" borderId="0" xfId="10" applyFont="1" applyBorder="1" applyAlignment="1">
      <alignment horizontal="center" vertical="center" shrinkToFit="1"/>
    </xf>
    <xf numFmtId="38" fontId="41" fillId="0" borderId="40" xfId="8" applyFont="1" applyFill="1" applyBorder="1" applyAlignment="1" applyProtection="1">
      <alignment horizontal="center" vertical="center"/>
    </xf>
    <xf numFmtId="38" fontId="22" fillId="0" borderId="39" xfId="8" applyFont="1" applyFill="1" applyBorder="1" applyAlignment="1" applyProtection="1">
      <alignment horizontal="center" vertical="center" wrapText="1"/>
    </xf>
    <xf numFmtId="38" fontId="22" fillId="0" borderId="25" xfId="8" applyFont="1" applyFill="1" applyBorder="1" applyAlignment="1" applyProtection="1">
      <alignment horizontal="center" vertical="center"/>
    </xf>
    <xf numFmtId="38" fontId="22" fillId="0" borderId="38" xfId="8" applyFont="1" applyFill="1" applyBorder="1" applyAlignment="1" applyProtection="1">
      <alignment horizontal="center" vertical="center"/>
    </xf>
    <xf numFmtId="38" fontId="36" fillId="0" borderId="147" xfId="8" applyFont="1" applyFill="1" applyBorder="1" applyAlignment="1" applyProtection="1">
      <alignment horizontal="center" vertical="center" wrapText="1"/>
    </xf>
    <xf numFmtId="38" fontId="36" fillId="0" borderId="33" xfId="8" applyFont="1" applyFill="1" applyBorder="1" applyAlignment="1" applyProtection="1">
      <alignment horizontal="center" vertical="center" wrapText="1"/>
    </xf>
    <xf numFmtId="38" fontId="36" fillId="0" borderId="121" xfId="8" applyFont="1" applyFill="1" applyBorder="1" applyAlignment="1" applyProtection="1">
      <alignment horizontal="center" vertical="center" wrapText="1"/>
    </xf>
    <xf numFmtId="0" fontId="24" fillId="0" borderId="17" xfId="11" applyFont="1" applyBorder="1" applyAlignment="1" applyProtection="1">
      <alignment wrapText="1"/>
    </xf>
    <xf numFmtId="0" fontId="24" fillId="0" borderId="22" xfId="11" applyFont="1" applyBorder="1" applyAlignment="1" applyProtection="1">
      <alignment wrapText="1"/>
    </xf>
    <xf numFmtId="0" fontId="24" fillId="0" borderId="135" xfId="11" applyFont="1" applyBorder="1" applyAlignment="1" applyProtection="1">
      <alignment wrapText="1"/>
    </xf>
    <xf numFmtId="38" fontId="45" fillId="0" borderId="41" xfId="8" applyFont="1" applyFill="1" applyBorder="1" applyAlignment="1" applyProtection="1">
      <alignment horizontal="center" vertical="center"/>
    </xf>
    <xf numFmtId="0" fontId="45" fillId="0" borderId="23" xfId="11" applyFont="1" applyBorder="1" applyAlignment="1" applyProtection="1">
      <alignment vertical="center"/>
    </xf>
    <xf numFmtId="0" fontId="45" fillId="0" borderId="40" xfId="11" applyFont="1" applyBorder="1" applyAlignment="1" applyProtection="1">
      <alignment vertical="center"/>
    </xf>
    <xf numFmtId="38" fontId="11" fillId="0" borderId="0" xfId="3" applyFont="1" applyBorder="1" applyAlignment="1">
      <alignment horizontal="center" vertical="center"/>
    </xf>
    <xf numFmtId="0" fontId="11" fillId="0" borderId="189" xfId="1" applyFont="1" applyFill="1" applyBorder="1" applyAlignment="1">
      <alignment vertical="center"/>
    </xf>
    <xf numFmtId="0" fontId="11" fillId="0" borderId="188" xfId="1" applyFont="1" applyFill="1" applyBorder="1" applyAlignment="1">
      <alignment vertical="center"/>
    </xf>
    <xf numFmtId="0" fontId="12" fillId="0" borderId="105" xfId="1" applyFont="1" applyFill="1" applyBorder="1" applyAlignment="1">
      <alignment vertical="center"/>
    </xf>
    <xf numFmtId="0" fontId="12" fillId="0" borderId="104" xfId="1" applyFont="1" applyFill="1" applyBorder="1" applyAlignment="1">
      <alignment vertical="center"/>
    </xf>
    <xf numFmtId="0" fontId="11" fillId="0" borderId="147" xfId="1" applyFont="1" applyFill="1" applyBorder="1" applyAlignment="1">
      <alignment vertical="center" textRotation="255"/>
    </xf>
    <xf numFmtId="0" fontId="11" fillId="0" borderId="20" xfId="1" applyFont="1" applyFill="1" applyBorder="1" applyAlignment="1">
      <alignment vertical="center" textRotation="255"/>
    </xf>
    <xf numFmtId="0" fontId="11" fillId="0" borderId="183" xfId="1" applyFont="1" applyFill="1" applyBorder="1" applyAlignment="1">
      <alignment vertical="center" textRotation="255"/>
    </xf>
    <xf numFmtId="0" fontId="11" fillId="0" borderId="111" xfId="1" applyFont="1" applyFill="1" applyBorder="1" applyAlignment="1">
      <alignment vertical="center" textRotation="255"/>
    </xf>
    <xf numFmtId="0" fontId="11" fillId="0" borderId="107" xfId="1" applyFont="1" applyFill="1" applyBorder="1" applyAlignment="1">
      <alignment vertical="center" textRotation="255"/>
    </xf>
    <xf numFmtId="0" fontId="11" fillId="0" borderId="105" xfId="1" applyFont="1" applyFill="1" applyBorder="1" applyAlignment="1">
      <alignment vertical="center" textRotation="255"/>
    </xf>
    <xf numFmtId="0" fontId="11" fillId="0" borderId="190" xfId="1" applyFont="1" applyFill="1" applyBorder="1" applyAlignment="1">
      <alignment vertical="center"/>
    </xf>
    <xf numFmtId="0" fontId="11" fillId="0" borderId="154" xfId="1" applyFont="1" applyFill="1" applyBorder="1" applyAlignment="1">
      <alignment vertical="center" textRotation="255"/>
    </xf>
    <xf numFmtId="0" fontId="11" fillId="0" borderId="194" xfId="1" applyFont="1" applyFill="1" applyBorder="1" applyAlignment="1">
      <alignment vertical="center" textRotation="255"/>
    </xf>
    <xf numFmtId="0" fontId="11" fillId="0" borderId="149" xfId="1" applyFont="1" applyFill="1" applyBorder="1" applyAlignment="1">
      <alignment vertical="center" textRotation="255"/>
    </xf>
    <xf numFmtId="0" fontId="11" fillId="0" borderId="116" xfId="1" applyFont="1" applyFill="1" applyBorder="1" applyAlignment="1">
      <alignment horizontal="center" vertical="center"/>
    </xf>
    <xf numFmtId="0" fontId="11" fillId="0" borderId="114" xfId="1" applyFont="1" applyFill="1" applyBorder="1" applyAlignment="1">
      <alignment horizontal="center" vertical="center"/>
    </xf>
    <xf numFmtId="0" fontId="18" fillId="0" borderId="0" xfId="1" applyFont="1" applyBorder="1" applyAlignment="1">
      <alignment vertical="center"/>
    </xf>
    <xf numFmtId="38" fontId="22" fillId="0" borderId="1" xfId="3" applyFont="1" applyBorder="1" applyAlignment="1">
      <alignment horizontal="right" vertical="center"/>
    </xf>
    <xf numFmtId="0" fontId="22" fillId="0" borderId="1" xfId="1" applyFont="1" applyBorder="1" applyAlignment="1">
      <alignment horizontal="center" vertical="center"/>
    </xf>
    <xf numFmtId="0" fontId="22" fillId="0" borderId="35" xfId="1" applyFont="1" applyBorder="1" applyAlignment="1">
      <alignment horizontal="center" vertical="center"/>
    </xf>
    <xf numFmtId="0" fontId="22" fillId="0" borderId="22" xfId="1" applyFont="1" applyBorder="1" applyAlignment="1">
      <alignment horizontal="center" vertical="center"/>
    </xf>
    <xf numFmtId="0" fontId="22" fillId="0" borderId="34" xfId="1" applyFont="1" applyBorder="1" applyAlignment="1">
      <alignment horizontal="center" vertical="center"/>
    </xf>
    <xf numFmtId="38" fontId="22" fillId="0" borderId="41" xfId="3" applyFont="1" applyBorder="1" applyAlignment="1">
      <alignment horizontal="right" vertical="center"/>
    </xf>
    <xf numFmtId="38" fontId="22" fillId="0" borderId="23" xfId="3" applyFont="1" applyBorder="1" applyAlignment="1">
      <alignment horizontal="right" vertical="center"/>
    </xf>
    <xf numFmtId="38" fontId="22" fillId="0" borderId="40" xfId="3" applyFont="1" applyBorder="1" applyAlignment="1">
      <alignment horizontal="right" vertical="center"/>
    </xf>
    <xf numFmtId="38" fontId="22" fillId="0" borderId="1" xfId="3" applyFont="1" applyBorder="1" applyAlignment="1">
      <alignment horizontal="center" vertical="center"/>
    </xf>
    <xf numFmtId="38" fontId="22" fillId="0" borderId="40" xfId="3" applyFont="1" applyBorder="1" applyAlignment="1">
      <alignment horizontal="center" vertical="center"/>
    </xf>
    <xf numFmtId="0" fontId="22" fillId="0" borderId="11" xfId="1" applyFont="1" applyBorder="1" applyAlignment="1">
      <alignment horizontal="center" vertical="center"/>
    </xf>
    <xf numFmtId="0" fontId="22" fillId="0" borderId="5" xfId="1" applyFont="1" applyBorder="1" applyAlignment="1">
      <alignment horizontal="center" vertical="center"/>
    </xf>
    <xf numFmtId="38" fontId="22" fillId="0" borderId="23" xfId="3" applyFont="1" applyBorder="1" applyAlignment="1">
      <alignment horizontal="center" vertical="center"/>
    </xf>
    <xf numFmtId="38" fontId="22" fillId="0" borderId="41" xfId="3" applyFont="1" applyBorder="1" applyAlignment="1">
      <alignment horizontal="center" vertical="center"/>
    </xf>
    <xf numFmtId="0" fontId="22" fillId="0" borderId="11"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39" xfId="1" applyFont="1" applyBorder="1" applyAlignment="1">
      <alignment horizontal="left" vertical="center"/>
    </xf>
    <xf numFmtId="0" fontId="22" fillId="0" borderId="25" xfId="1" applyFont="1" applyBorder="1" applyAlignment="1">
      <alignment horizontal="left" vertical="center"/>
    </xf>
    <xf numFmtId="0" fontId="22" fillId="0" borderId="38" xfId="1" applyFont="1" applyBorder="1" applyAlignment="1">
      <alignment horizontal="left" vertical="center"/>
    </xf>
    <xf numFmtId="0" fontId="22" fillId="0" borderId="37" xfId="1" applyFont="1" applyBorder="1" applyAlignment="1">
      <alignment horizontal="left" vertical="center"/>
    </xf>
    <xf numFmtId="0" fontId="22" fillId="0" borderId="0" xfId="1" applyFont="1" applyBorder="1" applyAlignment="1">
      <alignment horizontal="left" vertical="center"/>
    </xf>
    <xf numFmtId="0" fontId="22" fillId="0" borderId="36" xfId="1" applyFont="1" applyBorder="1" applyAlignment="1">
      <alignment horizontal="left" vertical="center"/>
    </xf>
    <xf numFmtId="0" fontId="22" fillId="0" borderId="35" xfId="1" applyFont="1" applyBorder="1" applyAlignment="1">
      <alignment horizontal="left" vertical="center"/>
    </xf>
    <xf numFmtId="0" fontId="22" fillId="0" borderId="22" xfId="1" applyFont="1" applyBorder="1" applyAlignment="1">
      <alignment horizontal="left" vertical="center"/>
    </xf>
    <xf numFmtId="0" fontId="22" fillId="0" borderId="34" xfId="1" applyFont="1" applyBorder="1" applyAlignment="1">
      <alignment horizontal="left" vertical="center"/>
    </xf>
    <xf numFmtId="0" fontId="57" fillId="0" borderId="0" xfId="1" applyFont="1" applyAlignment="1">
      <alignment horizontal="center" vertical="center"/>
    </xf>
    <xf numFmtId="0" fontId="22" fillId="0" borderId="0" xfId="1" applyFont="1" applyAlignment="1">
      <alignment horizontal="left" vertical="center"/>
    </xf>
    <xf numFmtId="0" fontId="22" fillId="0" borderId="39" xfId="1" applyFont="1" applyBorder="1" applyAlignment="1">
      <alignment horizontal="center" vertical="center"/>
    </xf>
    <xf numFmtId="0" fontId="22" fillId="0" borderId="25" xfId="1" applyFont="1" applyBorder="1" applyAlignment="1">
      <alignment horizontal="center" vertical="center"/>
    </xf>
    <xf numFmtId="0" fontId="22" fillId="0" borderId="38" xfId="1" applyFont="1" applyBorder="1" applyAlignment="1">
      <alignment horizontal="center" vertical="center"/>
    </xf>
    <xf numFmtId="0" fontId="22" fillId="0" borderId="37" xfId="1" applyFont="1" applyBorder="1" applyAlignment="1">
      <alignment horizontal="center" vertical="center"/>
    </xf>
    <xf numFmtId="0" fontId="22" fillId="0" borderId="0" xfId="1" applyFont="1" applyBorder="1" applyAlignment="1">
      <alignment horizontal="center" vertical="center"/>
    </xf>
    <xf numFmtId="0" fontId="22" fillId="0" borderId="36" xfId="1" applyFont="1" applyBorder="1" applyAlignment="1">
      <alignment horizontal="center" vertical="center"/>
    </xf>
    <xf numFmtId="0" fontId="22" fillId="0" borderId="13" xfId="1" applyFont="1" applyBorder="1" applyAlignment="1">
      <alignment horizontal="center" vertical="center"/>
    </xf>
    <xf numFmtId="0" fontId="22" fillId="2" borderId="1" xfId="1" applyFont="1" applyFill="1" applyBorder="1" applyAlignment="1">
      <alignment horizontal="left" vertical="center" wrapText="1"/>
    </xf>
    <xf numFmtId="0" fontId="22" fillId="2" borderId="1" xfId="1" applyFont="1" applyFill="1" applyBorder="1" applyAlignment="1">
      <alignment horizontal="left" vertical="center"/>
    </xf>
    <xf numFmtId="0" fontId="22" fillId="2" borderId="1" xfId="1" applyFont="1" applyFill="1" applyBorder="1" applyAlignment="1">
      <alignment horizontal="center" vertical="center" wrapText="1"/>
    </xf>
    <xf numFmtId="0" fontId="22" fillId="2" borderId="41" xfId="0" applyFont="1" applyFill="1" applyBorder="1" applyAlignment="1">
      <alignment horizontal="center" vertical="center"/>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194" fontId="61" fillId="0" borderId="0" xfId="0" applyNumberFormat="1" applyFont="1" applyBorder="1" applyAlignment="1">
      <alignment horizontal="right" vertical="center"/>
    </xf>
    <xf numFmtId="0" fontId="1" fillId="0" borderId="0" xfId="0" applyFont="1" applyBorder="1" applyAlignment="1">
      <alignment horizontal="left" vertical="center"/>
    </xf>
    <xf numFmtId="0" fontId="61" fillId="0" borderId="0" xfId="0" applyFont="1" applyFill="1" applyBorder="1">
      <alignment vertical="center"/>
    </xf>
    <xf numFmtId="0" fontId="61" fillId="0" borderId="0" xfId="0" applyFont="1" applyFill="1" applyBorder="1" applyAlignment="1">
      <alignment vertical="center"/>
    </xf>
    <xf numFmtId="0" fontId="3" fillId="0" borderId="31" xfId="0" applyFont="1" applyFill="1" applyBorder="1" applyAlignment="1">
      <alignment horizontal="center" vertical="center" wrapText="1"/>
    </xf>
    <xf numFmtId="0" fontId="3" fillId="0" borderId="231" xfId="0" applyFont="1" applyFill="1" applyBorder="1" applyAlignment="1">
      <alignment horizontal="left" vertical="center" wrapText="1"/>
    </xf>
    <xf numFmtId="0" fontId="3" fillId="0" borderId="157"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30" xfId="0" applyFont="1" applyFill="1" applyBorder="1" applyAlignment="1">
      <alignment horizontal="left" vertical="center" wrapText="1"/>
    </xf>
    <xf numFmtId="0" fontId="3" fillId="0" borderId="158" xfId="0" applyFont="1" applyFill="1" applyBorder="1" applyAlignment="1">
      <alignment horizontal="left" vertical="center" wrapText="1"/>
    </xf>
    <xf numFmtId="0" fontId="3" fillId="0" borderId="229"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41" fillId="0" borderId="157"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45" xfId="0" applyFont="1" applyFill="1" applyBorder="1" applyAlignment="1">
      <alignment horizontal="left" vertical="center" wrapText="1"/>
    </xf>
    <xf numFmtId="0" fontId="61" fillId="0" borderId="0" xfId="0" applyFont="1" applyFill="1">
      <alignment vertical="center"/>
    </xf>
  </cellXfs>
  <cellStyles count="17">
    <cellStyle name="パーセント 2" xfId="5" xr:uid="{21722198-8230-43B8-B6F5-8C4E8B073C0F}"/>
    <cellStyle name="桁区切り" xfId="12" builtinId="6"/>
    <cellStyle name="桁区切り 2" xfId="3" xr:uid="{AB7405C0-CDCB-4137-A516-D22B814BDFFC}"/>
    <cellStyle name="桁区切り 2 2" xfId="8" xr:uid="{E378E96E-D08E-4BA3-AF4D-0BDA6C172A8E}"/>
    <cellStyle name="桁区切り 3" xfId="7" xr:uid="{997F9D36-2C08-439B-B9B1-94557E448D9D}"/>
    <cellStyle name="標準" xfId="0" builtinId="0"/>
    <cellStyle name="標準 2" xfId="1" xr:uid="{1D11B8C8-0992-4BC1-B338-727078020079}"/>
    <cellStyle name="標準 2 2" xfId="9" xr:uid="{1D783BB5-91F5-470E-97AE-B8BBEEFC8A70}"/>
    <cellStyle name="標準 2 2 2" xfId="14" xr:uid="{F07DE795-F570-4C79-855C-3DFB47EB0E3F}"/>
    <cellStyle name="標準 2 3" xfId="16" xr:uid="{3772A8BC-D664-4B6B-BDC4-8FAB7D1FEBD1}"/>
    <cellStyle name="標準 3" xfId="2" xr:uid="{293FA13F-6BF1-4F46-842A-1D76E6F55825}"/>
    <cellStyle name="標準 3 2" xfId="6" xr:uid="{753985E6-4F85-4C8D-A479-870C4346CC0F}"/>
    <cellStyle name="標準 3 2 2" xfId="15" xr:uid="{A960FBEB-90F1-49F2-BD8A-07FF28B3060C}"/>
    <cellStyle name="標準 3 3" xfId="13" xr:uid="{EE0DEAF0-8DFE-4464-915A-20443E4180DE}"/>
    <cellStyle name="標準 4" xfId="10" xr:uid="{92F88CCB-BEF5-4B09-A804-3C8E56BE2C68}"/>
    <cellStyle name="標準_00-1_kariire_sannsyutu" xfId="11" xr:uid="{F85DB692-552D-4019-A2C6-49F66F5829E3}"/>
    <cellStyle name="標準_老人福祉施設整備費補助金様式特養_室別面積表" xfId="4" xr:uid="{F407B06D-99B5-407B-9BFB-F994453947FB}"/>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rgb="FFFF99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12</xdr:col>
      <xdr:colOff>152400</xdr:colOff>
      <xdr:row>103</xdr:row>
      <xdr:rowOff>76200</xdr:rowOff>
    </xdr:from>
    <xdr:to>
      <xdr:col>13</xdr:col>
      <xdr:colOff>104775</xdr:colOff>
      <xdr:row>103</xdr:row>
      <xdr:rowOff>342900</xdr:rowOff>
    </xdr:to>
    <xdr:sp macro="" textlink="">
      <xdr:nvSpPr>
        <xdr:cNvPr id="2" name="楕円 1">
          <a:extLst>
            <a:ext uri="{FF2B5EF4-FFF2-40B4-BE49-F238E27FC236}">
              <a16:creationId xmlns:a16="http://schemas.microsoft.com/office/drawing/2014/main" id="{D6A9DB8B-5CD8-406D-A8DB-09AAC4D240E0}"/>
            </a:ext>
          </a:extLst>
        </xdr:cNvPr>
        <xdr:cNvSpPr/>
      </xdr:nvSpPr>
      <xdr:spPr>
        <a:xfrm>
          <a:off x="8372475" y="13506450"/>
          <a:ext cx="333375" cy="266700"/>
        </a:xfrm>
        <a:prstGeom prst="ellipse">
          <a:avLst/>
        </a:prstGeom>
        <a:noFill/>
        <a:ln w="381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210208</xdr:colOff>
      <xdr:row>4</xdr:row>
      <xdr:rowOff>308742</xdr:rowOff>
    </xdr:from>
    <xdr:to>
      <xdr:col>15</xdr:col>
      <xdr:colOff>374432</xdr:colOff>
      <xdr:row>6</xdr:row>
      <xdr:rowOff>32846</xdr:rowOff>
    </xdr:to>
    <xdr:sp macro="" textlink="">
      <xdr:nvSpPr>
        <xdr:cNvPr id="3" name="四角形: 角を丸くする 2">
          <a:extLst>
            <a:ext uri="{FF2B5EF4-FFF2-40B4-BE49-F238E27FC236}">
              <a16:creationId xmlns:a16="http://schemas.microsoft.com/office/drawing/2014/main" id="{2B006E1C-B5FD-4113-B892-5FF77FA3A40B}"/>
            </a:ext>
          </a:extLst>
        </xdr:cNvPr>
        <xdr:cNvSpPr/>
      </xdr:nvSpPr>
      <xdr:spPr>
        <a:xfrm>
          <a:off x="8329449" y="1806466"/>
          <a:ext cx="1307224" cy="472966"/>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a:t>←日付入力</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273325</xdr:colOff>
      <xdr:row>2</xdr:row>
      <xdr:rowOff>157368</xdr:rowOff>
    </xdr:from>
    <xdr:to>
      <xdr:col>24</xdr:col>
      <xdr:colOff>654324</xdr:colOff>
      <xdr:row>7</xdr:row>
      <xdr:rowOff>190500</xdr:rowOff>
    </xdr:to>
    <xdr:sp macro="" textlink="">
      <xdr:nvSpPr>
        <xdr:cNvPr id="2" name="四角形: 角を丸くする 1">
          <a:extLst>
            <a:ext uri="{FF2B5EF4-FFF2-40B4-BE49-F238E27FC236}">
              <a16:creationId xmlns:a16="http://schemas.microsoft.com/office/drawing/2014/main" id="{EDEE9786-5039-4890-B869-B8A443888574}"/>
            </a:ext>
          </a:extLst>
        </xdr:cNvPr>
        <xdr:cNvSpPr/>
      </xdr:nvSpPr>
      <xdr:spPr>
        <a:xfrm>
          <a:off x="9947412" y="654325"/>
          <a:ext cx="2443369" cy="1275523"/>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a:t>地番、地目について、足りなければ分かるものを添付してください。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191055</xdr:colOff>
      <xdr:row>28</xdr:row>
      <xdr:rowOff>224996</xdr:rowOff>
    </xdr:from>
    <xdr:to>
      <xdr:col>11</xdr:col>
      <xdr:colOff>249325</xdr:colOff>
      <xdr:row>31</xdr:row>
      <xdr:rowOff>27773</xdr:rowOff>
    </xdr:to>
    <xdr:cxnSp macro="">
      <xdr:nvCxnSpPr>
        <xdr:cNvPr id="5" name="コネクタ: カギ線 4">
          <a:extLst>
            <a:ext uri="{FF2B5EF4-FFF2-40B4-BE49-F238E27FC236}">
              <a16:creationId xmlns:a16="http://schemas.microsoft.com/office/drawing/2014/main" id="{46EB2FDB-7772-4C52-A2C9-98F43126DEC8}"/>
            </a:ext>
          </a:extLst>
        </xdr:cNvPr>
        <xdr:cNvCxnSpPr/>
      </xdr:nvCxnSpPr>
      <xdr:spPr>
        <a:xfrm rot="5400000">
          <a:off x="3263269" y="4921869"/>
          <a:ext cx="498516" cy="3926248"/>
        </a:xfrm>
        <a:prstGeom prst="bentConnector3">
          <a:avLst>
            <a:gd name="adj1" fmla="val 50000"/>
          </a:avLst>
        </a:prstGeom>
        <a:ln>
          <a:prstDash val="sys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207067</xdr:colOff>
      <xdr:row>35</xdr:row>
      <xdr:rowOff>16565</xdr:rowOff>
    </xdr:from>
    <xdr:to>
      <xdr:col>7</xdr:col>
      <xdr:colOff>207066</xdr:colOff>
      <xdr:row>36</xdr:row>
      <xdr:rowOff>157369</xdr:rowOff>
    </xdr:to>
    <xdr:cxnSp macro="">
      <xdr:nvCxnSpPr>
        <xdr:cNvPr id="10" name="コネクタ: カギ線 9">
          <a:extLst>
            <a:ext uri="{FF2B5EF4-FFF2-40B4-BE49-F238E27FC236}">
              <a16:creationId xmlns:a16="http://schemas.microsoft.com/office/drawing/2014/main" id="{2BDF88F9-454E-4935-9762-F2DDB9E764EA}"/>
            </a:ext>
          </a:extLst>
        </xdr:cNvPr>
        <xdr:cNvCxnSpPr/>
      </xdr:nvCxnSpPr>
      <xdr:spPr>
        <a:xfrm rot="10800000" flipV="1">
          <a:off x="1946415" y="8050695"/>
          <a:ext cx="1598542" cy="372717"/>
        </a:xfrm>
        <a:prstGeom prst="bentConnector3">
          <a:avLst>
            <a:gd name="adj1" fmla="val 777"/>
          </a:avLst>
        </a:prstGeom>
        <a:ln>
          <a:prstDash val="sysDash"/>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0</xdr:colOff>
      <xdr:row>94</xdr:row>
      <xdr:rowOff>9525</xdr:rowOff>
    </xdr:from>
    <xdr:to>
      <xdr:col>16</xdr:col>
      <xdr:colOff>0</xdr:colOff>
      <xdr:row>94</xdr:row>
      <xdr:rowOff>200025</xdr:rowOff>
    </xdr:to>
    <xdr:sp macro="" textlink="">
      <xdr:nvSpPr>
        <xdr:cNvPr id="2" name="Text Box 1">
          <a:extLst>
            <a:ext uri="{FF2B5EF4-FFF2-40B4-BE49-F238E27FC236}">
              <a16:creationId xmlns:a16="http://schemas.microsoft.com/office/drawing/2014/main" id="{58332871-A6C6-46AC-B396-DB01EDA16AF2}"/>
            </a:ext>
          </a:extLst>
        </xdr:cNvPr>
        <xdr:cNvSpPr txBox="1">
          <a:spLocks noChangeArrowheads="1"/>
        </xdr:cNvSpPr>
      </xdr:nvSpPr>
      <xdr:spPr bwMode="auto">
        <a:xfrm>
          <a:off x="10972800" y="161258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ト</a:t>
          </a:r>
        </a:p>
      </xdr:txBody>
    </xdr:sp>
    <xdr:clientData/>
  </xdr:twoCellAnchor>
  <xdr:twoCellAnchor>
    <xdr:from>
      <xdr:col>16</xdr:col>
      <xdr:colOff>0</xdr:colOff>
      <xdr:row>94</xdr:row>
      <xdr:rowOff>9525</xdr:rowOff>
    </xdr:from>
    <xdr:to>
      <xdr:col>16</xdr:col>
      <xdr:colOff>0</xdr:colOff>
      <xdr:row>94</xdr:row>
      <xdr:rowOff>200025</xdr:rowOff>
    </xdr:to>
    <xdr:sp macro="" textlink="">
      <xdr:nvSpPr>
        <xdr:cNvPr id="3" name="Text Box 2">
          <a:extLst>
            <a:ext uri="{FF2B5EF4-FFF2-40B4-BE49-F238E27FC236}">
              <a16:creationId xmlns:a16="http://schemas.microsoft.com/office/drawing/2014/main" id="{754D1F5A-193A-44E2-A579-F1D9597D5098}"/>
            </a:ext>
          </a:extLst>
        </xdr:cNvPr>
        <xdr:cNvSpPr txBox="1">
          <a:spLocks noChangeArrowheads="1"/>
        </xdr:cNvSpPr>
      </xdr:nvSpPr>
      <xdr:spPr bwMode="auto">
        <a:xfrm>
          <a:off x="10972800" y="161258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チ</a:t>
          </a:r>
        </a:p>
      </xdr:txBody>
    </xdr:sp>
    <xdr:clientData/>
  </xdr:twoCellAnchor>
  <xdr:twoCellAnchor>
    <xdr:from>
      <xdr:col>16</xdr:col>
      <xdr:colOff>0</xdr:colOff>
      <xdr:row>94</xdr:row>
      <xdr:rowOff>9525</xdr:rowOff>
    </xdr:from>
    <xdr:to>
      <xdr:col>16</xdr:col>
      <xdr:colOff>0</xdr:colOff>
      <xdr:row>94</xdr:row>
      <xdr:rowOff>200025</xdr:rowOff>
    </xdr:to>
    <xdr:sp macro="" textlink="">
      <xdr:nvSpPr>
        <xdr:cNvPr id="4" name="Text Box 3">
          <a:extLst>
            <a:ext uri="{FF2B5EF4-FFF2-40B4-BE49-F238E27FC236}">
              <a16:creationId xmlns:a16="http://schemas.microsoft.com/office/drawing/2014/main" id="{22C3E25E-6118-4884-83BB-C77009966C1D}"/>
            </a:ext>
          </a:extLst>
        </xdr:cNvPr>
        <xdr:cNvSpPr txBox="1">
          <a:spLocks noChangeArrowheads="1"/>
        </xdr:cNvSpPr>
      </xdr:nvSpPr>
      <xdr:spPr bwMode="auto">
        <a:xfrm>
          <a:off x="10972800" y="161258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リ</a:t>
          </a:r>
        </a:p>
      </xdr:txBody>
    </xdr:sp>
    <xdr:clientData/>
  </xdr:twoCellAnchor>
  <xdr:twoCellAnchor>
    <xdr:from>
      <xdr:col>16</xdr:col>
      <xdr:colOff>0</xdr:colOff>
      <xdr:row>94</xdr:row>
      <xdr:rowOff>9525</xdr:rowOff>
    </xdr:from>
    <xdr:to>
      <xdr:col>16</xdr:col>
      <xdr:colOff>0</xdr:colOff>
      <xdr:row>94</xdr:row>
      <xdr:rowOff>200025</xdr:rowOff>
    </xdr:to>
    <xdr:sp macro="" textlink="">
      <xdr:nvSpPr>
        <xdr:cNvPr id="5" name="Text Box 4">
          <a:extLst>
            <a:ext uri="{FF2B5EF4-FFF2-40B4-BE49-F238E27FC236}">
              <a16:creationId xmlns:a16="http://schemas.microsoft.com/office/drawing/2014/main" id="{5DDFF57E-2C4D-4E09-A992-9434574874BB}"/>
            </a:ext>
          </a:extLst>
        </xdr:cNvPr>
        <xdr:cNvSpPr txBox="1">
          <a:spLocks noChangeArrowheads="1"/>
        </xdr:cNvSpPr>
      </xdr:nvSpPr>
      <xdr:spPr bwMode="auto">
        <a:xfrm>
          <a:off x="10972800" y="161258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ヌ</a:t>
          </a:r>
        </a:p>
      </xdr:txBody>
    </xdr:sp>
    <xdr:clientData/>
  </xdr:twoCellAnchor>
  <xdr:twoCellAnchor>
    <xdr:from>
      <xdr:col>16</xdr:col>
      <xdr:colOff>0</xdr:colOff>
      <xdr:row>95</xdr:row>
      <xdr:rowOff>28575</xdr:rowOff>
    </xdr:from>
    <xdr:to>
      <xdr:col>16</xdr:col>
      <xdr:colOff>0</xdr:colOff>
      <xdr:row>95</xdr:row>
      <xdr:rowOff>238125</xdr:rowOff>
    </xdr:to>
    <xdr:sp macro="" textlink="">
      <xdr:nvSpPr>
        <xdr:cNvPr id="6" name="Text Box 5">
          <a:extLst>
            <a:ext uri="{FF2B5EF4-FFF2-40B4-BE49-F238E27FC236}">
              <a16:creationId xmlns:a16="http://schemas.microsoft.com/office/drawing/2014/main" id="{4CF4D37E-F522-4B85-A97A-BAC8B677D5DD}"/>
            </a:ext>
          </a:extLst>
        </xdr:cNvPr>
        <xdr:cNvSpPr txBox="1">
          <a:spLocks noChangeArrowheads="1"/>
        </xdr:cNvSpPr>
      </xdr:nvSpPr>
      <xdr:spPr bwMode="auto">
        <a:xfrm>
          <a:off x="10972800" y="163163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ト＋チ</a:t>
          </a:r>
        </a:p>
      </xdr:txBody>
    </xdr:sp>
    <xdr:clientData/>
  </xdr:twoCellAnchor>
  <xdr:twoCellAnchor>
    <xdr:from>
      <xdr:col>16</xdr:col>
      <xdr:colOff>0</xdr:colOff>
      <xdr:row>95</xdr:row>
      <xdr:rowOff>28575</xdr:rowOff>
    </xdr:from>
    <xdr:to>
      <xdr:col>16</xdr:col>
      <xdr:colOff>0</xdr:colOff>
      <xdr:row>95</xdr:row>
      <xdr:rowOff>238125</xdr:rowOff>
    </xdr:to>
    <xdr:sp macro="" textlink="">
      <xdr:nvSpPr>
        <xdr:cNvPr id="7" name="Text Box 6">
          <a:extLst>
            <a:ext uri="{FF2B5EF4-FFF2-40B4-BE49-F238E27FC236}">
              <a16:creationId xmlns:a16="http://schemas.microsoft.com/office/drawing/2014/main" id="{9D36B9CF-1143-407F-B48F-CC915C198800}"/>
            </a:ext>
          </a:extLst>
        </xdr:cNvPr>
        <xdr:cNvSpPr txBox="1">
          <a:spLocks noChangeArrowheads="1"/>
        </xdr:cNvSpPr>
      </xdr:nvSpPr>
      <xdr:spPr bwMode="auto">
        <a:xfrm>
          <a:off x="10972800" y="163163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リ＋ヌ</a:t>
          </a:r>
        </a:p>
      </xdr:txBody>
    </xdr:sp>
    <xdr:clientData/>
  </xdr:twoCellAnchor>
  <xdr:twoCellAnchor>
    <xdr:from>
      <xdr:col>16</xdr:col>
      <xdr:colOff>0</xdr:colOff>
      <xdr:row>94</xdr:row>
      <xdr:rowOff>9525</xdr:rowOff>
    </xdr:from>
    <xdr:to>
      <xdr:col>16</xdr:col>
      <xdr:colOff>0</xdr:colOff>
      <xdr:row>94</xdr:row>
      <xdr:rowOff>200025</xdr:rowOff>
    </xdr:to>
    <xdr:sp macro="" textlink="">
      <xdr:nvSpPr>
        <xdr:cNvPr id="8" name="Text Box 7">
          <a:extLst>
            <a:ext uri="{FF2B5EF4-FFF2-40B4-BE49-F238E27FC236}">
              <a16:creationId xmlns:a16="http://schemas.microsoft.com/office/drawing/2014/main" id="{00C93B49-CE11-40BE-916E-FB5D17343CC0}"/>
            </a:ext>
          </a:extLst>
        </xdr:cNvPr>
        <xdr:cNvSpPr txBox="1">
          <a:spLocks noChangeArrowheads="1"/>
        </xdr:cNvSpPr>
      </xdr:nvSpPr>
      <xdr:spPr bwMode="auto">
        <a:xfrm>
          <a:off x="10972800" y="161258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ル</a:t>
          </a:r>
        </a:p>
      </xdr:txBody>
    </xdr:sp>
    <xdr:clientData/>
  </xdr:twoCellAnchor>
  <xdr:twoCellAnchor>
    <xdr:from>
      <xdr:col>18</xdr:col>
      <xdr:colOff>0</xdr:colOff>
      <xdr:row>100</xdr:row>
      <xdr:rowOff>9525</xdr:rowOff>
    </xdr:from>
    <xdr:to>
      <xdr:col>18</xdr:col>
      <xdr:colOff>0</xdr:colOff>
      <xdr:row>100</xdr:row>
      <xdr:rowOff>200025</xdr:rowOff>
    </xdr:to>
    <xdr:sp macro="" textlink="">
      <xdr:nvSpPr>
        <xdr:cNvPr id="9" name="Text Box 8">
          <a:extLst>
            <a:ext uri="{FF2B5EF4-FFF2-40B4-BE49-F238E27FC236}">
              <a16:creationId xmlns:a16="http://schemas.microsoft.com/office/drawing/2014/main" id="{B23456F7-639F-403A-B6C7-9BCEE0507797}"/>
            </a:ext>
          </a:extLst>
        </xdr:cNvPr>
        <xdr:cNvSpPr txBox="1">
          <a:spLocks noChangeArrowheads="1"/>
        </xdr:cNvSpPr>
      </xdr:nvSpPr>
      <xdr:spPr bwMode="auto">
        <a:xfrm>
          <a:off x="12344400" y="171545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ト</a:t>
          </a:r>
        </a:p>
      </xdr:txBody>
    </xdr:sp>
    <xdr:clientData/>
  </xdr:twoCellAnchor>
  <xdr:twoCellAnchor>
    <xdr:from>
      <xdr:col>18</xdr:col>
      <xdr:colOff>0</xdr:colOff>
      <xdr:row>100</xdr:row>
      <xdr:rowOff>9525</xdr:rowOff>
    </xdr:from>
    <xdr:to>
      <xdr:col>18</xdr:col>
      <xdr:colOff>0</xdr:colOff>
      <xdr:row>100</xdr:row>
      <xdr:rowOff>200025</xdr:rowOff>
    </xdr:to>
    <xdr:sp macro="" textlink="">
      <xdr:nvSpPr>
        <xdr:cNvPr id="10" name="Text Box 9">
          <a:extLst>
            <a:ext uri="{FF2B5EF4-FFF2-40B4-BE49-F238E27FC236}">
              <a16:creationId xmlns:a16="http://schemas.microsoft.com/office/drawing/2014/main" id="{5C90C0E3-FD76-4A8D-841C-2AF60BD967EB}"/>
            </a:ext>
          </a:extLst>
        </xdr:cNvPr>
        <xdr:cNvSpPr txBox="1">
          <a:spLocks noChangeArrowheads="1"/>
        </xdr:cNvSpPr>
      </xdr:nvSpPr>
      <xdr:spPr bwMode="auto">
        <a:xfrm>
          <a:off x="12344400" y="171545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チ</a:t>
          </a:r>
        </a:p>
      </xdr:txBody>
    </xdr:sp>
    <xdr:clientData/>
  </xdr:twoCellAnchor>
  <xdr:twoCellAnchor>
    <xdr:from>
      <xdr:col>18</xdr:col>
      <xdr:colOff>0</xdr:colOff>
      <xdr:row>100</xdr:row>
      <xdr:rowOff>9525</xdr:rowOff>
    </xdr:from>
    <xdr:to>
      <xdr:col>18</xdr:col>
      <xdr:colOff>0</xdr:colOff>
      <xdr:row>100</xdr:row>
      <xdr:rowOff>200025</xdr:rowOff>
    </xdr:to>
    <xdr:sp macro="" textlink="">
      <xdr:nvSpPr>
        <xdr:cNvPr id="11" name="Text Box 10">
          <a:extLst>
            <a:ext uri="{FF2B5EF4-FFF2-40B4-BE49-F238E27FC236}">
              <a16:creationId xmlns:a16="http://schemas.microsoft.com/office/drawing/2014/main" id="{718AF13A-4221-424F-A2EC-A080D0D0E911}"/>
            </a:ext>
          </a:extLst>
        </xdr:cNvPr>
        <xdr:cNvSpPr txBox="1">
          <a:spLocks noChangeArrowheads="1"/>
        </xdr:cNvSpPr>
      </xdr:nvSpPr>
      <xdr:spPr bwMode="auto">
        <a:xfrm>
          <a:off x="12344400" y="171545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リ</a:t>
          </a:r>
        </a:p>
      </xdr:txBody>
    </xdr:sp>
    <xdr:clientData/>
  </xdr:twoCellAnchor>
  <xdr:twoCellAnchor>
    <xdr:from>
      <xdr:col>18</xdr:col>
      <xdr:colOff>0</xdr:colOff>
      <xdr:row>100</xdr:row>
      <xdr:rowOff>9525</xdr:rowOff>
    </xdr:from>
    <xdr:to>
      <xdr:col>18</xdr:col>
      <xdr:colOff>0</xdr:colOff>
      <xdr:row>100</xdr:row>
      <xdr:rowOff>200025</xdr:rowOff>
    </xdr:to>
    <xdr:sp macro="" textlink="">
      <xdr:nvSpPr>
        <xdr:cNvPr id="12" name="Text Box 11">
          <a:extLst>
            <a:ext uri="{FF2B5EF4-FFF2-40B4-BE49-F238E27FC236}">
              <a16:creationId xmlns:a16="http://schemas.microsoft.com/office/drawing/2014/main" id="{D4F6690C-DFB6-41A9-8198-22C253F7B1FA}"/>
            </a:ext>
          </a:extLst>
        </xdr:cNvPr>
        <xdr:cNvSpPr txBox="1">
          <a:spLocks noChangeArrowheads="1"/>
        </xdr:cNvSpPr>
      </xdr:nvSpPr>
      <xdr:spPr bwMode="auto">
        <a:xfrm>
          <a:off x="12344400" y="171545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ヌ</a:t>
          </a:r>
        </a:p>
      </xdr:txBody>
    </xdr:sp>
    <xdr:clientData/>
  </xdr:twoCellAnchor>
  <xdr:twoCellAnchor>
    <xdr:from>
      <xdr:col>18</xdr:col>
      <xdr:colOff>0</xdr:colOff>
      <xdr:row>101</xdr:row>
      <xdr:rowOff>28575</xdr:rowOff>
    </xdr:from>
    <xdr:to>
      <xdr:col>18</xdr:col>
      <xdr:colOff>0</xdr:colOff>
      <xdr:row>101</xdr:row>
      <xdr:rowOff>238125</xdr:rowOff>
    </xdr:to>
    <xdr:sp macro="" textlink="">
      <xdr:nvSpPr>
        <xdr:cNvPr id="13" name="Text Box 12">
          <a:extLst>
            <a:ext uri="{FF2B5EF4-FFF2-40B4-BE49-F238E27FC236}">
              <a16:creationId xmlns:a16="http://schemas.microsoft.com/office/drawing/2014/main" id="{5D61EDA7-B1BD-41B6-83B7-D7179E6F3E74}"/>
            </a:ext>
          </a:extLst>
        </xdr:cNvPr>
        <xdr:cNvSpPr txBox="1">
          <a:spLocks noChangeArrowheads="1"/>
        </xdr:cNvSpPr>
      </xdr:nvSpPr>
      <xdr:spPr bwMode="auto">
        <a:xfrm>
          <a:off x="12344400" y="173450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ト＋チ</a:t>
          </a:r>
        </a:p>
      </xdr:txBody>
    </xdr:sp>
    <xdr:clientData/>
  </xdr:twoCellAnchor>
  <xdr:twoCellAnchor>
    <xdr:from>
      <xdr:col>18</xdr:col>
      <xdr:colOff>0</xdr:colOff>
      <xdr:row>101</xdr:row>
      <xdr:rowOff>28575</xdr:rowOff>
    </xdr:from>
    <xdr:to>
      <xdr:col>18</xdr:col>
      <xdr:colOff>0</xdr:colOff>
      <xdr:row>101</xdr:row>
      <xdr:rowOff>238125</xdr:rowOff>
    </xdr:to>
    <xdr:sp macro="" textlink="">
      <xdr:nvSpPr>
        <xdr:cNvPr id="14" name="Text Box 13">
          <a:extLst>
            <a:ext uri="{FF2B5EF4-FFF2-40B4-BE49-F238E27FC236}">
              <a16:creationId xmlns:a16="http://schemas.microsoft.com/office/drawing/2014/main" id="{C0A936C2-ABEE-4B40-860C-2C0062BB4553}"/>
            </a:ext>
          </a:extLst>
        </xdr:cNvPr>
        <xdr:cNvSpPr txBox="1">
          <a:spLocks noChangeArrowheads="1"/>
        </xdr:cNvSpPr>
      </xdr:nvSpPr>
      <xdr:spPr bwMode="auto">
        <a:xfrm>
          <a:off x="12344400" y="173450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リ＋ヌ</a:t>
          </a:r>
        </a:p>
      </xdr:txBody>
    </xdr:sp>
    <xdr:clientData/>
  </xdr:twoCellAnchor>
  <xdr:twoCellAnchor>
    <xdr:from>
      <xdr:col>18</xdr:col>
      <xdr:colOff>0</xdr:colOff>
      <xdr:row>100</xdr:row>
      <xdr:rowOff>9525</xdr:rowOff>
    </xdr:from>
    <xdr:to>
      <xdr:col>18</xdr:col>
      <xdr:colOff>0</xdr:colOff>
      <xdr:row>100</xdr:row>
      <xdr:rowOff>200025</xdr:rowOff>
    </xdr:to>
    <xdr:sp macro="" textlink="">
      <xdr:nvSpPr>
        <xdr:cNvPr id="15" name="Text Box 14">
          <a:extLst>
            <a:ext uri="{FF2B5EF4-FFF2-40B4-BE49-F238E27FC236}">
              <a16:creationId xmlns:a16="http://schemas.microsoft.com/office/drawing/2014/main" id="{8D7C7AA1-E183-43CC-98E0-9C00794BE7F5}"/>
            </a:ext>
          </a:extLst>
        </xdr:cNvPr>
        <xdr:cNvSpPr txBox="1">
          <a:spLocks noChangeArrowheads="1"/>
        </xdr:cNvSpPr>
      </xdr:nvSpPr>
      <xdr:spPr bwMode="auto">
        <a:xfrm>
          <a:off x="12344400" y="171545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ル</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76200</xdr:colOff>
      <xdr:row>47</xdr:row>
      <xdr:rowOff>0</xdr:rowOff>
    </xdr:from>
    <xdr:to>
      <xdr:col>8</xdr:col>
      <xdr:colOff>609600</xdr:colOff>
      <xdr:row>47</xdr:row>
      <xdr:rowOff>0</xdr:rowOff>
    </xdr:to>
    <xdr:sp macro="" textlink="">
      <xdr:nvSpPr>
        <xdr:cNvPr id="2" name="Freeform 1">
          <a:extLst>
            <a:ext uri="{FF2B5EF4-FFF2-40B4-BE49-F238E27FC236}">
              <a16:creationId xmlns:a16="http://schemas.microsoft.com/office/drawing/2014/main" id="{58DF4590-A8B9-45D8-AD15-F94814DB8E75}"/>
            </a:ext>
          </a:extLst>
        </xdr:cNvPr>
        <xdr:cNvSpPr>
          <a:spLocks/>
        </xdr:cNvSpPr>
      </xdr:nvSpPr>
      <xdr:spPr bwMode="auto">
        <a:xfrm>
          <a:off x="4838700" y="11220450"/>
          <a:ext cx="533400" cy="0"/>
        </a:xfrm>
        <a:custGeom>
          <a:avLst/>
          <a:gdLst>
            <a:gd name="T0" fmla="*/ 2147483647 w 7321"/>
            <a:gd name="T1" fmla="*/ 0 h 185"/>
            <a:gd name="T2" fmla="*/ 0 w 7321"/>
            <a:gd name="T3" fmla="*/ 0 h 185"/>
            <a:gd name="T4" fmla="*/ 0 60000 65536"/>
            <a:gd name="T5" fmla="*/ 0 60000 65536"/>
            <a:gd name="T6" fmla="*/ 0 w 7321"/>
            <a:gd name="T7" fmla="*/ 0 h 185"/>
            <a:gd name="T8" fmla="*/ 7321 w 7321"/>
            <a:gd name="T9" fmla="*/ 0 h 185"/>
          </a:gdLst>
          <a:ahLst/>
          <a:cxnLst>
            <a:cxn ang="T4">
              <a:pos x="T0" y="T1"/>
            </a:cxn>
            <a:cxn ang="T5">
              <a:pos x="T2" y="T3"/>
            </a:cxn>
          </a:cxnLst>
          <a:rect l="T6" t="T7" r="T8" b="T9"/>
          <a:pathLst>
            <a:path w="7321" h="185">
              <a:moveTo>
                <a:pt x="7321" y="0"/>
              </a:moveTo>
              <a:lnTo>
                <a:pt x="0" y="185"/>
              </a:lnTo>
            </a:path>
          </a:pathLst>
        </a:custGeom>
        <a:noFill/>
        <a:ln w="6350">
          <a:solidFill>
            <a:srgbClr val="FFFFFF"/>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76200</xdr:colOff>
      <xdr:row>47</xdr:row>
      <xdr:rowOff>0</xdr:rowOff>
    </xdr:from>
    <xdr:to>
      <xdr:col>8</xdr:col>
      <xdr:colOff>609600</xdr:colOff>
      <xdr:row>47</xdr:row>
      <xdr:rowOff>0</xdr:rowOff>
    </xdr:to>
    <xdr:sp macro="" textlink="">
      <xdr:nvSpPr>
        <xdr:cNvPr id="2" name="Freeform 1">
          <a:extLst>
            <a:ext uri="{FF2B5EF4-FFF2-40B4-BE49-F238E27FC236}">
              <a16:creationId xmlns:a16="http://schemas.microsoft.com/office/drawing/2014/main" id="{195EE0D0-6D43-42A6-93FF-AEACA1A0E62E}"/>
            </a:ext>
          </a:extLst>
        </xdr:cNvPr>
        <xdr:cNvSpPr>
          <a:spLocks/>
        </xdr:cNvSpPr>
      </xdr:nvSpPr>
      <xdr:spPr bwMode="auto">
        <a:xfrm>
          <a:off x="4810125" y="11229975"/>
          <a:ext cx="533400" cy="0"/>
        </a:xfrm>
        <a:custGeom>
          <a:avLst/>
          <a:gdLst>
            <a:gd name="T0" fmla="*/ 2147483647 w 7321"/>
            <a:gd name="T1" fmla="*/ 0 h 185"/>
            <a:gd name="T2" fmla="*/ 0 w 7321"/>
            <a:gd name="T3" fmla="*/ 0 h 185"/>
            <a:gd name="T4" fmla="*/ 0 60000 65536"/>
            <a:gd name="T5" fmla="*/ 0 60000 65536"/>
            <a:gd name="T6" fmla="*/ 0 w 7321"/>
            <a:gd name="T7" fmla="*/ 0 h 185"/>
            <a:gd name="T8" fmla="*/ 7321 w 7321"/>
            <a:gd name="T9" fmla="*/ 0 h 185"/>
          </a:gdLst>
          <a:ahLst/>
          <a:cxnLst>
            <a:cxn ang="T4">
              <a:pos x="T0" y="T1"/>
            </a:cxn>
            <a:cxn ang="T5">
              <a:pos x="T2" y="T3"/>
            </a:cxn>
          </a:cxnLst>
          <a:rect l="T6" t="T7" r="T8" b="T9"/>
          <a:pathLst>
            <a:path w="7321" h="185">
              <a:moveTo>
                <a:pt x="7321" y="0"/>
              </a:moveTo>
              <a:lnTo>
                <a:pt x="0" y="185"/>
              </a:lnTo>
            </a:path>
          </a:pathLst>
        </a:custGeom>
        <a:noFill/>
        <a:ln w="6350">
          <a:solidFill>
            <a:srgbClr val="FFFFFF"/>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76200</xdr:colOff>
      <xdr:row>47</xdr:row>
      <xdr:rowOff>0</xdr:rowOff>
    </xdr:from>
    <xdr:to>
      <xdr:col>8</xdr:col>
      <xdr:colOff>609600</xdr:colOff>
      <xdr:row>47</xdr:row>
      <xdr:rowOff>0</xdr:rowOff>
    </xdr:to>
    <xdr:sp macro="" textlink="">
      <xdr:nvSpPr>
        <xdr:cNvPr id="2" name="Freeform 1">
          <a:extLst>
            <a:ext uri="{FF2B5EF4-FFF2-40B4-BE49-F238E27FC236}">
              <a16:creationId xmlns:a16="http://schemas.microsoft.com/office/drawing/2014/main" id="{12FE9D0D-8124-4AA8-A185-E6408AE5C4B5}"/>
            </a:ext>
          </a:extLst>
        </xdr:cNvPr>
        <xdr:cNvSpPr>
          <a:spLocks/>
        </xdr:cNvSpPr>
      </xdr:nvSpPr>
      <xdr:spPr bwMode="auto">
        <a:xfrm>
          <a:off x="4810125" y="11220450"/>
          <a:ext cx="533400" cy="0"/>
        </a:xfrm>
        <a:custGeom>
          <a:avLst/>
          <a:gdLst>
            <a:gd name="T0" fmla="*/ 2147483647 w 7321"/>
            <a:gd name="T1" fmla="*/ 0 h 185"/>
            <a:gd name="T2" fmla="*/ 0 w 7321"/>
            <a:gd name="T3" fmla="*/ 0 h 185"/>
            <a:gd name="T4" fmla="*/ 0 60000 65536"/>
            <a:gd name="T5" fmla="*/ 0 60000 65536"/>
            <a:gd name="T6" fmla="*/ 0 w 7321"/>
            <a:gd name="T7" fmla="*/ 0 h 185"/>
            <a:gd name="T8" fmla="*/ 7321 w 7321"/>
            <a:gd name="T9" fmla="*/ 0 h 185"/>
          </a:gdLst>
          <a:ahLst/>
          <a:cxnLst>
            <a:cxn ang="T4">
              <a:pos x="T0" y="T1"/>
            </a:cxn>
            <a:cxn ang="T5">
              <a:pos x="T2" y="T3"/>
            </a:cxn>
          </a:cxnLst>
          <a:rect l="T6" t="T7" r="T8" b="T9"/>
          <a:pathLst>
            <a:path w="7321" h="185">
              <a:moveTo>
                <a:pt x="7321" y="0"/>
              </a:moveTo>
              <a:lnTo>
                <a:pt x="0" y="185"/>
              </a:lnTo>
            </a:path>
          </a:pathLst>
        </a:custGeom>
        <a:noFill/>
        <a:ln w="6350">
          <a:solidFill>
            <a:srgbClr val="FFFFFF"/>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76200</xdr:colOff>
      <xdr:row>47</xdr:row>
      <xdr:rowOff>0</xdr:rowOff>
    </xdr:from>
    <xdr:to>
      <xdr:col>8</xdr:col>
      <xdr:colOff>609600</xdr:colOff>
      <xdr:row>47</xdr:row>
      <xdr:rowOff>0</xdr:rowOff>
    </xdr:to>
    <xdr:sp macro="" textlink="">
      <xdr:nvSpPr>
        <xdr:cNvPr id="2" name="Freeform 1">
          <a:extLst>
            <a:ext uri="{FF2B5EF4-FFF2-40B4-BE49-F238E27FC236}">
              <a16:creationId xmlns:a16="http://schemas.microsoft.com/office/drawing/2014/main" id="{171FB719-BD6F-4893-93FB-800FF0181FC0}"/>
            </a:ext>
          </a:extLst>
        </xdr:cNvPr>
        <xdr:cNvSpPr>
          <a:spLocks/>
        </xdr:cNvSpPr>
      </xdr:nvSpPr>
      <xdr:spPr bwMode="auto">
        <a:xfrm>
          <a:off x="4838700" y="11220450"/>
          <a:ext cx="533400" cy="0"/>
        </a:xfrm>
        <a:custGeom>
          <a:avLst/>
          <a:gdLst>
            <a:gd name="T0" fmla="*/ 2147483647 w 7321"/>
            <a:gd name="T1" fmla="*/ 0 h 185"/>
            <a:gd name="T2" fmla="*/ 0 w 7321"/>
            <a:gd name="T3" fmla="*/ 0 h 185"/>
            <a:gd name="T4" fmla="*/ 0 60000 65536"/>
            <a:gd name="T5" fmla="*/ 0 60000 65536"/>
            <a:gd name="T6" fmla="*/ 0 w 7321"/>
            <a:gd name="T7" fmla="*/ 0 h 185"/>
            <a:gd name="T8" fmla="*/ 7321 w 7321"/>
            <a:gd name="T9" fmla="*/ 0 h 185"/>
          </a:gdLst>
          <a:ahLst/>
          <a:cxnLst>
            <a:cxn ang="T4">
              <a:pos x="T0" y="T1"/>
            </a:cxn>
            <a:cxn ang="T5">
              <a:pos x="T2" y="T3"/>
            </a:cxn>
          </a:cxnLst>
          <a:rect l="T6" t="T7" r="T8" b="T9"/>
          <a:pathLst>
            <a:path w="7321" h="185">
              <a:moveTo>
                <a:pt x="7321" y="0"/>
              </a:moveTo>
              <a:lnTo>
                <a:pt x="0" y="185"/>
              </a:lnTo>
            </a:path>
          </a:pathLst>
        </a:custGeom>
        <a:noFill/>
        <a:ln w="6350">
          <a:solidFill>
            <a:srgbClr val="FFFFFF"/>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32FDB-263E-4FE0-9A09-D16EEF9D78CE}">
  <sheetPr codeName="Sheet33">
    <tabColor rgb="FFFF0000"/>
  </sheetPr>
  <dimension ref="A1:C57"/>
  <sheetViews>
    <sheetView tabSelected="1" view="pageBreakPreview" zoomScale="115" zoomScaleNormal="100" zoomScaleSheetLayoutView="115" workbookViewId="0">
      <selection activeCell="C4" sqref="C4"/>
    </sheetView>
  </sheetViews>
  <sheetFormatPr defaultRowHeight="12.75"/>
  <cols>
    <col min="1" max="1" width="16.5" style="755" customWidth="1"/>
    <col min="2" max="2" width="31.125" style="295" customWidth="1"/>
    <col min="3" max="3" width="49.75" style="295" customWidth="1"/>
    <col min="4" max="18" width="5.625" style="295" customWidth="1"/>
    <col min="19" max="16384" width="9" style="295"/>
  </cols>
  <sheetData>
    <row r="1" spans="1:3">
      <c r="C1" s="299" t="s">
        <v>753</v>
      </c>
    </row>
    <row r="2" spans="1:3" ht="30" customHeight="1">
      <c r="A2" s="761" t="s">
        <v>752</v>
      </c>
      <c r="B2" s="761"/>
      <c r="C2" s="761"/>
    </row>
    <row r="3" spans="1:3" ht="7.5" customHeight="1"/>
    <row r="4" spans="1:3" ht="35.1" customHeight="1">
      <c r="A4" s="754" t="s">
        <v>124</v>
      </c>
      <c r="B4" s="298" t="s">
        <v>751</v>
      </c>
      <c r="C4" s="298" t="s">
        <v>750</v>
      </c>
    </row>
    <row r="5" spans="1:3" ht="35.1" customHeight="1">
      <c r="A5" s="298" t="s">
        <v>749</v>
      </c>
      <c r="B5" s="297" t="s">
        <v>748</v>
      </c>
      <c r="C5" s="297" t="s">
        <v>747</v>
      </c>
    </row>
    <row r="6" spans="1:3" ht="56.25" customHeight="1">
      <c r="A6" s="762" t="s">
        <v>746</v>
      </c>
      <c r="B6" s="297" t="s">
        <v>745</v>
      </c>
      <c r="C6" s="297" t="s">
        <v>744</v>
      </c>
    </row>
    <row r="7" spans="1:3" ht="35.1" customHeight="1">
      <c r="A7" s="763"/>
      <c r="B7" s="297" t="s">
        <v>743</v>
      </c>
      <c r="C7" s="297" t="s">
        <v>742</v>
      </c>
    </row>
    <row r="8" spans="1:3" ht="35.1" customHeight="1">
      <c r="A8" s="763"/>
      <c r="B8" s="297" t="s">
        <v>741</v>
      </c>
      <c r="C8" s="297" t="s">
        <v>740</v>
      </c>
    </row>
    <row r="9" spans="1:3" ht="35.1" customHeight="1">
      <c r="A9" s="764"/>
      <c r="B9" s="297" t="s">
        <v>739</v>
      </c>
      <c r="C9" s="297" t="s">
        <v>738</v>
      </c>
    </row>
    <row r="10" spans="1:3" ht="42.75" customHeight="1">
      <c r="A10" s="762" t="s">
        <v>737</v>
      </c>
      <c r="B10" s="297" t="s">
        <v>736</v>
      </c>
      <c r="C10" s="297" t="s">
        <v>735</v>
      </c>
    </row>
    <row r="11" spans="1:3" ht="54" customHeight="1">
      <c r="A11" s="763"/>
      <c r="B11" s="297" t="s">
        <v>734</v>
      </c>
      <c r="C11" s="297" t="s">
        <v>733</v>
      </c>
    </row>
    <row r="12" spans="1:3" ht="35.1" customHeight="1">
      <c r="A12" s="763"/>
      <c r="B12" s="297" t="s">
        <v>732</v>
      </c>
      <c r="C12" s="297" t="s">
        <v>731</v>
      </c>
    </row>
    <row r="13" spans="1:3" ht="35.1" customHeight="1">
      <c r="A13" s="763"/>
      <c r="B13" s="297" t="s">
        <v>730</v>
      </c>
      <c r="C13" s="297" t="s">
        <v>729</v>
      </c>
    </row>
    <row r="14" spans="1:3" ht="35.1" customHeight="1">
      <c r="A14" s="763"/>
      <c r="B14" s="297" t="s">
        <v>728</v>
      </c>
      <c r="C14" s="297" t="s">
        <v>727</v>
      </c>
    </row>
    <row r="15" spans="1:3" ht="50.25" customHeight="1">
      <c r="A15" s="763"/>
      <c r="B15" s="297" t="s">
        <v>726</v>
      </c>
      <c r="C15" s="297" t="s">
        <v>725</v>
      </c>
    </row>
    <row r="16" spans="1:3" ht="35.1" customHeight="1">
      <c r="A16" s="763"/>
      <c r="B16" s="297" t="s">
        <v>724</v>
      </c>
      <c r="C16" s="297" t="s">
        <v>723</v>
      </c>
    </row>
    <row r="17" spans="1:3" ht="46.5" customHeight="1">
      <c r="A17" s="764"/>
      <c r="B17" s="297" t="s">
        <v>722</v>
      </c>
      <c r="C17" s="297" t="s">
        <v>721</v>
      </c>
    </row>
    <row r="18" spans="1:3" ht="35.1" customHeight="1">
      <c r="A18" s="765" t="s">
        <v>709</v>
      </c>
      <c r="B18" s="297" t="s">
        <v>720</v>
      </c>
      <c r="C18" s="297" t="s">
        <v>1173</v>
      </c>
    </row>
    <row r="19" spans="1:3" ht="39" customHeight="1">
      <c r="A19" s="766"/>
      <c r="B19" s="297" t="s">
        <v>719</v>
      </c>
      <c r="C19" s="297" t="s">
        <v>718</v>
      </c>
    </row>
    <row r="20" spans="1:3" ht="35.1" customHeight="1">
      <c r="A20" s="766"/>
      <c r="B20" s="297" t="s">
        <v>717</v>
      </c>
      <c r="C20" s="297" t="s">
        <v>716</v>
      </c>
    </row>
    <row r="21" spans="1:3" ht="35.1" customHeight="1">
      <c r="A21" s="766"/>
      <c r="B21" s="297" t="s">
        <v>715</v>
      </c>
      <c r="C21" s="297" t="s">
        <v>714</v>
      </c>
    </row>
    <row r="22" spans="1:3" ht="56.25" customHeight="1">
      <c r="A22" s="766"/>
      <c r="B22" s="297" t="s">
        <v>713</v>
      </c>
      <c r="C22" s="297" t="s">
        <v>712</v>
      </c>
    </row>
    <row r="23" spans="1:3" ht="50.25" customHeight="1">
      <c r="A23" s="766"/>
      <c r="B23" s="297" t="s">
        <v>711</v>
      </c>
      <c r="C23" s="297" t="s">
        <v>710</v>
      </c>
    </row>
    <row r="24" spans="1:3" ht="35.1" customHeight="1">
      <c r="A24" s="766"/>
      <c r="B24" s="297" t="s">
        <v>708</v>
      </c>
      <c r="C24" s="297" t="s">
        <v>707</v>
      </c>
    </row>
    <row r="25" spans="1:3" ht="35.1" customHeight="1">
      <c r="A25" s="766"/>
      <c r="B25" s="297" t="s">
        <v>706</v>
      </c>
      <c r="C25" s="297" t="s">
        <v>705</v>
      </c>
    </row>
    <row r="26" spans="1:3" ht="35.1" customHeight="1">
      <c r="A26" s="766"/>
      <c r="B26" s="297" t="s">
        <v>704</v>
      </c>
      <c r="C26" s="297" t="s">
        <v>703</v>
      </c>
    </row>
    <row r="27" spans="1:3" ht="35.1" customHeight="1">
      <c r="A27" s="766"/>
      <c r="B27" s="297" t="s">
        <v>702</v>
      </c>
      <c r="C27" s="297" t="s">
        <v>701</v>
      </c>
    </row>
    <row r="28" spans="1:3" ht="63.75" customHeight="1">
      <c r="A28" s="766"/>
      <c r="B28" s="297" t="s">
        <v>700</v>
      </c>
      <c r="C28" s="297" t="s">
        <v>699</v>
      </c>
    </row>
    <row r="29" spans="1:3" ht="35.1" customHeight="1">
      <c r="A29" s="766"/>
      <c r="B29" s="297" t="s">
        <v>698</v>
      </c>
      <c r="C29" s="297" t="s">
        <v>697</v>
      </c>
    </row>
    <row r="30" spans="1:3" ht="48" customHeight="1">
      <c r="A30" s="767"/>
      <c r="B30" s="297" t="s">
        <v>696</v>
      </c>
      <c r="C30" s="297" t="s">
        <v>695</v>
      </c>
    </row>
    <row r="31" spans="1:3" ht="35.1" customHeight="1">
      <c r="A31" s="762" t="s">
        <v>694</v>
      </c>
      <c r="B31" s="297" t="s">
        <v>693</v>
      </c>
      <c r="C31" s="297" t="s">
        <v>692</v>
      </c>
    </row>
    <row r="32" spans="1:3" ht="35.1" customHeight="1">
      <c r="A32" s="763"/>
      <c r="B32" s="297" t="s">
        <v>691</v>
      </c>
      <c r="C32" s="297" t="s">
        <v>690</v>
      </c>
    </row>
    <row r="33" spans="1:3" ht="45.75" customHeight="1">
      <c r="A33" s="763"/>
      <c r="B33" s="297" t="s">
        <v>689</v>
      </c>
      <c r="C33" s="297" t="s">
        <v>688</v>
      </c>
    </row>
    <row r="34" spans="1:3" ht="56.25" customHeight="1">
      <c r="A34" s="764"/>
      <c r="B34" s="297" t="s">
        <v>687</v>
      </c>
      <c r="C34" s="297" t="s">
        <v>686</v>
      </c>
    </row>
    <row r="35" spans="1:3" ht="38.25" customHeight="1">
      <c r="A35" s="762" t="s">
        <v>685</v>
      </c>
      <c r="B35" s="297" t="s">
        <v>684</v>
      </c>
      <c r="C35" s="297" t="s">
        <v>683</v>
      </c>
    </row>
    <row r="36" spans="1:3" ht="44.25" customHeight="1">
      <c r="A36" s="764"/>
      <c r="B36" s="297" t="s">
        <v>682</v>
      </c>
      <c r="C36" s="297" t="s">
        <v>681</v>
      </c>
    </row>
    <row r="37" spans="1:3" ht="35.1" customHeight="1">
      <c r="B37" s="296"/>
      <c r="C37" s="296"/>
    </row>
    <row r="38" spans="1:3" ht="35.1" customHeight="1">
      <c r="C38" s="296"/>
    </row>
    <row r="39" spans="1:3" ht="35.1" customHeight="1">
      <c r="C39" s="296"/>
    </row>
    <row r="40" spans="1:3" ht="35.1" customHeight="1">
      <c r="C40" s="296"/>
    </row>
    <row r="41" spans="1:3" ht="35.1" customHeight="1">
      <c r="C41" s="296"/>
    </row>
    <row r="42" spans="1:3" ht="35.1" customHeight="1">
      <c r="C42" s="296"/>
    </row>
    <row r="43" spans="1:3" ht="35.1" customHeight="1">
      <c r="C43" s="296"/>
    </row>
    <row r="44" spans="1:3" ht="35.1" customHeight="1">
      <c r="C44" s="296"/>
    </row>
    <row r="45" spans="1:3" ht="35.1" customHeight="1">
      <c r="C45" s="296"/>
    </row>
    <row r="46" spans="1:3" ht="35.1" customHeight="1">
      <c r="C46" s="296"/>
    </row>
    <row r="47" spans="1:3">
      <c r="C47" s="296"/>
    </row>
    <row r="48" spans="1:3">
      <c r="C48" s="296"/>
    </row>
    <row r="49" spans="3:3">
      <c r="C49" s="296"/>
    </row>
    <row r="50" spans="3:3">
      <c r="C50" s="296"/>
    </row>
    <row r="51" spans="3:3">
      <c r="C51" s="296"/>
    </row>
    <row r="52" spans="3:3">
      <c r="C52" s="296"/>
    </row>
    <row r="53" spans="3:3">
      <c r="C53" s="296"/>
    </row>
    <row r="54" spans="3:3">
      <c r="C54" s="296"/>
    </row>
    <row r="55" spans="3:3">
      <c r="C55" s="296"/>
    </row>
    <row r="56" spans="3:3">
      <c r="C56" s="296"/>
    </row>
    <row r="57" spans="3:3">
      <c r="C57" s="296"/>
    </row>
  </sheetData>
  <mergeCells count="6">
    <mergeCell ref="A2:C2"/>
    <mergeCell ref="A31:A34"/>
    <mergeCell ref="A35:A36"/>
    <mergeCell ref="A18:A30"/>
    <mergeCell ref="A10:A17"/>
    <mergeCell ref="A6:A9"/>
  </mergeCells>
  <phoneticPr fontId="4"/>
  <printOptions horizontalCentered="1"/>
  <pageMargins left="0.74803149606299213" right="0.74803149606299213" top="0.35433070866141736" bottom="0.23622047244094491" header="0.31496062992125984" footer="0.15748031496062992"/>
  <pageSetup paperSize="9" scale="5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999EA-E1AD-4F77-BB69-89DE6826BF2D}">
  <sheetPr>
    <tabColor rgb="FF00B050"/>
  </sheetPr>
  <dimension ref="A1:H18"/>
  <sheetViews>
    <sheetView view="pageBreakPreview" zoomScale="85" zoomScaleNormal="85" zoomScaleSheetLayoutView="85" workbookViewId="0">
      <selection activeCell="D6" sqref="D6"/>
    </sheetView>
  </sheetViews>
  <sheetFormatPr defaultRowHeight="15.75"/>
  <cols>
    <col min="1" max="1" width="32.5" style="312" customWidth="1"/>
    <col min="2" max="2" width="18.5" style="312" customWidth="1"/>
    <col min="3" max="3" width="14.375" style="312" customWidth="1"/>
    <col min="4" max="4" width="14.5" style="312" bestFit="1" customWidth="1"/>
    <col min="5" max="5" width="19.25" style="312" bestFit="1" customWidth="1"/>
    <col min="6" max="6" width="10" style="312" bestFit="1" customWidth="1"/>
    <col min="7" max="7" width="16.875" style="312" bestFit="1" customWidth="1"/>
    <col min="8" max="8" width="22" style="312" customWidth="1"/>
    <col min="9" max="16384" width="9" style="312"/>
  </cols>
  <sheetData>
    <row r="1" spans="1:8">
      <c r="A1" s="310" t="s">
        <v>1123</v>
      </c>
    </row>
    <row r="2" spans="1:8" ht="17.25">
      <c r="A2" s="991" t="s">
        <v>1122</v>
      </c>
      <c r="B2" s="991"/>
      <c r="C2" s="991"/>
      <c r="D2" s="991"/>
      <c r="E2" s="991"/>
      <c r="F2" s="991"/>
      <c r="G2" s="991"/>
      <c r="H2" s="991"/>
    </row>
    <row r="3" spans="1:8">
      <c r="A3" s="1306"/>
      <c r="B3" s="1306"/>
      <c r="C3" s="1306"/>
      <c r="D3" s="1306"/>
      <c r="E3" s="1306"/>
      <c r="F3" s="1306"/>
      <c r="G3" s="1306"/>
      <c r="H3" s="624"/>
    </row>
    <row r="4" spans="1:8" ht="15.75" customHeight="1">
      <c r="C4" s="331"/>
      <c r="D4" s="1307"/>
      <c r="E4" s="1307"/>
      <c r="F4" s="1305" t="str">
        <f>'1-1-1高齢者福祉施設整備計画書'!J6</f>
        <v>令和○年○月○日</v>
      </c>
      <c r="G4" s="1305"/>
      <c r="H4" s="310" t="s">
        <v>792</v>
      </c>
    </row>
    <row r="5" spans="1:8" ht="15.75" customHeight="1" thickBot="1">
      <c r="A5" s="313"/>
    </row>
    <row r="6" spans="1:8" s="313" customFormat="1" ht="33" customHeight="1">
      <c r="A6" s="322" t="s">
        <v>1115</v>
      </c>
      <c r="B6" s="323" t="s">
        <v>1116</v>
      </c>
      <c r="C6" s="323" t="s">
        <v>1117</v>
      </c>
      <c r="D6" s="726" t="s">
        <v>1118</v>
      </c>
      <c r="E6" s="726" t="s">
        <v>1119</v>
      </c>
      <c r="F6" s="726" t="s">
        <v>1120</v>
      </c>
      <c r="G6" s="726" t="s">
        <v>1121</v>
      </c>
      <c r="H6" s="727" t="s">
        <v>884</v>
      </c>
    </row>
    <row r="7" spans="1:8" ht="37.5" customHeight="1">
      <c r="A7" s="408"/>
      <c r="B7" s="411"/>
      <c r="C7" s="320"/>
      <c r="D7" s="412"/>
      <c r="E7" s="625"/>
      <c r="F7" s="626"/>
      <c r="G7" s="626"/>
      <c r="H7" s="627"/>
    </row>
    <row r="8" spans="1:8" ht="37.5" customHeight="1">
      <c r="A8" s="408"/>
      <c r="B8" s="411"/>
      <c r="C8" s="320"/>
      <c r="D8" s="412"/>
      <c r="E8" s="625"/>
      <c r="F8" s="626"/>
      <c r="G8" s="626"/>
      <c r="H8" s="627"/>
    </row>
    <row r="9" spans="1:8" ht="37.5" customHeight="1">
      <c r="A9" s="408"/>
      <c r="B9" s="411"/>
      <c r="C9" s="320"/>
      <c r="D9" s="412"/>
      <c r="E9" s="625"/>
      <c r="F9" s="626"/>
      <c r="G9" s="626"/>
      <c r="H9" s="627"/>
    </row>
    <row r="10" spans="1:8" ht="37.5" customHeight="1">
      <c r="A10" s="408"/>
      <c r="B10" s="411"/>
      <c r="C10" s="320"/>
      <c r="D10" s="412"/>
      <c r="E10" s="625"/>
      <c r="F10" s="626"/>
      <c r="G10" s="626"/>
      <c r="H10" s="627"/>
    </row>
    <row r="11" spans="1:8" ht="37.5" customHeight="1">
      <c r="A11" s="408"/>
      <c r="B11" s="411"/>
      <c r="C11" s="320"/>
      <c r="D11" s="412"/>
      <c r="E11" s="625"/>
      <c r="F11" s="626"/>
      <c r="G11" s="626"/>
      <c r="H11" s="627"/>
    </row>
    <row r="12" spans="1:8" ht="37.5" customHeight="1">
      <c r="A12" s="408"/>
      <c r="B12" s="411"/>
      <c r="C12" s="320"/>
      <c r="D12" s="412"/>
      <c r="E12" s="625"/>
      <c r="F12" s="626"/>
      <c r="G12" s="626"/>
      <c r="H12" s="627"/>
    </row>
    <row r="13" spans="1:8" ht="37.5" customHeight="1">
      <c r="A13" s="408"/>
      <c r="B13" s="411"/>
      <c r="C13" s="320"/>
      <c r="D13" s="412"/>
      <c r="E13" s="625"/>
      <c r="F13" s="626"/>
      <c r="G13" s="626"/>
      <c r="H13" s="627"/>
    </row>
    <row r="14" spans="1:8" ht="37.5" customHeight="1">
      <c r="A14" s="408"/>
      <c r="B14" s="411"/>
      <c r="C14" s="320"/>
      <c r="D14" s="412"/>
      <c r="E14" s="625"/>
      <c r="F14" s="626"/>
      <c r="G14" s="626"/>
      <c r="H14" s="627"/>
    </row>
    <row r="15" spans="1:8" ht="37.5" customHeight="1">
      <c r="A15" s="408"/>
      <c r="B15" s="411"/>
      <c r="C15" s="320"/>
      <c r="D15" s="412"/>
      <c r="E15" s="625"/>
      <c r="F15" s="626"/>
      <c r="G15" s="626"/>
      <c r="H15" s="627"/>
    </row>
    <row r="16" spans="1:8" ht="37.5" customHeight="1">
      <c r="A16" s="408"/>
      <c r="B16" s="411"/>
      <c r="C16" s="320"/>
      <c r="D16" s="412"/>
      <c r="E16" s="625"/>
      <c r="F16" s="626"/>
      <c r="G16" s="626"/>
      <c r="H16" s="627"/>
    </row>
    <row r="17" spans="1:8" ht="37.5" customHeight="1">
      <c r="A17" s="408"/>
      <c r="B17" s="411"/>
      <c r="C17" s="320"/>
      <c r="D17" s="412"/>
      <c r="E17" s="625"/>
      <c r="F17" s="626"/>
      <c r="G17" s="626"/>
      <c r="H17" s="627"/>
    </row>
    <row r="18" spans="1:8" ht="37.5" customHeight="1" thickBot="1">
      <c r="A18" s="409"/>
      <c r="B18" s="414"/>
      <c r="C18" s="628"/>
      <c r="D18" s="415"/>
      <c r="E18" s="629"/>
      <c r="F18" s="630"/>
      <c r="G18" s="630"/>
      <c r="H18" s="631"/>
    </row>
  </sheetData>
  <mergeCells count="5">
    <mergeCell ref="F4:G4"/>
    <mergeCell ref="A2:H2"/>
    <mergeCell ref="F3:G3"/>
    <mergeCell ref="D4:E4"/>
    <mergeCell ref="A3:E3"/>
  </mergeCells>
  <phoneticPr fontId="4"/>
  <dataValidations count="1">
    <dataValidation type="list" allowBlank="1" showInputMessage="1" showErrorMessage="1" sqref="E7:E18" xr:uid="{8621FB55-1662-4412-87CA-825E40570E3D}">
      <formula1>"有り、無し"</formula1>
    </dataValidation>
  </dataValidations>
  <printOptions horizontalCentered="1"/>
  <pageMargins left="0.74803149606299213" right="0.74803149606299213" top="0.35433070866141736" bottom="0.23622047244094491" header="0.31496062992125984" footer="0.15748031496062992"/>
  <pageSetup paperSize="9" scale="50" fitToWidth="0" fitToHeight="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29D5F-5166-40A5-9B47-FA86C00CBDAD}">
  <sheetPr codeName="Sheet34">
    <tabColor rgb="FFFFFF00"/>
    <pageSetUpPr fitToPage="1"/>
  </sheetPr>
  <dimension ref="A1:F20"/>
  <sheetViews>
    <sheetView view="pageBreakPreview" zoomScaleNormal="100" zoomScaleSheetLayoutView="100" workbookViewId="0">
      <selection activeCell="A2" sqref="A2"/>
    </sheetView>
  </sheetViews>
  <sheetFormatPr defaultRowHeight="15.75"/>
  <cols>
    <col min="1" max="1" width="32.5" style="312" customWidth="1"/>
    <col min="2" max="2" width="18.5" style="312" customWidth="1"/>
    <col min="3" max="3" width="14.375" style="312" customWidth="1"/>
    <col min="4" max="4" width="9.5" style="312" bestFit="1" customWidth="1"/>
    <col min="5" max="5" width="17.125" style="312" customWidth="1"/>
    <col min="6" max="6" width="6.875" style="312" customWidth="1"/>
    <col min="7" max="16384" width="9" style="312"/>
  </cols>
  <sheetData>
    <row r="1" spans="1:6" ht="17.25">
      <c r="A1" s="991" t="s">
        <v>784</v>
      </c>
      <c r="B1" s="991"/>
      <c r="C1" s="991"/>
      <c r="D1" s="991"/>
      <c r="E1" s="991"/>
      <c r="F1" s="991"/>
    </row>
    <row r="2" spans="1:6">
      <c r="A2" s="1725" t="s">
        <v>1191</v>
      </c>
      <c r="B2" s="330"/>
      <c r="C2" s="330"/>
      <c r="D2" s="330"/>
      <c r="E2" s="330"/>
      <c r="F2" s="330"/>
    </row>
    <row r="3" spans="1:6" ht="15.75" customHeight="1">
      <c r="C3" s="331"/>
      <c r="D3" s="1724" t="str">
        <f>'1-1-1高齢者福祉施設整備計画書'!J6</f>
        <v>令和○年○月○日</v>
      </c>
      <c r="E3" s="1724"/>
      <c r="F3" s="310" t="s">
        <v>792</v>
      </c>
    </row>
    <row r="4" spans="1:6" ht="15.75" customHeight="1" thickBot="1">
      <c r="A4" s="313"/>
    </row>
    <row r="5" spans="1:6" s="313" customFormat="1" ht="33" customHeight="1">
      <c r="A5" s="322" t="s">
        <v>785</v>
      </c>
      <c r="B5" s="323" t="s">
        <v>786</v>
      </c>
      <c r="C5" s="323" t="s">
        <v>787</v>
      </c>
      <c r="D5" s="324" t="s">
        <v>788</v>
      </c>
      <c r="E5" s="1309" t="s">
        <v>789</v>
      </c>
      <c r="F5" s="1310"/>
    </row>
    <row r="6" spans="1:6" ht="37.5" customHeight="1">
      <c r="A6" s="316"/>
      <c r="B6" s="314"/>
      <c r="C6" s="320"/>
      <c r="D6" s="317"/>
      <c r="E6" s="321"/>
      <c r="F6" s="325" t="s">
        <v>790</v>
      </c>
    </row>
    <row r="7" spans="1:6" ht="37.5" customHeight="1">
      <c r="A7" s="316"/>
      <c r="B7" s="314"/>
      <c r="C7" s="320"/>
      <c r="D7" s="317"/>
      <c r="E7" s="321"/>
      <c r="F7" s="325" t="s">
        <v>790</v>
      </c>
    </row>
    <row r="8" spans="1:6" ht="37.5" customHeight="1">
      <c r="A8" s="316"/>
      <c r="B8" s="314"/>
      <c r="C8" s="320"/>
      <c r="D8" s="317"/>
      <c r="E8" s="321"/>
      <c r="F8" s="325" t="s">
        <v>790</v>
      </c>
    </row>
    <row r="9" spans="1:6" ht="37.5" customHeight="1">
      <c r="A9" s="316"/>
      <c r="B9" s="314"/>
      <c r="C9" s="320"/>
      <c r="D9" s="317"/>
      <c r="E9" s="321"/>
      <c r="F9" s="325" t="s">
        <v>790</v>
      </c>
    </row>
    <row r="10" spans="1:6" ht="37.5" customHeight="1">
      <c r="A10" s="316"/>
      <c r="B10" s="314"/>
      <c r="C10" s="320"/>
      <c r="D10" s="317"/>
      <c r="E10" s="321"/>
      <c r="F10" s="325" t="s">
        <v>790</v>
      </c>
    </row>
    <row r="11" spans="1:6" ht="37.5" customHeight="1">
      <c r="A11" s="316"/>
      <c r="B11" s="314"/>
      <c r="C11" s="320"/>
      <c r="D11" s="317"/>
      <c r="E11" s="321"/>
      <c r="F11" s="325" t="s">
        <v>790</v>
      </c>
    </row>
    <row r="12" spans="1:6" ht="37.5" customHeight="1">
      <c r="A12" s="316"/>
      <c r="B12" s="314"/>
      <c r="C12" s="320"/>
      <c r="D12" s="317"/>
      <c r="E12" s="321"/>
      <c r="F12" s="325" t="s">
        <v>790</v>
      </c>
    </row>
    <row r="13" spans="1:6" ht="37.5" customHeight="1">
      <c r="A13" s="316"/>
      <c r="B13" s="314"/>
      <c r="C13" s="320"/>
      <c r="D13" s="317"/>
      <c r="E13" s="321"/>
      <c r="F13" s="325" t="s">
        <v>790</v>
      </c>
    </row>
    <row r="14" spans="1:6" ht="37.5" customHeight="1">
      <c r="A14" s="316"/>
      <c r="B14" s="314"/>
      <c r="C14" s="320"/>
      <c r="D14" s="317"/>
      <c r="E14" s="321"/>
      <c r="F14" s="325" t="s">
        <v>790</v>
      </c>
    </row>
    <row r="15" spans="1:6" ht="37.5" customHeight="1">
      <c r="A15" s="316"/>
      <c r="B15" s="314"/>
      <c r="C15" s="320"/>
      <c r="D15" s="317"/>
      <c r="E15" s="321"/>
      <c r="F15" s="325" t="s">
        <v>790</v>
      </c>
    </row>
    <row r="16" spans="1:6" ht="37.5" customHeight="1">
      <c r="A16" s="316"/>
      <c r="B16" s="314"/>
      <c r="C16" s="320"/>
      <c r="D16" s="317"/>
      <c r="E16" s="321"/>
      <c r="F16" s="325" t="s">
        <v>790</v>
      </c>
    </row>
    <row r="17" spans="1:6" ht="37.5" customHeight="1">
      <c r="A17" s="316"/>
      <c r="B17" s="314"/>
      <c r="C17" s="320"/>
      <c r="D17" s="317"/>
      <c r="E17" s="321"/>
      <c r="F17" s="325" t="s">
        <v>790</v>
      </c>
    </row>
    <row r="18" spans="1:6" ht="37.5" customHeight="1" thickBot="1">
      <c r="A18" s="1311" t="s">
        <v>791</v>
      </c>
      <c r="B18" s="1312"/>
      <c r="C18" s="1312"/>
      <c r="D18" s="1312"/>
      <c r="E18" s="326">
        <f>SUM(E6:E17)</f>
        <v>0</v>
      </c>
      <c r="F18" s="327" t="s">
        <v>790</v>
      </c>
    </row>
    <row r="19" spans="1:6" ht="17.25" customHeight="1">
      <c r="A19" s="311"/>
      <c r="B19" s="311"/>
      <c r="C19" s="311"/>
      <c r="D19" s="311"/>
      <c r="E19" s="319"/>
      <c r="F19" s="310"/>
    </row>
    <row r="20" spans="1:6">
      <c r="A20" s="1308" t="s">
        <v>793</v>
      </c>
      <c r="B20" s="1308"/>
      <c r="C20" s="1308"/>
      <c r="D20" s="1308"/>
      <c r="E20" s="1308"/>
      <c r="F20" s="1308"/>
    </row>
  </sheetData>
  <mergeCells count="5">
    <mergeCell ref="D3:E3"/>
    <mergeCell ref="A20:F20"/>
    <mergeCell ref="E5:F5"/>
    <mergeCell ref="A18:D18"/>
    <mergeCell ref="A1:F1"/>
  </mergeCells>
  <phoneticPr fontId="4"/>
  <printOptions horizontalCentered="1"/>
  <pageMargins left="0.74803149606299213" right="0.74803149606299213" top="0.35433070866141736" bottom="0.23622047244094491" header="0.31496062992125984" footer="0.15748031496062992"/>
  <pageSetup paperSize="9" scale="82" fitToHeight="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2B648-D8A5-431E-97D3-3B5133292E88}">
  <sheetPr codeName="Sheet35">
    <tabColor rgb="FF00B050"/>
  </sheetPr>
  <dimension ref="A1:D17"/>
  <sheetViews>
    <sheetView view="pageBreakPreview" zoomScale="85" zoomScaleNormal="100" zoomScaleSheetLayoutView="85" workbookViewId="0">
      <selection activeCell="A3" sqref="A3"/>
    </sheetView>
  </sheetViews>
  <sheetFormatPr defaultRowHeight="15.75"/>
  <cols>
    <col min="1" max="1" width="24.875" style="312" customWidth="1"/>
    <col min="2" max="2" width="24.375" style="312" customWidth="1"/>
    <col min="3" max="3" width="14.375" style="312" customWidth="1"/>
    <col min="4" max="4" width="36.875" style="312" customWidth="1"/>
    <col min="5" max="16384" width="9" style="312"/>
  </cols>
  <sheetData>
    <row r="1" spans="1:4" ht="17.25">
      <c r="A1" s="991" t="s">
        <v>794</v>
      </c>
      <c r="B1" s="991"/>
      <c r="C1" s="991"/>
      <c r="D1" s="991"/>
    </row>
    <row r="2" spans="1:4">
      <c r="A2" s="330" t="s">
        <v>1192</v>
      </c>
      <c r="B2" s="330"/>
      <c r="C2" s="330"/>
      <c r="D2" s="330"/>
    </row>
    <row r="3" spans="1:4" ht="15.75" customHeight="1">
      <c r="B3" s="329" t="s">
        <v>795</v>
      </c>
      <c r="C3" s="1313" t="str">
        <f>'6-1社会福祉法人調書'!B5</f>
        <v>社会福祉法人〇〇会</v>
      </c>
      <c r="D3" s="1313"/>
    </row>
    <row r="4" spans="1:4" ht="15.75" customHeight="1" thickBot="1">
      <c r="A4" s="313"/>
    </row>
    <row r="5" spans="1:4" s="313" customFormat="1" ht="33" customHeight="1" thickBot="1">
      <c r="A5" s="366" t="s">
        <v>796</v>
      </c>
      <c r="B5" s="367" t="s">
        <v>797</v>
      </c>
      <c r="C5" s="367" t="s">
        <v>798</v>
      </c>
      <c r="D5" s="368" t="s">
        <v>799</v>
      </c>
    </row>
    <row r="6" spans="1:4" ht="60.75" customHeight="1" thickTop="1">
      <c r="A6" s="364" t="s">
        <v>800</v>
      </c>
      <c r="B6" s="362"/>
      <c r="C6" s="363"/>
      <c r="D6" s="365"/>
    </row>
    <row r="7" spans="1:4" ht="60.75" customHeight="1">
      <c r="A7" s="328" t="s">
        <v>800</v>
      </c>
      <c r="B7" s="314"/>
      <c r="C7" s="320"/>
      <c r="D7" s="317"/>
    </row>
    <row r="8" spans="1:4" ht="60.75" customHeight="1">
      <c r="A8" s="328"/>
      <c r="B8" s="314"/>
      <c r="C8" s="320"/>
      <c r="D8" s="317"/>
    </row>
    <row r="9" spans="1:4" ht="60.75" customHeight="1">
      <c r="A9" s="328"/>
      <c r="B9" s="314"/>
      <c r="C9" s="320"/>
      <c r="D9" s="317"/>
    </row>
    <row r="10" spans="1:4" ht="60.75" customHeight="1">
      <c r="A10" s="328"/>
      <c r="B10" s="314"/>
      <c r="C10" s="320"/>
      <c r="D10" s="317"/>
    </row>
    <row r="11" spans="1:4" ht="60.75" customHeight="1">
      <c r="A11" s="328"/>
      <c r="B11" s="314"/>
      <c r="C11" s="320"/>
      <c r="D11" s="317"/>
    </row>
    <row r="12" spans="1:4" ht="60.75" customHeight="1">
      <c r="A12" s="328"/>
      <c r="B12" s="314"/>
      <c r="C12" s="320"/>
      <c r="D12" s="317"/>
    </row>
    <row r="13" spans="1:4" ht="60.75" customHeight="1">
      <c r="A13" s="328"/>
      <c r="B13" s="314"/>
      <c r="C13" s="320"/>
      <c r="D13" s="317"/>
    </row>
    <row r="14" spans="1:4" ht="60.75" customHeight="1">
      <c r="A14" s="328"/>
      <c r="B14" s="314"/>
      <c r="C14" s="320"/>
      <c r="D14" s="317"/>
    </row>
    <row r="15" spans="1:4" ht="60.75" customHeight="1">
      <c r="A15" s="328"/>
      <c r="B15" s="314"/>
      <c r="C15" s="320"/>
      <c r="D15" s="317"/>
    </row>
    <row r="16" spans="1:4" ht="60.75" customHeight="1">
      <c r="A16" s="328"/>
      <c r="B16" s="314"/>
      <c r="C16" s="320"/>
      <c r="D16" s="317"/>
    </row>
    <row r="17" spans="1:4" ht="60.75" customHeight="1">
      <c r="A17" s="328"/>
      <c r="B17" s="314"/>
      <c r="C17" s="320"/>
      <c r="D17" s="317"/>
    </row>
  </sheetData>
  <mergeCells count="2">
    <mergeCell ref="A1:D1"/>
    <mergeCell ref="C3:D3"/>
  </mergeCells>
  <phoneticPr fontId="4"/>
  <printOptions horizontalCentered="1"/>
  <pageMargins left="0.74803149606299213" right="0.74803149606299213" top="0.35433070866141736" bottom="0.23622047244094491" header="0.31496062992125984" footer="0.15748031496062992"/>
  <pageSetup paperSize="9" scale="74" fitToWidth="0" fitToHeight="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92C64-047B-43D0-B44F-61BD93494EEC}">
  <sheetPr codeName="Sheet4">
    <tabColor rgb="FFFFFF00"/>
    <pageSetUpPr fitToPage="1"/>
  </sheetPr>
  <dimension ref="A1:AA52"/>
  <sheetViews>
    <sheetView view="pageBreakPreview" zoomScale="85" zoomScaleNormal="100" zoomScaleSheetLayoutView="85" workbookViewId="0">
      <selection activeCell="L38" sqref="L38:X39"/>
    </sheetView>
  </sheetViews>
  <sheetFormatPr defaultRowHeight="17.25"/>
  <cols>
    <col min="1" max="7" width="3.75" style="300" customWidth="1"/>
    <col min="8" max="10" width="5.875" style="300" customWidth="1"/>
    <col min="11" max="13" width="4.75" style="300" customWidth="1"/>
    <col min="14" max="34" width="3.75" style="300" customWidth="1"/>
    <col min="35" max="16384" width="9" style="300"/>
  </cols>
  <sheetData>
    <row r="1" spans="1:27" ht="22.5" customHeight="1"/>
    <row r="2" spans="1:27" ht="22.5" customHeight="1">
      <c r="A2" s="301"/>
      <c r="B2" s="301"/>
      <c r="C2" s="301"/>
      <c r="D2" s="301"/>
      <c r="E2" s="301"/>
      <c r="F2" s="301"/>
      <c r="G2" s="301"/>
      <c r="H2" s="301"/>
      <c r="I2" s="301"/>
      <c r="J2" s="301"/>
      <c r="K2" s="301"/>
    </row>
    <row r="3" spans="1:27" ht="22.5" customHeight="1">
      <c r="A3" s="301"/>
      <c r="B3" s="301"/>
      <c r="C3" s="301"/>
      <c r="D3" s="301"/>
      <c r="E3" s="301"/>
      <c r="F3" s="301"/>
      <c r="G3" s="301"/>
      <c r="H3" s="301"/>
      <c r="I3" s="301"/>
      <c r="J3" s="301"/>
      <c r="K3" s="301"/>
    </row>
    <row r="4" spans="1:27" ht="22.5" customHeight="1">
      <c r="A4" s="1318" t="s">
        <v>761</v>
      </c>
      <c r="B4" s="1318"/>
      <c r="C4" s="1318"/>
      <c r="D4" s="1318"/>
      <c r="E4" s="1318"/>
      <c r="F4" s="1318"/>
      <c r="G4" s="1318"/>
      <c r="H4" s="1318"/>
      <c r="I4" s="1318"/>
      <c r="J4" s="1318"/>
      <c r="K4" s="1318"/>
      <c r="L4" s="1318"/>
      <c r="M4" s="1318"/>
      <c r="N4" s="1318"/>
      <c r="O4" s="1318"/>
      <c r="P4" s="1318"/>
      <c r="Q4" s="1318"/>
      <c r="R4" s="1318"/>
      <c r="S4" s="1318"/>
      <c r="T4" s="1318"/>
      <c r="U4" s="1318"/>
      <c r="V4" s="1318"/>
      <c r="W4" s="1318"/>
      <c r="X4" s="1318"/>
      <c r="Y4" s="303"/>
      <c r="Z4" s="303"/>
      <c r="AA4" s="303"/>
    </row>
    <row r="5" spans="1:27" ht="22.5" customHeight="1">
      <c r="A5" s="301"/>
      <c r="B5" s="301"/>
      <c r="C5" s="301"/>
      <c r="D5" s="301"/>
      <c r="E5" s="301"/>
      <c r="F5" s="301"/>
      <c r="G5" s="301"/>
      <c r="H5" s="301"/>
      <c r="I5" s="301"/>
      <c r="J5" s="301"/>
      <c r="K5" s="304"/>
    </row>
    <row r="6" spans="1:27" ht="22.5" customHeight="1">
      <c r="B6" s="301"/>
      <c r="C6" s="301"/>
      <c r="D6" s="301"/>
      <c r="E6" s="301"/>
      <c r="F6" s="301"/>
      <c r="G6" s="301"/>
      <c r="H6" s="301"/>
      <c r="I6" s="304"/>
      <c r="J6" s="304"/>
      <c r="K6" s="304"/>
    </row>
    <row r="7" spans="1:27" ht="22.5" customHeight="1">
      <c r="B7" s="301"/>
      <c r="C7" s="301"/>
      <c r="D7" s="301"/>
      <c r="E7" s="301"/>
      <c r="F7" s="301"/>
      <c r="G7" s="301"/>
      <c r="H7" s="301"/>
      <c r="I7" s="301"/>
      <c r="J7" s="301"/>
      <c r="K7" s="301"/>
    </row>
    <row r="8" spans="1:27" ht="22.5" customHeight="1">
      <c r="A8" s="301" t="s">
        <v>760</v>
      </c>
      <c r="B8" s="301"/>
      <c r="C8" s="301"/>
      <c r="D8" s="301"/>
      <c r="E8" s="301"/>
      <c r="F8" s="301"/>
      <c r="G8" s="301"/>
      <c r="H8" s="301"/>
      <c r="I8" s="301"/>
      <c r="J8" s="301"/>
      <c r="K8" s="301"/>
    </row>
    <row r="9" spans="1:27" ht="22.5" customHeight="1">
      <c r="B9" s="301"/>
      <c r="C9" s="301"/>
      <c r="D9" s="301"/>
      <c r="E9" s="301"/>
      <c r="F9" s="301"/>
      <c r="G9" s="301"/>
      <c r="H9" s="301"/>
      <c r="I9" s="301"/>
      <c r="J9" s="301"/>
      <c r="K9" s="301"/>
    </row>
    <row r="10" spans="1:27" ht="22.5" customHeight="1">
      <c r="B10" s="301"/>
      <c r="L10" s="305"/>
      <c r="M10" s="305"/>
      <c r="N10" s="305"/>
    </row>
    <row r="11" spans="1:27" ht="22.5" customHeight="1">
      <c r="B11" s="301"/>
      <c r="L11" s="305"/>
      <c r="M11" s="305"/>
      <c r="N11" s="305"/>
      <c r="O11" s="305"/>
      <c r="P11" s="305"/>
      <c r="Q11" s="305"/>
      <c r="R11" s="305"/>
      <c r="S11" s="305"/>
      <c r="T11" s="305"/>
      <c r="U11" s="305"/>
      <c r="V11" s="305"/>
    </row>
    <row r="12" spans="1:27" ht="22.5" customHeight="1">
      <c r="B12" s="301"/>
      <c r="L12" s="305"/>
      <c r="M12" s="305"/>
      <c r="N12" s="305"/>
      <c r="O12" s="305"/>
      <c r="P12" s="305"/>
      <c r="Q12" s="305"/>
      <c r="R12" s="305"/>
      <c r="S12" s="305"/>
      <c r="T12" s="305"/>
      <c r="U12" s="305"/>
      <c r="V12" s="305"/>
    </row>
    <row r="13" spans="1:27" ht="22.5" customHeight="1">
      <c r="D13" s="1316"/>
      <c r="E13" s="1316"/>
      <c r="F13" s="1316"/>
      <c r="G13" s="301" t="s">
        <v>759</v>
      </c>
    </row>
    <row r="14" spans="1:27" ht="22.5" customHeight="1">
      <c r="D14" s="302"/>
      <c r="E14" s="302"/>
      <c r="F14" s="301"/>
      <c r="G14" s="301"/>
      <c r="H14" s="301"/>
      <c r="I14" s="301"/>
      <c r="J14" s="301"/>
      <c r="K14" s="301"/>
      <c r="L14" s="301"/>
      <c r="M14" s="301"/>
      <c r="N14" s="301"/>
      <c r="O14" s="301"/>
      <c r="P14" s="301"/>
      <c r="Q14" s="301"/>
      <c r="R14" s="301"/>
      <c r="S14" s="301"/>
      <c r="T14" s="301"/>
      <c r="U14" s="301"/>
      <c r="V14" s="301"/>
      <c r="W14" s="301"/>
    </row>
    <row r="15" spans="1:27" ht="22.5" customHeight="1">
      <c r="B15" s="301"/>
      <c r="C15" s="301"/>
      <c r="D15" s="301"/>
      <c r="E15" s="301"/>
      <c r="F15" s="301"/>
      <c r="G15" s="301"/>
      <c r="H15" s="301"/>
      <c r="I15" s="301"/>
      <c r="J15" s="301"/>
      <c r="K15" s="301"/>
    </row>
    <row r="16" spans="1:27" ht="22.5" customHeight="1">
      <c r="B16" s="301"/>
      <c r="C16" s="301"/>
      <c r="D16" s="301"/>
      <c r="E16" s="301"/>
      <c r="F16" s="301"/>
      <c r="G16" s="301"/>
      <c r="H16" s="301"/>
      <c r="I16" s="301"/>
      <c r="J16" s="301"/>
      <c r="K16" s="301"/>
    </row>
    <row r="17" spans="1:24" ht="22.5" customHeight="1">
      <c r="A17" s="301"/>
      <c r="B17" s="301"/>
      <c r="C17" s="301"/>
      <c r="D17" s="301"/>
      <c r="E17" s="301"/>
      <c r="G17" s="301"/>
      <c r="H17" s="301"/>
      <c r="I17" s="301"/>
      <c r="J17" s="301"/>
      <c r="K17" s="301"/>
    </row>
    <row r="18" spans="1:24" ht="54" customHeight="1">
      <c r="A18" s="1315" t="str">
        <f>L32&amp;"は別途提出した借入証明書等に記載された金額以外に借入金が存在しないことを誓約致します。"</f>
        <v>社会福祉法人〇〇会は別途提出した借入証明書等に記載された金額以外に借入金が存在しないことを誓約致します。</v>
      </c>
      <c r="B18" s="1319"/>
      <c r="C18" s="1319"/>
      <c r="D18" s="1319"/>
      <c r="E18" s="1319"/>
      <c r="F18" s="1319"/>
      <c r="G18" s="1319"/>
      <c r="H18" s="1319"/>
      <c r="I18" s="1319"/>
      <c r="J18" s="1319"/>
      <c r="K18" s="1319"/>
      <c r="L18" s="1319"/>
      <c r="M18" s="1319"/>
      <c r="N18" s="1319"/>
      <c r="O18" s="1319"/>
      <c r="P18" s="1319"/>
      <c r="Q18" s="1319"/>
      <c r="R18" s="1319"/>
      <c r="S18" s="1319"/>
      <c r="T18" s="1319"/>
      <c r="U18" s="1319"/>
      <c r="V18" s="1319"/>
      <c r="W18" s="1319"/>
      <c r="X18" s="1319"/>
    </row>
    <row r="19" spans="1:24" ht="22.5" customHeight="1">
      <c r="J19" s="301"/>
      <c r="K19" s="301"/>
    </row>
    <row r="20" spans="1:24" ht="22.5" customHeight="1">
      <c r="F20" s="1315"/>
      <c r="G20" s="1315"/>
      <c r="H20" s="1315"/>
      <c r="I20" s="1315"/>
      <c r="J20" s="1315"/>
      <c r="K20" s="1315"/>
      <c r="L20" s="1315"/>
      <c r="M20" s="309"/>
      <c r="N20" s="307"/>
      <c r="O20" s="1320" t="str">
        <f>'1-1-1高齢者福祉施設整備計画書'!J6</f>
        <v>令和○年○月○日</v>
      </c>
      <c r="P20" s="1320"/>
      <c r="Q20" s="1320"/>
      <c r="R20" s="1320"/>
      <c r="S20" s="1320"/>
      <c r="T20" s="1320"/>
      <c r="U20" s="1320"/>
      <c r="V20" s="1320"/>
    </row>
    <row r="21" spans="1:24" ht="22.5" customHeight="1">
      <c r="F21" s="1315"/>
      <c r="G21" s="1315"/>
      <c r="H21" s="1315"/>
      <c r="I21" s="1315"/>
      <c r="J21" s="1315"/>
      <c r="K21" s="1315"/>
      <c r="L21" s="1315"/>
      <c r="M21" s="309"/>
      <c r="N21" s="307"/>
      <c r="O21" s="307"/>
      <c r="Q21" s="306"/>
    </row>
    <row r="22" spans="1:24" ht="22.5" customHeight="1">
      <c r="F22" s="1315"/>
      <c r="G22" s="1315"/>
      <c r="H22" s="1315"/>
      <c r="I22" s="1315"/>
      <c r="J22" s="1315"/>
      <c r="K22" s="1315"/>
      <c r="L22" s="1315"/>
      <c r="M22" s="309"/>
      <c r="N22" s="307"/>
      <c r="O22" s="307"/>
      <c r="Q22" s="306"/>
    </row>
    <row r="23" spans="1:24" ht="22.5" customHeight="1">
      <c r="F23" s="1315"/>
      <c r="G23" s="1315"/>
      <c r="H23" s="1315"/>
      <c r="I23" s="1315"/>
      <c r="J23" s="1315"/>
      <c r="K23" s="1315"/>
      <c r="L23" s="1315"/>
      <c r="M23" s="309"/>
      <c r="N23" s="307"/>
      <c r="O23" s="307"/>
      <c r="Q23" s="306"/>
    </row>
    <row r="24" spans="1:24" ht="22.5" customHeight="1">
      <c r="B24" s="301"/>
      <c r="C24" s="301"/>
      <c r="D24" s="301"/>
      <c r="E24" s="301"/>
      <c r="F24" s="1315"/>
      <c r="G24" s="1315"/>
      <c r="H24" s="1315"/>
      <c r="I24" s="1315"/>
      <c r="J24" s="1315"/>
      <c r="K24" s="1315"/>
      <c r="L24" s="1315"/>
      <c r="M24" s="304"/>
      <c r="N24" s="307"/>
      <c r="O24" s="308"/>
      <c r="P24" s="307"/>
      <c r="Q24" s="306"/>
    </row>
    <row r="25" spans="1:24" ht="22.5" customHeight="1">
      <c r="B25" s="301"/>
      <c r="L25" s="305"/>
      <c r="M25" s="305"/>
      <c r="N25" s="305"/>
    </row>
    <row r="26" spans="1:24" ht="22.5" customHeight="1">
      <c r="B26" s="301"/>
      <c r="L26" s="305"/>
      <c r="M26" s="305"/>
      <c r="N26" s="305"/>
      <c r="O26" s="305"/>
      <c r="P26" s="305"/>
      <c r="Q26" s="305"/>
      <c r="R26" s="305"/>
      <c r="S26" s="305"/>
      <c r="T26" s="305"/>
      <c r="U26" s="305"/>
      <c r="V26" s="305"/>
    </row>
    <row r="27" spans="1:24" ht="22.5" customHeight="1">
      <c r="B27" s="301"/>
      <c r="L27" s="305"/>
      <c r="M27" s="305"/>
      <c r="N27" s="305"/>
      <c r="O27" s="305"/>
      <c r="P27" s="305"/>
      <c r="Q27" s="305"/>
      <c r="R27" s="305"/>
      <c r="S27" s="305"/>
      <c r="T27" s="305"/>
      <c r="U27" s="305"/>
      <c r="V27" s="305"/>
    </row>
    <row r="28" spans="1:24" ht="22.5" customHeight="1">
      <c r="D28" s="1316"/>
      <c r="E28" s="1316"/>
      <c r="F28" s="1316"/>
      <c r="G28" s="301" t="s">
        <v>759</v>
      </c>
    </row>
    <row r="29" spans="1:24" ht="22.5" customHeight="1">
      <c r="D29" s="302"/>
      <c r="E29" s="302"/>
      <c r="F29" s="301"/>
      <c r="G29" s="301"/>
      <c r="H29" s="301"/>
      <c r="I29" s="301"/>
      <c r="J29" s="301"/>
      <c r="K29" s="301"/>
      <c r="L29" s="301"/>
      <c r="M29" s="301"/>
      <c r="N29" s="301"/>
      <c r="O29" s="301"/>
      <c r="P29" s="301"/>
      <c r="Q29" s="301"/>
      <c r="R29" s="301"/>
      <c r="S29" s="301"/>
      <c r="T29" s="301"/>
      <c r="U29" s="301"/>
      <c r="V29" s="301"/>
      <c r="W29" s="301"/>
    </row>
    <row r="30" spans="1:24" ht="22.5" customHeight="1">
      <c r="A30" s="301"/>
      <c r="B30" s="301"/>
      <c r="C30" s="301"/>
      <c r="D30" s="301"/>
      <c r="E30" s="301"/>
      <c r="F30" s="301"/>
      <c r="G30" s="301"/>
      <c r="H30" s="1317" t="s">
        <v>758</v>
      </c>
      <c r="I30" s="1317"/>
      <c r="J30" s="1317"/>
      <c r="L30" s="1315" t="str">
        <f>'1-1-1高齢者福祉施設整備計画書'!C12</f>
        <v>兵庫県○○市○○町○○１－２－３</v>
      </c>
      <c r="M30" s="1315"/>
      <c r="N30" s="1315"/>
      <c r="O30" s="1315"/>
      <c r="P30" s="1315"/>
      <c r="Q30" s="1315"/>
      <c r="R30" s="1315"/>
      <c r="S30" s="1315"/>
      <c r="T30" s="1315"/>
      <c r="U30" s="1315"/>
      <c r="V30" s="1315"/>
      <c r="W30" s="1315"/>
      <c r="X30" s="1315"/>
    </row>
    <row r="31" spans="1:24" ht="22.5" customHeight="1">
      <c r="A31" s="301"/>
      <c r="B31" s="301"/>
      <c r="C31" s="301"/>
      <c r="D31" s="301"/>
      <c r="E31" s="301"/>
      <c r="F31" s="301"/>
      <c r="G31" s="301"/>
      <c r="H31" s="1317"/>
      <c r="I31" s="1317"/>
      <c r="J31" s="1317"/>
      <c r="L31" s="1315"/>
      <c r="M31" s="1315"/>
      <c r="N31" s="1315"/>
      <c r="O31" s="1315"/>
      <c r="P31" s="1315"/>
      <c r="Q31" s="1315"/>
      <c r="R31" s="1315"/>
      <c r="S31" s="1315"/>
      <c r="T31" s="1315"/>
      <c r="U31" s="1315"/>
      <c r="V31" s="1315"/>
      <c r="W31" s="1315"/>
      <c r="X31" s="1315"/>
    </row>
    <row r="32" spans="1:24" ht="22.5" customHeight="1">
      <c r="A32" s="301"/>
      <c r="B32" s="301"/>
      <c r="C32" s="301"/>
      <c r="D32" s="301"/>
      <c r="E32" s="301"/>
      <c r="F32" s="301"/>
      <c r="G32" s="301"/>
      <c r="H32" s="1317" t="s">
        <v>757</v>
      </c>
      <c r="I32" s="1317"/>
      <c r="J32" s="1317"/>
      <c r="L32" s="1315" t="str">
        <f>'1-1-1高齢者福祉施設整備計画書'!C8</f>
        <v>社会福祉法人〇〇会</v>
      </c>
      <c r="M32" s="1315"/>
      <c r="N32" s="1315"/>
      <c r="O32" s="1315"/>
      <c r="P32" s="1315"/>
      <c r="Q32" s="1315"/>
      <c r="R32" s="1315"/>
      <c r="S32" s="1315"/>
      <c r="T32" s="1315"/>
      <c r="U32" s="1315"/>
      <c r="V32" s="1315"/>
      <c r="W32" s="1315"/>
      <c r="X32" s="1315"/>
    </row>
    <row r="33" spans="1:24" ht="22.5" customHeight="1">
      <c r="A33" s="301"/>
      <c r="B33" s="301"/>
      <c r="C33" s="301"/>
      <c r="D33" s="301"/>
      <c r="E33" s="301"/>
      <c r="F33" s="301"/>
      <c r="G33" s="301"/>
      <c r="H33" s="1317"/>
      <c r="I33" s="1317"/>
      <c r="J33" s="1317"/>
      <c r="L33" s="1315"/>
      <c r="M33" s="1315"/>
      <c r="N33" s="1315"/>
      <c r="O33" s="1315"/>
      <c r="P33" s="1315"/>
      <c r="Q33" s="1315"/>
      <c r="R33" s="1315"/>
      <c r="S33" s="1315"/>
      <c r="T33" s="1315"/>
      <c r="U33" s="1315"/>
      <c r="V33" s="1315"/>
      <c r="W33" s="1315"/>
      <c r="X33" s="1315"/>
    </row>
    <row r="34" spans="1:24" ht="22.5" customHeight="1">
      <c r="A34" s="301"/>
      <c r="B34" s="301"/>
      <c r="C34" s="301"/>
      <c r="D34" s="301"/>
      <c r="E34" s="301"/>
      <c r="F34" s="301"/>
      <c r="G34" s="301"/>
      <c r="H34" s="1317" t="s">
        <v>756</v>
      </c>
      <c r="I34" s="1317"/>
      <c r="J34" s="1317"/>
      <c r="L34" s="1315">
        <f>'1-1-1高齢者福祉施設整備計画書'!D10</f>
        <v>0</v>
      </c>
      <c r="M34" s="1315"/>
      <c r="N34" s="1315"/>
      <c r="O34" s="1315"/>
      <c r="P34" s="1315"/>
      <c r="Q34" s="1315"/>
      <c r="R34" s="1315"/>
      <c r="S34" s="1315"/>
      <c r="T34" s="1315"/>
      <c r="U34" s="1315"/>
      <c r="V34" s="1315"/>
      <c r="W34" s="1315"/>
      <c r="X34" s="1315"/>
    </row>
    <row r="35" spans="1:24" ht="22.5" customHeight="1">
      <c r="F35" s="301"/>
      <c r="G35" s="301"/>
      <c r="H35" s="1317"/>
      <c r="I35" s="1317"/>
      <c r="J35" s="1317"/>
      <c r="L35" s="1315"/>
      <c r="M35" s="1315"/>
      <c r="N35" s="1315"/>
      <c r="O35" s="1315"/>
      <c r="P35" s="1315"/>
      <c r="Q35" s="1315"/>
      <c r="R35" s="1315"/>
      <c r="S35" s="1315"/>
      <c r="T35" s="1315"/>
      <c r="U35" s="1315"/>
      <c r="V35" s="1315"/>
      <c r="W35" s="1315"/>
      <c r="X35" s="1315"/>
    </row>
    <row r="36" spans="1:24" ht="22.5" customHeight="1">
      <c r="F36" s="301"/>
      <c r="G36" s="301"/>
      <c r="H36" s="1317" t="s">
        <v>755</v>
      </c>
      <c r="I36" s="1317"/>
      <c r="J36" s="1317"/>
      <c r="L36" s="1315" t="str">
        <f>'1-1-1高齢者福祉施設整備計画書'!C13</f>
        <v>〇〇〇-〇〇〇-〇〇〇</v>
      </c>
      <c r="M36" s="1315"/>
      <c r="N36" s="1315"/>
      <c r="O36" s="1315"/>
      <c r="P36" s="1315"/>
      <c r="Q36" s="1315"/>
      <c r="R36" s="1315"/>
      <c r="S36" s="1315"/>
      <c r="T36" s="1315"/>
      <c r="U36" s="1315"/>
      <c r="V36" s="1315"/>
      <c r="W36" s="1315"/>
      <c r="X36" s="1315"/>
    </row>
    <row r="37" spans="1:24" ht="22.5" customHeight="1">
      <c r="F37" s="301"/>
      <c r="G37" s="301"/>
      <c r="H37" s="1317"/>
      <c r="I37" s="1317"/>
      <c r="J37" s="1317"/>
      <c r="L37" s="1315"/>
      <c r="M37" s="1315"/>
      <c r="N37" s="1315"/>
      <c r="O37" s="1315"/>
      <c r="P37" s="1315"/>
      <c r="Q37" s="1315"/>
      <c r="R37" s="1315"/>
      <c r="S37" s="1315"/>
      <c r="T37" s="1315"/>
      <c r="U37" s="1315"/>
      <c r="V37" s="1315"/>
      <c r="W37" s="1315"/>
      <c r="X37" s="1315"/>
    </row>
    <row r="38" spans="1:24" ht="22.5" customHeight="1">
      <c r="F38" s="301"/>
      <c r="G38" s="301"/>
      <c r="H38" s="1314" t="s">
        <v>754</v>
      </c>
      <c r="I38" s="1314"/>
      <c r="J38" s="1314"/>
      <c r="L38" s="1315">
        <f>'1-1-1高齢者福祉施設整備計画書'!C14</f>
        <v>0</v>
      </c>
      <c r="M38" s="1315"/>
      <c r="N38" s="1315"/>
      <c r="O38" s="1315"/>
      <c r="P38" s="1315"/>
      <c r="Q38" s="1315"/>
      <c r="R38" s="1315"/>
      <c r="S38" s="1315"/>
      <c r="T38" s="1315"/>
      <c r="U38" s="1315"/>
      <c r="V38" s="1315"/>
      <c r="W38" s="1315"/>
      <c r="X38" s="1315"/>
    </row>
    <row r="39" spans="1:24" ht="22.5" customHeight="1">
      <c r="H39" s="1314"/>
      <c r="I39" s="1314"/>
      <c r="J39" s="1314"/>
      <c r="L39" s="1315"/>
      <c r="M39" s="1315"/>
      <c r="N39" s="1315"/>
      <c r="O39" s="1315"/>
      <c r="P39" s="1315"/>
      <c r="Q39" s="1315"/>
      <c r="R39" s="1315"/>
      <c r="S39" s="1315"/>
      <c r="T39" s="1315"/>
      <c r="U39" s="1315"/>
      <c r="V39" s="1315"/>
      <c r="W39" s="1315"/>
      <c r="X39" s="1315"/>
    </row>
    <row r="40" spans="1:24" ht="22.5" customHeight="1"/>
    <row r="41" spans="1:24" ht="22.5" customHeight="1"/>
    <row r="42" spans="1:24" ht="22.5" customHeight="1"/>
    <row r="43" spans="1:24" ht="22.5" customHeight="1"/>
    <row r="44" spans="1:24" ht="22.5" customHeight="1"/>
    <row r="45" spans="1:24" ht="22.5" customHeight="1"/>
    <row r="46" spans="1:24" ht="22.5" customHeight="1"/>
    <row r="47" spans="1:24" ht="22.5" customHeight="1"/>
    <row r="48" spans="1:24" ht="22.5" customHeight="1"/>
    <row r="49" ht="22.5" customHeight="1"/>
    <row r="50" ht="22.5" customHeight="1"/>
    <row r="51" ht="22.5" customHeight="1"/>
    <row r="52" ht="22.5" customHeight="1"/>
  </sheetData>
  <mergeCells count="16">
    <mergeCell ref="A4:X4"/>
    <mergeCell ref="A18:X18"/>
    <mergeCell ref="F20:L24"/>
    <mergeCell ref="O20:V20"/>
    <mergeCell ref="L36:X37"/>
    <mergeCell ref="H38:J39"/>
    <mergeCell ref="L38:X39"/>
    <mergeCell ref="D13:F13"/>
    <mergeCell ref="H30:J31"/>
    <mergeCell ref="L30:X31"/>
    <mergeCell ref="H32:J33"/>
    <mergeCell ref="L32:X33"/>
    <mergeCell ref="H34:J35"/>
    <mergeCell ref="D28:F28"/>
    <mergeCell ref="L34:X35"/>
    <mergeCell ref="H36:J37"/>
  </mergeCells>
  <phoneticPr fontId="4"/>
  <printOptions horizontalCentered="1"/>
  <pageMargins left="0.74803149606299213" right="0.74803149606299213" top="0.35433070866141736" bottom="0.23622047244094491" header="0.31496062992125984" footer="0.15748031496062992"/>
  <pageSetup paperSize="9" scale="8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3474B-58AE-42F7-AB29-DCA1B91EC9A1}">
  <sheetPr codeName="Sheet17">
    <tabColor rgb="FFFFFF00"/>
  </sheetPr>
  <dimension ref="A1:Q99"/>
  <sheetViews>
    <sheetView view="pageBreakPreview" zoomScaleNormal="100" zoomScaleSheetLayoutView="100" workbookViewId="0">
      <selection activeCell="J7" sqref="J7"/>
    </sheetView>
  </sheetViews>
  <sheetFormatPr defaultRowHeight="14.25"/>
  <cols>
    <col min="1" max="2" width="5.625" style="383" customWidth="1"/>
    <col min="3" max="3" width="7.5" style="383" customWidth="1"/>
    <col min="4" max="4" width="12.75" style="383" bestFit="1" customWidth="1"/>
    <col min="5" max="5" width="6.5" style="383" customWidth="1"/>
    <col min="6" max="6" width="5.125" style="383" customWidth="1"/>
    <col min="7" max="7" width="9.125" style="383" customWidth="1"/>
    <col min="8" max="9" width="1.625" style="383" customWidth="1"/>
    <col min="10" max="10" width="4.625" style="383" customWidth="1"/>
    <col min="11" max="11" width="12" style="383" customWidth="1"/>
    <col min="12" max="12" width="5.25" style="383" customWidth="1"/>
    <col min="13" max="14" width="6.625" style="383" customWidth="1"/>
    <col min="15" max="15" width="1.625" style="383" customWidth="1"/>
    <col min="16" max="16" width="12.625" style="383" customWidth="1"/>
    <col min="17" max="17" width="9.625" style="383" customWidth="1"/>
    <col min="18" max="16384" width="9" style="383"/>
  </cols>
  <sheetData>
    <row r="1" spans="1:17" ht="15.95" customHeight="1">
      <c r="A1" s="383" t="s">
        <v>348</v>
      </c>
    </row>
    <row r="2" spans="1:17" ht="18.75" customHeight="1">
      <c r="A2" s="1328" t="s">
        <v>347</v>
      </c>
      <c r="B2" s="1328"/>
      <c r="C2" s="1328"/>
      <c r="D2" s="1328"/>
      <c r="E2" s="1328"/>
      <c r="F2" s="1328"/>
      <c r="G2" s="1328"/>
      <c r="H2" s="1328"/>
      <c r="I2" s="1328"/>
      <c r="J2" s="1328"/>
      <c r="K2" s="1328"/>
      <c r="L2" s="1328"/>
      <c r="M2" s="1328"/>
      <c r="N2" s="1328"/>
      <c r="O2" s="1328"/>
      <c r="P2" s="1328"/>
      <c r="Q2" s="1328"/>
    </row>
    <row r="3" spans="1:17" ht="9" customHeight="1"/>
    <row r="4" spans="1:17" ht="21" customHeight="1">
      <c r="J4" s="1120" t="s">
        <v>346</v>
      </c>
      <c r="K4" s="1120"/>
      <c r="L4" s="1120"/>
      <c r="M4" s="968" t="s">
        <v>177</v>
      </c>
      <c r="N4" s="968"/>
      <c r="O4" s="968"/>
      <c r="P4" s="968"/>
      <c r="Q4" s="968"/>
    </row>
    <row r="5" spans="1:17" ht="21" customHeight="1">
      <c r="J5" s="1120" t="s">
        <v>345</v>
      </c>
      <c r="K5" s="1120"/>
      <c r="L5" s="1120"/>
      <c r="M5" s="924" t="str">
        <f>'6-1社会福祉法人調書'!B5</f>
        <v>社会福祉法人〇〇会</v>
      </c>
      <c r="N5" s="924"/>
      <c r="O5" s="924"/>
      <c r="P5" s="924"/>
      <c r="Q5" s="924"/>
    </row>
    <row r="6" spans="1:17" ht="21" customHeight="1">
      <c r="J6" s="1120" t="s">
        <v>1165</v>
      </c>
      <c r="K6" s="1120"/>
      <c r="L6" s="1120"/>
      <c r="M6" s="924" t="str">
        <f>'6-1社会福祉法人調書'!F5</f>
        <v>特別養護老人ホーム○○</v>
      </c>
      <c r="N6" s="924"/>
      <c r="O6" s="924"/>
      <c r="P6" s="924"/>
      <c r="Q6" s="924"/>
    </row>
    <row r="7" spans="1:17" ht="9" customHeight="1" thickBot="1"/>
    <row r="8" spans="1:17" ht="27.95" customHeight="1">
      <c r="A8" s="643"/>
      <c r="B8" s="1324" t="s">
        <v>1138</v>
      </c>
      <c r="C8" s="1326"/>
      <c r="D8" s="1324" t="s">
        <v>344</v>
      </c>
      <c r="E8" s="1325"/>
      <c r="F8" s="1326"/>
      <c r="G8" s="1324" t="s">
        <v>1164</v>
      </c>
      <c r="H8" s="1325"/>
      <c r="I8" s="1325"/>
      <c r="J8" s="1326"/>
      <c r="K8" s="1324" t="s">
        <v>343</v>
      </c>
      <c r="L8" s="1325"/>
      <c r="M8" s="1326"/>
      <c r="N8" s="1324" t="s">
        <v>342</v>
      </c>
      <c r="O8" s="1325"/>
      <c r="P8" s="1325"/>
      <c r="Q8" s="1337"/>
    </row>
    <row r="9" spans="1:17" ht="27.95" customHeight="1">
      <c r="A9" s="1329" t="s">
        <v>341</v>
      </c>
      <c r="B9" s="915" t="s">
        <v>340</v>
      </c>
      <c r="C9" s="916"/>
      <c r="D9" s="1330"/>
      <c r="E9" s="1331"/>
      <c r="F9" s="1332"/>
      <c r="G9" s="1333"/>
      <c r="H9" s="1334"/>
      <c r="I9" s="1334"/>
      <c r="J9" s="1335"/>
      <c r="K9" s="1333"/>
      <c r="L9" s="1334"/>
      <c r="M9" s="1335"/>
      <c r="N9" s="1333"/>
      <c r="O9" s="1334"/>
      <c r="P9" s="1334"/>
      <c r="Q9" s="1336"/>
    </row>
    <row r="10" spans="1:17" ht="27.95" customHeight="1">
      <c r="A10" s="1329"/>
      <c r="B10" s="915" t="s">
        <v>339</v>
      </c>
      <c r="C10" s="916"/>
      <c r="D10" s="1338"/>
      <c r="E10" s="1339"/>
      <c r="F10" s="1340"/>
      <c r="G10" s="1338"/>
      <c r="H10" s="1339"/>
      <c r="I10" s="1339"/>
      <c r="J10" s="1340"/>
      <c r="K10" s="1333"/>
      <c r="L10" s="1334"/>
      <c r="M10" s="1335"/>
      <c r="N10" s="1333"/>
      <c r="O10" s="1334"/>
      <c r="P10" s="1334"/>
      <c r="Q10" s="1336"/>
    </row>
    <row r="11" spans="1:17" ht="27.95" customHeight="1" thickBot="1">
      <c r="A11" s="644"/>
      <c r="B11" s="1352" t="s">
        <v>329</v>
      </c>
      <c r="C11" s="1353"/>
      <c r="D11" s="1355"/>
      <c r="E11" s="1356"/>
      <c r="F11" s="1357"/>
      <c r="G11" s="1355"/>
      <c r="H11" s="1356"/>
      <c r="I11" s="1356"/>
      <c r="J11" s="1357"/>
      <c r="K11" s="1341">
        <f>SUM(K9:M10)</f>
        <v>0</v>
      </c>
      <c r="L11" s="1342"/>
      <c r="M11" s="1358"/>
      <c r="N11" s="1341">
        <f>N9</f>
        <v>0</v>
      </c>
      <c r="O11" s="1342"/>
      <c r="P11" s="1342"/>
      <c r="Q11" s="1343"/>
    </row>
    <row r="12" spans="1:17" ht="12" customHeight="1" thickBot="1"/>
    <row r="13" spans="1:17" ht="23.1" customHeight="1">
      <c r="A13" s="643"/>
      <c r="B13" s="645"/>
      <c r="C13" s="646"/>
      <c r="D13" s="646"/>
      <c r="E13" s="646"/>
      <c r="F13" s="1321"/>
      <c r="G13" s="1322"/>
      <c r="H13" s="646"/>
      <c r="I13" s="645"/>
      <c r="J13" s="647" t="s">
        <v>338</v>
      </c>
      <c r="K13" s="646"/>
      <c r="L13" s="646"/>
      <c r="M13" s="646"/>
      <c r="N13" s="646"/>
      <c r="O13" s="646"/>
      <c r="P13" s="646"/>
      <c r="Q13" s="648"/>
    </row>
    <row r="14" spans="1:17" ht="23.1" customHeight="1">
      <c r="A14" s="753"/>
      <c r="B14" s="1074" t="s">
        <v>337</v>
      </c>
      <c r="C14" s="1075"/>
      <c r="D14" s="1075"/>
      <c r="E14" s="996"/>
      <c r="F14" s="996"/>
      <c r="G14" s="741" t="s">
        <v>194</v>
      </c>
      <c r="H14" s="421"/>
      <c r="I14" s="650"/>
      <c r="J14" s="900" t="s">
        <v>336</v>
      </c>
      <c r="K14" s="900"/>
      <c r="L14" s="387"/>
      <c r="M14" s="1380" t="s">
        <v>327</v>
      </c>
      <c r="N14" s="1380"/>
      <c r="O14" s="387"/>
      <c r="P14" s="900" t="s">
        <v>326</v>
      </c>
      <c r="Q14" s="1381"/>
    </row>
    <row r="15" spans="1:17" ht="23.1" customHeight="1">
      <c r="A15" s="652" t="s">
        <v>335</v>
      </c>
      <c r="B15" s="387"/>
      <c r="C15" s="387"/>
      <c r="D15" s="387"/>
      <c r="E15" s="653"/>
      <c r="F15" s="653"/>
      <c r="G15" s="738"/>
      <c r="H15" s="421"/>
      <c r="I15" s="650"/>
      <c r="J15" s="1354"/>
      <c r="K15" s="1354"/>
      <c r="L15" s="654"/>
      <c r="M15" s="1348"/>
      <c r="N15" s="1348"/>
      <c r="O15" s="387"/>
      <c r="P15" s="739"/>
      <c r="Q15" s="676" t="s">
        <v>1128</v>
      </c>
    </row>
    <row r="16" spans="1:17" ht="23.1" customHeight="1">
      <c r="A16" s="652"/>
      <c r="B16" s="655"/>
      <c r="C16" s="656"/>
      <c r="D16" s="656"/>
      <c r="E16" s="656"/>
      <c r="F16" s="657"/>
      <c r="G16" s="658"/>
      <c r="H16" s="659"/>
      <c r="I16" s="650"/>
      <c r="J16" s="742"/>
      <c r="K16" s="742"/>
      <c r="L16" s="387"/>
      <c r="M16" s="1348"/>
      <c r="N16" s="1348"/>
      <c r="O16" s="387"/>
      <c r="P16" s="735"/>
      <c r="Q16" s="676" t="s">
        <v>1128</v>
      </c>
    </row>
    <row r="17" spans="1:17" ht="23.1" customHeight="1">
      <c r="A17" s="652"/>
      <c r="B17" s="387"/>
      <c r="C17" s="387"/>
      <c r="D17" s="387"/>
      <c r="E17" s="387"/>
      <c r="F17" s="660"/>
      <c r="G17" s="661"/>
      <c r="H17" s="387"/>
      <c r="I17" s="650"/>
      <c r="J17" s="742"/>
      <c r="K17" s="742"/>
      <c r="L17" s="387"/>
      <c r="M17" s="1348"/>
      <c r="N17" s="1348"/>
      <c r="O17" s="387"/>
      <c r="P17" s="735"/>
      <c r="Q17" s="676" t="s">
        <v>1128</v>
      </c>
    </row>
    <row r="18" spans="1:17" ht="23.1" customHeight="1">
      <c r="A18" s="652" t="s">
        <v>334</v>
      </c>
      <c r="B18" s="650" t="s">
        <v>333</v>
      </c>
      <c r="C18" s="387"/>
      <c r="D18" s="387"/>
      <c r="E18" s="903"/>
      <c r="F18" s="903"/>
      <c r="G18" s="741" t="s">
        <v>194</v>
      </c>
      <c r="H18" s="387"/>
      <c r="I18" s="650"/>
      <c r="J18" s="742"/>
      <c r="K18" s="742"/>
      <c r="L18" s="387"/>
      <c r="M18" s="1348"/>
      <c r="N18" s="1348"/>
      <c r="O18" s="387"/>
      <c r="P18" s="735"/>
      <c r="Q18" s="676" t="s">
        <v>1128</v>
      </c>
    </row>
    <row r="19" spans="1:17" ht="23.1" customHeight="1">
      <c r="A19" s="652"/>
      <c r="B19" s="387" t="s">
        <v>332</v>
      </c>
      <c r="C19" s="387"/>
      <c r="D19" s="387"/>
      <c r="E19" s="903"/>
      <c r="F19" s="903"/>
      <c r="G19" s="742" t="s">
        <v>194</v>
      </c>
      <c r="H19" s="387"/>
      <c r="I19" s="650"/>
      <c r="J19" s="387" t="s">
        <v>320</v>
      </c>
      <c r="K19" s="387"/>
      <c r="L19" s="387"/>
      <c r="M19" s="387"/>
      <c r="N19" s="387"/>
      <c r="O19" s="387"/>
      <c r="P19" s="387"/>
      <c r="Q19" s="651"/>
    </row>
    <row r="20" spans="1:17" ht="23.1" customHeight="1">
      <c r="A20" s="652"/>
      <c r="B20" s="387" t="s">
        <v>331</v>
      </c>
      <c r="C20" s="387"/>
      <c r="D20" s="387"/>
      <c r="E20" s="903"/>
      <c r="F20" s="903"/>
      <c r="G20" s="742" t="s">
        <v>194</v>
      </c>
      <c r="H20" s="387"/>
      <c r="I20" s="650"/>
      <c r="J20" s="662" t="s">
        <v>330</v>
      </c>
      <c r="K20" s="387"/>
      <c r="L20" s="387"/>
      <c r="M20" s="387"/>
      <c r="N20" s="387"/>
      <c r="O20" s="387"/>
      <c r="P20" s="387"/>
      <c r="Q20" s="651"/>
    </row>
    <row r="21" spans="1:17" ht="23.1" customHeight="1">
      <c r="A21" s="652" t="s">
        <v>329</v>
      </c>
      <c r="B21" s="387" t="s">
        <v>328</v>
      </c>
      <c r="C21" s="387"/>
      <c r="D21" s="387"/>
      <c r="E21" s="903"/>
      <c r="F21" s="903"/>
      <c r="G21" s="742" t="s">
        <v>194</v>
      </c>
      <c r="H21" s="387"/>
      <c r="I21" s="650"/>
      <c r="J21" s="900" t="s">
        <v>1158</v>
      </c>
      <c r="K21" s="900"/>
      <c r="L21" s="387"/>
      <c r="M21" s="1380" t="s">
        <v>327</v>
      </c>
      <c r="N21" s="1380"/>
      <c r="O21" s="387"/>
      <c r="P21" s="900" t="s">
        <v>326</v>
      </c>
      <c r="Q21" s="1381"/>
    </row>
    <row r="22" spans="1:17" ht="23.1" customHeight="1">
      <c r="A22" s="652"/>
      <c r="B22" s="387" t="s">
        <v>325</v>
      </c>
      <c r="C22" s="387"/>
      <c r="D22" s="387"/>
      <c r="E22" s="903"/>
      <c r="F22" s="903"/>
      <c r="G22" s="742" t="s">
        <v>194</v>
      </c>
      <c r="H22" s="387"/>
      <c r="I22" s="650"/>
      <c r="J22" s="1354"/>
      <c r="K22" s="1354"/>
      <c r="L22" s="654"/>
      <c r="M22" s="1348"/>
      <c r="N22" s="1348"/>
      <c r="O22" s="387"/>
      <c r="P22" s="739"/>
      <c r="Q22" s="676" t="s">
        <v>1015</v>
      </c>
    </row>
    <row r="23" spans="1:17" ht="23.1" customHeight="1">
      <c r="A23" s="652"/>
      <c r="B23" s="387" t="s">
        <v>324</v>
      </c>
      <c r="C23" s="387"/>
      <c r="D23" s="387"/>
      <c r="E23" s="903"/>
      <c r="F23" s="903"/>
      <c r="G23" s="742" t="s">
        <v>194</v>
      </c>
      <c r="H23" s="387"/>
      <c r="I23" s="650"/>
      <c r="J23" s="742"/>
      <c r="K23" s="742"/>
      <c r="L23" s="387"/>
      <c r="M23" s="1348"/>
      <c r="N23" s="1348"/>
      <c r="O23" s="387"/>
      <c r="P23" s="735"/>
      <c r="Q23" s="676" t="s">
        <v>1015</v>
      </c>
    </row>
    <row r="24" spans="1:17" ht="23.1" customHeight="1">
      <c r="A24" s="652" t="s">
        <v>323</v>
      </c>
      <c r="B24" s="387" t="s">
        <v>322</v>
      </c>
      <c r="C24" s="387"/>
      <c r="D24" s="387"/>
      <c r="E24" s="903"/>
      <c r="F24" s="903"/>
      <c r="G24" s="742" t="s">
        <v>194</v>
      </c>
      <c r="H24" s="387"/>
      <c r="I24" s="650"/>
      <c r="J24" s="742"/>
      <c r="K24" s="742"/>
      <c r="L24" s="387"/>
      <c r="M24" s="1348"/>
      <c r="N24" s="1348"/>
      <c r="O24" s="387"/>
      <c r="P24" s="735"/>
      <c r="Q24" s="676" t="s">
        <v>1015</v>
      </c>
    </row>
    <row r="25" spans="1:17" ht="23.1" customHeight="1">
      <c r="A25" s="652"/>
      <c r="B25" s="387" t="s">
        <v>322</v>
      </c>
      <c r="C25" s="387"/>
      <c r="D25" s="387"/>
      <c r="E25" s="903"/>
      <c r="F25" s="903"/>
      <c r="G25" s="742" t="s">
        <v>194</v>
      </c>
      <c r="H25" s="387"/>
      <c r="I25" s="650"/>
      <c r="J25" s="742"/>
      <c r="K25" s="742"/>
      <c r="L25" s="387"/>
      <c r="M25" s="1348"/>
      <c r="N25" s="1348"/>
      <c r="O25" s="387"/>
      <c r="P25" s="735"/>
      <c r="Q25" s="676" t="s">
        <v>1015</v>
      </c>
    </row>
    <row r="26" spans="1:17" ht="23.1" customHeight="1">
      <c r="A26" s="649"/>
      <c r="B26" s="387" t="s">
        <v>321</v>
      </c>
      <c r="C26" s="387"/>
      <c r="D26" s="387"/>
      <c r="E26" s="1359">
        <f>SUM(F14:F25)</f>
        <v>0</v>
      </c>
      <c r="F26" s="1359"/>
      <c r="G26" s="742" t="s">
        <v>194</v>
      </c>
      <c r="H26" s="387"/>
      <c r="I26" s="650"/>
      <c r="J26" s="387" t="s">
        <v>320</v>
      </c>
      <c r="K26" s="387"/>
      <c r="L26" s="387"/>
      <c r="M26" s="387"/>
      <c r="N26" s="387"/>
      <c r="O26" s="387"/>
      <c r="P26" s="387"/>
      <c r="Q26" s="651"/>
    </row>
    <row r="27" spans="1:17" ht="6" customHeight="1" thickBot="1">
      <c r="A27" s="644"/>
      <c r="B27" s="663"/>
      <c r="C27" s="663"/>
      <c r="D27" s="663"/>
      <c r="E27" s="663"/>
      <c r="F27" s="663"/>
      <c r="G27" s="663"/>
      <c r="H27" s="663"/>
      <c r="I27" s="664"/>
      <c r="J27" s="387"/>
      <c r="K27" s="387"/>
      <c r="L27" s="387"/>
      <c r="M27" s="387"/>
      <c r="N27" s="387"/>
      <c r="O27" s="387"/>
      <c r="P27" s="387"/>
      <c r="Q27" s="665"/>
    </row>
    <row r="28" spans="1:17" ht="12" customHeight="1" thickBot="1">
      <c r="J28" s="646"/>
      <c r="K28" s="646"/>
      <c r="L28" s="646"/>
      <c r="M28" s="646"/>
      <c r="N28" s="646"/>
      <c r="O28" s="646"/>
      <c r="P28" s="646"/>
    </row>
    <row r="29" spans="1:17" ht="27.95" customHeight="1" thickBot="1">
      <c r="A29" s="666" t="s">
        <v>319</v>
      </c>
      <c r="B29" s="667"/>
      <c r="C29" s="668"/>
      <c r="D29" s="667" t="s">
        <v>318</v>
      </c>
      <c r="E29" s="1384" t="s">
        <v>317</v>
      </c>
      <c r="F29" s="1384"/>
      <c r="G29" s="1384"/>
      <c r="H29" s="1384"/>
      <c r="I29" s="667"/>
      <c r="J29" s="1344"/>
      <c r="K29" s="1344"/>
      <c r="L29" s="667" t="s">
        <v>1133</v>
      </c>
      <c r="M29" s="667"/>
      <c r="N29" s="667"/>
      <c r="O29" s="667"/>
      <c r="P29" s="667"/>
      <c r="Q29" s="669"/>
    </row>
    <row r="30" spans="1:17" ht="15.95" customHeight="1" thickBot="1"/>
    <row r="31" spans="1:17" ht="27.95" customHeight="1">
      <c r="A31" s="643"/>
      <c r="B31" s="1324" t="s">
        <v>1138</v>
      </c>
      <c r="C31" s="1326"/>
      <c r="D31" s="1324" t="s">
        <v>316</v>
      </c>
      <c r="E31" s="1325"/>
      <c r="F31" s="1326"/>
      <c r="G31" s="1324" t="s">
        <v>1134</v>
      </c>
      <c r="H31" s="1325"/>
      <c r="I31" s="1325"/>
      <c r="J31" s="1326"/>
      <c r="K31" s="1324" t="s">
        <v>315</v>
      </c>
      <c r="L31" s="1326"/>
      <c r="M31" s="1324" t="s">
        <v>314</v>
      </c>
      <c r="N31" s="1325"/>
      <c r="O31" s="1325"/>
      <c r="P31" s="1325"/>
      <c r="Q31" s="1337"/>
    </row>
    <row r="32" spans="1:17" ht="27.95" customHeight="1">
      <c r="A32" s="652" t="s">
        <v>313</v>
      </c>
      <c r="B32" s="1382" t="s">
        <v>1139</v>
      </c>
      <c r="C32" s="670" t="s">
        <v>312</v>
      </c>
      <c r="D32" s="943"/>
      <c r="E32" s="1327"/>
      <c r="F32" s="744" t="s">
        <v>1129</v>
      </c>
      <c r="G32" s="933"/>
      <c r="H32" s="934"/>
      <c r="I32" s="934"/>
      <c r="J32" s="671" t="s">
        <v>1128</v>
      </c>
      <c r="K32" s="734"/>
      <c r="L32" s="671" t="s">
        <v>1128</v>
      </c>
      <c r="M32" s="1349" t="s">
        <v>1137</v>
      </c>
      <c r="N32" s="1350"/>
      <c r="O32" s="1350"/>
      <c r="P32" s="1350"/>
      <c r="Q32" s="1351"/>
    </row>
    <row r="33" spans="1:17" ht="27.95" customHeight="1">
      <c r="A33" s="652"/>
      <c r="B33" s="1383"/>
      <c r="C33" s="737" t="s">
        <v>116</v>
      </c>
      <c r="D33" s="943"/>
      <c r="E33" s="1327"/>
      <c r="F33" s="744" t="s">
        <v>1129</v>
      </c>
      <c r="G33" s="933"/>
      <c r="H33" s="934"/>
      <c r="I33" s="934"/>
      <c r="J33" s="671" t="s">
        <v>1128</v>
      </c>
      <c r="K33" s="734"/>
      <c r="L33" s="671" t="s">
        <v>1128</v>
      </c>
      <c r="M33" s="1349" t="s">
        <v>1137</v>
      </c>
      <c r="N33" s="1350"/>
      <c r="O33" s="1350"/>
      <c r="P33" s="1350"/>
      <c r="Q33" s="1351"/>
    </row>
    <row r="34" spans="1:17" ht="27.95" customHeight="1">
      <c r="A34" s="652" t="s">
        <v>311</v>
      </c>
      <c r="B34" s="915" t="s">
        <v>310</v>
      </c>
      <c r="C34" s="916"/>
      <c r="D34" s="943"/>
      <c r="E34" s="1327"/>
      <c r="F34" s="744" t="s">
        <v>1129</v>
      </c>
      <c r="G34" s="933"/>
      <c r="H34" s="934"/>
      <c r="I34" s="934"/>
      <c r="J34" s="671" t="s">
        <v>1128</v>
      </c>
      <c r="K34" s="734"/>
      <c r="L34" s="671" t="s">
        <v>1128</v>
      </c>
      <c r="M34" s="1349" t="s">
        <v>1137</v>
      </c>
      <c r="N34" s="1350"/>
      <c r="O34" s="1350"/>
      <c r="P34" s="1350"/>
      <c r="Q34" s="1351"/>
    </row>
    <row r="35" spans="1:17" ht="27.95" customHeight="1" thickBot="1">
      <c r="A35" s="644"/>
      <c r="B35" s="1352" t="s">
        <v>309</v>
      </c>
      <c r="C35" s="1353"/>
      <c r="D35" s="745" t="s">
        <v>1130</v>
      </c>
      <c r="E35" s="1323"/>
      <c r="F35" s="1323"/>
      <c r="G35" s="672" t="s">
        <v>1132</v>
      </c>
      <c r="H35" s="672"/>
      <c r="I35" s="672"/>
      <c r="J35" s="672"/>
      <c r="K35" s="672"/>
      <c r="L35" s="1368" t="s">
        <v>1131</v>
      </c>
      <c r="M35" s="1368"/>
      <c r="N35" s="1369" t="str">
        <f>(E35-K35)*0.7&amp;"円"</f>
        <v>0円</v>
      </c>
      <c r="O35" s="1369"/>
      <c r="P35" s="1369"/>
      <c r="Q35" s="1370"/>
    </row>
    <row r="36" spans="1:17" ht="6.75" customHeight="1">
      <c r="A36" s="387"/>
      <c r="B36" s="387"/>
      <c r="C36" s="387"/>
      <c r="D36" s="387"/>
      <c r="E36" s="387"/>
      <c r="F36" s="387"/>
      <c r="G36" s="387"/>
      <c r="H36" s="387"/>
      <c r="I36" s="387"/>
      <c r="J36" s="387"/>
      <c r="K36" s="387"/>
      <c r="L36" s="387"/>
      <c r="M36" s="387"/>
      <c r="N36" s="387"/>
      <c r="O36" s="387"/>
      <c r="P36" s="387"/>
      <c r="Q36" s="387"/>
    </row>
    <row r="37" spans="1:17" ht="3.75" customHeight="1" thickBot="1"/>
    <row r="38" spans="1:17" ht="27.95" customHeight="1">
      <c r="A38" s="643"/>
      <c r="B38" s="728" t="s">
        <v>1160</v>
      </c>
      <c r="C38" s="1378" t="s">
        <v>1161</v>
      </c>
      <c r="D38" s="1378"/>
      <c r="E38" s="1378"/>
      <c r="F38" s="1378"/>
      <c r="G38" s="1378"/>
      <c r="H38" s="1378"/>
      <c r="I38" s="1378"/>
      <c r="J38" s="1378"/>
      <c r="K38" s="1378"/>
      <c r="L38" s="1378"/>
      <c r="M38" s="1378"/>
      <c r="N38" s="1378"/>
      <c r="O38" s="1378"/>
      <c r="P38" s="1378"/>
      <c r="Q38" s="1379"/>
    </row>
    <row r="39" spans="1:17" ht="27.95" customHeight="1">
      <c r="A39" s="1329" t="s">
        <v>308</v>
      </c>
      <c r="B39" s="732" t="s">
        <v>307</v>
      </c>
      <c r="C39" s="915" t="s">
        <v>306</v>
      </c>
      <c r="D39" s="916"/>
      <c r="E39" s="732" t="s">
        <v>305</v>
      </c>
      <c r="F39" s="915" t="s">
        <v>1135</v>
      </c>
      <c r="G39" s="920"/>
      <c r="H39" s="920"/>
      <c r="I39" s="916"/>
      <c r="J39" s="915" t="s">
        <v>304</v>
      </c>
      <c r="K39" s="916"/>
      <c r="L39" s="915" t="s">
        <v>303</v>
      </c>
      <c r="M39" s="920"/>
      <c r="N39" s="916"/>
      <c r="O39" s="915" t="s">
        <v>302</v>
      </c>
      <c r="P39" s="920"/>
      <c r="Q39" s="1367"/>
    </row>
    <row r="40" spans="1:17" ht="27.95" customHeight="1">
      <c r="A40" s="1329"/>
      <c r="B40" s="1365" t="s">
        <v>1159</v>
      </c>
      <c r="C40" s="915"/>
      <c r="D40" s="916"/>
      <c r="E40" s="733"/>
      <c r="F40" s="915"/>
      <c r="G40" s="920"/>
      <c r="H40" s="920"/>
      <c r="I40" s="916"/>
      <c r="J40" s="1349"/>
      <c r="K40" s="1361"/>
      <c r="L40" s="1362"/>
      <c r="M40" s="1363"/>
      <c r="N40" s="1364"/>
      <c r="O40" s="1345"/>
      <c r="P40" s="1346"/>
      <c r="Q40" s="1347"/>
    </row>
    <row r="41" spans="1:17" ht="27.95" customHeight="1">
      <c r="A41" s="1329"/>
      <c r="B41" s="1365"/>
      <c r="C41" s="915"/>
      <c r="D41" s="916"/>
      <c r="E41" s="733"/>
      <c r="F41" s="915"/>
      <c r="G41" s="920"/>
      <c r="H41" s="920"/>
      <c r="I41" s="916"/>
      <c r="J41" s="1349"/>
      <c r="K41" s="1361"/>
      <c r="L41" s="1362"/>
      <c r="M41" s="1363"/>
      <c r="N41" s="1364"/>
      <c r="O41" s="1345"/>
      <c r="P41" s="1346"/>
      <c r="Q41" s="1347"/>
    </row>
    <row r="42" spans="1:17" ht="27.95" customHeight="1">
      <c r="A42" s="1329"/>
      <c r="B42" s="1365"/>
      <c r="C42" s="915"/>
      <c r="D42" s="916"/>
      <c r="E42" s="733"/>
      <c r="F42" s="915"/>
      <c r="G42" s="920"/>
      <c r="H42" s="920"/>
      <c r="I42" s="916"/>
      <c r="J42" s="1349"/>
      <c r="K42" s="1361"/>
      <c r="L42" s="1349"/>
      <c r="M42" s="1350"/>
      <c r="N42" s="1361"/>
      <c r="O42" s="1349"/>
      <c r="P42" s="1350"/>
      <c r="Q42" s="1351"/>
    </row>
    <row r="43" spans="1:17" ht="27.95" customHeight="1" thickBot="1">
      <c r="A43" s="673"/>
      <c r="B43" s="1366"/>
      <c r="C43" s="1352"/>
      <c r="D43" s="1353"/>
      <c r="E43" s="674"/>
      <c r="F43" s="1352"/>
      <c r="G43" s="1368"/>
      <c r="H43" s="1368"/>
      <c r="I43" s="1353"/>
      <c r="J43" s="1375"/>
      <c r="K43" s="1376"/>
      <c r="L43" s="1372"/>
      <c r="M43" s="1373"/>
      <c r="N43" s="1377"/>
      <c r="O43" s="1372"/>
      <c r="P43" s="1373"/>
      <c r="Q43" s="1374"/>
    </row>
    <row r="44" spans="1:17" ht="21" customHeight="1">
      <c r="A44" s="736" t="s">
        <v>300</v>
      </c>
      <c r="B44" s="383" t="s">
        <v>301</v>
      </c>
    </row>
    <row r="45" spans="1:17" ht="21" customHeight="1">
      <c r="A45" s="736" t="s">
        <v>300</v>
      </c>
      <c r="B45" s="383" t="s">
        <v>299</v>
      </c>
    </row>
    <row r="46" spans="1:17" ht="21" customHeight="1"/>
    <row r="47" spans="1:17" ht="21" customHeight="1">
      <c r="A47" s="383" t="s">
        <v>298</v>
      </c>
    </row>
    <row r="48" spans="1:17" ht="21" customHeight="1">
      <c r="A48" s="383" t="s">
        <v>297</v>
      </c>
    </row>
    <row r="49" spans="1:17" ht="21" customHeight="1">
      <c r="A49" s="383" t="s">
        <v>296</v>
      </c>
    </row>
    <row r="50" spans="1:17" ht="21" customHeight="1">
      <c r="A50" s="383" t="s">
        <v>295</v>
      </c>
    </row>
    <row r="51" spans="1:17" ht="21" customHeight="1">
      <c r="A51" s="383" t="s">
        <v>294</v>
      </c>
    </row>
    <row r="52" spans="1:17" ht="21" customHeight="1">
      <c r="A52" s="383" t="s">
        <v>293</v>
      </c>
    </row>
    <row r="53" spans="1:17" ht="21" customHeight="1">
      <c r="A53" s="383" t="s">
        <v>292</v>
      </c>
    </row>
    <row r="55" spans="1:17">
      <c r="A55" s="1"/>
      <c r="B55" s="1"/>
      <c r="C55" s="1"/>
      <c r="D55" s="1"/>
      <c r="E55" s="1"/>
      <c r="F55" s="1"/>
      <c r="G55" s="1"/>
      <c r="H55" s="1"/>
      <c r="I55" s="1"/>
      <c r="J55" s="1"/>
      <c r="K55" s="1"/>
      <c r="L55" s="1"/>
      <c r="M55" s="1"/>
      <c r="N55" s="1"/>
      <c r="O55" s="1"/>
      <c r="P55" s="1"/>
      <c r="Q55" s="1"/>
    </row>
    <row r="56" spans="1:17" ht="17.25">
      <c r="A56" s="1328" t="s">
        <v>385</v>
      </c>
      <c r="B56" s="1328"/>
      <c r="C56" s="1328"/>
      <c r="D56" s="1328"/>
      <c r="E56" s="1328"/>
      <c r="F56" s="1328"/>
      <c r="G56" s="1328"/>
      <c r="H56" s="1328"/>
      <c r="I56" s="1328"/>
      <c r="J56" s="1328"/>
      <c r="K56" s="1328"/>
      <c r="L56" s="1328"/>
      <c r="M56" s="1328"/>
      <c r="N56" s="1328"/>
      <c r="O56" s="1328"/>
      <c r="P56" s="1328"/>
      <c r="Q56" s="1328"/>
    </row>
    <row r="58" spans="1:17">
      <c r="A58" s="675" t="s">
        <v>384</v>
      </c>
    </row>
    <row r="59" spans="1:17">
      <c r="A59" s="383" t="s">
        <v>383</v>
      </c>
    </row>
    <row r="60" spans="1:17">
      <c r="A60" s="1360" t="s">
        <v>382</v>
      </c>
      <c r="B60" s="1360"/>
      <c r="C60" s="1360"/>
      <c r="D60" s="1360"/>
      <c r="E60" s="1360"/>
      <c r="F60" s="1360"/>
      <c r="G60" s="1360"/>
      <c r="H60" s="1360"/>
      <c r="I60" s="1360"/>
      <c r="J60" s="1360"/>
      <c r="K60" s="1360"/>
      <c r="L60" s="1360"/>
      <c r="M60" s="1360"/>
      <c r="N60" s="1360"/>
      <c r="O60" s="1360"/>
      <c r="P60" s="1360"/>
      <c r="Q60" s="1360"/>
    </row>
    <row r="61" spans="1:17">
      <c r="A61" s="1360" t="s">
        <v>381</v>
      </c>
      <c r="B61" s="1360"/>
      <c r="C61" s="1360"/>
      <c r="D61" s="1360"/>
      <c r="E61" s="1360"/>
      <c r="F61" s="1360"/>
      <c r="G61" s="1360"/>
      <c r="H61" s="1360"/>
      <c r="I61" s="1360"/>
      <c r="J61" s="1360"/>
      <c r="K61" s="1360"/>
      <c r="L61" s="1360"/>
      <c r="M61" s="1360"/>
      <c r="N61" s="1360"/>
      <c r="O61" s="1360"/>
      <c r="P61" s="1360"/>
      <c r="Q61" s="1360"/>
    </row>
    <row r="62" spans="1:17">
      <c r="A62" s="1360" t="s">
        <v>380</v>
      </c>
      <c r="B62" s="1360"/>
      <c r="C62" s="1360"/>
      <c r="D62" s="1360"/>
      <c r="E62" s="1360"/>
      <c r="F62" s="1360"/>
      <c r="G62" s="1360"/>
      <c r="H62" s="1360"/>
      <c r="I62" s="1360"/>
      <c r="J62" s="1360"/>
      <c r="K62" s="1360"/>
      <c r="L62" s="1360"/>
      <c r="M62" s="1360"/>
      <c r="N62" s="1360"/>
      <c r="O62" s="1360"/>
      <c r="P62" s="1360"/>
      <c r="Q62" s="1360"/>
    </row>
    <row r="63" spans="1:17">
      <c r="A63" s="1360" t="s">
        <v>379</v>
      </c>
      <c r="B63" s="1360"/>
      <c r="C63" s="1360"/>
      <c r="D63" s="1360"/>
      <c r="E63" s="1360"/>
      <c r="F63" s="1360"/>
      <c r="G63" s="1360"/>
      <c r="H63" s="1360"/>
      <c r="I63" s="1360"/>
      <c r="J63" s="1360"/>
      <c r="K63" s="1360"/>
      <c r="L63" s="1360"/>
      <c r="M63" s="1360"/>
      <c r="N63" s="1360"/>
      <c r="O63" s="1360"/>
      <c r="P63" s="1360"/>
      <c r="Q63" s="1360"/>
    </row>
    <row r="65" spans="1:17">
      <c r="A65" s="1371" t="s">
        <v>378</v>
      </c>
      <c r="B65" s="1371"/>
      <c r="C65" s="1371"/>
      <c r="D65" s="1371"/>
      <c r="E65" s="1371"/>
      <c r="F65" s="1371"/>
      <c r="G65" s="1371"/>
      <c r="H65" s="1371"/>
      <c r="I65" s="1371"/>
      <c r="J65" s="1371"/>
      <c r="K65" s="1371"/>
      <c r="L65" s="1371"/>
      <c r="M65" s="1371"/>
      <c r="N65" s="1371"/>
      <c r="O65" s="1371"/>
      <c r="P65" s="1371"/>
      <c r="Q65" s="1371"/>
    </row>
    <row r="66" spans="1:17">
      <c r="A66" s="1360" t="s">
        <v>377</v>
      </c>
      <c r="B66" s="1360"/>
      <c r="C66" s="1360"/>
      <c r="D66" s="1360"/>
      <c r="E66" s="1360"/>
      <c r="F66" s="1360"/>
      <c r="G66" s="1360"/>
      <c r="H66" s="1360"/>
      <c r="I66" s="1360"/>
      <c r="J66" s="1360"/>
      <c r="K66" s="1360"/>
      <c r="L66" s="1360"/>
      <c r="M66" s="1360"/>
      <c r="N66" s="1360"/>
      <c r="O66" s="1360"/>
      <c r="P66" s="1360"/>
      <c r="Q66" s="1360"/>
    </row>
    <row r="67" spans="1:17">
      <c r="A67" s="1360" t="s">
        <v>376</v>
      </c>
      <c r="B67" s="1360"/>
      <c r="C67" s="1360"/>
      <c r="D67" s="1360"/>
      <c r="E67" s="1360"/>
      <c r="F67" s="1360"/>
      <c r="G67" s="1360"/>
      <c r="H67" s="1360"/>
      <c r="I67" s="1360"/>
      <c r="J67" s="1360"/>
      <c r="K67" s="1360"/>
      <c r="L67" s="1360"/>
      <c r="M67" s="1360"/>
      <c r="N67" s="1360"/>
      <c r="O67" s="1360"/>
      <c r="P67" s="1360"/>
      <c r="Q67" s="1360"/>
    </row>
    <row r="68" spans="1:17">
      <c r="A68" s="1360" t="s">
        <v>375</v>
      </c>
      <c r="B68" s="1360"/>
      <c r="C68" s="1360"/>
      <c r="D68" s="1360"/>
      <c r="E68" s="1360"/>
      <c r="F68" s="1360"/>
      <c r="G68" s="1360"/>
      <c r="H68" s="1360"/>
      <c r="I68" s="1360"/>
      <c r="J68" s="1360"/>
      <c r="K68" s="1360"/>
      <c r="L68" s="1360"/>
      <c r="M68" s="1360"/>
      <c r="N68" s="1360"/>
      <c r="O68" s="1360"/>
      <c r="P68" s="1360"/>
      <c r="Q68" s="1360"/>
    </row>
    <row r="69" spans="1:17">
      <c r="A69" s="1360" t="s">
        <v>374</v>
      </c>
      <c r="B69" s="1360"/>
      <c r="C69" s="1360"/>
      <c r="D69" s="1360"/>
      <c r="E69" s="1360"/>
      <c r="F69" s="1360"/>
      <c r="G69" s="1360"/>
      <c r="H69" s="1360"/>
      <c r="I69" s="1360"/>
      <c r="J69" s="1360"/>
      <c r="K69" s="1360"/>
      <c r="L69" s="1360"/>
      <c r="M69" s="1360"/>
      <c r="N69" s="1360"/>
      <c r="O69" s="1360"/>
      <c r="P69" s="1360"/>
      <c r="Q69" s="1360"/>
    </row>
    <row r="70" spans="1:17">
      <c r="A70" s="1360" t="s">
        <v>373</v>
      </c>
      <c r="B70" s="1360"/>
      <c r="C70" s="1360"/>
      <c r="D70" s="1360"/>
      <c r="E70" s="1360"/>
      <c r="F70" s="1360"/>
      <c r="G70" s="1360"/>
      <c r="H70" s="1360"/>
      <c r="I70" s="1360"/>
      <c r="J70" s="1360"/>
      <c r="K70" s="1360"/>
      <c r="L70" s="1360"/>
      <c r="M70" s="1360"/>
      <c r="N70" s="1360"/>
      <c r="O70" s="1360"/>
      <c r="P70" s="1360"/>
      <c r="Q70" s="1360"/>
    </row>
    <row r="71" spans="1:17">
      <c r="A71" s="1360" t="s">
        <v>1136</v>
      </c>
      <c r="B71" s="1360"/>
      <c r="C71" s="1360"/>
      <c r="D71" s="1360"/>
      <c r="E71" s="1360"/>
      <c r="F71" s="1360"/>
      <c r="G71" s="1360"/>
      <c r="H71" s="1360"/>
      <c r="I71" s="1360"/>
      <c r="J71" s="1360"/>
      <c r="K71" s="1360"/>
      <c r="L71" s="1360"/>
      <c r="M71" s="1360"/>
      <c r="N71" s="1360"/>
      <c r="O71" s="1360"/>
      <c r="P71" s="1360"/>
      <c r="Q71" s="1360"/>
    </row>
    <row r="72" spans="1:17">
      <c r="A72" s="1360"/>
      <c r="B72" s="1360"/>
      <c r="C72" s="1360"/>
      <c r="D72" s="1360"/>
      <c r="E72" s="1360"/>
      <c r="F72" s="1360"/>
      <c r="G72" s="1360"/>
      <c r="H72" s="1360"/>
      <c r="I72" s="1360"/>
      <c r="J72" s="1360"/>
      <c r="K72" s="1360"/>
      <c r="L72" s="1360"/>
      <c r="M72" s="1360"/>
      <c r="N72" s="1360"/>
      <c r="O72" s="1360"/>
      <c r="P72" s="1360"/>
      <c r="Q72" s="1360"/>
    </row>
    <row r="73" spans="1:17">
      <c r="A73" s="1371" t="s">
        <v>372</v>
      </c>
      <c r="B73" s="1371"/>
      <c r="C73" s="1371"/>
      <c r="D73" s="1371"/>
      <c r="E73" s="1371"/>
      <c r="F73" s="1371"/>
      <c r="G73" s="1371"/>
      <c r="H73" s="1371"/>
      <c r="I73" s="1371"/>
      <c r="J73" s="1371"/>
      <c r="K73" s="1371"/>
      <c r="L73" s="1371"/>
      <c r="M73" s="1371"/>
      <c r="N73" s="1371"/>
      <c r="O73" s="1371"/>
      <c r="P73" s="1371"/>
      <c r="Q73" s="1371"/>
    </row>
    <row r="74" spans="1:17">
      <c r="A74" s="1360" t="s">
        <v>371</v>
      </c>
      <c r="B74" s="1360"/>
      <c r="C74" s="1360"/>
      <c r="D74" s="1360"/>
      <c r="E74" s="1360"/>
      <c r="F74" s="1360"/>
      <c r="G74" s="1360"/>
      <c r="H74" s="1360"/>
      <c r="I74" s="1360"/>
      <c r="J74" s="1360"/>
      <c r="K74" s="1360"/>
      <c r="L74" s="1360"/>
      <c r="M74" s="1360"/>
      <c r="N74" s="1360"/>
      <c r="O74" s="1360"/>
      <c r="P74" s="1360"/>
      <c r="Q74" s="1360"/>
    </row>
    <row r="75" spans="1:17">
      <c r="A75" s="1360" t="s">
        <v>370</v>
      </c>
      <c r="B75" s="1360"/>
      <c r="C75" s="1360"/>
      <c r="D75" s="1360"/>
      <c r="E75" s="1360"/>
      <c r="F75" s="1360"/>
      <c r="G75" s="1360"/>
      <c r="H75" s="1360"/>
      <c r="I75" s="1360"/>
      <c r="J75" s="1360"/>
      <c r="K75" s="1360"/>
      <c r="L75" s="1360"/>
      <c r="M75" s="1360"/>
      <c r="N75" s="1360"/>
      <c r="O75" s="1360"/>
      <c r="P75" s="1360"/>
      <c r="Q75" s="1360"/>
    </row>
    <row r="76" spans="1:17">
      <c r="A76" s="1360" t="s">
        <v>369</v>
      </c>
      <c r="B76" s="1360"/>
      <c r="C76" s="1360"/>
      <c r="D76" s="1360"/>
      <c r="E76" s="1360"/>
      <c r="F76" s="1360"/>
      <c r="G76" s="1360"/>
      <c r="H76" s="1360"/>
      <c r="I76" s="1360"/>
      <c r="J76" s="1360"/>
      <c r="K76" s="1360"/>
      <c r="L76" s="1360"/>
      <c r="M76" s="1360"/>
      <c r="N76" s="1360"/>
      <c r="O76" s="1360"/>
      <c r="P76" s="1360"/>
      <c r="Q76" s="1360"/>
    </row>
    <row r="77" spans="1:17">
      <c r="A77" s="1360" t="s">
        <v>368</v>
      </c>
      <c r="B77" s="1360"/>
      <c r="C77" s="1360"/>
      <c r="D77" s="1360"/>
      <c r="E77" s="1360"/>
      <c r="F77" s="1360"/>
      <c r="G77" s="1360"/>
      <c r="H77" s="1360"/>
      <c r="I77" s="1360"/>
      <c r="J77" s="1360"/>
      <c r="K77" s="1360"/>
      <c r="L77" s="1360"/>
      <c r="M77" s="1360"/>
      <c r="N77" s="1360"/>
      <c r="O77" s="1360"/>
      <c r="P77" s="1360"/>
      <c r="Q77" s="1360"/>
    </row>
    <row r="78" spans="1:17">
      <c r="A78" s="1360"/>
      <c r="B78" s="1360"/>
      <c r="C78" s="1360"/>
      <c r="D78" s="1360"/>
      <c r="E78" s="1360"/>
      <c r="F78" s="1360"/>
      <c r="G78" s="1360"/>
      <c r="H78" s="1360"/>
      <c r="I78" s="1360"/>
      <c r="J78" s="1360"/>
      <c r="K78" s="1360"/>
      <c r="L78" s="1360"/>
      <c r="M78" s="1360"/>
      <c r="N78" s="1360"/>
      <c r="O78" s="1360"/>
      <c r="P78" s="1360"/>
      <c r="Q78" s="1360"/>
    </row>
    <row r="79" spans="1:17">
      <c r="A79" s="1371" t="s">
        <v>367</v>
      </c>
      <c r="B79" s="1371"/>
      <c r="C79" s="1371"/>
      <c r="D79" s="1371"/>
      <c r="E79" s="1371"/>
      <c r="F79" s="1371"/>
      <c r="G79" s="1371"/>
      <c r="H79" s="1371"/>
      <c r="I79" s="1371"/>
      <c r="J79" s="1371"/>
      <c r="K79" s="1371"/>
      <c r="L79" s="1371"/>
      <c r="M79" s="1371"/>
      <c r="N79" s="1371"/>
      <c r="O79" s="1371"/>
      <c r="P79" s="1371"/>
      <c r="Q79" s="1371"/>
    </row>
    <row r="80" spans="1:17">
      <c r="A80" s="1360" t="s">
        <v>366</v>
      </c>
      <c r="B80" s="1360"/>
      <c r="C80" s="1360"/>
      <c r="D80" s="1360"/>
      <c r="E80" s="1360"/>
      <c r="F80" s="1360"/>
      <c r="G80" s="1360"/>
      <c r="H80" s="1360"/>
      <c r="I80" s="1360"/>
      <c r="J80" s="1360"/>
      <c r="K80" s="1360"/>
      <c r="L80" s="1360"/>
      <c r="M80" s="1360"/>
      <c r="N80" s="1360"/>
      <c r="O80" s="1360"/>
      <c r="P80" s="1360"/>
      <c r="Q80" s="1360"/>
    </row>
    <row r="81" spans="1:17">
      <c r="A81" s="1360" t="s">
        <v>365</v>
      </c>
      <c r="B81" s="1360"/>
      <c r="C81" s="1360"/>
      <c r="D81" s="1360"/>
      <c r="E81" s="1360"/>
      <c r="F81" s="1360"/>
      <c r="G81" s="1360"/>
      <c r="H81" s="1360"/>
      <c r="I81" s="1360"/>
      <c r="J81" s="1360"/>
      <c r="K81" s="1360"/>
      <c r="L81" s="1360"/>
      <c r="M81" s="1360"/>
      <c r="N81" s="1360"/>
      <c r="O81" s="1360"/>
      <c r="P81" s="1360"/>
      <c r="Q81" s="1360"/>
    </row>
    <row r="82" spans="1:17">
      <c r="A82" s="1360" t="s">
        <v>364</v>
      </c>
      <c r="B82" s="1360"/>
      <c r="C82" s="1360"/>
      <c r="D82" s="1360"/>
      <c r="E82" s="1360"/>
      <c r="F82" s="1360"/>
      <c r="G82" s="1360"/>
      <c r="H82" s="1360"/>
      <c r="I82" s="1360"/>
      <c r="J82" s="1360"/>
      <c r="K82" s="1360"/>
      <c r="L82" s="1360"/>
      <c r="M82" s="1360"/>
      <c r="N82" s="1360"/>
      <c r="O82" s="1360"/>
      <c r="P82" s="1360"/>
      <c r="Q82" s="1360"/>
    </row>
    <row r="83" spans="1:17">
      <c r="A83" s="1360" t="s">
        <v>363</v>
      </c>
      <c r="B83" s="1360"/>
      <c r="C83" s="1360"/>
      <c r="D83" s="1360"/>
      <c r="E83" s="1360"/>
      <c r="F83" s="1360"/>
      <c r="G83" s="1360"/>
      <c r="H83" s="1360"/>
      <c r="I83" s="1360"/>
      <c r="J83" s="1360"/>
      <c r="K83" s="1360"/>
      <c r="L83" s="1360"/>
      <c r="M83" s="1360"/>
      <c r="N83" s="1360"/>
      <c r="O83" s="1360"/>
      <c r="P83" s="1360"/>
      <c r="Q83" s="1360"/>
    </row>
    <row r="84" spans="1:17">
      <c r="A84" s="1360" t="s">
        <v>362</v>
      </c>
      <c r="B84" s="1360"/>
      <c r="C84" s="1360"/>
      <c r="D84" s="1360"/>
      <c r="E84" s="1360"/>
      <c r="F84" s="1360"/>
      <c r="G84" s="1360"/>
      <c r="H84" s="1360"/>
      <c r="I84" s="1360"/>
      <c r="J84" s="1360"/>
      <c r="K84" s="1360"/>
      <c r="L84" s="1360"/>
      <c r="M84" s="1360"/>
      <c r="N84" s="1360"/>
      <c r="O84" s="1360"/>
      <c r="P84" s="1360"/>
      <c r="Q84" s="1360"/>
    </row>
    <row r="85" spans="1:17">
      <c r="A85" s="1360" t="s">
        <v>361</v>
      </c>
      <c r="B85" s="1360"/>
      <c r="C85" s="1360"/>
      <c r="D85" s="1360"/>
      <c r="E85" s="1360"/>
      <c r="F85" s="1360"/>
      <c r="G85" s="1360"/>
      <c r="H85" s="1360"/>
      <c r="I85" s="1360"/>
      <c r="J85" s="1360"/>
      <c r="K85" s="1360"/>
      <c r="L85" s="1360"/>
      <c r="M85" s="1360"/>
      <c r="N85" s="1360"/>
      <c r="O85" s="1360"/>
      <c r="P85" s="1360"/>
      <c r="Q85" s="1360"/>
    </row>
    <row r="86" spans="1:17">
      <c r="A86" s="743"/>
      <c r="B86" s="743"/>
      <c r="C86" s="743"/>
      <c r="D86" s="743"/>
      <c r="E86" s="743"/>
      <c r="F86" s="743"/>
      <c r="G86" s="743"/>
      <c r="H86" s="743"/>
      <c r="I86" s="743"/>
      <c r="J86" s="743"/>
      <c r="K86" s="743"/>
      <c r="L86" s="743"/>
      <c r="M86" s="743"/>
      <c r="N86" s="743"/>
      <c r="O86" s="743"/>
      <c r="P86" s="743"/>
      <c r="Q86" s="743"/>
    </row>
    <row r="87" spans="1:17">
      <c r="A87" s="1371" t="s">
        <v>360</v>
      </c>
      <c r="B87" s="1371"/>
      <c r="C87" s="1371"/>
      <c r="D87" s="1371"/>
      <c r="E87" s="1371"/>
      <c r="F87" s="1371"/>
      <c r="G87" s="1371"/>
      <c r="H87" s="1371"/>
      <c r="I87" s="1371"/>
      <c r="J87" s="1371"/>
      <c r="K87" s="1371"/>
      <c r="L87" s="1371"/>
      <c r="M87" s="1371"/>
      <c r="N87" s="1371"/>
      <c r="O87" s="1371"/>
      <c r="P87" s="1371"/>
      <c r="Q87" s="1371"/>
    </row>
    <row r="88" spans="1:17">
      <c r="A88" s="1360" t="s">
        <v>359</v>
      </c>
      <c r="B88" s="1360"/>
      <c r="C88" s="1360"/>
      <c r="D88" s="1360"/>
      <c r="E88" s="1360"/>
      <c r="F88" s="1360"/>
      <c r="G88" s="1360"/>
      <c r="H88" s="1360"/>
      <c r="I88" s="1360"/>
      <c r="J88" s="1360"/>
      <c r="K88" s="1360"/>
      <c r="L88" s="1360"/>
      <c r="M88" s="1360"/>
      <c r="N88" s="1360"/>
      <c r="O88" s="1360"/>
      <c r="P88" s="1360"/>
      <c r="Q88" s="1360"/>
    </row>
    <row r="89" spans="1:17">
      <c r="A89" s="1360" t="s">
        <v>358</v>
      </c>
      <c r="B89" s="1360"/>
      <c r="C89" s="1360"/>
      <c r="D89" s="1360"/>
      <c r="E89" s="1360"/>
      <c r="F89" s="1360"/>
      <c r="G89" s="1360"/>
      <c r="H89" s="1360"/>
      <c r="I89" s="1360"/>
      <c r="J89" s="1360"/>
      <c r="K89" s="1360"/>
      <c r="L89" s="1360"/>
      <c r="M89" s="1360"/>
      <c r="N89" s="1360"/>
      <c r="O89" s="1360"/>
      <c r="P89" s="1360"/>
      <c r="Q89" s="1360"/>
    </row>
    <row r="90" spans="1:17">
      <c r="A90" s="1360" t="s">
        <v>357</v>
      </c>
      <c r="B90" s="1360"/>
      <c r="C90" s="1360"/>
      <c r="D90" s="1360"/>
      <c r="E90" s="1360"/>
      <c r="F90" s="1360"/>
      <c r="G90" s="1360"/>
      <c r="H90" s="1360"/>
      <c r="I90" s="1360"/>
      <c r="J90" s="1360"/>
      <c r="K90" s="1360"/>
      <c r="L90" s="1360"/>
      <c r="M90" s="1360"/>
      <c r="N90" s="1360"/>
      <c r="O90" s="1360"/>
      <c r="P90" s="1360"/>
      <c r="Q90" s="1360"/>
    </row>
    <row r="91" spans="1:17">
      <c r="A91" s="1360" t="s">
        <v>356</v>
      </c>
      <c r="B91" s="1360"/>
      <c r="C91" s="1360"/>
      <c r="D91" s="1360"/>
      <c r="E91" s="1360"/>
      <c r="F91" s="1360"/>
      <c r="G91" s="1360"/>
      <c r="H91" s="1360"/>
      <c r="I91" s="1360"/>
      <c r="J91" s="1360"/>
      <c r="K91" s="1360"/>
      <c r="L91" s="1360"/>
      <c r="M91" s="1360"/>
      <c r="N91" s="1360"/>
      <c r="O91" s="1360"/>
      <c r="P91" s="1360"/>
      <c r="Q91" s="1360"/>
    </row>
    <row r="92" spans="1:17">
      <c r="A92" s="1360" t="s">
        <v>355</v>
      </c>
      <c r="B92" s="1360"/>
      <c r="C92" s="1360"/>
      <c r="D92" s="1360"/>
      <c r="E92" s="1360"/>
      <c r="F92" s="1360"/>
      <c r="G92" s="1360"/>
      <c r="H92" s="1360"/>
      <c r="I92" s="1360"/>
      <c r="J92" s="1360"/>
      <c r="K92" s="1360"/>
      <c r="L92" s="1360"/>
      <c r="M92" s="1360"/>
      <c r="N92" s="1360"/>
      <c r="O92" s="1360"/>
      <c r="P92" s="1360"/>
      <c r="Q92" s="1360"/>
    </row>
    <row r="93" spans="1:17">
      <c r="A93" s="1360" t="s">
        <v>354</v>
      </c>
      <c r="B93" s="1360"/>
      <c r="C93" s="1360"/>
      <c r="D93" s="1360"/>
      <c r="E93" s="1360"/>
      <c r="F93" s="1360"/>
      <c r="G93" s="1360"/>
      <c r="H93" s="1360"/>
      <c r="I93" s="1360"/>
      <c r="J93" s="1360"/>
      <c r="K93" s="1360"/>
      <c r="L93" s="1360"/>
      <c r="M93" s="1360"/>
      <c r="N93" s="1360"/>
      <c r="O93" s="1360"/>
      <c r="P93" s="1360"/>
      <c r="Q93" s="1360"/>
    </row>
    <row r="94" spans="1:17">
      <c r="A94" s="1360"/>
      <c r="B94" s="1360"/>
      <c r="C94" s="1360"/>
      <c r="D94" s="1360"/>
      <c r="E94" s="1360"/>
      <c r="F94" s="1360"/>
      <c r="G94" s="1360"/>
      <c r="H94" s="1360"/>
      <c r="I94" s="1360"/>
      <c r="J94" s="1360"/>
      <c r="K94" s="1360"/>
      <c r="L94" s="1360"/>
      <c r="M94" s="1360"/>
      <c r="N94" s="1360"/>
      <c r="O94" s="1360"/>
      <c r="P94" s="1360"/>
      <c r="Q94" s="1360"/>
    </row>
    <row r="95" spans="1:17">
      <c r="A95" s="1371" t="s">
        <v>353</v>
      </c>
      <c r="B95" s="1371"/>
      <c r="C95" s="1371"/>
      <c r="D95" s="1371"/>
      <c r="E95" s="1371"/>
      <c r="F95" s="1371"/>
      <c r="G95" s="1371"/>
      <c r="H95" s="1371"/>
      <c r="I95" s="1371"/>
      <c r="J95" s="1371"/>
      <c r="K95" s="1371"/>
      <c r="L95" s="1371"/>
      <c r="M95" s="1371"/>
      <c r="N95" s="1371"/>
      <c r="O95" s="1371"/>
      <c r="P95" s="1371"/>
      <c r="Q95" s="1371"/>
    </row>
    <row r="96" spans="1:17">
      <c r="A96" s="1360" t="s">
        <v>352</v>
      </c>
      <c r="B96" s="1360"/>
      <c r="C96" s="1360"/>
      <c r="D96" s="1360"/>
      <c r="E96" s="1360"/>
      <c r="F96" s="1360"/>
      <c r="G96" s="1360"/>
      <c r="H96" s="1360"/>
      <c r="I96" s="1360"/>
      <c r="J96" s="1360"/>
      <c r="K96" s="1360"/>
      <c r="L96" s="1360"/>
      <c r="M96" s="1360"/>
      <c r="N96" s="1360"/>
      <c r="O96" s="1360"/>
      <c r="P96" s="1360"/>
      <c r="Q96" s="1360"/>
    </row>
    <row r="97" spans="1:17">
      <c r="A97" s="1360" t="s">
        <v>351</v>
      </c>
      <c r="B97" s="1360"/>
      <c r="C97" s="1360"/>
      <c r="D97" s="1360"/>
      <c r="E97" s="1360"/>
      <c r="F97" s="1360"/>
      <c r="G97" s="1360"/>
      <c r="H97" s="1360"/>
      <c r="I97" s="1360"/>
      <c r="J97" s="1360"/>
      <c r="K97" s="1360"/>
      <c r="L97" s="1360"/>
      <c r="M97" s="1360"/>
      <c r="N97" s="1360"/>
      <c r="O97" s="1360"/>
      <c r="P97" s="1360"/>
      <c r="Q97" s="1360"/>
    </row>
    <row r="98" spans="1:17">
      <c r="A98" s="1360" t="s">
        <v>350</v>
      </c>
      <c r="B98" s="1360"/>
      <c r="C98" s="1360"/>
      <c r="D98" s="1360"/>
      <c r="E98" s="1360"/>
      <c r="F98" s="1360"/>
      <c r="G98" s="1360"/>
      <c r="H98" s="1360"/>
      <c r="I98" s="1360"/>
      <c r="J98" s="1360"/>
      <c r="K98" s="1360"/>
      <c r="L98" s="1360"/>
      <c r="M98" s="1360"/>
      <c r="N98" s="1360"/>
      <c r="O98" s="1360"/>
      <c r="P98" s="1360"/>
      <c r="Q98" s="1360"/>
    </row>
    <row r="99" spans="1:17">
      <c r="A99" s="1360" t="s">
        <v>349</v>
      </c>
      <c r="B99" s="1360"/>
      <c r="C99" s="1360"/>
      <c r="D99" s="1360"/>
      <c r="E99" s="1360"/>
      <c r="F99" s="1360"/>
      <c r="G99" s="1360"/>
      <c r="H99" s="1360"/>
      <c r="I99" s="1360"/>
      <c r="J99" s="1360"/>
      <c r="K99" s="1360"/>
      <c r="L99" s="1360"/>
      <c r="M99" s="1360"/>
      <c r="N99" s="1360"/>
      <c r="O99" s="1360"/>
      <c r="P99" s="1360"/>
      <c r="Q99" s="1360"/>
    </row>
  </sheetData>
  <mergeCells count="145">
    <mergeCell ref="C38:Q38"/>
    <mergeCell ref="M14:N14"/>
    <mergeCell ref="J21:K21"/>
    <mergeCell ref="M21:N21"/>
    <mergeCell ref="P21:Q21"/>
    <mergeCell ref="J22:K22"/>
    <mergeCell ref="M22:N22"/>
    <mergeCell ref="M23:N23"/>
    <mergeCell ref="M24:N24"/>
    <mergeCell ref="M25:N25"/>
    <mergeCell ref="P14:Q14"/>
    <mergeCell ref="B31:C31"/>
    <mergeCell ref="B32:B33"/>
    <mergeCell ref="K31:L31"/>
    <mergeCell ref="E29:H29"/>
    <mergeCell ref="E18:F18"/>
    <mergeCell ref="A96:Q96"/>
    <mergeCell ref="A97:Q97"/>
    <mergeCell ref="A98:Q98"/>
    <mergeCell ref="A99:Q99"/>
    <mergeCell ref="G34:I34"/>
    <mergeCell ref="A56:Q56"/>
    <mergeCell ref="A60:Q60"/>
    <mergeCell ref="A61:Q61"/>
    <mergeCell ref="A62:Q62"/>
    <mergeCell ref="A63:Q63"/>
    <mergeCell ref="A65:Q65"/>
    <mergeCell ref="A66:Q66"/>
    <mergeCell ref="A67:Q67"/>
    <mergeCell ref="A68:Q68"/>
    <mergeCell ref="A69:Q69"/>
    <mergeCell ref="A70:Q70"/>
    <mergeCell ref="A71:Q71"/>
    <mergeCell ref="A91:Q91"/>
    <mergeCell ref="A92:Q92"/>
    <mergeCell ref="A93:Q93"/>
    <mergeCell ref="A94:Q94"/>
    <mergeCell ref="A95:Q95"/>
    <mergeCell ref="A85:Q85"/>
    <mergeCell ref="A87:Q87"/>
    <mergeCell ref="A88:Q88"/>
    <mergeCell ref="A89:Q89"/>
    <mergeCell ref="A90:Q90"/>
    <mergeCell ref="A80:Q80"/>
    <mergeCell ref="A81:Q81"/>
    <mergeCell ref="A82:Q82"/>
    <mergeCell ref="A83:Q83"/>
    <mergeCell ref="A84:Q84"/>
    <mergeCell ref="L35:M35"/>
    <mergeCell ref="N35:Q35"/>
    <mergeCell ref="A79:Q79"/>
    <mergeCell ref="A72:Q72"/>
    <mergeCell ref="A73:Q73"/>
    <mergeCell ref="A74:Q74"/>
    <mergeCell ref="F39:I39"/>
    <mergeCell ref="F40:I40"/>
    <mergeCell ref="F41:I41"/>
    <mergeCell ref="F42:I42"/>
    <mergeCell ref="F43:I43"/>
    <mergeCell ref="J42:K42"/>
    <mergeCell ref="O43:Q43"/>
    <mergeCell ref="C43:D43"/>
    <mergeCell ref="J43:K43"/>
    <mergeCell ref="L43:N43"/>
    <mergeCell ref="A78:Q78"/>
    <mergeCell ref="C40:D40"/>
    <mergeCell ref="O42:Q42"/>
    <mergeCell ref="J41:K41"/>
    <mergeCell ref="L41:N41"/>
    <mergeCell ref="J40:K40"/>
    <mergeCell ref="L40:N40"/>
    <mergeCell ref="C42:D42"/>
    <mergeCell ref="C41:D41"/>
    <mergeCell ref="B40:B43"/>
    <mergeCell ref="L42:N42"/>
    <mergeCell ref="A39:A42"/>
    <mergeCell ref="C39:D39"/>
    <mergeCell ref="J39:K39"/>
    <mergeCell ref="L39:N39"/>
    <mergeCell ref="O39:Q39"/>
    <mergeCell ref="A75:Q75"/>
    <mergeCell ref="A76:Q76"/>
    <mergeCell ref="A77:Q77"/>
    <mergeCell ref="N11:Q11"/>
    <mergeCell ref="J29:K29"/>
    <mergeCell ref="D34:E34"/>
    <mergeCell ref="O40:Q40"/>
    <mergeCell ref="O41:Q41"/>
    <mergeCell ref="B34:C34"/>
    <mergeCell ref="M17:N17"/>
    <mergeCell ref="M18:N18"/>
    <mergeCell ref="M15:N15"/>
    <mergeCell ref="M34:Q34"/>
    <mergeCell ref="M33:Q33"/>
    <mergeCell ref="M16:N16"/>
    <mergeCell ref="M31:Q31"/>
    <mergeCell ref="B35:C35"/>
    <mergeCell ref="M32:Q32"/>
    <mergeCell ref="J15:K15"/>
    <mergeCell ref="B11:C11"/>
    <mergeCell ref="D11:F11"/>
    <mergeCell ref="G11:J11"/>
    <mergeCell ref="K11:M11"/>
    <mergeCell ref="E23:F23"/>
    <mergeCell ref="E24:F24"/>
    <mergeCell ref="E25:F25"/>
    <mergeCell ref="E26:F26"/>
    <mergeCell ref="A2:Q2"/>
    <mergeCell ref="A9:A10"/>
    <mergeCell ref="B9:C9"/>
    <mergeCell ref="D9:F9"/>
    <mergeCell ref="G9:J9"/>
    <mergeCell ref="K9:M9"/>
    <mergeCell ref="N9:Q9"/>
    <mergeCell ref="D8:F8"/>
    <mergeCell ref="K8:M8"/>
    <mergeCell ref="N8:Q8"/>
    <mergeCell ref="M4:Q4"/>
    <mergeCell ref="M5:Q5"/>
    <mergeCell ref="M6:Q6"/>
    <mergeCell ref="B8:C8"/>
    <mergeCell ref="K10:M10"/>
    <mergeCell ref="N10:Q10"/>
    <mergeCell ref="B10:C10"/>
    <mergeCell ref="D10:F10"/>
    <mergeCell ref="G10:J10"/>
    <mergeCell ref="G8:J8"/>
    <mergeCell ref="J4:L4"/>
    <mergeCell ref="J5:L5"/>
    <mergeCell ref="J6:L6"/>
    <mergeCell ref="F13:G13"/>
    <mergeCell ref="E19:F19"/>
    <mergeCell ref="E20:F20"/>
    <mergeCell ref="E21:F21"/>
    <mergeCell ref="E22:F22"/>
    <mergeCell ref="E35:F35"/>
    <mergeCell ref="D31:F31"/>
    <mergeCell ref="G31:J31"/>
    <mergeCell ref="G32:I32"/>
    <mergeCell ref="G33:I33"/>
    <mergeCell ref="D33:E33"/>
    <mergeCell ref="D32:E32"/>
    <mergeCell ref="B14:D14"/>
    <mergeCell ref="E14:F14"/>
    <mergeCell ref="J14:K14"/>
  </mergeCells>
  <phoneticPr fontId="4"/>
  <printOptions horizontalCentered="1"/>
  <pageMargins left="0.74803149606299213" right="0.74803149606299213" top="0.35433070866141736" bottom="0.23622047244094491" header="0.31496062992125984" footer="0.15748031496062992"/>
  <pageSetup paperSize="9" scale="65" fitToWidth="0" fitToHeight="3" orientation="portrait" r:id="rId1"/>
  <headerFooter alignWithMargins="0"/>
  <rowBreaks count="1" manualBreakCount="1">
    <brk id="54" max="1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2AB41-DD27-4294-ACDF-AC25A3861AF9}">
  <sheetPr>
    <tabColor rgb="FFFFFF00"/>
    <pageSetUpPr fitToPage="1"/>
  </sheetPr>
  <dimension ref="A1:AB45"/>
  <sheetViews>
    <sheetView showWhiteSpace="0" zoomScaleNormal="100" workbookViewId="0">
      <selection activeCell="D13" sqref="D13"/>
    </sheetView>
  </sheetViews>
  <sheetFormatPr defaultColWidth="9" defaultRowHeight="13.5"/>
  <cols>
    <col min="1" max="2" width="6.125" style="2" customWidth="1"/>
    <col min="3" max="3" width="10" style="2" customWidth="1"/>
    <col min="4" max="4" width="8.5" style="2" customWidth="1"/>
    <col min="5" max="5" width="7.5" style="2" customWidth="1"/>
    <col min="6" max="6" width="10" style="2" customWidth="1"/>
    <col min="7" max="7" width="10.5" style="2" customWidth="1"/>
    <col min="8" max="10" width="9.5" style="2" customWidth="1"/>
    <col min="11" max="11" width="10.5" style="2" customWidth="1"/>
    <col min="12" max="12" width="3.75" style="2" customWidth="1"/>
    <col min="13" max="13" width="14.375" style="2" customWidth="1"/>
    <col min="14" max="19" width="9" style="2"/>
    <col min="20" max="22" width="9" style="4"/>
    <col min="23" max="23" width="9" style="3"/>
    <col min="24" max="16384" width="9" style="2"/>
  </cols>
  <sheetData>
    <row r="1" spans="1:28" ht="21.75" customHeight="1">
      <c r="A1" s="52" t="s">
        <v>464</v>
      </c>
      <c r="B1" s="52"/>
      <c r="C1" s="52"/>
      <c r="J1" s="1385"/>
      <c r="K1" s="1385"/>
    </row>
    <row r="2" spans="1:28" ht="11.25" customHeight="1">
      <c r="A2" s="52"/>
      <c r="B2" s="52"/>
      <c r="C2" s="52"/>
      <c r="J2" s="636"/>
      <c r="K2" s="636"/>
    </row>
    <row r="3" spans="1:28" ht="12" customHeight="1">
      <c r="A3" s="1386" t="s">
        <v>463</v>
      </c>
      <c r="B3" s="1386"/>
      <c r="C3" s="55"/>
      <c r="D3" s="55"/>
      <c r="E3" s="55"/>
      <c r="G3" s="638" t="s">
        <v>462</v>
      </c>
      <c r="H3" s="54"/>
      <c r="I3" s="1387"/>
      <c r="J3" s="1387"/>
      <c r="K3" s="53"/>
    </row>
    <row r="4" spans="1:28" ht="12" customHeight="1">
      <c r="A4" s="52"/>
      <c r="B4" s="52"/>
      <c r="C4" s="638"/>
      <c r="D4" s="51"/>
      <c r="E4" s="51"/>
      <c r="F4" s="51"/>
      <c r="J4" s="636"/>
      <c r="K4" s="636"/>
    </row>
    <row r="5" spans="1:28">
      <c r="A5" s="5"/>
      <c r="B5" s="5"/>
      <c r="C5" s="5"/>
      <c r="D5" s="5"/>
      <c r="E5" s="5"/>
      <c r="F5" s="5"/>
      <c r="G5" s="5"/>
      <c r="H5" s="5"/>
      <c r="I5" s="5"/>
      <c r="J5" s="5"/>
      <c r="K5" s="50" t="s">
        <v>461</v>
      </c>
      <c r="L5" s="5"/>
      <c r="M5" s="5"/>
      <c r="N5" s="5"/>
      <c r="O5" s="5"/>
      <c r="P5" s="5"/>
      <c r="Q5" s="5"/>
      <c r="R5" s="5"/>
      <c r="S5" s="5"/>
    </row>
    <row r="6" spans="1:28" s="8" customFormat="1" ht="27" customHeight="1">
      <c r="A6" s="1388" t="s">
        <v>460</v>
      </c>
      <c r="B6" s="1388" t="s">
        <v>459</v>
      </c>
      <c r="C6" s="1391" t="s">
        <v>458</v>
      </c>
      <c r="D6" s="1392"/>
      <c r="E6" s="1392"/>
      <c r="F6" s="1392"/>
      <c r="G6" s="49">
        <f>N16/100</f>
        <v>0</v>
      </c>
      <c r="H6" s="1393" t="s">
        <v>457</v>
      </c>
      <c r="I6" s="1393"/>
      <c r="J6" s="1393"/>
      <c r="K6" s="1394"/>
      <c r="L6" s="7"/>
      <c r="M6" s="1395" t="s">
        <v>456</v>
      </c>
      <c r="N6" s="1396"/>
      <c r="O6" s="1396"/>
      <c r="P6" s="1396"/>
      <c r="Q6" s="1396"/>
      <c r="R6" s="1396"/>
      <c r="S6" s="1397"/>
      <c r="T6" s="6"/>
      <c r="U6" s="6"/>
      <c r="V6" s="6"/>
      <c r="W6" s="9"/>
    </row>
    <row r="7" spans="1:28">
      <c r="A7" s="1389"/>
      <c r="B7" s="1389"/>
      <c r="C7" s="1398" t="s">
        <v>455</v>
      </c>
      <c r="D7" s="1399"/>
      <c r="E7" s="1400"/>
      <c r="F7" s="641" t="s">
        <v>454</v>
      </c>
      <c r="G7" s="1401" t="s">
        <v>451</v>
      </c>
      <c r="H7" s="1404" t="s">
        <v>453</v>
      </c>
      <c r="I7" s="1407" t="s">
        <v>452</v>
      </c>
      <c r="J7" s="1410"/>
      <c r="K7" s="1388" t="s">
        <v>451</v>
      </c>
      <c r="L7" s="1413"/>
      <c r="M7" s="5"/>
      <c r="N7" s="5"/>
      <c r="O7" s="5"/>
      <c r="P7" s="5"/>
      <c r="Q7" s="5"/>
      <c r="R7" s="5"/>
      <c r="S7" s="5"/>
    </row>
    <row r="8" spans="1:28" ht="9" customHeight="1">
      <c r="A8" s="1389"/>
      <c r="B8" s="1389"/>
      <c r="C8" s="1414" t="s">
        <v>450</v>
      </c>
      <c r="D8" s="48"/>
      <c r="E8" s="47"/>
      <c r="F8" s="1416" t="s">
        <v>449</v>
      </c>
      <c r="G8" s="1402"/>
      <c r="H8" s="1405"/>
      <c r="I8" s="1408"/>
      <c r="J8" s="1411"/>
      <c r="K8" s="1389"/>
      <c r="L8" s="1413"/>
      <c r="M8" s="5"/>
      <c r="N8" s="5"/>
      <c r="O8" s="5"/>
      <c r="P8" s="5"/>
      <c r="Q8" s="5"/>
      <c r="R8" s="5"/>
      <c r="S8" s="5"/>
    </row>
    <row r="9" spans="1:28" ht="14.25" thickBot="1">
      <c r="A9" s="1389"/>
      <c r="B9" s="1389"/>
      <c r="C9" s="1414"/>
      <c r="D9" s="46" t="s">
        <v>448</v>
      </c>
      <c r="E9" s="46" t="s">
        <v>447</v>
      </c>
      <c r="F9" s="1417"/>
      <c r="G9" s="1402"/>
      <c r="H9" s="1405"/>
      <c r="I9" s="1408"/>
      <c r="J9" s="1411"/>
      <c r="K9" s="1389"/>
      <c r="L9" s="1413"/>
      <c r="M9" s="5"/>
      <c r="N9" s="5"/>
      <c r="O9" s="5"/>
      <c r="P9" s="5"/>
      <c r="Q9" s="5"/>
      <c r="R9" s="5"/>
      <c r="S9" s="5"/>
    </row>
    <row r="10" spans="1:28" ht="35.25" customHeight="1">
      <c r="A10" s="1390"/>
      <c r="B10" s="1390"/>
      <c r="C10" s="1415"/>
      <c r="D10" s="45" t="s">
        <v>446</v>
      </c>
      <c r="E10" s="45" t="s">
        <v>446</v>
      </c>
      <c r="F10" s="1418"/>
      <c r="G10" s="1403"/>
      <c r="H10" s="1406"/>
      <c r="I10" s="1409"/>
      <c r="J10" s="1412"/>
      <c r="K10" s="1390"/>
      <c r="L10" s="1413"/>
      <c r="M10" s="44" t="s">
        <v>445</v>
      </c>
      <c r="N10" s="1433"/>
      <c r="O10" s="1434"/>
      <c r="P10" s="7" t="s">
        <v>444</v>
      </c>
      <c r="Q10" s="5"/>
      <c r="R10" s="5"/>
      <c r="S10" s="5"/>
    </row>
    <row r="11" spans="1:28" s="8" customFormat="1" ht="20.25" customHeight="1">
      <c r="A11" s="637">
        <v>1</v>
      </c>
      <c r="B11" s="639" t="s">
        <v>1166</v>
      </c>
      <c r="C11" s="24">
        <f t="shared" ref="C11:C15" si="0">SUM(D11:E11)</f>
        <v>0</v>
      </c>
      <c r="D11" s="23">
        <f>IF(N13&gt;0,IF($N$14&gt;=12,0,U11),0)</f>
        <v>0</v>
      </c>
      <c r="E11" s="22">
        <f>IF(N13&gt;0,IF($N$14&gt;12,0,U12),0)</f>
        <v>0</v>
      </c>
      <c r="F11" s="21">
        <f>ROUND(N$11*N$16/100,0)</f>
        <v>0</v>
      </c>
      <c r="G11" s="20">
        <f>IF(N11&gt;0,C11+F11,0)</f>
        <v>0</v>
      </c>
      <c r="H11" s="19"/>
      <c r="I11" s="18">
        <f>G11-H11</f>
        <v>0</v>
      </c>
      <c r="J11" s="18"/>
      <c r="K11" s="12">
        <f t="shared" ref="K11:K40" si="1">SUM(H11:J11)</f>
        <v>0</v>
      </c>
      <c r="L11" s="7"/>
      <c r="M11" s="43" t="s">
        <v>443</v>
      </c>
      <c r="N11" s="1435">
        <f>N10-N12</f>
        <v>0</v>
      </c>
      <c r="O11" s="1436"/>
      <c r="P11" s="42" t="s">
        <v>442</v>
      </c>
      <c r="Q11" s="7"/>
      <c r="R11" s="7"/>
      <c r="S11" s="7"/>
      <c r="T11" s="6" t="s">
        <v>441</v>
      </c>
      <c r="U11" s="6" t="e">
        <f>N11-W11*($N$13-$U$13)+W11</f>
        <v>#DIV/0!</v>
      </c>
      <c r="V11" s="6" t="s">
        <v>440</v>
      </c>
      <c r="W11" s="6" t="e">
        <f>ROUNDDOWN(N11/($N$13-$U$13),-1)</f>
        <v>#DIV/0!</v>
      </c>
      <c r="Y11" s="8">
        <v>1</v>
      </c>
      <c r="AB11" s="38">
        <f>IF($G$11&gt;0,$Y$11,0)</f>
        <v>0</v>
      </c>
    </row>
    <row r="12" spans="1:28" s="8" customFormat="1" ht="20.25" customHeight="1">
      <c r="A12" s="637">
        <v>2</v>
      </c>
      <c r="B12" s="760" t="s">
        <v>433</v>
      </c>
      <c r="C12" s="24">
        <f t="shared" si="0"/>
        <v>0</v>
      </c>
      <c r="D12" s="23">
        <f>IF(D11-N10=0,0,IF(AND(D11=0,$N$14&gt;=12),IF($N$14&gt;=24,0,U11),W11))</f>
        <v>0</v>
      </c>
      <c r="E12" s="22">
        <f>IF(N13&gt;1,IF($N$14&gt;12,U12,W12),0)</f>
        <v>0</v>
      </c>
      <c r="F12" s="21">
        <f>ROUND((N$11-SUM(D$11:D11))*N$16/100,0)</f>
        <v>0</v>
      </c>
      <c r="G12" s="20">
        <f t="shared" ref="G12:G40" si="2">C12+F12</f>
        <v>0</v>
      </c>
      <c r="H12" s="19"/>
      <c r="I12" s="18">
        <f t="shared" ref="I12:I40" si="3">G12-H12</f>
        <v>0</v>
      </c>
      <c r="J12" s="18"/>
      <c r="K12" s="12">
        <f t="shared" si="1"/>
        <v>0</v>
      </c>
      <c r="L12" s="7"/>
      <c r="M12" s="41" t="s">
        <v>439</v>
      </c>
      <c r="N12" s="1437"/>
      <c r="O12" s="1438"/>
      <c r="P12" s="7"/>
      <c r="Q12" s="7"/>
      <c r="R12" s="7"/>
      <c r="S12" s="7"/>
      <c r="T12" s="40" t="s">
        <v>438</v>
      </c>
      <c r="U12" s="6" t="e">
        <f>N12-W12*($N$13-$U$13)+W12</f>
        <v>#DIV/0!</v>
      </c>
      <c r="V12" s="40" t="s">
        <v>437</v>
      </c>
      <c r="W12" s="6" t="e">
        <f>ROUNDDOWN(N12/($N$13-$U$13),-1)</f>
        <v>#DIV/0!</v>
      </c>
      <c r="Y12" s="8">
        <v>2</v>
      </c>
      <c r="AB12" s="38">
        <f>IF($G$12&gt;0,$Y$12,0)</f>
        <v>0</v>
      </c>
    </row>
    <row r="13" spans="1:28" s="8" customFormat="1" ht="20.25" customHeight="1">
      <c r="A13" s="637">
        <v>3</v>
      </c>
      <c r="B13" s="760" t="s">
        <v>430</v>
      </c>
      <c r="C13" s="24">
        <f t="shared" si="0"/>
        <v>0</v>
      </c>
      <c r="D13" s="23">
        <f>IF(AND(D11+D12-N10&lt;=0,N13&lt;3),0,IF(D12=0,IF($N$14&gt;24,0,U11),W11))</f>
        <v>0</v>
      </c>
      <c r="E13" s="22">
        <f>IF(($N$12-SUM($E$11:E12))&gt;0,$W$12,0)</f>
        <v>0</v>
      </c>
      <c r="F13" s="21">
        <f>ROUND((N$11-SUM(D$11:D12))*N$16/100,0)</f>
        <v>0</v>
      </c>
      <c r="G13" s="20">
        <f t="shared" si="2"/>
        <v>0</v>
      </c>
      <c r="H13" s="19"/>
      <c r="I13" s="18">
        <f t="shared" si="3"/>
        <v>0</v>
      </c>
      <c r="J13" s="18"/>
      <c r="K13" s="12">
        <f t="shared" si="1"/>
        <v>0</v>
      </c>
      <c r="L13" s="7"/>
      <c r="M13" s="37" t="s">
        <v>436</v>
      </c>
      <c r="N13" s="1439"/>
      <c r="O13" s="1440"/>
      <c r="P13" s="7" t="s">
        <v>435</v>
      </c>
      <c r="Q13" s="7"/>
      <c r="R13" s="7"/>
      <c r="S13" s="7"/>
      <c r="T13" s="6" t="s">
        <v>434</v>
      </c>
      <c r="U13" s="6">
        <f>IF(N14&gt;0,ROUND((N14/12),0),0)</f>
        <v>0</v>
      </c>
      <c r="V13" s="6"/>
      <c r="W13" s="9"/>
      <c r="Y13" s="8">
        <v>3</v>
      </c>
      <c r="AB13" s="38">
        <f>IF($G$11&gt;0,$Y$11,0)</f>
        <v>0</v>
      </c>
    </row>
    <row r="14" spans="1:28" s="8" customFormat="1" ht="20.25" customHeight="1">
      <c r="A14" s="637">
        <v>4</v>
      </c>
      <c r="B14" s="760" t="s">
        <v>427</v>
      </c>
      <c r="C14" s="24">
        <f t="shared" si="0"/>
        <v>0</v>
      </c>
      <c r="D14" s="23">
        <f>IF(N13&lt;=3,0,IF(D13=0,U11,W11))</f>
        <v>0</v>
      </c>
      <c r="E14" s="22">
        <f>IF(($N$12-SUM($E$11:E13))&gt;0,$W$12,0)</f>
        <v>0</v>
      </c>
      <c r="F14" s="21">
        <f>ROUND((N$11-SUM(D$11:D13))*N$16/100,0)</f>
        <v>0</v>
      </c>
      <c r="G14" s="20">
        <f t="shared" si="2"/>
        <v>0</v>
      </c>
      <c r="H14" s="19"/>
      <c r="I14" s="18">
        <f t="shared" si="3"/>
        <v>0</v>
      </c>
      <c r="J14" s="18"/>
      <c r="K14" s="12">
        <f t="shared" si="1"/>
        <v>0</v>
      </c>
      <c r="L14" s="7"/>
      <c r="M14" s="37" t="s">
        <v>432</v>
      </c>
      <c r="N14" s="1439"/>
      <c r="O14" s="1440"/>
      <c r="P14" s="7" t="s">
        <v>431</v>
      </c>
      <c r="Q14" s="7"/>
      <c r="R14" s="7"/>
      <c r="S14" s="7"/>
      <c r="T14" s="6"/>
      <c r="U14" s="39"/>
      <c r="V14" s="6"/>
      <c r="W14" s="9"/>
      <c r="Y14" s="8">
        <v>4</v>
      </c>
      <c r="AB14" s="38">
        <f>IF($G$12&gt;0,$Y$12,0)</f>
        <v>0</v>
      </c>
    </row>
    <row r="15" spans="1:28" s="8" customFormat="1" ht="20.25" customHeight="1">
      <c r="A15" s="637">
        <v>5</v>
      </c>
      <c r="B15" s="760" t="s">
        <v>424</v>
      </c>
      <c r="C15" s="24">
        <f t="shared" si="0"/>
        <v>0</v>
      </c>
      <c r="D15" s="23">
        <f>IF(($N$11-SUM($D$11:D14))&gt;0,$W$11,0)</f>
        <v>0</v>
      </c>
      <c r="E15" s="22">
        <f>IF(($N$12-SUM($E$11:E14))&gt;0,$W$12,0)</f>
        <v>0</v>
      </c>
      <c r="F15" s="21">
        <f>ROUND((N$11-SUM(D$11:D14))*N$16/100,0)</f>
        <v>0</v>
      </c>
      <c r="G15" s="20">
        <f t="shared" si="2"/>
        <v>0</v>
      </c>
      <c r="H15" s="19"/>
      <c r="I15" s="18">
        <f t="shared" si="3"/>
        <v>0</v>
      </c>
      <c r="J15" s="18"/>
      <c r="K15" s="12">
        <f t="shared" si="1"/>
        <v>0</v>
      </c>
      <c r="L15" s="7"/>
      <c r="M15" s="37" t="s">
        <v>429</v>
      </c>
      <c r="N15" s="1439"/>
      <c r="O15" s="1440"/>
      <c r="P15" s="7" t="s">
        <v>428</v>
      </c>
      <c r="Q15" s="7"/>
      <c r="R15" s="7"/>
      <c r="S15" s="7"/>
      <c r="T15" s="6"/>
      <c r="U15" s="6"/>
      <c r="V15" s="6"/>
      <c r="W15" s="9"/>
      <c r="Y15" s="8">
        <v>5</v>
      </c>
    </row>
    <row r="16" spans="1:28" s="8" customFormat="1" ht="20.25" customHeight="1" thickBot="1">
      <c r="A16" s="637">
        <v>6</v>
      </c>
      <c r="B16" s="760" t="s">
        <v>419</v>
      </c>
      <c r="C16" s="24">
        <f t="shared" ref="C16:C19" si="4">SUM(D16:E16)</f>
        <v>0</v>
      </c>
      <c r="D16" s="23">
        <f>IF(($N$11-SUM($D$11:D15))&gt;0,$W$11,0)</f>
        <v>0</v>
      </c>
      <c r="E16" s="22">
        <f>IF(($N$12-SUM($E$11:E15))&gt;0,$W$12,0)</f>
        <v>0</v>
      </c>
      <c r="F16" s="21">
        <f>ROUND((N$11-SUM(D$11:D15))*N$16/100,0)</f>
        <v>0</v>
      </c>
      <c r="G16" s="20">
        <f t="shared" si="2"/>
        <v>0</v>
      </c>
      <c r="H16" s="19"/>
      <c r="I16" s="18">
        <f t="shared" si="3"/>
        <v>0</v>
      </c>
      <c r="J16" s="18"/>
      <c r="K16" s="12">
        <f t="shared" si="1"/>
        <v>0</v>
      </c>
      <c r="L16" s="7"/>
      <c r="M16" s="36" t="s">
        <v>426</v>
      </c>
      <c r="N16" s="1419"/>
      <c r="O16" s="1420"/>
      <c r="P16" s="7" t="s">
        <v>425</v>
      </c>
      <c r="Q16" s="7"/>
      <c r="R16" s="7"/>
      <c r="S16" s="7"/>
      <c r="T16" s="6"/>
      <c r="U16" s="6"/>
      <c r="V16" s="6"/>
      <c r="W16" s="9"/>
      <c r="Y16" s="8">
        <v>6</v>
      </c>
    </row>
    <row r="17" spans="1:25" s="8" customFormat="1" ht="20.25" customHeight="1">
      <c r="A17" s="637">
        <v>7</v>
      </c>
      <c r="B17" s="760" t="s">
        <v>416</v>
      </c>
      <c r="C17" s="24">
        <f t="shared" si="4"/>
        <v>0</v>
      </c>
      <c r="D17" s="23">
        <f>IF(($N$11-SUM($D$11:D16))&gt;0,$W$11,0)</f>
        <v>0</v>
      </c>
      <c r="E17" s="22">
        <f>IF(($N$12-SUM($E$11:E16))&gt;0,$W$12,0)</f>
        <v>0</v>
      </c>
      <c r="F17" s="21">
        <f>ROUND((N$11-SUM(D$11:D16))*N$16/100,0)</f>
        <v>0</v>
      </c>
      <c r="G17" s="20">
        <f t="shared" si="2"/>
        <v>0</v>
      </c>
      <c r="H17" s="19"/>
      <c r="I17" s="18">
        <f t="shared" si="3"/>
        <v>0</v>
      </c>
      <c r="J17" s="18"/>
      <c r="K17" s="12">
        <f t="shared" si="1"/>
        <v>0</v>
      </c>
      <c r="L17" s="7"/>
      <c r="M17" s="35" t="s">
        <v>423</v>
      </c>
      <c r="N17" s="34" t="s">
        <v>422</v>
      </c>
      <c r="O17" s="34" t="s">
        <v>421</v>
      </c>
      <c r="P17" s="34" t="s">
        <v>387</v>
      </c>
      <c r="Q17" s="34" t="s">
        <v>386</v>
      </c>
      <c r="R17" s="34" t="s">
        <v>420</v>
      </c>
      <c r="S17" s="7"/>
      <c r="T17" s="25"/>
      <c r="U17" s="6"/>
      <c r="V17" s="6"/>
      <c r="W17" s="9"/>
      <c r="Y17" s="8">
        <v>7</v>
      </c>
    </row>
    <row r="18" spans="1:25" s="8" customFormat="1" ht="20.25" customHeight="1">
      <c r="A18" s="637">
        <v>8</v>
      </c>
      <c r="B18" s="760" t="s">
        <v>413</v>
      </c>
      <c r="C18" s="24">
        <f t="shared" si="4"/>
        <v>0</v>
      </c>
      <c r="D18" s="23">
        <f>IF(($N$11-SUM($D$11:D17))&gt;0,$W$11,0)</f>
        <v>0</v>
      </c>
      <c r="E18" s="22">
        <f>IF(($N$12-SUM($E$11:E17))&gt;0,$W$12,0)</f>
        <v>0</v>
      </c>
      <c r="F18" s="21">
        <f>ROUND((N$11-SUM(D$11:D17))*N$16/100,0)</f>
        <v>0</v>
      </c>
      <c r="G18" s="20">
        <f t="shared" si="2"/>
        <v>0</v>
      </c>
      <c r="H18" s="19"/>
      <c r="I18" s="18">
        <f t="shared" si="3"/>
        <v>0</v>
      </c>
      <c r="J18" s="18"/>
      <c r="K18" s="12">
        <f t="shared" si="1"/>
        <v>0</v>
      </c>
      <c r="L18" s="7"/>
      <c r="M18" s="33" t="str">
        <f>IF(AND(O18&gt;O19,O18&gt;O20),"最多","")</f>
        <v/>
      </c>
      <c r="N18" s="33" t="s">
        <v>418</v>
      </c>
      <c r="O18" s="32">
        <f>G11</f>
        <v>0</v>
      </c>
      <c r="P18" s="32">
        <f>C11</f>
        <v>0</v>
      </c>
      <c r="Q18" s="32">
        <f>O18-P18</f>
        <v>0</v>
      </c>
      <c r="R18" s="31" t="s">
        <v>417</v>
      </c>
      <c r="S18" s="30"/>
      <c r="T18" s="29"/>
      <c r="U18" s="6"/>
      <c r="V18" s="6"/>
      <c r="W18" s="9"/>
      <c r="Y18" s="8">
        <v>8</v>
      </c>
    </row>
    <row r="19" spans="1:25" s="8" customFormat="1" ht="20.25" customHeight="1">
      <c r="A19" s="637">
        <v>9</v>
      </c>
      <c r="B19" s="760" t="s">
        <v>410</v>
      </c>
      <c r="C19" s="24">
        <f t="shared" si="4"/>
        <v>0</v>
      </c>
      <c r="D19" s="23">
        <f>IF(($N$11-SUM($D$11:D18))&gt;0,$W$11,0)</f>
        <v>0</v>
      </c>
      <c r="E19" s="22">
        <f>IF(($N$12-SUM($E$11:E18))&gt;0,$W$12,0)</f>
        <v>0</v>
      </c>
      <c r="F19" s="21">
        <f>ROUND((N$11-SUM(D$11:D18))*N$16/100,0)</f>
        <v>0</v>
      </c>
      <c r="G19" s="20">
        <f t="shared" si="2"/>
        <v>0</v>
      </c>
      <c r="H19" s="19"/>
      <c r="I19" s="18">
        <f t="shared" si="3"/>
        <v>0</v>
      </c>
      <c r="J19" s="18"/>
      <c r="K19" s="12">
        <f t="shared" si="1"/>
        <v>0</v>
      </c>
      <c r="L19" s="7"/>
      <c r="M19" s="33" t="str">
        <f>IF(AND(O19&gt;O18,O19&gt;O20),"最多","")</f>
        <v/>
      </c>
      <c r="N19" s="33" t="s">
        <v>415</v>
      </c>
      <c r="O19" s="32">
        <f>G12</f>
        <v>0</v>
      </c>
      <c r="P19" s="32">
        <f>C12</f>
        <v>0</v>
      </c>
      <c r="Q19" s="32">
        <f>O19-P19</f>
        <v>0</v>
      </c>
      <c r="R19" s="31" t="s">
        <v>414</v>
      </c>
      <c r="S19" s="30"/>
      <c r="T19" s="29"/>
      <c r="U19" s="6"/>
      <c r="V19" s="6"/>
      <c r="W19" s="9"/>
      <c r="Y19" s="8">
        <v>9</v>
      </c>
    </row>
    <row r="20" spans="1:25" s="8" customFormat="1" ht="20.25" customHeight="1">
      <c r="A20" s="637">
        <v>10</v>
      </c>
      <c r="B20" s="760" t="s">
        <v>409</v>
      </c>
      <c r="C20" s="24">
        <f t="shared" ref="C20:C40" si="5">SUM(D20:E20)</f>
        <v>0</v>
      </c>
      <c r="D20" s="23">
        <f>IF(($N$11-SUM($D$11:D19))&gt;0,$W$11,0)</f>
        <v>0</v>
      </c>
      <c r="E20" s="22">
        <f>IF(($N$12-SUM($E$11:E19))&gt;0,$W$12,0)</f>
        <v>0</v>
      </c>
      <c r="F20" s="21">
        <f>ROUND((N$11-SUM(D$11:D19))*N$16/100,0)</f>
        <v>0</v>
      </c>
      <c r="G20" s="20">
        <f t="shared" si="2"/>
        <v>0</v>
      </c>
      <c r="H20" s="19"/>
      <c r="I20" s="18">
        <f t="shared" si="3"/>
        <v>0</v>
      </c>
      <c r="J20" s="18"/>
      <c r="K20" s="12">
        <f t="shared" si="1"/>
        <v>0</v>
      </c>
      <c r="L20" s="7"/>
      <c r="M20" s="33" t="str">
        <f>IF(AND(O20&gt;O18,O20&gt;O19),"最多","")</f>
        <v/>
      </c>
      <c r="N20" s="33" t="s">
        <v>412</v>
      </c>
      <c r="O20" s="32">
        <f>G13</f>
        <v>0</v>
      </c>
      <c r="P20" s="32">
        <f>C13</f>
        <v>0</v>
      </c>
      <c r="Q20" s="32">
        <f>O20-P20</f>
        <v>0</v>
      </c>
      <c r="R20" s="31" t="s">
        <v>411</v>
      </c>
      <c r="S20" s="30"/>
      <c r="T20" s="29"/>
      <c r="U20" s="6"/>
      <c r="V20" s="6"/>
      <c r="W20" s="9"/>
      <c r="Y20" s="8">
        <v>10</v>
      </c>
    </row>
    <row r="21" spans="1:25" s="8" customFormat="1" ht="20.25" customHeight="1">
      <c r="A21" s="637">
        <v>11</v>
      </c>
      <c r="B21" s="760" t="s">
        <v>407</v>
      </c>
      <c r="C21" s="24">
        <f t="shared" si="5"/>
        <v>0</v>
      </c>
      <c r="D21" s="23">
        <f>IF(($N$11-SUM($D$11:D20))&gt;0,$W$11,0)</f>
        <v>0</v>
      </c>
      <c r="E21" s="22">
        <f>IF(($N$12-SUM($E$11:E20))&gt;0,$W$12,0)</f>
        <v>0</v>
      </c>
      <c r="F21" s="21">
        <f>ROUND((N$11-SUM(D$11:D20))*N$16/100,0)</f>
        <v>0</v>
      </c>
      <c r="G21" s="20">
        <f t="shared" si="2"/>
        <v>0</v>
      </c>
      <c r="H21" s="19"/>
      <c r="I21" s="18">
        <f t="shared" si="3"/>
        <v>0</v>
      </c>
      <c r="J21" s="18"/>
      <c r="K21" s="12">
        <f t="shared" si="1"/>
        <v>0</v>
      </c>
      <c r="L21" s="7"/>
      <c r="M21" s="28"/>
      <c r="N21" s="28"/>
      <c r="O21" s="28"/>
      <c r="P21" s="28"/>
      <c r="Q21" s="28"/>
      <c r="R21" s="28"/>
      <c r="S21" s="7"/>
      <c r="T21" s="25"/>
      <c r="U21" s="6"/>
      <c r="V21" s="6"/>
      <c r="W21" s="9"/>
      <c r="Y21" s="8">
        <v>11</v>
      </c>
    </row>
    <row r="22" spans="1:25" s="8" customFormat="1" ht="20.25" customHeight="1">
      <c r="A22" s="637">
        <v>12</v>
      </c>
      <c r="B22" s="760" t="s">
        <v>405</v>
      </c>
      <c r="C22" s="24">
        <f t="shared" si="5"/>
        <v>0</v>
      </c>
      <c r="D22" s="23">
        <f>IF(($N$11-SUM($D$11:D21))&gt;0,$W$11,0)</f>
        <v>0</v>
      </c>
      <c r="E22" s="22">
        <f>IF(($N$12-SUM($E$11:E21))&gt;0,$W$12,0)</f>
        <v>0</v>
      </c>
      <c r="F22" s="21">
        <f>ROUND((N$11-SUM(D$11:D21))*N$16/100,0)</f>
        <v>0</v>
      </c>
      <c r="G22" s="20">
        <f t="shared" si="2"/>
        <v>0</v>
      </c>
      <c r="H22" s="19"/>
      <c r="I22" s="18">
        <f t="shared" si="3"/>
        <v>0</v>
      </c>
      <c r="J22" s="18"/>
      <c r="K22" s="12">
        <f t="shared" si="1"/>
        <v>0</v>
      </c>
      <c r="L22" s="7"/>
      <c r="M22" s="7"/>
      <c r="N22" s="27" t="s">
        <v>408</v>
      </c>
      <c r="O22" s="26">
        <f>VLOOKUP("最多",M18:Q19,5,TRUE)</f>
        <v>0</v>
      </c>
      <c r="P22" s="7"/>
      <c r="Q22" s="7"/>
      <c r="R22" s="7"/>
      <c r="S22" s="7"/>
      <c r="T22" s="25"/>
      <c r="U22" s="6"/>
      <c r="V22" s="6"/>
      <c r="W22" s="9"/>
      <c r="Y22" s="8">
        <v>12</v>
      </c>
    </row>
    <row r="23" spans="1:25" s="8" customFormat="1" ht="20.25" customHeight="1">
      <c r="A23" s="637">
        <v>13</v>
      </c>
      <c r="B23" s="760" t="s">
        <v>404</v>
      </c>
      <c r="C23" s="24">
        <f t="shared" si="5"/>
        <v>0</v>
      </c>
      <c r="D23" s="23">
        <f>IF(($N$11-SUM($D$11:D22))&gt;0,$W$11,0)</f>
        <v>0</v>
      </c>
      <c r="E23" s="22">
        <f>IF(($N$12-SUM($E$11:E22))&gt;0,$W$12,0)</f>
        <v>0</v>
      </c>
      <c r="F23" s="21">
        <f>ROUND((N$11-SUM(D$11:D22))*N$16/100,0)</f>
        <v>0</v>
      </c>
      <c r="G23" s="20">
        <f t="shared" si="2"/>
        <v>0</v>
      </c>
      <c r="H23" s="19"/>
      <c r="I23" s="18">
        <f t="shared" si="3"/>
        <v>0</v>
      </c>
      <c r="J23" s="18"/>
      <c r="K23" s="12">
        <f t="shared" si="1"/>
        <v>0</v>
      </c>
      <c r="L23" s="7"/>
      <c r="M23" s="7"/>
      <c r="N23" s="27" t="s">
        <v>406</v>
      </c>
      <c r="O23" s="26">
        <f>VLOOKUP("最多",M18:Q19,4,TRUE)</f>
        <v>0</v>
      </c>
      <c r="P23" s="7"/>
      <c r="Q23" s="7"/>
      <c r="R23" s="7"/>
      <c r="S23" s="7"/>
      <c r="T23" s="25"/>
      <c r="U23" s="6"/>
      <c r="V23" s="6"/>
      <c r="W23" s="9"/>
      <c r="Y23" s="8">
        <v>13</v>
      </c>
    </row>
    <row r="24" spans="1:25" s="8" customFormat="1" ht="20.25" customHeight="1">
      <c r="A24" s="637">
        <v>14</v>
      </c>
      <c r="B24" s="760" t="s">
        <v>403</v>
      </c>
      <c r="C24" s="24">
        <f t="shared" si="5"/>
        <v>0</v>
      </c>
      <c r="D24" s="23">
        <f>IF(($N$11-SUM($D$11:D23))&gt;0,$W$11,0)</f>
        <v>0</v>
      </c>
      <c r="E24" s="22">
        <f>IF(($N$12-SUM($E$11:E23))&gt;0,$W$12,0)</f>
        <v>0</v>
      </c>
      <c r="F24" s="21">
        <f>ROUND((N$11-SUM(D$11:D23))*N$16/100,0)</f>
        <v>0</v>
      </c>
      <c r="G24" s="20">
        <f t="shared" si="2"/>
        <v>0</v>
      </c>
      <c r="H24" s="19"/>
      <c r="I24" s="18">
        <f t="shared" si="3"/>
        <v>0</v>
      </c>
      <c r="J24" s="18"/>
      <c r="K24" s="12">
        <f t="shared" si="1"/>
        <v>0</v>
      </c>
      <c r="L24" s="7"/>
      <c r="M24" s="7"/>
      <c r="N24" s="7"/>
      <c r="O24" s="7"/>
      <c r="P24" s="7"/>
      <c r="Q24" s="7"/>
      <c r="R24" s="7"/>
      <c r="S24" s="7"/>
      <c r="T24" s="25"/>
      <c r="U24" s="6"/>
      <c r="V24" s="6"/>
      <c r="W24" s="9"/>
      <c r="Y24" s="8">
        <v>14</v>
      </c>
    </row>
    <row r="25" spans="1:25" s="8" customFormat="1" ht="20.25" customHeight="1">
      <c r="A25" s="637">
        <v>15</v>
      </c>
      <c r="B25" s="760" t="s">
        <v>402</v>
      </c>
      <c r="C25" s="24">
        <f t="shared" si="5"/>
        <v>0</v>
      </c>
      <c r="D25" s="23">
        <f>IF(($N$11-SUM($D$11:D24))&gt;0,$W$11,0)</f>
        <v>0</v>
      </c>
      <c r="E25" s="22">
        <f>IF(($N$12-SUM($E$11:E24))&gt;0,$W$12,0)</f>
        <v>0</v>
      </c>
      <c r="F25" s="21">
        <f>ROUND((N$11-SUM(D$11:D24))*N$16/100,0)</f>
        <v>0</v>
      </c>
      <c r="G25" s="20">
        <f t="shared" si="2"/>
        <v>0</v>
      </c>
      <c r="H25" s="19"/>
      <c r="I25" s="18">
        <f t="shared" si="3"/>
        <v>0</v>
      </c>
      <c r="J25" s="18"/>
      <c r="K25" s="12">
        <f t="shared" si="1"/>
        <v>0</v>
      </c>
      <c r="L25" s="7"/>
      <c r="M25" s="7"/>
      <c r="N25" s="7"/>
      <c r="O25" s="7"/>
      <c r="P25" s="7"/>
      <c r="Q25" s="7"/>
      <c r="R25" s="7"/>
      <c r="S25" s="7"/>
      <c r="T25" s="25"/>
      <c r="U25" s="6"/>
      <c r="V25" s="6"/>
      <c r="W25" s="9"/>
      <c r="Y25" s="8">
        <v>15</v>
      </c>
    </row>
    <row r="26" spans="1:25" s="8" customFormat="1" ht="20.25" customHeight="1">
      <c r="A26" s="637">
        <v>16</v>
      </c>
      <c r="B26" s="760" t="s">
        <v>401</v>
      </c>
      <c r="C26" s="24">
        <f t="shared" si="5"/>
        <v>0</v>
      </c>
      <c r="D26" s="23">
        <f>IF(($N$11-SUM($D$11:D25))&gt;0,$W$11,0)</f>
        <v>0</v>
      </c>
      <c r="E26" s="22">
        <f>IF(($N$12-SUM($E$11:E25))&gt;0,$W$12,0)</f>
        <v>0</v>
      </c>
      <c r="F26" s="21">
        <f>ROUND((N$11-SUM(D$11:D25))*N$16/100,0)</f>
        <v>0</v>
      </c>
      <c r="G26" s="20">
        <f t="shared" si="2"/>
        <v>0</v>
      </c>
      <c r="H26" s="19"/>
      <c r="I26" s="18">
        <f t="shared" si="3"/>
        <v>0</v>
      </c>
      <c r="J26" s="18"/>
      <c r="K26" s="12">
        <f t="shared" si="1"/>
        <v>0</v>
      </c>
      <c r="L26" s="7"/>
      <c r="M26" s="7"/>
      <c r="N26" s="7"/>
      <c r="O26" s="7"/>
      <c r="P26" s="7"/>
      <c r="Q26" s="7"/>
      <c r="R26" s="7"/>
      <c r="S26" s="7"/>
      <c r="T26" s="25"/>
      <c r="U26" s="6"/>
      <c r="V26" s="6"/>
      <c r="W26" s="9"/>
      <c r="Y26" s="8">
        <v>16</v>
      </c>
    </row>
    <row r="27" spans="1:25" s="8" customFormat="1" ht="20.25" customHeight="1">
      <c r="A27" s="637">
        <v>17</v>
      </c>
      <c r="B27" s="760" t="s">
        <v>400</v>
      </c>
      <c r="C27" s="24">
        <f t="shared" si="5"/>
        <v>0</v>
      </c>
      <c r="D27" s="23">
        <f>IF(($N$11-SUM($D$11:D26))&gt;0,$W$11,0)</f>
        <v>0</v>
      </c>
      <c r="E27" s="22">
        <f>IF(($N$12-SUM($E$11:E26))&gt;0,$W$12,0)</f>
        <v>0</v>
      </c>
      <c r="F27" s="21">
        <f>ROUND((N$11-SUM(D$11:D26))*N$16/100,0)</f>
        <v>0</v>
      </c>
      <c r="G27" s="20">
        <f t="shared" si="2"/>
        <v>0</v>
      </c>
      <c r="H27" s="19"/>
      <c r="I27" s="18">
        <f t="shared" si="3"/>
        <v>0</v>
      </c>
      <c r="J27" s="18"/>
      <c r="K27" s="12">
        <f t="shared" si="1"/>
        <v>0</v>
      </c>
      <c r="L27" s="7"/>
      <c r="M27" s="7"/>
      <c r="N27" s="7"/>
      <c r="O27" s="7"/>
      <c r="P27" s="7"/>
      <c r="Q27" s="7"/>
      <c r="R27" s="7"/>
      <c r="S27" s="7"/>
      <c r="T27" s="25"/>
      <c r="U27" s="6"/>
      <c r="V27" s="6"/>
      <c r="W27" s="9"/>
      <c r="Y27" s="8">
        <v>17</v>
      </c>
    </row>
    <row r="28" spans="1:25" s="8" customFormat="1" ht="20.25" customHeight="1">
      <c r="A28" s="637">
        <v>18</v>
      </c>
      <c r="B28" s="760" t="s">
        <v>399</v>
      </c>
      <c r="C28" s="24">
        <f t="shared" si="5"/>
        <v>0</v>
      </c>
      <c r="D28" s="23">
        <f>IF(($N$11-SUM($D$11:D27))&gt;0,$W$11,0)</f>
        <v>0</v>
      </c>
      <c r="E28" s="22">
        <f>IF(($N$12-SUM($E$11:E27))&gt;0,$W$12,0)</f>
        <v>0</v>
      </c>
      <c r="F28" s="21">
        <f>ROUND((N$11-SUM(D$11:D27))*N$16/100,0)</f>
        <v>0</v>
      </c>
      <c r="G28" s="20">
        <f t="shared" si="2"/>
        <v>0</v>
      </c>
      <c r="H28" s="19"/>
      <c r="I28" s="18">
        <f t="shared" si="3"/>
        <v>0</v>
      </c>
      <c r="J28" s="18"/>
      <c r="K28" s="12">
        <f t="shared" si="1"/>
        <v>0</v>
      </c>
      <c r="L28" s="7"/>
      <c r="M28" s="7"/>
      <c r="N28" s="7"/>
      <c r="O28" s="7"/>
      <c r="P28" s="7"/>
      <c r="Q28" s="7"/>
      <c r="R28" s="7"/>
      <c r="S28" s="7"/>
      <c r="T28" s="25"/>
      <c r="U28" s="6"/>
      <c r="V28" s="6"/>
      <c r="W28" s="9"/>
      <c r="Y28" s="8">
        <v>18</v>
      </c>
    </row>
    <row r="29" spans="1:25" s="8" customFormat="1" ht="20.25" customHeight="1">
      <c r="A29" s="637">
        <v>19</v>
      </c>
      <c r="B29" s="760" t="s">
        <v>398</v>
      </c>
      <c r="C29" s="24">
        <f t="shared" si="5"/>
        <v>0</v>
      </c>
      <c r="D29" s="23">
        <f>IF(($N$11-SUM($D$11:D28))&gt;0,$W$11,0)</f>
        <v>0</v>
      </c>
      <c r="E29" s="22">
        <f>IF(($N$12-SUM($E$11:E28))&gt;0,$W$12,0)</f>
        <v>0</v>
      </c>
      <c r="F29" s="21">
        <f>ROUND((N$11-SUM(D$11:D28))*N$16/100,0)</f>
        <v>0</v>
      </c>
      <c r="G29" s="20">
        <f t="shared" si="2"/>
        <v>0</v>
      </c>
      <c r="H29" s="19"/>
      <c r="I29" s="18">
        <f t="shared" si="3"/>
        <v>0</v>
      </c>
      <c r="J29" s="18"/>
      <c r="K29" s="12">
        <f t="shared" si="1"/>
        <v>0</v>
      </c>
      <c r="L29" s="7"/>
      <c r="M29" s="7"/>
      <c r="N29" s="7"/>
      <c r="O29" s="7"/>
      <c r="P29" s="7"/>
      <c r="Q29" s="7"/>
      <c r="R29" s="7"/>
      <c r="S29" s="7"/>
      <c r="T29" s="25"/>
      <c r="U29" s="6"/>
      <c r="V29" s="6"/>
      <c r="W29" s="9"/>
      <c r="Y29" s="8">
        <v>19</v>
      </c>
    </row>
    <row r="30" spans="1:25" s="8" customFormat="1" ht="20.25" customHeight="1">
      <c r="A30" s="637">
        <v>20</v>
      </c>
      <c r="B30" s="760" t="s">
        <v>397</v>
      </c>
      <c r="C30" s="24">
        <f t="shared" si="5"/>
        <v>0</v>
      </c>
      <c r="D30" s="23">
        <f>IF(($N$11-SUM($D$11:D29))&gt;0,$W$11,0)</f>
        <v>0</v>
      </c>
      <c r="E30" s="22">
        <f>IF(($N$12-SUM($E$11:E29))&gt;0,$W$12,0)</f>
        <v>0</v>
      </c>
      <c r="F30" s="21">
        <f>ROUND((N$11-SUM(D$11:D29))*N$16/100,0)</f>
        <v>0</v>
      </c>
      <c r="G30" s="20">
        <f t="shared" si="2"/>
        <v>0</v>
      </c>
      <c r="H30" s="19"/>
      <c r="I30" s="18">
        <f t="shared" si="3"/>
        <v>0</v>
      </c>
      <c r="J30" s="18"/>
      <c r="K30" s="12">
        <f t="shared" si="1"/>
        <v>0</v>
      </c>
      <c r="L30" s="7"/>
      <c r="M30" s="7"/>
      <c r="N30" s="7"/>
      <c r="O30" s="7"/>
      <c r="P30" s="7"/>
      <c r="Q30" s="7"/>
      <c r="R30" s="7"/>
      <c r="S30" s="7"/>
      <c r="T30" s="25"/>
      <c r="U30" s="6"/>
      <c r="V30" s="6"/>
      <c r="W30" s="9"/>
      <c r="Y30" s="8">
        <v>20</v>
      </c>
    </row>
    <row r="31" spans="1:25" s="8" customFormat="1" ht="20.25" customHeight="1">
      <c r="A31" s="637">
        <v>21</v>
      </c>
      <c r="B31" s="760" t="s">
        <v>396</v>
      </c>
      <c r="C31" s="24">
        <f t="shared" si="5"/>
        <v>0</v>
      </c>
      <c r="D31" s="23">
        <f>IF(($N$11-SUM($D$11:D30))&gt;0,$W$11,0)</f>
        <v>0</v>
      </c>
      <c r="E31" s="22">
        <f>IF(($N$12-SUM($E$11:E30))&gt;0,$W$12,0)</f>
        <v>0</v>
      </c>
      <c r="F31" s="21">
        <f>ROUND((N$11-SUM(D$11:D30))*N$16/100,0)</f>
        <v>0</v>
      </c>
      <c r="G31" s="20">
        <f t="shared" si="2"/>
        <v>0</v>
      </c>
      <c r="H31" s="19"/>
      <c r="I31" s="18">
        <f t="shared" si="3"/>
        <v>0</v>
      </c>
      <c r="J31" s="18"/>
      <c r="K31" s="12">
        <f t="shared" si="1"/>
        <v>0</v>
      </c>
      <c r="L31" s="7"/>
      <c r="M31" s="7"/>
      <c r="N31" s="7"/>
      <c r="O31" s="7"/>
      <c r="P31" s="7"/>
      <c r="Q31" s="7"/>
      <c r="R31" s="7"/>
      <c r="S31" s="7"/>
      <c r="T31" s="25"/>
      <c r="U31" s="6"/>
      <c r="V31" s="6"/>
      <c r="W31" s="9"/>
      <c r="Y31" s="8">
        <v>21</v>
      </c>
    </row>
    <row r="32" spans="1:25" s="8" customFormat="1" ht="20.25" customHeight="1">
      <c r="A32" s="637">
        <v>22</v>
      </c>
      <c r="B32" s="760" t="s">
        <v>395</v>
      </c>
      <c r="C32" s="24">
        <f t="shared" si="5"/>
        <v>0</v>
      </c>
      <c r="D32" s="23">
        <f>IF(($N$11-SUM($D$11:D31))&gt;0,$W$11,0)</f>
        <v>0</v>
      </c>
      <c r="E32" s="22">
        <f>IF(($N$12-SUM($E$11:E31))&gt;0,$W$12,0)</f>
        <v>0</v>
      </c>
      <c r="F32" s="21">
        <f>ROUND((N$11-SUM(D$11:D31))*N$16/100,0)</f>
        <v>0</v>
      </c>
      <c r="G32" s="20">
        <f t="shared" si="2"/>
        <v>0</v>
      </c>
      <c r="H32" s="19"/>
      <c r="I32" s="18">
        <f t="shared" si="3"/>
        <v>0</v>
      </c>
      <c r="J32" s="18"/>
      <c r="K32" s="12">
        <f t="shared" si="1"/>
        <v>0</v>
      </c>
      <c r="L32" s="7"/>
      <c r="M32" s="7"/>
      <c r="N32" s="7"/>
      <c r="O32" s="7"/>
      <c r="P32" s="7"/>
      <c r="Q32" s="7"/>
      <c r="R32" s="7"/>
      <c r="S32" s="7"/>
      <c r="T32" s="25"/>
      <c r="U32" s="6"/>
      <c r="V32" s="6"/>
      <c r="W32" s="9"/>
      <c r="Y32" s="8">
        <v>22</v>
      </c>
    </row>
    <row r="33" spans="1:25" s="8" customFormat="1" ht="20.25" customHeight="1">
      <c r="A33" s="637">
        <v>23</v>
      </c>
      <c r="B33" s="760" t="s">
        <v>394</v>
      </c>
      <c r="C33" s="24">
        <f t="shared" si="5"/>
        <v>0</v>
      </c>
      <c r="D33" s="23">
        <f>IF(($N$11-SUM($D$11:D32))&gt;0,$W$11,0)</f>
        <v>0</v>
      </c>
      <c r="E33" s="22">
        <f>IF(($N$12-SUM($E$11:E32))&gt;0,$W$12,0)</f>
        <v>0</v>
      </c>
      <c r="F33" s="21">
        <f>ROUND((N$11-SUM(D$11:D32))*N$16/100,0)</f>
        <v>0</v>
      </c>
      <c r="G33" s="20">
        <f t="shared" si="2"/>
        <v>0</v>
      </c>
      <c r="H33" s="19"/>
      <c r="I33" s="18">
        <f t="shared" si="3"/>
        <v>0</v>
      </c>
      <c r="J33" s="18"/>
      <c r="K33" s="12">
        <f t="shared" si="1"/>
        <v>0</v>
      </c>
      <c r="L33" s="7"/>
      <c r="M33" s="7"/>
      <c r="N33" s="7"/>
      <c r="O33" s="7"/>
      <c r="P33" s="7"/>
      <c r="Q33" s="7"/>
      <c r="R33" s="7"/>
      <c r="S33" s="7"/>
      <c r="T33" s="25"/>
      <c r="U33" s="6"/>
      <c r="V33" s="6"/>
      <c r="W33" s="9"/>
      <c r="Y33" s="8">
        <v>23</v>
      </c>
    </row>
    <row r="34" spans="1:25" s="8" customFormat="1" ht="20.25" customHeight="1">
      <c r="A34" s="637">
        <v>24</v>
      </c>
      <c r="B34" s="760" t="s">
        <v>393</v>
      </c>
      <c r="C34" s="24">
        <f t="shared" si="5"/>
        <v>0</v>
      </c>
      <c r="D34" s="23">
        <f>IF(($N$11-SUM($D$11:D33))&gt;0,$W$11,0)</f>
        <v>0</v>
      </c>
      <c r="E34" s="22">
        <f>IF(($N$12-SUM($E$11:E33))&gt;0,$W$12,0)</f>
        <v>0</v>
      </c>
      <c r="F34" s="21">
        <f>ROUND((N$11-SUM(D$11:D33))*N$16/100,0)</f>
        <v>0</v>
      </c>
      <c r="G34" s="20">
        <f t="shared" si="2"/>
        <v>0</v>
      </c>
      <c r="H34" s="19"/>
      <c r="I34" s="18">
        <f t="shared" si="3"/>
        <v>0</v>
      </c>
      <c r="J34" s="18"/>
      <c r="K34" s="12">
        <f t="shared" si="1"/>
        <v>0</v>
      </c>
      <c r="L34" s="7"/>
      <c r="M34" s="7"/>
      <c r="N34" s="7"/>
      <c r="O34" s="7"/>
      <c r="P34" s="7"/>
      <c r="Q34" s="7"/>
      <c r="R34" s="7"/>
      <c r="S34" s="7"/>
      <c r="T34" s="25"/>
      <c r="U34" s="6"/>
      <c r="V34" s="6"/>
      <c r="W34" s="9"/>
      <c r="Y34" s="8">
        <v>24</v>
      </c>
    </row>
    <row r="35" spans="1:25" s="8" customFormat="1" ht="20.25" customHeight="1">
      <c r="A35" s="637">
        <v>25</v>
      </c>
      <c r="B35" s="760" t="s">
        <v>392</v>
      </c>
      <c r="C35" s="24">
        <f t="shared" si="5"/>
        <v>0</v>
      </c>
      <c r="D35" s="23">
        <f>IF(($N$11-SUM($D$11:D34))&gt;0,$W$11,0)</f>
        <v>0</v>
      </c>
      <c r="E35" s="22">
        <f>IF(($N$12-SUM($E$11:E34))&gt;0,$W$12,0)</f>
        <v>0</v>
      </c>
      <c r="F35" s="21">
        <f>ROUND((N$11-SUM(D$11:D34))*N$16/100,0)</f>
        <v>0</v>
      </c>
      <c r="G35" s="20">
        <f t="shared" si="2"/>
        <v>0</v>
      </c>
      <c r="H35" s="19"/>
      <c r="I35" s="18">
        <f t="shared" si="3"/>
        <v>0</v>
      </c>
      <c r="J35" s="18"/>
      <c r="K35" s="12">
        <f t="shared" si="1"/>
        <v>0</v>
      </c>
      <c r="L35" s="7"/>
      <c r="M35" s="7"/>
      <c r="N35" s="7"/>
      <c r="O35" s="7"/>
      <c r="P35" s="7"/>
      <c r="Q35" s="7"/>
      <c r="R35" s="7"/>
      <c r="S35" s="7"/>
      <c r="T35" s="6"/>
      <c r="U35" s="6"/>
      <c r="V35" s="6"/>
      <c r="W35" s="9"/>
      <c r="Y35" s="8">
        <v>25</v>
      </c>
    </row>
    <row r="36" spans="1:25" s="8" customFormat="1" ht="20.25" customHeight="1">
      <c r="A36" s="637">
        <v>26</v>
      </c>
      <c r="B36" s="760" t="s">
        <v>391</v>
      </c>
      <c r="C36" s="24">
        <f t="shared" si="5"/>
        <v>0</v>
      </c>
      <c r="D36" s="23">
        <f>IF(($N$11-SUM($D$11:D35))&gt;0,$W$11,0)</f>
        <v>0</v>
      </c>
      <c r="E36" s="22">
        <f>IF(($N$12-SUM($E$11:E35))&gt;0,$W$12,0)</f>
        <v>0</v>
      </c>
      <c r="F36" s="21">
        <f>ROUND((N$11-SUM(D$11:D35))*N$16/100,0)</f>
        <v>0</v>
      </c>
      <c r="G36" s="20">
        <f t="shared" si="2"/>
        <v>0</v>
      </c>
      <c r="H36" s="19"/>
      <c r="I36" s="18">
        <f t="shared" si="3"/>
        <v>0</v>
      </c>
      <c r="J36" s="18"/>
      <c r="K36" s="12">
        <f t="shared" si="1"/>
        <v>0</v>
      </c>
      <c r="L36" s="7"/>
      <c r="M36" s="7"/>
      <c r="N36" s="7"/>
      <c r="O36" s="7"/>
      <c r="P36" s="7"/>
      <c r="Q36" s="7"/>
      <c r="R36" s="7"/>
      <c r="S36" s="7"/>
      <c r="T36" s="6"/>
      <c r="U36" s="6"/>
      <c r="V36" s="6"/>
      <c r="W36" s="9"/>
      <c r="Y36" s="8">
        <v>26</v>
      </c>
    </row>
    <row r="37" spans="1:25" s="8" customFormat="1" ht="20.25" customHeight="1">
      <c r="A37" s="637">
        <v>27</v>
      </c>
      <c r="B37" s="760" t="s">
        <v>390</v>
      </c>
      <c r="C37" s="24">
        <f t="shared" si="5"/>
        <v>0</v>
      </c>
      <c r="D37" s="23">
        <f>IF(($N$11-SUM($D$11:D36))&gt;0,$W$11,0)</f>
        <v>0</v>
      </c>
      <c r="E37" s="22">
        <f>IF(($N$12-SUM($E$11:E36))&gt;0,$W$12,0)</f>
        <v>0</v>
      </c>
      <c r="F37" s="21">
        <f>ROUND((N$11-SUM(D$11:D36))*N$16/100,0)</f>
        <v>0</v>
      </c>
      <c r="G37" s="20">
        <f t="shared" si="2"/>
        <v>0</v>
      </c>
      <c r="H37" s="19"/>
      <c r="I37" s="18">
        <f t="shared" si="3"/>
        <v>0</v>
      </c>
      <c r="J37" s="18"/>
      <c r="K37" s="12">
        <f t="shared" si="1"/>
        <v>0</v>
      </c>
      <c r="L37" s="7"/>
      <c r="M37" s="7"/>
      <c r="N37" s="7"/>
      <c r="O37" s="7"/>
      <c r="P37" s="7"/>
      <c r="Q37" s="7"/>
      <c r="R37" s="7"/>
      <c r="S37" s="7"/>
      <c r="T37" s="6"/>
      <c r="U37" s="6"/>
      <c r="V37" s="6"/>
      <c r="W37" s="9"/>
      <c r="Y37" s="8">
        <v>27</v>
      </c>
    </row>
    <row r="38" spans="1:25" s="8" customFormat="1" ht="20.25" customHeight="1">
      <c r="A38" s="637">
        <v>28</v>
      </c>
      <c r="B38" s="760" t="s">
        <v>465</v>
      </c>
      <c r="C38" s="24">
        <f t="shared" si="5"/>
        <v>0</v>
      </c>
      <c r="D38" s="23">
        <f>IF(($N$11-SUM($D$11:D37))&gt;0,$W$11,0)</f>
        <v>0</v>
      </c>
      <c r="E38" s="22">
        <f>IF(($N$12-SUM($E$11:E37))&gt;0,$W$12,0)</f>
        <v>0</v>
      </c>
      <c r="F38" s="21">
        <f>ROUND((N$11-SUM(D$11:D37))*N$16/100,0)</f>
        <v>0</v>
      </c>
      <c r="G38" s="20">
        <f t="shared" si="2"/>
        <v>0</v>
      </c>
      <c r="H38" s="19"/>
      <c r="I38" s="18">
        <f t="shared" si="3"/>
        <v>0</v>
      </c>
      <c r="J38" s="18"/>
      <c r="K38" s="12">
        <f t="shared" si="1"/>
        <v>0</v>
      </c>
      <c r="L38" s="7"/>
      <c r="M38" s="7"/>
      <c r="N38" s="7"/>
      <c r="O38" s="7"/>
      <c r="P38" s="7"/>
      <c r="Q38" s="7"/>
      <c r="R38" s="7"/>
      <c r="S38" s="7"/>
      <c r="T38" s="6"/>
      <c r="U38" s="6"/>
      <c r="V38" s="6"/>
      <c r="W38" s="9"/>
      <c r="Y38" s="8">
        <v>28</v>
      </c>
    </row>
    <row r="39" spans="1:25" s="8" customFormat="1" ht="20.25" customHeight="1">
      <c r="A39" s="637">
        <v>29</v>
      </c>
      <c r="B39" s="760" t="s">
        <v>1167</v>
      </c>
      <c r="C39" s="24">
        <f>SUM(D39:E39)</f>
        <v>0</v>
      </c>
      <c r="D39" s="23">
        <f>IF(($N$11-SUM($D$11:D38))&gt;0,$W$11,0)</f>
        <v>0</v>
      </c>
      <c r="E39" s="22">
        <f>IF(($N$12-SUM($E$11:E38))&gt;0,$W$12,0)</f>
        <v>0</v>
      </c>
      <c r="F39" s="21">
        <f>ROUND((N$11-SUM(D$11:D38))*N$16/100,0)</f>
        <v>0</v>
      </c>
      <c r="G39" s="20">
        <f t="shared" si="2"/>
        <v>0</v>
      </c>
      <c r="H39" s="19"/>
      <c r="I39" s="18">
        <f t="shared" si="3"/>
        <v>0</v>
      </c>
      <c r="J39" s="18"/>
      <c r="K39" s="12">
        <f t="shared" si="1"/>
        <v>0</v>
      </c>
      <c r="L39" s="7"/>
      <c r="M39" s="7"/>
      <c r="N39" s="7"/>
      <c r="O39" s="7"/>
      <c r="P39" s="7"/>
      <c r="Q39" s="7"/>
      <c r="R39" s="7"/>
      <c r="S39" s="7"/>
      <c r="T39" s="6"/>
      <c r="U39" s="6"/>
      <c r="V39" s="6"/>
      <c r="W39" s="9"/>
      <c r="Y39" s="8">
        <v>29</v>
      </c>
    </row>
    <row r="40" spans="1:25" s="8" customFormat="1" ht="20.25" customHeight="1">
      <c r="A40" s="637">
        <v>30</v>
      </c>
      <c r="B40" s="760" t="s">
        <v>1178</v>
      </c>
      <c r="C40" s="24">
        <f t="shared" si="5"/>
        <v>0</v>
      </c>
      <c r="D40" s="23">
        <f>IF(($N$11-SUM($D$11:D39))&gt;0,$W$11,0)</f>
        <v>0</v>
      </c>
      <c r="E40" s="22">
        <f>IF(($N$12-SUM($E$11:E39))&gt;0,$W$12,0)</f>
        <v>0</v>
      </c>
      <c r="F40" s="21">
        <f>ROUND((N$11-SUM(D$11:D39))*N$16/100,0)</f>
        <v>0</v>
      </c>
      <c r="G40" s="20">
        <f t="shared" si="2"/>
        <v>0</v>
      </c>
      <c r="H40" s="19"/>
      <c r="I40" s="18">
        <f t="shared" si="3"/>
        <v>0</v>
      </c>
      <c r="J40" s="18"/>
      <c r="K40" s="12">
        <f t="shared" si="1"/>
        <v>0</v>
      </c>
      <c r="L40" s="7"/>
      <c r="M40" s="7"/>
      <c r="N40" s="7"/>
      <c r="O40" s="7"/>
      <c r="P40" s="7"/>
      <c r="Q40" s="7"/>
      <c r="R40" s="7"/>
      <c r="S40" s="7"/>
      <c r="T40" s="6"/>
      <c r="U40" s="6"/>
      <c r="V40" s="6"/>
      <c r="W40" s="9"/>
      <c r="Y40" s="8">
        <v>30</v>
      </c>
    </row>
    <row r="41" spans="1:25" s="8" customFormat="1" ht="20.25" customHeight="1">
      <c r="A41" s="637" t="s">
        <v>389</v>
      </c>
      <c r="B41" s="640"/>
      <c r="C41" s="17">
        <f>SUM(C11:C40)</f>
        <v>0</v>
      </c>
      <c r="D41" s="16">
        <f>SUM(D11:D40)</f>
        <v>0</v>
      </c>
      <c r="E41" s="15">
        <f>SUM(E11:E40)</f>
        <v>0</v>
      </c>
      <c r="F41" s="14">
        <f>IF(N$15&gt;1,"未定",SUM(F11:F40))</f>
        <v>0</v>
      </c>
      <c r="G41" s="10">
        <f>IF(N$15&gt;1,"未定",SUM(G11:G40))</f>
        <v>0</v>
      </c>
      <c r="H41" s="13">
        <f>SUM(H11:H40)</f>
        <v>0</v>
      </c>
      <c r="I41" s="12">
        <f>SUM(I11:I40)</f>
        <v>0</v>
      </c>
      <c r="J41" s="12">
        <f>SUM(J11:J40)</f>
        <v>0</v>
      </c>
      <c r="K41" s="12">
        <f>SUM(K11:K40)</f>
        <v>0</v>
      </c>
      <c r="L41" s="7"/>
      <c r="M41" s="7"/>
      <c r="N41" s="7"/>
      <c r="O41" s="7"/>
      <c r="P41" s="7"/>
      <c r="Q41" s="7"/>
      <c r="R41" s="7"/>
      <c r="S41" s="7"/>
      <c r="T41" s="6"/>
      <c r="U41" s="6"/>
      <c r="V41" s="6"/>
      <c r="W41" s="9"/>
    </row>
    <row r="42" spans="1:25" s="8" customFormat="1" ht="20.25" customHeight="1">
      <c r="A42" s="1421" t="s">
        <v>388</v>
      </c>
      <c r="B42" s="1422"/>
      <c r="C42" s="1422"/>
      <c r="D42" s="1422"/>
      <c r="E42" s="1423"/>
      <c r="F42" s="11" t="s">
        <v>387</v>
      </c>
      <c r="G42" s="10">
        <f>C41</f>
        <v>0</v>
      </c>
      <c r="H42" s="1427"/>
      <c r="I42" s="1428"/>
      <c r="J42" s="1428"/>
      <c r="K42" s="1429"/>
      <c r="L42" s="7"/>
      <c r="M42" s="7"/>
      <c r="N42" s="7"/>
      <c r="O42" s="7"/>
      <c r="P42" s="7"/>
      <c r="Q42" s="7"/>
      <c r="R42" s="7"/>
      <c r="S42" s="7"/>
      <c r="T42" s="6"/>
      <c r="U42" s="6"/>
      <c r="V42" s="6"/>
      <c r="W42" s="9"/>
    </row>
    <row r="43" spans="1:25" s="8" customFormat="1" ht="20.25" customHeight="1">
      <c r="A43" s="1424"/>
      <c r="B43" s="1425"/>
      <c r="C43" s="1425"/>
      <c r="D43" s="1425"/>
      <c r="E43" s="1426"/>
      <c r="F43" s="11" t="s">
        <v>386</v>
      </c>
      <c r="G43" s="10">
        <f>F41</f>
        <v>0</v>
      </c>
      <c r="H43" s="1430"/>
      <c r="I43" s="1431"/>
      <c r="J43" s="1431"/>
      <c r="K43" s="1432"/>
      <c r="L43" s="7"/>
      <c r="M43" s="7"/>
      <c r="N43" s="7"/>
      <c r="O43" s="7"/>
      <c r="P43" s="7"/>
      <c r="Q43" s="7"/>
      <c r="R43" s="7"/>
      <c r="S43" s="7"/>
      <c r="T43" s="6"/>
      <c r="U43" s="6"/>
      <c r="V43" s="6"/>
      <c r="W43" s="9"/>
    </row>
    <row r="44" spans="1:25" ht="5.25" customHeight="1">
      <c r="A44" s="5"/>
      <c r="B44" s="5"/>
      <c r="C44" s="5"/>
      <c r="D44" s="5"/>
      <c r="E44" s="5"/>
      <c r="F44" s="5"/>
      <c r="G44" s="5"/>
      <c r="H44" s="5"/>
      <c r="I44" s="5"/>
      <c r="J44" s="5"/>
      <c r="K44" s="5"/>
      <c r="L44" s="5"/>
      <c r="M44" s="7"/>
      <c r="N44" s="7"/>
      <c r="O44" s="7"/>
      <c r="P44" s="7"/>
      <c r="Q44" s="7"/>
      <c r="R44" s="7"/>
      <c r="S44" s="7"/>
      <c r="T44" s="6"/>
    </row>
    <row r="45" spans="1:25">
      <c r="A45" s="5"/>
      <c r="B45" s="5"/>
      <c r="C45" s="5"/>
      <c r="D45" s="5"/>
      <c r="E45" s="5"/>
      <c r="F45" s="5"/>
      <c r="G45" s="5"/>
      <c r="H45" s="5"/>
      <c r="I45" s="5"/>
      <c r="J45" s="5"/>
      <c r="K45" s="5"/>
      <c r="L45" s="5"/>
      <c r="M45" s="5"/>
      <c r="N45" s="5"/>
      <c r="O45" s="5"/>
      <c r="P45" s="5"/>
      <c r="Q45" s="5"/>
      <c r="R45" s="5"/>
      <c r="S45" s="5"/>
    </row>
  </sheetData>
  <mergeCells count="26">
    <mergeCell ref="N16:O16"/>
    <mergeCell ref="A42:E43"/>
    <mergeCell ref="H42:K43"/>
    <mergeCell ref="N10:O10"/>
    <mergeCell ref="N11:O11"/>
    <mergeCell ref="N12:O12"/>
    <mergeCell ref="N13:O13"/>
    <mergeCell ref="N14:O14"/>
    <mergeCell ref="N15:O15"/>
    <mergeCell ref="M6:S6"/>
    <mergeCell ref="C7:E7"/>
    <mergeCell ref="G7:G10"/>
    <mergeCell ref="H7:H10"/>
    <mergeCell ref="I7:I10"/>
    <mergeCell ref="J7:J10"/>
    <mergeCell ref="K7:K10"/>
    <mergeCell ref="L7:L10"/>
    <mergeCell ref="C8:C10"/>
    <mergeCell ref="F8:F10"/>
    <mergeCell ref="J1:K1"/>
    <mergeCell ref="A3:B3"/>
    <mergeCell ref="I3:J3"/>
    <mergeCell ref="A6:A10"/>
    <mergeCell ref="B6:B10"/>
    <mergeCell ref="C6:F6"/>
    <mergeCell ref="H6:K6"/>
  </mergeCells>
  <phoneticPr fontId="4"/>
  <dataValidations count="2">
    <dataValidation allowBlank="1" showInputMessage="1" showErrorMessage="1" promptTitle="「１０年見直し」を選択した場合の注意事項" prompt="機構との契約締結から10年経過した時点で金利を見直すため、11年次目以降の利息欄には「未定」と表示されます。" sqref="N15:O15" xr:uid="{B9F7F1E2-0140-417B-BDB4-7F1F82383469}"/>
    <dataValidation type="custom" allowBlank="1" showInputMessage="1" showErrorMessage="1" promptTitle="ご確認ください" prompt="「無利子分」の入力は、借入金算出内訳で無利子分の借入金を算出した場合に限ります。" sqref="N12:O12" xr:uid="{636AD38D-B317-46A4-B307-0C6A92D51AA7}">
      <formula1>N12&lt;=N10</formula1>
    </dataValidation>
  </dataValidations>
  <printOptions horizontalCentered="1"/>
  <pageMargins left="0.74803149606299213" right="0.74803149606299213" top="0.35433070866141736" bottom="0.23622047244094491" header="0.31496062992125984" footer="0.15748031496062992"/>
  <pageSetup paperSize="9" scale="83"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EB7F7-0FDB-4A22-9A5B-CDE82C568EA8}">
  <sheetPr>
    <tabColor rgb="FFFFFF00"/>
    <pageSetUpPr fitToPage="1"/>
  </sheetPr>
  <dimension ref="A1:AB45"/>
  <sheetViews>
    <sheetView showWhiteSpace="0" zoomScaleNormal="100" workbookViewId="0">
      <selection activeCell="C12" sqref="C12"/>
    </sheetView>
  </sheetViews>
  <sheetFormatPr defaultColWidth="9" defaultRowHeight="13.5"/>
  <cols>
    <col min="1" max="2" width="6.125" style="2" customWidth="1"/>
    <col min="3" max="3" width="10" style="2" customWidth="1"/>
    <col min="4" max="4" width="8.5" style="2" customWidth="1"/>
    <col min="5" max="5" width="7.125" style="2" customWidth="1"/>
    <col min="6" max="6" width="10" style="2" customWidth="1"/>
    <col min="7" max="7" width="10.5" style="2" customWidth="1"/>
    <col min="8" max="10" width="9.5" style="2" customWidth="1"/>
    <col min="11" max="11" width="10.5" style="2" customWidth="1"/>
    <col min="12" max="12" width="3.75" style="2" customWidth="1"/>
    <col min="13" max="13" width="14.375" style="2" customWidth="1"/>
    <col min="14" max="19" width="9" style="2"/>
    <col min="20" max="22" width="9" style="4"/>
    <col min="23" max="23" width="9" style="3"/>
    <col min="24" max="16384" width="9" style="2"/>
  </cols>
  <sheetData>
    <row r="1" spans="1:28" ht="21.75" customHeight="1">
      <c r="A1" s="52" t="s">
        <v>468</v>
      </c>
      <c r="B1" s="52"/>
      <c r="C1" s="52"/>
      <c r="K1" s="636"/>
    </row>
    <row r="2" spans="1:28" ht="12" customHeight="1">
      <c r="A2" s="52"/>
      <c r="B2" s="52"/>
      <c r="C2" s="52"/>
      <c r="K2" s="636"/>
    </row>
    <row r="3" spans="1:28" ht="12" customHeight="1">
      <c r="A3" s="1386" t="s">
        <v>463</v>
      </c>
      <c r="B3" s="1386"/>
      <c r="C3" s="55"/>
      <c r="D3" s="55"/>
      <c r="E3" s="55"/>
      <c r="G3" s="638" t="s">
        <v>462</v>
      </c>
      <c r="H3" s="54"/>
      <c r="I3" s="1387"/>
      <c r="J3" s="1387"/>
      <c r="K3" s="53"/>
    </row>
    <row r="4" spans="1:28" ht="12" customHeight="1">
      <c r="A4" s="52"/>
      <c r="B4" s="52"/>
      <c r="C4" s="52"/>
      <c r="K4" s="636"/>
    </row>
    <row r="5" spans="1:28">
      <c r="A5" s="5"/>
      <c r="B5" s="5"/>
      <c r="C5" s="5"/>
      <c r="D5" s="5"/>
      <c r="E5" s="5"/>
      <c r="F5" s="5"/>
      <c r="G5" s="5"/>
      <c r="H5" s="5"/>
      <c r="I5" s="5"/>
      <c r="J5" s="5"/>
      <c r="K5" s="50" t="s">
        <v>461</v>
      </c>
      <c r="L5" s="5"/>
      <c r="M5" s="5"/>
      <c r="N5" s="5"/>
      <c r="O5" s="5"/>
      <c r="P5" s="5"/>
      <c r="Q5" s="5"/>
      <c r="R5" s="5"/>
      <c r="S5" s="5"/>
    </row>
    <row r="6" spans="1:28" s="8" customFormat="1" ht="27" customHeight="1">
      <c r="A6" s="1388" t="s">
        <v>460</v>
      </c>
      <c r="B6" s="1388" t="s">
        <v>459</v>
      </c>
      <c r="C6" s="1391" t="s">
        <v>458</v>
      </c>
      <c r="D6" s="1392"/>
      <c r="E6" s="1392"/>
      <c r="F6" s="1392"/>
      <c r="G6" s="49">
        <f>N16/100</f>
        <v>0</v>
      </c>
      <c r="H6" s="1393" t="s">
        <v>457</v>
      </c>
      <c r="I6" s="1393"/>
      <c r="J6" s="1393"/>
      <c r="K6" s="1394"/>
      <c r="L6" s="7"/>
      <c r="M6" s="1395" t="s">
        <v>456</v>
      </c>
      <c r="N6" s="1396"/>
      <c r="O6" s="1396"/>
      <c r="P6" s="1396"/>
      <c r="Q6" s="1396"/>
      <c r="R6" s="1396"/>
      <c r="S6" s="1397"/>
      <c r="T6" s="6"/>
      <c r="U6" s="6"/>
      <c r="V6" s="6"/>
      <c r="W6" s="9"/>
    </row>
    <row r="7" spans="1:28">
      <c r="A7" s="1389"/>
      <c r="B7" s="1389"/>
      <c r="C7" s="1441" t="s">
        <v>455</v>
      </c>
      <c r="D7" s="1441"/>
      <c r="E7" s="1441"/>
      <c r="F7" s="641" t="s">
        <v>454</v>
      </c>
      <c r="G7" s="1401" t="s">
        <v>451</v>
      </c>
      <c r="H7" s="1404" t="s">
        <v>453</v>
      </c>
      <c r="I7" s="1407" t="s">
        <v>452</v>
      </c>
      <c r="J7" s="1410"/>
      <c r="K7" s="1388" t="s">
        <v>451</v>
      </c>
      <c r="L7" s="1413"/>
      <c r="M7" s="5"/>
      <c r="N7" s="5"/>
      <c r="O7" s="5"/>
      <c r="P7" s="5"/>
      <c r="Q7" s="5"/>
      <c r="R7" s="5"/>
      <c r="S7" s="5"/>
    </row>
    <row r="8" spans="1:28" ht="9" customHeight="1">
      <c r="A8" s="1389"/>
      <c r="B8" s="1389"/>
      <c r="C8" s="1414" t="s">
        <v>450</v>
      </c>
      <c r="D8" s="48"/>
      <c r="E8" s="47"/>
      <c r="F8" s="1416" t="s">
        <v>449</v>
      </c>
      <c r="G8" s="1402"/>
      <c r="H8" s="1405"/>
      <c r="I8" s="1408"/>
      <c r="J8" s="1442"/>
      <c r="K8" s="1389"/>
      <c r="L8" s="1413"/>
      <c r="M8" s="5"/>
      <c r="N8" s="5"/>
      <c r="O8" s="5"/>
      <c r="P8" s="5"/>
      <c r="Q8" s="5"/>
      <c r="R8" s="5"/>
      <c r="S8" s="5"/>
    </row>
    <row r="9" spans="1:28" ht="14.25" thickBot="1">
      <c r="A9" s="1389"/>
      <c r="B9" s="1389"/>
      <c r="C9" s="1414"/>
      <c r="D9" s="46" t="s">
        <v>448</v>
      </c>
      <c r="E9" s="46" t="s">
        <v>447</v>
      </c>
      <c r="F9" s="1417"/>
      <c r="G9" s="1402"/>
      <c r="H9" s="1405"/>
      <c r="I9" s="1408"/>
      <c r="J9" s="1442"/>
      <c r="K9" s="1389"/>
      <c r="L9" s="1413"/>
      <c r="M9" s="5"/>
      <c r="N9" s="5"/>
      <c r="O9" s="5"/>
      <c r="P9" s="5"/>
      <c r="Q9" s="5"/>
      <c r="R9" s="5"/>
      <c r="S9" s="5"/>
    </row>
    <row r="10" spans="1:28" ht="35.25" customHeight="1">
      <c r="A10" s="1390"/>
      <c r="B10" s="1390"/>
      <c r="C10" s="1415"/>
      <c r="D10" s="45" t="s">
        <v>446</v>
      </c>
      <c r="E10" s="45" t="s">
        <v>446</v>
      </c>
      <c r="F10" s="1418"/>
      <c r="G10" s="1403"/>
      <c r="H10" s="1406"/>
      <c r="I10" s="1409"/>
      <c r="J10" s="1443"/>
      <c r="K10" s="1390"/>
      <c r="L10" s="1413"/>
      <c r="M10" s="44" t="s">
        <v>445</v>
      </c>
      <c r="N10" s="1433"/>
      <c r="O10" s="1434"/>
      <c r="P10" s="7" t="s">
        <v>444</v>
      </c>
      <c r="Q10" s="5"/>
      <c r="R10" s="5"/>
      <c r="S10" s="5"/>
    </row>
    <row r="11" spans="1:28" s="8" customFormat="1" ht="20.25" customHeight="1">
      <c r="A11" s="637">
        <v>1</v>
      </c>
      <c r="B11" s="746" t="s">
        <v>1166</v>
      </c>
      <c r="C11" s="24">
        <f t="shared" ref="C11:C15" si="0">SUM(D11:E11)</f>
        <v>0</v>
      </c>
      <c r="D11" s="23">
        <f>IF(N13&gt;0,IF($N$14&gt;=12,0,U11),0)</f>
        <v>0</v>
      </c>
      <c r="E11" s="22">
        <f>IF(N13&gt;0,IF($N$14&gt;12,0,U12),0)</f>
        <v>0</v>
      </c>
      <c r="F11" s="21">
        <f>ROUND(N$11*N$16/100,0)</f>
        <v>0</v>
      </c>
      <c r="G11" s="20">
        <f>IF(N11&gt;0,C11+F11,0)</f>
        <v>0</v>
      </c>
      <c r="H11" s="19"/>
      <c r="I11" s="18">
        <f>G11-H11</f>
        <v>0</v>
      </c>
      <c r="J11" s="18"/>
      <c r="K11" s="12">
        <f t="shared" ref="K11:K40" si="1">SUM(H11:J11)</f>
        <v>0</v>
      </c>
      <c r="L11" s="7"/>
      <c r="M11" s="43" t="s">
        <v>443</v>
      </c>
      <c r="N11" s="1435">
        <f>N10-N12</f>
        <v>0</v>
      </c>
      <c r="O11" s="1436"/>
      <c r="P11" s="42" t="s">
        <v>442</v>
      </c>
      <c r="Q11" s="7"/>
      <c r="R11" s="7"/>
      <c r="S11" s="7"/>
      <c r="T11" s="6" t="s">
        <v>441</v>
      </c>
      <c r="U11" s="6" t="e">
        <f>N11-W11*($N$13-$U$13)+W11</f>
        <v>#DIV/0!</v>
      </c>
      <c r="V11" s="6" t="s">
        <v>440</v>
      </c>
      <c r="W11" s="6" t="e">
        <f>ROUNDDOWN(N11/($N$13-$U$13),-1)</f>
        <v>#DIV/0!</v>
      </c>
      <c r="Y11" s="8">
        <v>1</v>
      </c>
      <c r="AB11" s="38">
        <f>IF($G$11&gt;0,$Y$11,0)</f>
        <v>0</v>
      </c>
    </row>
    <row r="12" spans="1:28" s="8" customFormat="1" ht="20.25" customHeight="1">
      <c r="A12" s="637">
        <v>2</v>
      </c>
      <c r="B12" s="760" t="s">
        <v>433</v>
      </c>
      <c r="C12" s="24">
        <f t="shared" si="0"/>
        <v>0</v>
      </c>
      <c r="D12" s="23">
        <f>IF(D11-N10=0,0,IF(AND(D11=0,$N$14&gt;=12),IF($N$14&gt;=24,0,U11),W11))</f>
        <v>0</v>
      </c>
      <c r="E12" s="22">
        <f>IF(N13&gt;1,IF($N$14&gt;12,U12,W12),0)</f>
        <v>0</v>
      </c>
      <c r="F12" s="21">
        <f>ROUND((N$11-SUM(D$11:D11))*N$16/100,0)</f>
        <v>0</v>
      </c>
      <c r="G12" s="20">
        <f t="shared" ref="G12:G40" si="2">C12+F12</f>
        <v>0</v>
      </c>
      <c r="H12" s="19"/>
      <c r="I12" s="18">
        <f t="shared" ref="I12:I40" si="3">G12-H12</f>
        <v>0</v>
      </c>
      <c r="J12" s="18"/>
      <c r="K12" s="12">
        <f t="shared" si="1"/>
        <v>0</v>
      </c>
      <c r="L12" s="7"/>
      <c r="M12" s="41" t="s">
        <v>439</v>
      </c>
      <c r="N12" s="1437"/>
      <c r="O12" s="1438"/>
      <c r="P12" s="7"/>
      <c r="Q12" s="7"/>
      <c r="R12" s="7"/>
      <c r="S12" s="7"/>
      <c r="T12" s="40" t="s">
        <v>438</v>
      </c>
      <c r="U12" s="6" t="e">
        <f>N12-W12*($N$13-$U$13)+W12</f>
        <v>#DIV/0!</v>
      </c>
      <c r="V12" s="40" t="s">
        <v>437</v>
      </c>
      <c r="W12" s="6" t="e">
        <f>ROUNDDOWN(N12/($N$13-$U$13),-1)</f>
        <v>#DIV/0!</v>
      </c>
      <c r="Y12" s="8">
        <v>2</v>
      </c>
      <c r="AB12" s="38">
        <f>IF($G$12&gt;0,$Y$12,0)</f>
        <v>0</v>
      </c>
    </row>
    <row r="13" spans="1:28" s="8" customFormat="1" ht="20.25" customHeight="1">
      <c r="A13" s="637">
        <v>3</v>
      </c>
      <c r="B13" s="760" t="s">
        <v>430</v>
      </c>
      <c r="C13" s="24">
        <f t="shared" si="0"/>
        <v>0</v>
      </c>
      <c r="D13" s="23">
        <f>IF(AND(D11+D12-N10&lt;=0,N13&lt;3),0,IF(D12=0,IF($N$14&gt;24,0,U11),W11))</f>
        <v>0</v>
      </c>
      <c r="E13" s="22">
        <f>IF(($N$12-SUM($E$11:E12))&gt;0,$W$12,0)</f>
        <v>0</v>
      </c>
      <c r="F13" s="21">
        <f>ROUND((N$11-SUM(D$11:D12))*N$16/100,0)</f>
        <v>0</v>
      </c>
      <c r="G13" s="20">
        <f t="shared" si="2"/>
        <v>0</v>
      </c>
      <c r="H13" s="19"/>
      <c r="I13" s="18">
        <f t="shared" si="3"/>
        <v>0</v>
      </c>
      <c r="J13" s="18"/>
      <c r="K13" s="12">
        <f t="shared" si="1"/>
        <v>0</v>
      </c>
      <c r="L13" s="7"/>
      <c r="M13" s="37" t="s">
        <v>436</v>
      </c>
      <c r="N13" s="1439"/>
      <c r="O13" s="1440"/>
      <c r="P13" s="7" t="s">
        <v>435</v>
      </c>
      <c r="Q13" s="7"/>
      <c r="R13" s="7"/>
      <c r="S13" s="7"/>
      <c r="T13" s="6" t="s">
        <v>434</v>
      </c>
      <c r="U13" s="6">
        <f>IF(N14&gt;0,ROUND((N14/12),0),0)</f>
        <v>0</v>
      </c>
      <c r="V13" s="6"/>
      <c r="W13" s="9"/>
      <c r="Y13" s="8">
        <v>3</v>
      </c>
      <c r="AB13" s="38">
        <f>IF($G$11&gt;0,$Y$11,0)</f>
        <v>0</v>
      </c>
    </row>
    <row r="14" spans="1:28" s="8" customFormat="1" ht="20.25" customHeight="1">
      <c r="A14" s="637">
        <v>4</v>
      </c>
      <c r="B14" s="760" t="s">
        <v>427</v>
      </c>
      <c r="C14" s="24">
        <f t="shared" si="0"/>
        <v>0</v>
      </c>
      <c r="D14" s="23">
        <f>IF(N13&lt;=3,0,IF(D13=0,U11,W11))</f>
        <v>0</v>
      </c>
      <c r="E14" s="22">
        <f>IF(($N$12-SUM($E$11:E13))&gt;0,$W$12,0)</f>
        <v>0</v>
      </c>
      <c r="F14" s="21">
        <f>ROUND((N$11-SUM(D$11:D13))*N$16/100,0)</f>
        <v>0</v>
      </c>
      <c r="G14" s="20">
        <f t="shared" si="2"/>
        <v>0</v>
      </c>
      <c r="H14" s="19"/>
      <c r="I14" s="18">
        <f t="shared" si="3"/>
        <v>0</v>
      </c>
      <c r="J14" s="18"/>
      <c r="K14" s="12">
        <f t="shared" si="1"/>
        <v>0</v>
      </c>
      <c r="L14" s="7"/>
      <c r="M14" s="37" t="s">
        <v>432</v>
      </c>
      <c r="N14" s="1439"/>
      <c r="O14" s="1440"/>
      <c r="P14" s="7" t="s">
        <v>431</v>
      </c>
      <c r="Q14" s="7"/>
      <c r="R14" s="7"/>
      <c r="S14" s="7"/>
      <c r="T14" s="6"/>
      <c r="U14" s="39"/>
      <c r="V14" s="6"/>
      <c r="W14" s="9"/>
      <c r="Y14" s="8">
        <v>4</v>
      </c>
      <c r="AB14" s="38">
        <f>IF($G$12&gt;0,$Y$12,0)</f>
        <v>0</v>
      </c>
    </row>
    <row r="15" spans="1:28" s="8" customFormat="1" ht="20.25" customHeight="1">
      <c r="A15" s="637">
        <v>5</v>
      </c>
      <c r="B15" s="760" t="s">
        <v>424</v>
      </c>
      <c r="C15" s="24">
        <f t="shared" si="0"/>
        <v>0</v>
      </c>
      <c r="D15" s="23">
        <f>IF(($N$11-SUM($D$11:D14))&gt;0,$W$11,0)</f>
        <v>0</v>
      </c>
      <c r="E15" s="22">
        <f>IF(($N$12-SUM($E$11:E14))&gt;0,$W$12,0)</f>
        <v>0</v>
      </c>
      <c r="F15" s="21">
        <f>ROUND((N$11-SUM(D$11:D14))*N$16/100,0)</f>
        <v>0</v>
      </c>
      <c r="G15" s="20">
        <f t="shared" si="2"/>
        <v>0</v>
      </c>
      <c r="H15" s="19"/>
      <c r="I15" s="18">
        <f t="shared" si="3"/>
        <v>0</v>
      </c>
      <c r="J15" s="18"/>
      <c r="K15" s="12">
        <f t="shared" si="1"/>
        <v>0</v>
      </c>
      <c r="L15" s="7"/>
      <c r="M15" s="37" t="s">
        <v>429</v>
      </c>
      <c r="N15" s="1439"/>
      <c r="O15" s="1440"/>
      <c r="P15" s="7" t="s">
        <v>428</v>
      </c>
      <c r="Q15" s="7"/>
      <c r="R15" s="7"/>
      <c r="S15" s="7"/>
      <c r="T15" s="6"/>
      <c r="U15" s="6"/>
      <c r="V15" s="6"/>
      <c r="W15" s="9"/>
      <c r="Y15" s="8">
        <v>5</v>
      </c>
    </row>
    <row r="16" spans="1:28" s="8" customFormat="1" ht="20.25" customHeight="1" thickBot="1">
      <c r="A16" s="637">
        <v>6</v>
      </c>
      <c r="B16" s="760" t="s">
        <v>419</v>
      </c>
      <c r="C16" s="24">
        <f t="shared" ref="C16:C19" si="4">SUM(D16:E16)</f>
        <v>0</v>
      </c>
      <c r="D16" s="23">
        <f>IF(($N$11-SUM($D$11:D15))&gt;0,$W$11,0)</f>
        <v>0</v>
      </c>
      <c r="E16" s="22">
        <f>IF(($N$12-SUM($E$11:E15))&gt;0,$W$12,0)</f>
        <v>0</v>
      </c>
      <c r="F16" s="21">
        <f>ROUND((N$11-SUM(D$11:D15))*N$16/100,0)</f>
        <v>0</v>
      </c>
      <c r="G16" s="20">
        <f t="shared" si="2"/>
        <v>0</v>
      </c>
      <c r="H16" s="19"/>
      <c r="I16" s="18">
        <f t="shared" si="3"/>
        <v>0</v>
      </c>
      <c r="J16" s="18"/>
      <c r="K16" s="12">
        <f t="shared" si="1"/>
        <v>0</v>
      </c>
      <c r="L16" s="7"/>
      <c r="M16" s="36" t="s">
        <v>426</v>
      </c>
      <c r="N16" s="1419"/>
      <c r="O16" s="1420"/>
      <c r="P16" s="7" t="s">
        <v>425</v>
      </c>
      <c r="Q16" s="7"/>
      <c r="R16" s="7"/>
      <c r="S16" s="7"/>
      <c r="T16" s="6"/>
      <c r="U16" s="6"/>
      <c r="V16" s="6"/>
      <c r="W16" s="9"/>
      <c r="Y16" s="8">
        <v>6</v>
      </c>
    </row>
    <row r="17" spans="1:25" s="8" customFormat="1" ht="20.25" customHeight="1">
      <c r="A17" s="637">
        <v>7</v>
      </c>
      <c r="B17" s="760" t="s">
        <v>416</v>
      </c>
      <c r="C17" s="24">
        <f t="shared" si="4"/>
        <v>0</v>
      </c>
      <c r="D17" s="23">
        <f>IF(($N$11-SUM($D$11:D16))&gt;0,$W$11,0)</f>
        <v>0</v>
      </c>
      <c r="E17" s="22">
        <f>IF(($N$12-SUM($E$11:E16))&gt;0,$W$12,0)</f>
        <v>0</v>
      </c>
      <c r="F17" s="21">
        <f>ROUND((N$11-SUM(D$11:D16))*N$16/100,0)</f>
        <v>0</v>
      </c>
      <c r="G17" s="20">
        <f t="shared" si="2"/>
        <v>0</v>
      </c>
      <c r="H17" s="19"/>
      <c r="I17" s="18">
        <f t="shared" si="3"/>
        <v>0</v>
      </c>
      <c r="J17" s="18"/>
      <c r="K17" s="12">
        <f t="shared" si="1"/>
        <v>0</v>
      </c>
      <c r="L17" s="7"/>
      <c r="M17" s="35" t="s">
        <v>423</v>
      </c>
      <c r="N17" s="34" t="s">
        <v>422</v>
      </c>
      <c r="O17" s="34" t="s">
        <v>421</v>
      </c>
      <c r="P17" s="34" t="s">
        <v>387</v>
      </c>
      <c r="Q17" s="34" t="s">
        <v>386</v>
      </c>
      <c r="R17" s="34" t="s">
        <v>420</v>
      </c>
      <c r="S17" s="7"/>
      <c r="T17" s="25"/>
      <c r="U17" s="6"/>
      <c r="V17" s="6"/>
      <c r="W17" s="9"/>
      <c r="Y17" s="8">
        <v>7</v>
      </c>
    </row>
    <row r="18" spans="1:25" s="8" customFormat="1" ht="20.25" customHeight="1">
      <c r="A18" s="637">
        <v>8</v>
      </c>
      <c r="B18" s="760" t="s">
        <v>413</v>
      </c>
      <c r="C18" s="24">
        <f t="shared" si="4"/>
        <v>0</v>
      </c>
      <c r="D18" s="23">
        <f>IF(($N$11-SUM($D$11:D17))&gt;0,$W$11,0)</f>
        <v>0</v>
      </c>
      <c r="E18" s="22">
        <f>IF(($N$12-SUM($E$11:E17))&gt;0,$W$12,0)</f>
        <v>0</v>
      </c>
      <c r="F18" s="21">
        <f>ROUND((N$11-SUM(D$11:D17))*N$16/100,0)</f>
        <v>0</v>
      </c>
      <c r="G18" s="20">
        <f t="shared" si="2"/>
        <v>0</v>
      </c>
      <c r="H18" s="19"/>
      <c r="I18" s="18">
        <f t="shared" si="3"/>
        <v>0</v>
      </c>
      <c r="J18" s="18"/>
      <c r="K18" s="12">
        <f t="shared" si="1"/>
        <v>0</v>
      </c>
      <c r="L18" s="7"/>
      <c r="M18" s="33" t="str">
        <f>IF(AND(O18&gt;O19,O18&gt;O20),"最多","")</f>
        <v/>
      </c>
      <c r="N18" s="33" t="s">
        <v>418</v>
      </c>
      <c r="O18" s="32">
        <f>G11</f>
        <v>0</v>
      </c>
      <c r="P18" s="32">
        <f>C11</f>
        <v>0</v>
      </c>
      <c r="Q18" s="32">
        <f>O18-P18</f>
        <v>0</v>
      </c>
      <c r="R18" s="31" t="s">
        <v>467</v>
      </c>
      <c r="S18" s="30"/>
      <c r="T18" s="29"/>
      <c r="U18" s="6"/>
      <c r="V18" s="6"/>
      <c r="W18" s="9"/>
      <c r="Y18" s="8">
        <v>8</v>
      </c>
    </row>
    <row r="19" spans="1:25" s="8" customFormat="1" ht="20.25" customHeight="1">
      <c r="A19" s="637">
        <v>9</v>
      </c>
      <c r="B19" s="760" t="s">
        <v>410</v>
      </c>
      <c r="C19" s="24">
        <f t="shared" si="4"/>
        <v>0</v>
      </c>
      <c r="D19" s="23">
        <f>IF(($N$11-SUM($D$11:D18))&gt;0,$W$11,0)</f>
        <v>0</v>
      </c>
      <c r="E19" s="22">
        <f>IF(($N$12-SUM($E$11:E18))&gt;0,$W$12,0)</f>
        <v>0</v>
      </c>
      <c r="F19" s="21">
        <f>ROUND((N$11-SUM(D$11:D18))*N$16/100,0)</f>
        <v>0</v>
      </c>
      <c r="G19" s="20">
        <f t="shared" si="2"/>
        <v>0</v>
      </c>
      <c r="H19" s="19"/>
      <c r="I19" s="18">
        <f t="shared" si="3"/>
        <v>0</v>
      </c>
      <c r="J19" s="18"/>
      <c r="K19" s="12">
        <f t="shared" si="1"/>
        <v>0</v>
      </c>
      <c r="L19" s="7"/>
      <c r="M19" s="33" t="str">
        <f>IF(AND(O19&gt;O18,O19&gt;O20),"最多","")</f>
        <v/>
      </c>
      <c r="N19" s="33" t="s">
        <v>415</v>
      </c>
      <c r="O19" s="32">
        <f>G12</f>
        <v>0</v>
      </c>
      <c r="P19" s="32">
        <f>C12</f>
        <v>0</v>
      </c>
      <c r="Q19" s="32">
        <f>O19-P19</f>
        <v>0</v>
      </c>
      <c r="R19" s="31" t="s">
        <v>417</v>
      </c>
      <c r="S19" s="30"/>
      <c r="T19" s="29"/>
      <c r="U19" s="6"/>
      <c r="V19" s="6"/>
      <c r="W19" s="9"/>
      <c r="Y19" s="8">
        <v>9</v>
      </c>
    </row>
    <row r="20" spans="1:25" s="8" customFormat="1" ht="20.25" customHeight="1">
      <c r="A20" s="637">
        <v>10</v>
      </c>
      <c r="B20" s="760" t="s">
        <v>409</v>
      </c>
      <c r="C20" s="24">
        <f t="shared" ref="C20:C40" si="5">SUM(D20:E20)</f>
        <v>0</v>
      </c>
      <c r="D20" s="23">
        <f>IF(($N$11-SUM($D$11:D19))&gt;0,$W$11,0)</f>
        <v>0</v>
      </c>
      <c r="E20" s="22">
        <f>IF(($N$12-SUM($E$11:E19))&gt;0,$W$12,0)</f>
        <v>0</v>
      </c>
      <c r="F20" s="21">
        <f>ROUND((N$11-SUM(D$11:D19))*N$16/100,0)</f>
        <v>0</v>
      </c>
      <c r="G20" s="20">
        <f t="shared" si="2"/>
        <v>0</v>
      </c>
      <c r="H20" s="19"/>
      <c r="I20" s="18">
        <f t="shared" si="3"/>
        <v>0</v>
      </c>
      <c r="J20" s="18"/>
      <c r="K20" s="12">
        <f t="shared" si="1"/>
        <v>0</v>
      </c>
      <c r="L20" s="7"/>
      <c r="M20" s="33" t="str">
        <f>IF(AND(O20&gt;O18,O20&gt;O19),"最多","")</f>
        <v/>
      </c>
      <c r="N20" s="33" t="s">
        <v>412</v>
      </c>
      <c r="O20" s="32">
        <f>G13</f>
        <v>0</v>
      </c>
      <c r="P20" s="32">
        <f>C13</f>
        <v>0</v>
      </c>
      <c r="Q20" s="32">
        <f>O20-P20</f>
        <v>0</v>
      </c>
      <c r="R20" s="31" t="s">
        <v>466</v>
      </c>
      <c r="S20" s="30"/>
      <c r="T20" s="29"/>
      <c r="U20" s="6"/>
      <c r="V20" s="6"/>
      <c r="W20" s="9"/>
      <c r="Y20" s="8">
        <v>10</v>
      </c>
    </row>
    <row r="21" spans="1:25" s="8" customFormat="1" ht="20.25" customHeight="1">
      <c r="A21" s="637">
        <v>11</v>
      </c>
      <c r="B21" s="760" t="s">
        <v>407</v>
      </c>
      <c r="C21" s="24">
        <f t="shared" si="5"/>
        <v>0</v>
      </c>
      <c r="D21" s="23">
        <f>IF(($N$11-SUM($D$11:D20))&gt;0,$W$11,0)</f>
        <v>0</v>
      </c>
      <c r="E21" s="22">
        <f>IF(($N$12-SUM($E$11:E20))&gt;0,$W$12,0)</f>
        <v>0</v>
      </c>
      <c r="F21" s="21">
        <f>ROUND((N$11-SUM(D$11:D20))*N$16/100,0)</f>
        <v>0</v>
      </c>
      <c r="G21" s="20">
        <f t="shared" si="2"/>
        <v>0</v>
      </c>
      <c r="H21" s="19"/>
      <c r="I21" s="18">
        <f t="shared" si="3"/>
        <v>0</v>
      </c>
      <c r="J21" s="18"/>
      <c r="K21" s="12">
        <f t="shared" si="1"/>
        <v>0</v>
      </c>
      <c r="L21" s="7"/>
      <c r="M21" s="28"/>
      <c r="N21" s="28"/>
      <c r="O21" s="28"/>
      <c r="P21" s="28"/>
      <c r="Q21" s="28"/>
      <c r="R21" s="28"/>
      <c r="S21" s="7"/>
      <c r="T21" s="25"/>
      <c r="U21" s="6"/>
      <c r="V21" s="6"/>
      <c r="W21" s="9"/>
      <c r="Y21" s="8">
        <v>11</v>
      </c>
    </row>
    <row r="22" spans="1:25" s="8" customFormat="1" ht="20.25" customHeight="1">
      <c r="A22" s="637">
        <v>12</v>
      </c>
      <c r="B22" s="760" t="s">
        <v>405</v>
      </c>
      <c r="C22" s="24">
        <f t="shared" si="5"/>
        <v>0</v>
      </c>
      <c r="D22" s="23">
        <f>IF(($N$11-SUM($D$11:D21))&gt;0,$W$11,0)</f>
        <v>0</v>
      </c>
      <c r="E22" s="22">
        <f>IF(($N$12-SUM($E$11:E21))&gt;0,$W$12,0)</f>
        <v>0</v>
      </c>
      <c r="F22" s="21">
        <f>ROUND((N$11-SUM(D$11:D21))*N$16/100,0)</f>
        <v>0</v>
      </c>
      <c r="G22" s="20">
        <f t="shared" si="2"/>
        <v>0</v>
      </c>
      <c r="H22" s="19"/>
      <c r="I22" s="18">
        <f t="shared" si="3"/>
        <v>0</v>
      </c>
      <c r="J22" s="18"/>
      <c r="K22" s="12">
        <f t="shared" si="1"/>
        <v>0</v>
      </c>
      <c r="L22" s="7"/>
      <c r="M22" s="7"/>
      <c r="N22" s="27" t="s">
        <v>408</v>
      </c>
      <c r="O22" s="26">
        <f>VLOOKUP("最多",M18:Q19,5,TRUE)</f>
        <v>0</v>
      </c>
      <c r="P22" s="7"/>
      <c r="Q22" s="7"/>
      <c r="R22" s="7"/>
      <c r="S22" s="7"/>
      <c r="T22" s="25"/>
      <c r="U22" s="6"/>
      <c r="V22" s="6"/>
      <c r="W22" s="9"/>
      <c r="Y22" s="8">
        <v>12</v>
      </c>
    </row>
    <row r="23" spans="1:25" s="8" customFormat="1" ht="20.25" customHeight="1">
      <c r="A23" s="637">
        <v>13</v>
      </c>
      <c r="B23" s="760" t="s">
        <v>404</v>
      </c>
      <c r="C23" s="24">
        <f t="shared" si="5"/>
        <v>0</v>
      </c>
      <c r="D23" s="23">
        <f>IF(($N$11-SUM($D$11:D22))&gt;0,$W$11,0)</f>
        <v>0</v>
      </c>
      <c r="E23" s="22">
        <f>IF(($N$12-SUM($E$11:E22))&gt;0,$W$12,0)</f>
        <v>0</v>
      </c>
      <c r="F23" s="21">
        <f>ROUND((N$11-SUM(D$11:D22))*N$16/100,0)</f>
        <v>0</v>
      </c>
      <c r="G23" s="20">
        <f t="shared" si="2"/>
        <v>0</v>
      </c>
      <c r="H23" s="19"/>
      <c r="I23" s="18">
        <f t="shared" si="3"/>
        <v>0</v>
      </c>
      <c r="J23" s="18"/>
      <c r="K23" s="12">
        <f t="shared" si="1"/>
        <v>0</v>
      </c>
      <c r="L23" s="7"/>
      <c r="M23" s="7"/>
      <c r="N23" s="27" t="s">
        <v>406</v>
      </c>
      <c r="O23" s="26">
        <f>VLOOKUP("最多",M18:Q19,4,TRUE)</f>
        <v>0</v>
      </c>
      <c r="P23" s="7"/>
      <c r="Q23" s="7"/>
      <c r="R23" s="7"/>
      <c r="S23" s="7"/>
      <c r="T23" s="25"/>
      <c r="U23" s="6"/>
      <c r="V23" s="6"/>
      <c r="W23" s="9"/>
      <c r="Y23" s="8">
        <v>13</v>
      </c>
    </row>
    <row r="24" spans="1:25" s="8" customFormat="1" ht="20.25" customHeight="1">
      <c r="A24" s="637">
        <v>14</v>
      </c>
      <c r="B24" s="760" t="s">
        <v>403</v>
      </c>
      <c r="C24" s="24">
        <f t="shared" si="5"/>
        <v>0</v>
      </c>
      <c r="D24" s="23">
        <f>IF(($N$11-SUM($D$11:D23))&gt;0,$W$11,0)</f>
        <v>0</v>
      </c>
      <c r="E24" s="22">
        <f>IF(($N$12-SUM($E$11:E23))&gt;0,$W$12,0)</f>
        <v>0</v>
      </c>
      <c r="F24" s="21">
        <f>ROUND((N$11-SUM(D$11:D23))*N$16/100,0)</f>
        <v>0</v>
      </c>
      <c r="G24" s="20">
        <f t="shared" si="2"/>
        <v>0</v>
      </c>
      <c r="H24" s="19"/>
      <c r="I24" s="18">
        <f t="shared" si="3"/>
        <v>0</v>
      </c>
      <c r="J24" s="18"/>
      <c r="K24" s="12">
        <f t="shared" si="1"/>
        <v>0</v>
      </c>
      <c r="L24" s="7"/>
      <c r="M24" s="7"/>
      <c r="N24" s="7"/>
      <c r="O24" s="7"/>
      <c r="P24" s="7"/>
      <c r="Q24" s="7"/>
      <c r="R24" s="7"/>
      <c r="S24" s="7"/>
      <c r="T24" s="25"/>
      <c r="U24" s="6"/>
      <c r="V24" s="6"/>
      <c r="W24" s="9"/>
      <c r="Y24" s="8">
        <v>14</v>
      </c>
    </row>
    <row r="25" spans="1:25" s="8" customFormat="1" ht="20.25" customHeight="1">
      <c r="A25" s="637">
        <v>15</v>
      </c>
      <c r="B25" s="760" t="s">
        <v>402</v>
      </c>
      <c r="C25" s="24">
        <f t="shared" si="5"/>
        <v>0</v>
      </c>
      <c r="D25" s="23">
        <f>IF(($N$11-SUM($D$11:D24))&gt;0,$W$11,0)</f>
        <v>0</v>
      </c>
      <c r="E25" s="22">
        <f>IF(($N$12-SUM($E$11:E24))&gt;0,$W$12,0)</f>
        <v>0</v>
      </c>
      <c r="F25" s="21">
        <f>ROUND((N$11-SUM(D$11:D24))*N$16/100,0)</f>
        <v>0</v>
      </c>
      <c r="G25" s="20">
        <f t="shared" si="2"/>
        <v>0</v>
      </c>
      <c r="H25" s="19"/>
      <c r="I25" s="18">
        <f t="shared" si="3"/>
        <v>0</v>
      </c>
      <c r="J25" s="18"/>
      <c r="K25" s="12">
        <f t="shared" si="1"/>
        <v>0</v>
      </c>
      <c r="L25" s="7"/>
      <c r="M25" s="7"/>
      <c r="N25" s="7"/>
      <c r="O25" s="7"/>
      <c r="P25" s="7"/>
      <c r="Q25" s="7"/>
      <c r="R25" s="7"/>
      <c r="S25" s="7"/>
      <c r="T25" s="25"/>
      <c r="U25" s="6"/>
      <c r="V25" s="6"/>
      <c r="W25" s="9"/>
      <c r="Y25" s="8">
        <v>15</v>
      </c>
    </row>
    <row r="26" spans="1:25" s="8" customFormat="1" ht="20.25" customHeight="1">
      <c r="A26" s="637">
        <v>16</v>
      </c>
      <c r="B26" s="760" t="s">
        <v>401</v>
      </c>
      <c r="C26" s="24">
        <f t="shared" si="5"/>
        <v>0</v>
      </c>
      <c r="D26" s="23">
        <f>IF(($N$11-SUM($D$11:D25))&gt;0,$W$11,0)</f>
        <v>0</v>
      </c>
      <c r="E26" s="22">
        <f>IF(($N$12-SUM($E$11:E25))&gt;0,$W$12,0)</f>
        <v>0</v>
      </c>
      <c r="F26" s="21">
        <f>ROUND((N$11-SUM(D$11:D25))*N$16/100,0)</f>
        <v>0</v>
      </c>
      <c r="G26" s="20">
        <f t="shared" si="2"/>
        <v>0</v>
      </c>
      <c r="H26" s="19"/>
      <c r="I26" s="18">
        <f t="shared" si="3"/>
        <v>0</v>
      </c>
      <c r="J26" s="18"/>
      <c r="K26" s="12">
        <f t="shared" si="1"/>
        <v>0</v>
      </c>
      <c r="L26" s="7"/>
      <c r="M26" s="7"/>
      <c r="N26" s="7"/>
      <c r="O26" s="7"/>
      <c r="P26" s="7"/>
      <c r="Q26" s="7"/>
      <c r="R26" s="7"/>
      <c r="S26" s="7"/>
      <c r="T26" s="25"/>
      <c r="U26" s="6"/>
      <c r="V26" s="6"/>
      <c r="W26" s="9"/>
      <c r="Y26" s="8">
        <v>16</v>
      </c>
    </row>
    <row r="27" spans="1:25" s="8" customFormat="1" ht="20.25" customHeight="1">
      <c r="A27" s="637">
        <v>17</v>
      </c>
      <c r="B27" s="760" t="s">
        <v>400</v>
      </c>
      <c r="C27" s="24">
        <f t="shared" si="5"/>
        <v>0</v>
      </c>
      <c r="D27" s="23">
        <f>IF(($N$11-SUM($D$11:D26))&gt;0,$W$11,0)</f>
        <v>0</v>
      </c>
      <c r="E27" s="22">
        <f>IF(($N$12-SUM($E$11:E26))&gt;0,$W$12,0)</f>
        <v>0</v>
      </c>
      <c r="F27" s="21">
        <f>ROUND((N$11-SUM(D$11:D26))*N$16/100,0)</f>
        <v>0</v>
      </c>
      <c r="G27" s="20">
        <f t="shared" si="2"/>
        <v>0</v>
      </c>
      <c r="H27" s="19"/>
      <c r="I27" s="18">
        <f t="shared" si="3"/>
        <v>0</v>
      </c>
      <c r="J27" s="18"/>
      <c r="K27" s="12">
        <f t="shared" si="1"/>
        <v>0</v>
      </c>
      <c r="L27" s="7"/>
      <c r="M27" s="7"/>
      <c r="N27" s="7"/>
      <c r="O27" s="7"/>
      <c r="P27" s="7"/>
      <c r="Q27" s="7"/>
      <c r="R27" s="7"/>
      <c r="S27" s="7"/>
      <c r="T27" s="25"/>
      <c r="U27" s="6"/>
      <c r="V27" s="6"/>
      <c r="W27" s="9"/>
      <c r="Y27" s="8">
        <v>17</v>
      </c>
    </row>
    <row r="28" spans="1:25" s="8" customFormat="1" ht="20.25" customHeight="1">
      <c r="A28" s="637">
        <v>18</v>
      </c>
      <c r="B28" s="760" t="s">
        <v>399</v>
      </c>
      <c r="C28" s="24">
        <f t="shared" si="5"/>
        <v>0</v>
      </c>
      <c r="D28" s="23">
        <f>IF(($N$11-SUM($D$11:D27))&gt;0,$W$11,0)</f>
        <v>0</v>
      </c>
      <c r="E28" s="22">
        <f>IF(($N$12-SUM($E$11:E27))&gt;0,$W$12,0)</f>
        <v>0</v>
      </c>
      <c r="F28" s="21">
        <f>ROUND((N$11-SUM(D$11:D27))*N$16/100,0)</f>
        <v>0</v>
      </c>
      <c r="G28" s="20">
        <f t="shared" si="2"/>
        <v>0</v>
      </c>
      <c r="H28" s="19"/>
      <c r="I28" s="18">
        <f t="shared" si="3"/>
        <v>0</v>
      </c>
      <c r="J28" s="18"/>
      <c r="K28" s="12">
        <f t="shared" si="1"/>
        <v>0</v>
      </c>
      <c r="L28" s="7"/>
      <c r="M28" s="7"/>
      <c r="N28" s="7"/>
      <c r="O28" s="7"/>
      <c r="P28" s="7"/>
      <c r="Q28" s="7"/>
      <c r="R28" s="7"/>
      <c r="S28" s="7"/>
      <c r="T28" s="25"/>
      <c r="U28" s="6"/>
      <c r="V28" s="6"/>
      <c r="W28" s="9"/>
      <c r="Y28" s="8">
        <v>18</v>
      </c>
    </row>
    <row r="29" spans="1:25" s="8" customFormat="1" ht="20.25" customHeight="1">
      <c r="A29" s="637">
        <v>19</v>
      </c>
      <c r="B29" s="760" t="s">
        <v>398</v>
      </c>
      <c r="C29" s="24">
        <f t="shared" si="5"/>
        <v>0</v>
      </c>
      <c r="D29" s="23">
        <f>IF(($N$11-SUM($D$11:D28))&gt;0,$W$11,0)</f>
        <v>0</v>
      </c>
      <c r="E29" s="22">
        <f>IF(($N$12-SUM($E$11:E28))&gt;0,$W$12,0)</f>
        <v>0</v>
      </c>
      <c r="F29" s="21">
        <f>ROUND((N$11-SUM(D$11:D28))*N$16/100,0)</f>
        <v>0</v>
      </c>
      <c r="G29" s="20">
        <f t="shared" si="2"/>
        <v>0</v>
      </c>
      <c r="H29" s="19"/>
      <c r="I29" s="18">
        <f t="shared" si="3"/>
        <v>0</v>
      </c>
      <c r="J29" s="18"/>
      <c r="K29" s="12">
        <f t="shared" si="1"/>
        <v>0</v>
      </c>
      <c r="L29" s="7"/>
      <c r="M29" s="7"/>
      <c r="N29" s="7"/>
      <c r="O29" s="7"/>
      <c r="P29" s="7"/>
      <c r="Q29" s="7"/>
      <c r="R29" s="7"/>
      <c r="S29" s="7"/>
      <c r="T29" s="25"/>
      <c r="U29" s="6"/>
      <c r="V29" s="6"/>
      <c r="W29" s="9"/>
      <c r="Y29" s="8">
        <v>19</v>
      </c>
    </row>
    <row r="30" spans="1:25" s="8" customFormat="1" ht="20.25" customHeight="1">
      <c r="A30" s="637">
        <v>20</v>
      </c>
      <c r="B30" s="760" t="s">
        <v>397</v>
      </c>
      <c r="C30" s="24">
        <f t="shared" si="5"/>
        <v>0</v>
      </c>
      <c r="D30" s="23">
        <f>IF(($N$11-SUM($D$11:D29))&gt;0,$W$11,0)</f>
        <v>0</v>
      </c>
      <c r="E30" s="22">
        <f>IF(($N$12-SUM($E$11:E29))&gt;0,$W$12,0)</f>
        <v>0</v>
      </c>
      <c r="F30" s="21">
        <f>ROUND((N$11-SUM(D$11:D29))*N$16/100,0)</f>
        <v>0</v>
      </c>
      <c r="G30" s="20">
        <f t="shared" si="2"/>
        <v>0</v>
      </c>
      <c r="H30" s="19"/>
      <c r="I30" s="18">
        <f t="shared" si="3"/>
        <v>0</v>
      </c>
      <c r="J30" s="18"/>
      <c r="K30" s="12">
        <f t="shared" si="1"/>
        <v>0</v>
      </c>
      <c r="L30" s="7"/>
      <c r="M30" s="7"/>
      <c r="N30" s="7"/>
      <c r="O30" s="7"/>
      <c r="P30" s="7"/>
      <c r="Q30" s="7"/>
      <c r="R30" s="7"/>
      <c r="S30" s="7"/>
      <c r="T30" s="25"/>
      <c r="U30" s="6"/>
      <c r="V30" s="6"/>
      <c r="W30" s="9"/>
      <c r="Y30" s="8">
        <v>20</v>
      </c>
    </row>
    <row r="31" spans="1:25" s="8" customFormat="1" ht="20.25" customHeight="1">
      <c r="A31" s="637">
        <v>21</v>
      </c>
      <c r="B31" s="760" t="s">
        <v>396</v>
      </c>
      <c r="C31" s="24">
        <f t="shared" si="5"/>
        <v>0</v>
      </c>
      <c r="D31" s="23">
        <f>IF(($N$11-SUM($D$11:D30))&gt;0,$W$11,0)</f>
        <v>0</v>
      </c>
      <c r="E31" s="22">
        <f>IF(($N$12-SUM($E$11:E30))&gt;0,$W$12,0)</f>
        <v>0</v>
      </c>
      <c r="F31" s="21">
        <f>ROUND((N$11-SUM(D$11:D30))*N$16/100,0)</f>
        <v>0</v>
      </c>
      <c r="G31" s="20">
        <f t="shared" si="2"/>
        <v>0</v>
      </c>
      <c r="H31" s="19"/>
      <c r="I31" s="18">
        <f t="shared" si="3"/>
        <v>0</v>
      </c>
      <c r="J31" s="18"/>
      <c r="K31" s="12">
        <f t="shared" si="1"/>
        <v>0</v>
      </c>
      <c r="L31" s="7"/>
      <c r="M31" s="7"/>
      <c r="N31" s="7"/>
      <c r="O31" s="7"/>
      <c r="P31" s="7"/>
      <c r="Q31" s="7"/>
      <c r="R31" s="7"/>
      <c r="S31" s="7"/>
      <c r="T31" s="25"/>
      <c r="U31" s="6"/>
      <c r="V31" s="6"/>
      <c r="W31" s="9"/>
      <c r="Y31" s="8">
        <v>21</v>
      </c>
    </row>
    <row r="32" spans="1:25" s="8" customFormat="1" ht="20.25" customHeight="1">
      <c r="A32" s="637">
        <v>22</v>
      </c>
      <c r="B32" s="760" t="s">
        <v>395</v>
      </c>
      <c r="C32" s="24">
        <f t="shared" si="5"/>
        <v>0</v>
      </c>
      <c r="D32" s="23">
        <f>IF(($N$11-SUM($D$11:D31))&gt;0,$W$11,0)</f>
        <v>0</v>
      </c>
      <c r="E32" s="22">
        <f>IF(($N$12-SUM($E$11:E31))&gt;0,$W$12,0)</f>
        <v>0</v>
      </c>
      <c r="F32" s="21">
        <f>ROUND((N$11-SUM(D$11:D31))*N$16/100,0)</f>
        <v>0</v>
      </c>
      <c r="G32" s="20">
        <f t="shared" si="2"/>
        <v>0</v>
      </c>
      <c r="H32" s="19"/>
      <c r="I32" s="18">
        <f t="shared" si="3"/>
        <v>0</v>
      </c>
      <c r="J32" s="18"/>
      <c r="K32" s="12">
        <f t="shared" si="1"/>
        <v>0</v>
      </c>
      <c r="L32" s="7"/>
      <c r="M32" s="7"/>
      <c r="N32" s="7"/>
      <c r="O32" s="7"/>
      <c r="P32" s="7"/>
      <c r="Q32" s="7"/>
      <c r="R32" s="7"/>
      <c r="S32" s="7"/>
      <c r="T32" s="25"/>
      <c r="U32" s="6"/>
      <c r="V32" s="6"/>
      <c r="W32" s="9"/>
      <c r="Y32" s="8">
        <v>22</v>
      </c>
    </row>
    <row r="33" spans="1:25" s="8" customFormat="1" ht="20.25" customHeight="1">
      <c r="A33" s="637">
        <v>23</v>
      </c>
      <c r="B33" s="760" t="s">
        <v>394</v>
      </c>
      <c r="C33" s="24">
        <f t="shared" si="5"/>
        <v>0</v>
      </c>
      <c r="D33" s="23">
        <f>IF(($N$11-SUM($D$11:D32))&gt;0,$W$11,0)</f>
        <v>0</v>
      </c>
      <c r="E33" s="22">
        <f>IF(($N$12-SUM($E$11:E32))&gt;0,$W$12,0)</f>
        <v>0</v>
      </c>
      <c r="F33" s="21">
        <f>ROUND((N$11-SUM(D$11:D32))*N$16/100,0)</f>
        <v>0</v>
      </c>
      <c r="G33" s="20">
        <f t="shared" si="2"/>
        <v>0</v>
      </c>
      <c r="H33" s="19"/>
      <c r="I33" s="18">
        <f t="shared" si="3"/>
        <v>0</v>
      </c>
      <c r="J33" s="18"/>
      <c r="K33" s="12">
        <f t="shared" si="1"/>
        <v>0</v>
      </c>
      <c r="L33" s="7"/>
      <c r="M33" s="7"/>
      <c r="N33" s="7"/>
      <c r="O33" s="7"/>
      <c r="P33" s="7"/>
      <c r="Q33" s="7"/>
      <c r="R33" s="7"/>
      <c r="S33" s="7"/>
      <c r="T33" s="25"/>
      <c r="U33" s="6"/>
      <c r="V33" s="6"/>
      <c r="W33" s="9"/>
      <c r="Y33" s="8">
        <v>23</v>
      </c>
    </row>
    <row r="34" spans="1:25" s="8" customFormat="1" ht="20.25" customHeight="1">
      <c r="A34" s="637">
        <v>24</v>
      </c>
      <c r="B34" s="760" t="s">
        <v>393</v>
      </c>
      <c r="C34" s="24">
        <f t="shared" si="5"/>
        <v>0</v>
      </c>
      <c r="D34" s="23">
        <f>IF(($N$11-SUM($D$11:D33))&gt;0,$W$11,0)</f>
        <v>0</v>
      </c>
      <c r="E34" s="22">
        <f>IF(($N$12-SUM($E$11:E33))&gt;0,$W$12,0)</f>
        <v>0</v>
      </c>
      <c r="F34" s="21">
        <f>ROUND((N$11-SUM(D$11:D33))*N$16/100,0)</f>
        <v>0</v>
      </c>
      <c r="G34" s="20">
        <f t="shared" si="2"/>
        <v>0</v>
      </c>
      <c r="H34" s="19"/>
      <c r="I34" s="18">
        <f t="shared" si="3"/>
        <v>0</v>
      </c>
      <c r="J34" s="18"/>
      <c r="K34" s="12">
        <f t="shared" si="1"/>
        <v>0</v>
      </c>
      <c r="L34" s="7"/>
      <c r="M34" s="7"/>
      <c r="N34" s="7"/>
      <c r="O34" s="7"/>
      <c r="P34" s="7"/>
      <c r="Q34" s="7"/>
      <c r="R34" s="7"/>
      <c r="S34" s="7"/>
      <c r="T34" s="25"/>
      <c r="U34" s="6"/>
      <c r="V34" s="6"/>
      <c r="W34" s="9"/>
      <c r="Y34" s="8">
        <v>24</v>
      </c>
    </row>
    <row r="35" spans="1:25" s="8" customFormat="1" ht="20.25" customHeight="1">
      <c r="A35" s="637">
        <v>25</v>
      </c>
      <c r="B35" s="760" t="s">
        <v>392</v>
      </c>
      <c r="C35" s="24">
        <f t="shared" si="5"/>
        <v>0</v>
      </c>
      <c r="D35" s="23">
        <f>IF(($N$11-SUM($D$11:D34))&gt;0,$W$11,0)</f>
        <v>0</v>
      </c>
      <c r="E35" s="22">
        <f>IF(($N$12-SUM($E$11:E34))&gt;0,$W$12,0)</f>
        <v>0</v>
      </c>
      <c r="F35" s="21">
        <f>ROUND((N$11-SUM(D$11:D34))*N$16/100,0)</f>
        <v>0</v>
      </c>
      <c r="G35" s="20">
        <f t="shared" si="2"/>
        <v>0</v>
      </c>
      <c r="H35" s="19"/>
      <c r="I35" s="18">
        <f t="shared" si="3"/>
        <v>0</v>
      </c>
      <c r="J35" s="18"/>
      <c r="K35" s="12">
        <f t="shared" si="1"/>
        <v>0</v>
      </c>
      <c r="L35" s="7"/>
      <c r="M35" s="7"/>
      <c r="N35" s="7"/>
      <c r="O35" s="7"/>
      <c r="P35" s="7"/>
      <c r="Q35" s="7"/>
      <c r="R35" s="7"/>
      <c r="S35" s="7"/>
      <c r="T35" s="6"/>
      <c r="U35" s="6"/>
      <c r="V35" s="6"/>
      <c r="W35" s="9"/>
      <c r="Y35" s="8">
        <v>25</v>
      </c>
    </row>
    <row r="36" spans="1:25" s="8" customFormat="1" ht="20.25" customHeight="1">
      <c r="A36" s="637">
        <v>26</v>
      </c>
      <c r="B36" s="760" t="s">
        <v>391</v>
      </c>
      <c r="C36" s="24">
        <f t="shared" si="5"/>
        <v>0</v>
      </c>
      <c r="D36" s="23">
        <f>IF(($N$11-SUM($D$11:D35))&gt;0,$W$11,0)</f>
        <v>0</v>
      </c>
      <c r="E36" s="22">
        <f>IF(($N$12-SUM($E$11:E35))&gt;0,$W$12,0)</f>
        <v>0</v>
      </c>
      <c r="F36" s="21">
        <f>ROUND((N$11-SUM(D$11:D35))*N$16/100,0)</f>
        <v>0</v>
      </c>
      <c r="G36" s="20">
        <f t="shared" si="2"/>
        <v>0</v>
      </c>
      <c r="H36" s="19"/>
      <c r="I36" s="18">
        <f t="shared" si="3"/>
        <v>0</v>
      </c>
      <c r="J36" s="18"/>
      <c r="K36" s="12">
        <f t="shared" si="1"/>
        <v>0</v>
      </c>
      <c r="L36" s="7"/>
      <c r="M36" s="7"/>
      <c r="N36" s="7"/>
      <c r="O36" s="7"/>
      <c r="P36" s="7"/>
      <c r="Q36" s="7"/>
      <c r="R36" s="7"/>
      <c r="S36" s="7"/>
      <c r="T36" s="6"/>
      <c r="U36" s="6"/>
      <c r="V36" s="6"/>
      <c r="W36" s="9"/>
      <c r="Y36" s="8">
        <v>26</v>
      </c>
    </row>
    <row r="37" spans="1:25" s="8" customFormat="1" ht="20.25" customHeight="1">
      <c r="A37" s="637">
        <v>27</v>
      </c>
      <c r="B37" s="760" t="s">
        <v>390</v>
      </c>
      <c r="C37" s="24">
        <f t="shared" si="5"/>
        <v>0</v>
      </c>
      <c r="D37" s="23">
        <f>IF(($N$11-SUM($D$11:D36))&gt;0,$W$11,0)</f>
        <v>0</v>
      </c>
      <c r="E37" s="22">
        <f>IF(($N$12-SUM($E$11:E36))&gt;0,$W$12,0)</f>
        <v>0</v>
      </c>
      <c r="F37" s="21">
        <f>ROUND((N$11-SUM(D$11:D36))*N$16/100,0)</f>
        <v>0</v>
      </c>
      <c r="G37" s="20">
        <f t="shared" si="2"/>
        <v>0</v>
      </c>
      <c r="H37" s="19"/>
      <c r="I37" s="18">
        <f t="shared" si="3"/>
        <v>0</v>
      </c>
      <c r="J37" s="18"/>
      <c r="K37" s="12">
        <f t="shared" si="1"/>
        <v>0</v>
      </c>
      <c r="L37" s="7"/>
      <c r="M37" s="7"/>
      <c r="N37" s="7"/>
      <c r="O37" s="7"/>
      <c r="P37" s="7"/>
      <c r="Q37" s="7"/>
      <c r="R37" s="7"/>
      <c r="S37" s="7"/>
      <c r="T37" s="6"/>
      <c r="U37" s="6"/>
      <c r="V37" s="6"/>
      <c r="W37" s="9"/>
      <c r="Y37" s="8">
        <v>27</v>
      </c>
    </row>
    <row r="38" spans="1:25" s="8" customFormat="1" ht="20.25" customHeight="1">
      <c r="A38" s="637">
        <v>28</v>
      </c>
      <c r="B38" s="760" t="s">
        <v>465</v>
      </c>
      <c r="C38" s="24">
        <f t="shared" si="5"/>
        <v>0</v>
      </c>
      <c r="D38" s="23">
        <f>IF(($N$11-SUM($D$11:D37))&gt;0,$W$11,0)</f>
        <v>0</v>
      </c>
      <c r="E38" s="22">
        <f>IF(($N$12-SUM($E$11:E37))&gt;0,$W$12,0)</f>
        <v>0</v>
      </c>
      <c r="F38" s="21">
        <f>ROUND((N$11-SUM(D$11:D37))*N$16/100,0)</f>
        <v>0</v>
      </c>
      <c r="G38" s="20">
        <f t="shared" si="2"/>
        <v>0</v>
      </c>
      <c r="H38" s="19"/>
      <c r="I38" s="18">
        <f t="shared" si="3"/>
        <v>0</v>
      </c>
      <c r="J38" s="18"/>
      <c r="K38" s="12">
        <f t="shared" si="1"/>
        <v>0</v>
      </c>
      <c r="L38" s="7"/>
      <c r="M38" s="7"/>
      <c r="N38" s="7"/>
      <c r="O38" s="7"/>
      <c r="P38" s="7"/>
      <c r="Q38" s="7"/>
      <c r="R38" s="7"/>
      <c r="S38" s="7"/>
      <c r="T38" s="6"/>
      <c r="U38" s="6"/>
      <c r="V38" s="6"/>
      <c r="W38" s="9"/>
      <c r="Y38" s="8">
        <v>28</v>
      </c>
    </row>
    <row r="39" spans="1:25" s="8" customFormat="1" ht="20.25" customHeight="1">
      <c r="A39" s="637">
        <v>29</v>
      </c>
      <c r="B39" s="760" t="s">
        <v>1167</v>
      </c>
      <c r="C39" s="24">
        <f>SUM(D39:E39)</f>
        <v>0</v>
      </c>
      <c r="D39" s="23">
        <f>IF(($N$11-SUM($D$11:D38))&gt;0,$W$11,0)</f>
        <v>0</v>
      </c>
      <c r="E39" s="22">
        <f>IF(($N$12-SUM($E$11:E38))&gt;0,$W$12,0)</f>
        <v>0</v>
      </c>
      <c r="F39" s="21">
        <f>ROUND((N$11-SUM(D$11:D38))*N$16/100,0)</f>
        <v>0</v>
      </c>
      <c r="G39" s="20">
        <f t="shared" si="2"/>
        <v>0</v>
      </c>
      <c r="H39" s="19"/>
      <c r="I39" s="18">
        <f t="shared" si="3"/>
        <v>0</v>
      </c>
      <c r="J39" s="18"/>
      <c r="K39" s="12">
        <f t="shared" si="1"/>
        <v>0</v>
      </c>
      <c r="L39" s="7"/>
      <c r="M39" s="7"/>
      <c r="N39" s="7"/>
      <c r="O39" s="7"/>
      <c r="P39" s="7"/>
      <c r="Q39" s="7"/>
      <c r="R39" s="7"/>
      <c r="S39" s="7"/>
      <c r="T39" s="6"/>
      <c r="U39" s="6"/>
      <c r="V39" s="6"/>
      <c r="W39" s="9"/>
      <c r="Y39" s="8">
        <v>29</v>
      </c>
    </row>
    <row r="40" spans="1:25" s="8" customFormat="1" ht="20.25" customHeight="1">
      <c r="A40" s="637">
        <v>30</v>
      </c>
      <c r="B40" s="760" t="s">
        <v>1178</v>
      </c>
      <c r="C40" s="24">
        <f t="shared" si="5"/>
        <v>0</v>
      </c>
      <c r="D40" s="23">
        <f>IF(($N$11-SUM($D$11:D39))&gt;0,$W$11,0)</f>
        <v>0</v>
      </c>
      <c r="E40" s="22">
        <f>IF(($N$12-SUM($E$11:E39))&gt;0,$W$12,0)</f>
        <v>0</v>
      </c>
      <c r="F40" s="21">
        <f>ROUND((N$11-SUM(D$11:D39))*N$16/100,0)</f>
        <v>0</v>
      </c>
      <c r="G40" s="20">
        <f t="shared" si="2"/>
        <v>0</v>
      </c>
      <c r="H40" s="19"/>
      <c r="I40" s="18">
        <f t="shared" si="3"/>
        <v>0</v>
      </c>
      <c r="J40" s="18"/>
      <c r="K40" s="12">
        <f t="shared" si="1"/>
        <v>0</v>
      </c>
      <c r="L40" s="7"/>
      <c r="M40" s="7"/>
      <c r="N40" s="7"/>
      <c r="O40" s="7"/>
      <c r="P40" s="7"/>
      <c r="Q40" s="7"/>
      <c r="R40" s="7"/>
      <c r="S40" s="7"/>
      <c r="T40" s="6"/>
      <c r="U40" s="6"/>
      <c r="V40" s="6"/>
      <c r="W40" s="9"/>
      <c r="Y40" s="8">
        <v>30</v>
      </c>
    </row>
    <row r="41" spans="1:25" s="8" customFormat="1" ht="20.25" customHeight="1">
      <c r="A41" s="637" t="s">
        <v>389</v>
      </c>
      <c r="B41" s="640"/>
      <c r="C41" s="17">
        <f>SUM(C11:C40)</f>
        <v>0</v>
      </c>
      <c r="D41" s="16">
        <f>SUM(D11:D40)</f>
        <v>0</v>
      </c>
      <c r="E41" s="15">
        <f>SUM(E11:E40)</f>
        <v>0</v>
      </c>
      <c r="F41" s="14">
        <f>IF(N$15&gt;1,"未定",SUM(F11:F40))</f>
        <v>0</v>
      </c>
      <c r="G41" s="10">
        <f>IF(N$15&gt;1,"未定",SUM(G11:G40))</f>
        <v>0</v>
      </c>
      <c r="H41" s="13">
        <f>SUM(H11:H40)</f>
        <v>0</v>
      </c>
      <c r="I41" s="12">
        <f>SUM(I11:I40)</f>
        <v>0</v>
      </c>
      <c r="J41" s="12">
        <f>SUM(J11:J40)</f>
        <v>0</v>
      </c>
      <c r="K41" s="12">
        <f>SUM(K11:K40)</f>
        <v>0</v>
      </c>
      <c r="L41" s="7"/>
      <c r="M41" s="7"/>
      <c r="N41" s="7"/>
      <c r="O41" s="7"/>
      <c r="P41" s="7"/>
      <c r="Q41" s="7"/>
      <c r="R41" s="7"/>
      <c r="S41" s="7"/>
      <c r="T41" s="6"/>
      <c r="U41" s="6"/>
      <c r="V41" s="6"/>
      <c r="W41" s="9"/>
    </row>
    <row r="42" spans="1:25" s="8" customFormat="1" ht="20.25" customHeight="1">
      <c r="A42" s="1421" t="s">
        <v>388</v>
      </c>
      <c r="B42" s="1422"/>
      <c r="C42" s="1422"/>
      <c r="D42" s="1422"/>
      <c r="E42" s="1423"/>
      <c r="F42" s="11" t="s">
        <v>387</v>
      </c>
      <c r="G42" s="10">
        <f>C41</f>
        <v>0</v>
      </c>
      <c r="H42" s="1427"/>
      <c r="I42" s="1428"/>
      <c r="J42" s="1428"/>
      <c r="K42" s="1429"/>
      <c r="L42" s="7"/>
      <c r="M42" s="7"/>
      <c r="N42" s="7"/>
      <c r="O42" s="7"/>
      <c r="P42" s="7"/>
      <c r="Q42" s="7"/>
      <c r="R42" s="7"/>
      <c r="S42" s="7"/>
      <c r="T42" s="6"/>
      <c r="U42" s="6"/>
      <c r="V42" s="6"/>
      <c r="W42" s="9"/>
    </row>
    <row r="43" spans="1:25" s="8" customFormat="1" ht="20.25" customHeight="1">
      <c r="A43" s="1424"/>
      <c r="B43" s="1425"/>
      <c r="C43" s="1425"/>
      <c r="D43" s="1425"/>
      <c r="E43" s="1426"/>
      <c r="F43" s="11" t="s">
        <v>386</v>
      </c>
      <c r="G43" s="10">
        <f>F41</f>
        <v>0</v>
      </c>
      <c r="H43" s="1430"/>
      <c r="I43" s="1431"/>
      <c r="J43" s="1431"/>
      <c r="K43" s="1432"/>
      <c r="L43" s="7"/>
      <c r="M43" s="7"/>
      <c r="N43" s="7"/>
      <c r="O43" s="7"/>
      <c r="P43" s="7"/>
      <c r="Q43" s="7"/>
      <c r="R43" s="7"/>
      <c r="S43" s="7"/>
      <c r="T43" s="6"/>
      <c r="U43" s="6"/>
      <c r="V43" s="6"/>
      <c r="W43" s="9"/>
    </row>
    <row r="44" spans="1:25" ht="5.25" customHeight="1">
      <c r="A44" s="5"/>
      <c r="B44" s="5"/>
      <c r="C44" s="5"/>
      <c r="D44" s="5"/>
      <c r="E44" s="5"/>
      <c r="F44" s="5"/>
      <c r="G44" s="5"/>
      <c r="H44" s="5"/>
      <c r="I44" s="5"/>
      <c r="J44" s="5"/>
      <c r="K44" s="5"/>
      <c r="L44" s="5"/>
      <c r="M44" s="7"/>
      <c r="N44" s="7"/>
      <c r="O44" s="7"/>
      <c r="P44" s="7"/>
      <c r="Q44" s="7"/>
      <c r="R44" s="7"/>
      <c r="S44" s="7"/>
      <c r="T44" s="6"/>
    </row>
    <row r="45" spans="1:25">
      <c r="A45" s="5"/>
      <c r="B45" s="5"/>
      <c r="C45" s="5"/>
      <c r="D45" s="5"/>
      <c r="E45" s="5"/>
      <c r="F45" s="5"/>
      <c r="G45" s="5"/>
      <c r="H45" s="5"/>
      <c r="I45" s="5"/>
      <c r="J45" s="5"/>
      <c r="K45" s="5"/>
      <c r="L45" s="5"/>
      <c r="M45" s="5"/>
      <c r="N45" s="5"/>
      <c r="O45" s="5"/>
      <c r="P45" s="5"/>
      <c r="Q45" s="5"/>
      <c r="R45" s="5"/>
      <c r="S45" s="5"/>
    </row>
  </sheetData>
  <mergeCells count="25">
    <mergeCell ref="N16:O16"/>
    <mergeCell ref="A42:E43"/>
    <mergeCell ref="H42:K43"/>
    <mergeCell ref="N10:O10"/>
    <mergeCell ref="N11:O11"/>
    <mergeCell ref="N12:O12"/>
    <mergeCell ref="N13:O13"/>
    <mergeCell ref="N14:O14"/>
    <mergeCell ref="N15:O15"/>
    <mergeCell ref="M6:S6"/>
    <mergeCell ref="C7:E7"/>
    <mergeCell ref="G7:G10"/>
    <mergeCell ref="H7:H10"/>
    <mergeCell ref="I7:I10"/>
    <mergeCell ref="J7:J10"/>
    <mergeCell ref="K7:K10"/>
    <mergeCell ref="L7:L10"/>
    <mergeCell ref="C8:C10"/>
    <mergeCell ref="F8:F10"/>
    <mergeCell ref="A3:B3"/>
    <mergeCell ref="I3:J3"/>
    <mergeCell ref="A6:A10"/>
    <mergeCell ref="B6:B10"/>
    <mergeCell ref="C6:F6"/>
    <mergeCell ref="H6:K6"/>
  </mergeCells>
  <phoneticPr fontId="4"/>
  <dataValidations count="2">
    <dataValidation type="custom" allowBlank="1" showInputMessage="1" showErrorMessage="1" promptTitle="ご確認ください" prompt="「無利子分」の入力は、借入金算出内訳で無利子分の借入金を算出した場合に限ります。" sqref="N12:O12" xr:uid="{C147E37A-CBFE-492B-8957-D5AE80955018}">
      <formula1>N12&lt;=N10</formula1>
    </dataValidation>
    <dataValidation allowBlank="1" showInputMessage="1" showErrorMessage="1" promptTitle="「１０年見直し」を選択した場合の注意事項" prompt="機構との契約締結から10年経過した時点で金利を見直すため、11年次目以降の利息欄には「未定」と表示されます。" sqref="N15:O15" xr:uid="{9C8410D2-A14D-4D0B-AD8B-D542719ACAF9}"/>
  </dataValidations>
  <printOptions horizontalCentered="1"/>
  <pageMargins left="0.74803149606299213" right="0.74803149606299213" top="0.35433070866141736" bottom="0.23622047244094491" header="0.31496062992125984" footer="0.15748031496062992"/>
  <pageSetup paperSize="9" scale="83"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4F7BF-7BBF-4713-B5C3-3F8E446320AE}">
  <sheetPr>
    <tabColor rgb="FFFFFF00"/>
    <pageSetUpPr fitToPage="1"/>
  </sheetPr>
  <dimension ref="A1:K45"/>
  <sheetViews>
    <sheetView showWhiteSpace="0" zoomScaleNormal="100" workbookViewId="0">
      <selection activeCell="C12" sqref="C12"/>
    </sheetView>
  </sheetViews>
  <sheetFormatPr defaultColWidth="9" defaultRowHeight="13.5"/>
  <cols>
    <col min="1" max="2" width="6.125" style="2" customWidth="1"/>
    <col min="3" max="3" width="10" style="2" customWidth="1"/>
    <col min="4" max="4" width="8.5" style="2" customWidth="1"/>
    <col min="5" max="5" width="7.125" style="2" customWidth="1"/>
    <col min="6" max="6" width="10" style="2" customWidth="1"/>
    <col min="7" max="7" width="10.5" style="2" customWidth="1"/>
    <col min="8" max="10" width="9.5" style="2" customWidth="1"/>
    <col min="11" max="11" width="10.5" style="2" customWidth="1"/>
    <col min="12" max="16384" width="9" style="2"/>
  </cols>
  <sheetData>
    <row r="1" spans="1:11" ht="21.75" customHeight="1">
      <c r="A1" s="52" t="s">
        <v>471</v>
      </c>
      <c r="B1" s="52"/>
      <c r="C1" s="52"/>
      <c r="K1" s="636"/>
    </row>
    <row r="2" spans="1:11" ht="12" customHeight="1">
      <c r="A2" s="52"/>
      <c r="B2" s="52"/>
      <c r="C2" s="52"/>
      <c r="K2" s="636"/>
    </row>
    <row r="3" spans="1:11" ht="12" customHeight="1">
      <c r="A3" s="1386" t="s">
        <v>463</v>
      </c>
      <c r="B3" s="1386"/>
      <c r="C3" s="55"/>
      <c r="D3" s="55"/>
      <c r="E3" s="55"/>
      <c r="G3" s="638" t="s">
        <v>462</v>
      </c>
      <c r="H3" s="54"/>
      <c r="I3" s="1387"/>
      <c r="J3" s="1387"/>
      <c r="K3" s="53"/>
    </row>
    <row r="4" spans="1:11" ht="12" customHeight="1">
      <c r="A4" s="52"/>
      <c r="B4" s="52"/>
      <c r="C4" s="52"/>
      <c r="K4" s="636"/>
    </row>
    <row r="5" spans="1:11">
      <c r="A5" s="5"/>
      <c r="B5" s="5"/>
      <c r="C5" s="5"/>
      <c r="D5" s="5"/>
      <c r="E5" s="5"/>
      <c r="F5" s="5"/>
      <c r="G5" s="5"/>
      <c r="H5" s="5"/>
      <c r="I5" s="5"/>
      <c r="J5" s="5"/>
      <c r="K5" s="50" t="s">
        <v>461</v>
      </c>
    </row>
    <row r="6" spans="1:11" s="8" customFormat="1" ht="27" customHeight="1">
      <c r="A6" s="1388" t="s">
        <v>460</v>
      </c>
      <c r="B6" s="1388" t="s">
        <v>459</v>
      </c>
      <c r="C6" s="1421" t="s">
        <v>470</v>
      </c>
      <c r="D6" s="1444"/>
      <c r="E6" s="1444"/>
      <c r="F6" s="1444"/>
      <c r="G6" s="1445"/>
      <c r="H6" s="1393" t="s">
        <v>457</v>
      </c>
      <c r="I6" s="1393"/>
      <c r="J6" s="1393"/>
      <c r="K6" s="1394"/>
    </row>
    <row r="7" spans="1:11">
      <c r="A7" s="1389"/>
      <c r="B7" s="1389"/>
      <c r="C7" s="1441" t="s">
        <v>455</v>
      </c>
      <c r="D7" s="1441"/>
      <c r="E7" s="1441"/>
      <c r="F7" s="641" t="s">
        <v>454</v>
      </c>
      <c r="G7" s="1401" t="s">
        <v>451</v>
      </c>
      <c r="H7" s="1404" t="s">
        <v>453</v>
      </c>
      <c r="I7" s="1407" t="s">
        <v>452</v>
      </c>
      <c r="J7" s="1410"/>
      <c r="K7" s="1388" t="s">
        <v>469</v>
      </c>
    </row>
    <row r="8" spans="1:11" ht="9" customHeight="1">
      <c r="A8" s="1389"/>
      <c r="B8" s="1389"/>
      <c r="C8" s="1414" t="s">
        <v>450</v>
      </c>
      <c r="D8" s="48"/>
      <c r="E8" s="47"/>
      <c r="F8" s="1416" t="s">
        <v>449</v>
      </c>
      <c r="G8" s="1402"/>
      <c r="H8" s="1405"/>
      <c r="I8" s="1408"/>
      <c r="J8" s="1442"/>
      <c r="K8" s="1389"/>
    </row>
    <row r="9" spans="1:11">
      <c r="A9" s="1389"/>
      <c r="B9" s="1389"/>
      <c r="C9" s="1414"/>
      <c r="D9" s="46" t="s">
        <v>448</v>
      </c>
      <c r="E9" s="46" t="s">
        <v>447</v>
      </c>
      <c r="F9" s="1417"/>
      <c r="G9" s="1402"/>
      <c r="H9" s="1405"/>
      <c r="I9" s="1408"/>
      <c r="J9" s="1442"/>
      <c r="K9" s="1389"/>
    </row>
    <row r="10" spans="1:11" ht="35.25" customHeight="1">
      <c r="A10" s="1390"/>
      <c r="B10" s="1390"/>
      <c r="C10" s="1415"/>
      <c r="D10" s="45" t="s">
        <v>446</v>
      </c>
      <c r="E10" s="45" t="s">
        <v>446</v>
      </c>
      <c r="F10" s="1418"/>
      <c r="G10" s="1403"/>
      <c r="H10" s="1406"/>
      <c r="I10" s="1409"/>
      <c r="J10" s="1443"/>
      <c r="K10" s="1390"/>
    </row>
    <row r="11" spans="1:11" s="8" customFormat="1" ht="20.25" customHeight="1">
      <c r="A11" s="637">
        <v>1</v>
      </c>
      <c r="B11" s="746" t="s">
        <v>1166</v>
      </c>
      <c r="C11" s="24">
        <f>'10-2-1　新規（福祉医療機構）'!C11+'10-2-2　新規（市中銀行）'!C11</f>
        <v>0</v>
      </c>
      <c r="D11" s="23">
        <f>'10-2-1　新規（福祉医療機構）'!D11+'10-2-2　新規（市中銀行）'!D11</f>
        <v>0</v>
      </c>
      <c r="E11" s="22">
        <f>'10-2-1　新規（福祉医療機構）'!E11+'10-2-2　新規（市中銀行）'!E11</f>
        <v>0</v>
      </c>
      <c r="F11" s="21">
        <f>'10-2-1　新規（福祉医療機構）'!F11+'10-2-2　新規（市中銀行）'!F11</f>
        <v>0</v>
      </c>
      <c r="G11" s="20">
        <f>'10-2-1　新規（福祉医療機構）'!G11+'10-2-2　新規（市中銀行）'!G11</f>
        <v>0</v>
      </c>
      <c r="H11" s="57">
        <f>'10-2-1　新規（福祉医療機構）'!H11+'10-2-2　新規（市中銀行）'!H11</f>
        <v>0</v>
      </c>
      <c r="I11" s="56">
        <f>'10-2-1　新規（福祉医療機構）'!I11+'10-2-2　新規（市中銀行）'!I11</f>
        <v>0</v>
      </c>
      <c r="J11" s="18">
        <f>'10-2-1　新規（福祉医療機構）'!J11+'10-2-2　新規（市中銀行）'!J11</f>
        <v>0</v>
      </c>
      <c r="K11" s="12">
        <f t="shared" ref="K11:K40" si="0">SUM(H11:J11)</f>
        <v>0</v>
      </c>
    </row>
    <row r="12" spans="1:11" s="8" customFormat="1" ht="20.25" customHeight="1">
      <c r="A12" s="637">
        <v>2</v>
      </c>
      <c r="B12" s="760" t="s">
        <v>433</v>
      </c>
      <c r="C12" s="24">
        <f>'10-2-1　新規（福祉医療機構）'!C12+'10-2-2　新規（市中銀行）'!C12</f>
        <v>0</v>
      </c>
      <c r="D12" s="23">
        <f>'10-2-1　新規（福祉医療機構）'!D12+'10-2-2　新規（市中銀行）'!D12</f>
        <v>0</v>
      </c>
      <c r="E12" s="22">
        <f>'10-2-1　新規（福祉医療機構）'!E12+'10-2-2　新規（市中銀行）'!E12</f>
        <v>0</v>
      </c>
      <c r="F12" s="21">
        <f>'10-2-1　新規（福祉医療機構）'!F12+'10-2-2　新規（市中銀行）'!F12</f>
        <v>0</v>
      </c>
      <c r="G12" s="20">
        <f>'10-2-1　新規（福祉医療機構）'!G12+'10-2-2　新規（市中銀行）'!G12</f>
        <v>0</v>
      </c>
      <c r="H12" s="18">
        <f>'10-2-1　新規（福祉医療機構）'!H12+'10-2-2　新規（市中銀行）'!H12</f>
        <v>0</v>
      </c>
      <c r="I12" s="18">
        <f>'10-2-1　新規（福祉医療機構）'!I12+'10-2-2　新規（市中銀行）'!I12</f>
        <v>0</v>
      </c>
      <c r="J12" s="18">
        <f>'10-2-1　新規（福祉医療機構）'!J12+'10-2-2　新規（市中銀行）'!J12</f>
        <v>0</v>
      </c>
      <c r="K12" s="12">
        <f t="shared" si="0"/>
        <v>0</v>
      </c>
    </row>
    <row r="13" spans="1:11" s="8" customFormat="1" ht="20.25" customHeight="1">
      <c r="A13" s="637">
        <v>3</v>
      </c>
      <c r="B13" s="760" t="s">
        <v>430</v>
      </c>
      <c r="C13" s="24">
        <f>'10-2-1　新規（福祉医療機構）'!C13+'10-2-2　新規（市中銀行）'!C13</f>
        <v>0</v>
      </c>
      <c r="D13" s="23">
        <f>'10-2-1　新規（福祉医療機構）'!D13+'10-2-2　新規（市中銀行）'!D13</f>
        <v>0</v>
      </c>
      <c r="E13" s="22">
        <f>'10-2-1　新規（福祉医療機構）'!E13+'10-2-2　新規（市中銀行）'!E13</f>
        <v>0</v>
      </c>
      <c r="F13" s="21">
        <f>'10-2-1　新規（福祉医療機構）'!F13+'10-2-2　新規（市中銀行）'!F13</f>
        <v>0</v>
      </c>
      <c r="G13" s="20">
        <f>'10-2-1　新規（福祉医療機構）'!G13+'10-2-2　新規（市中銀行）'!G13</f>
        <v>0</v>
      </c>
      <c r="H13" s="18">
        <f>'10-2-1　新規（福祉医療機構）'!H13+'10-2-2　新規（市中銀行）'!H13</f>
        <v>0</v>
      </c>
      <c r="I13" s="18">
        <f>'10-2-1　新規（福祉医療機構）'!I13+'10-2-2　新規（市中銀行）'!I13</f>
        <v>0</v>
      </c>
      <c r="J13" s="18">
        <f>'10-2-1　新規（福祉医療機構）'!J13+'10-2-2　新規（市中銀行）'!J13</f>
        <v>0</v>
      </c>
      <c r="K13" s="12">
        <f t="shared" si="0"/>
        <v>0</v>
      </c>
    </row>
    <row r="14" spans="1:11" s="8" customFormat="1" ht="20.25" customHeight="1">
      <c r="A14" s="637">
        <v>4</v>
      </c>
      <c r="B14" s="760" t="s">
        <v>427</v>
      </c>
      <c r="C14" s="24">
        <f>'10-2-1　新規（福祉医療機構）'!C14+'10-2-2　新規（市中銀行）'!C14</f>
        <v>0</v>
      </c>
      <c r="D14" s="23">
        <f>'10-2-1　新規（福祉医療機構）'!D14+'10-2-2　新規（市中銀行）'!D14</f>
        <v>0</v>
      </c>
      <c r="E14" s="22">
        <f>'10-2-1　新規（福祉医療機構）'!E14+'10-2-2　新規（市中銀行）'!E14</f>
        <v>0</v>
      </c>
      <c r="F14" s="21">
        <f>'10-2-1　新規（福祉医療機構）'!F14+'10-2-2　新規（市中銀行）'!F14</f>
        <v>0</v>
      </c>
      <c r="G14" s="20">
        <f>'10-2-1　新規（福祉医療機構）'!G14+'10-2-2　新規（市中銀行）'!G14</f>
        <v>0</v>
      </c>
      <c r="H14" s="18">
        <f>'10-2-1　新規（福祉医療機構）'!H14+'10-2-2　新規（市中銀行）'!H14</f>
        <v>0</v>
      </c>
      <c r="I14" s="18">
        <f>'10-2-1　新規（福祉医療機構）'!I14+'10-2-2　新規（市中銀行）'!I14</f>
        <v>0</v>
      </c>
      <c r="J14" s="18">
        <f>'10-2-1　新規（福祉医療機構）'!J14+'10-2-2　新規（市中銀行）'!J14</f>
        <v>0</v>
      </c>
      <c r="K14" s="12">
        <f t="shared" si="0"/>
        <v>0</v>
      </c>
    </row>
    <row r="15" spans="1:11" s="8" customFormat="1" ht="20.25" customHeight="1">
      <c r="A15" s="637">
        <v>5</v>
      </c>
      <c r="B15" s="760" t="s">
        <v>424</v>
      </c>
      <c r="C15" s="24">
        <f>'10-2-1　新規（福祉医療機構）'!C15+'10-2-2　新規（市中銀行）'!C15</f>
        <v>0</v>
      </c>
      <c r="D15" s="23">
        <f>'10-2-1　新規（福祉医療機構）'!D15+'10-2-2　新規（市中銀行）'!D15</f>
        <v>0</v>
      </c>
      <c r="E15" s="22">
        <f>'10-2-1　新規（福祉医療機構）'!E15+'10-2-2　新規（市中銀行）'!E15</f>
        <v>0</v>
      </c>
      <c r="F15" s="21">
        <f>'10-2-1　新規（福祉医療機構）'!F15+'10-2-2　新規（市中銀行）'!F15</f>
        <v>0</v>
      </c>
      <c r="G15" s="20">
        <f>'10-2-1　新規（福祉医療機構）'!G15+'10-2-2　新規（市中銀行）'!G15</f>
        <v>0</v>
      </c>
      <c r="H15" s="18">
        <f>'10-2-1　新規（福祉医療機構）'!H15+'10-2-2　新規（市中銀行）'!H15</f>
        <v>0</v>
      </c>
      <c r="I15" s="18">
        <f>'10-2-1　新規（福祉医療機構）'!I15+'10-2-2　新規（市中銀行）'!I15</f>
        <v>0</v>
      </c>
      <c r="J15" s="18">
        <f>'10-2-1　新規（福祉医療機構）'!J15+'10-2-2　新規（市中銀行）'!J15</f>
        <v>0</v>
      </c>
      <c r="K15" s="12">
        <f t="shared" si="0"/>
        <v>0</v>
      </c>
    </row>
    <row r="16" spans="1:11" s="8" customFormat="1" ht="20.25" customHeight="1">
      <c r="A16" s="637">
        <v>6</v>
      </c>
      <c r="B16" s="760" t="s">
        <v>419</v>
      </c>
      <c r="C16" s="24">
        <f>'10-2-1　新規（福祉医療機構）'!C16+'10-2-2　新規（市中銀行）'!C16</f>
        <v>0</v>
      </c>
      <c r="D16" s="23">
        <f>'10-2-1　新規（福祉医療機構）'!D16+'10-2-2　新規（市中銀行）'!D16</f>
        <v>0</v>
      </c>
      <c r="E16" s="22">
        <f>'10-2-1　新規（福祉医療機構）'!E16+'10-2-2　新規（市中銀行）'!E16</f>
        <v>0</v>
      </c>
      <c r="F16" s="21">
        <f>'10-2-1　新規（福祉医療機構）'!F16+'10-2-2　新規（市中銀行）'!F16</f>
        <v>0</v>
      </c>
      <c r="G16" s="20">
        <f>'10-2-1　新規（福祉医療機構）'!G16+'10-2-2　新規（市中銀行）'!G16</f>
        <v>0</v>
      </c>
      <c r="H16" s="18">
        <f>'10-2-1　新規（福祉医療機構）'!H16+'10-2-2　新規（市中銀行）'!H16</f>
        <v>0</v>
      </c>
      <c r="I16" s="18">
        <f>'10-2-1　新規（福祉医療機構）'!I16+'10-2-2　新規（市中銀行）'!I16</f>
        <v>0</v>
      </c>
      <c r="J16" s="18">
        <f>'10-2-1　新規（福祉医療機構）'!J16+'10-2-2　新規（市中銀行）'!J16</f>
        <v>0</v>
      </c>
      <c r="K16" s="12">
        <f t="shared" si="0"/>
        <v>0</v>
      </c>
    </row>
    <row r="17" spans="1:11" s="8" customFormat="1" ht="20.25" customHeight="1">
      <c r="A17" s="637">
        <v>7</v>
      </c>
      <c r="B17" s="760" t="s">
        <v>416</v>
      </c>
      <c r="C17" s="24">
        <f>'10-2-1　新規（福祉医療機構）'!C17+'10-2-2　新規（市中銀行）'!C17</f>
        <v>0</v>
      </c>
      <c r="D17" s="23">
        <f>'10-2-1　新規（福祉医療機構）'!D17+'10-2-2　新規（市中銀行）'!D17</f>
        <v>0</v>
      </c>
      <c r="E17" s="22">
        <f>'10-2-1　新規（福祉医療機構）'!E17+'10-2-2　新規（市中銀行）'!E17</f>
        <v>0</v>
      </c>
      <c r="F17" s="21">
        <f>'10-2-1　新規（福祉医療機構）'!F17+'10-2-2　新規（市中銀行）'!F17</f>
        <v>0</v>
      </c>
      <c r="G17" s="20">
        <f>'10-2-1　新規（福祉医療機構）'!G17+'10-2-2　新規（市中銀行）'!G17</f>
        <v>0</v>
      </c>
      <c r="H17" s="18">
        <f>'10-2-1　新規（福祉医療機構）'!H17+'10-2-2　新規（市中銀行）'!H17</f>
        <v>0</v>
      </c>
      <c r="I17" s="18">
        <f>'10-2-1　新規（福祉医療機構）'!I17+'10-2-2　新規（市中銀行）'!I17</f>
        <v>0</v>
      </c>
      <c r="J17" s="18">
        <f>'10-2-1　新規（福祉医療機構）'!J17+'10-2-2　新規（市中銀行）'!J17</f>
        <v>0</v>
      </c>
      <c r="K17" s="12">
        <f t="shared" si="0"/>
        <v>0</v>
      </c>
    </row>
    <row r="18" spans="1:11" s="8" customFormat="1" ht="20.25" customHeight="1">
      <c r="A18" s="637">
        <v>8</v>
      </c>
      <c r="B18" s="760" t="s">
        <v>413</v>
      </c>
      <c r="C18" s="24">
        <f>'10-2-1　新規（福祉医療機構）'!C18+'10-2-2　新規（市中銀行）'!C18</f>
        <v>0</v>
      </c>
      <c r="D18" s="23">
        <f>'10-2-1　新規（福祉医療機構）'!D18+'10-2-2　新規（市中銀行）'!D18</f>
        <v>0</v>
      </c>
      <c r="E18" s="22">
        <f>'10-2-1　新規（福祉医療機構）'!E18+'10-2-2　新規（市中銀行）'!E18</f>
        <v>0</v>
      </c>
      <c r="F18" s="21">
        <f>'10-2-1　新規（福祉医療機構）'!F18+'10-2-2　新規（市中銀行）'!F18</f>
        <v>0</v>
      </c>
      <c r="G18" s="20">
        <f>'10-2-1　新規（福祉医療機構）'!G18+'10-2-2　新規（市中銀行）'!G18</f>
        <v>0</v>
      </c>
      <c r="H18" s="18">
        <f>'10-2-1　新規（福祉医療機構）'!H18+'10-2-2　新規（市中銀行）'!H18</f>
        <v>0</v>
      </c>
      <c r="I18" s="18">
        <f>'10-2-1　新規（福祉医療機構）'!I18+'10-2-2　新規（市中銀行）'!I18</f>
        <v>0</v>
      </c>
      <c r="J18" s="18">
        <f>'10-2-1　新規（福祉医療機構）'!J18+'10-2-2　新規（市中銀行）'!J18</f>
        <v>0</v>
      </c>
      <c r="K18" s="12">
        <f t="shared" si="0"/>
        <v>0</v>
      </c>
    </row>
    <row r="19" spans="1:11" s="8" customFormat="1" ht="20.25" customHeight="1">
      <c r="A19" s="637">
        <v>9</v>
      </c>
      <c r="B19" s="760" t="s">
        <v>410</v>
      </c>
      <c r="C19" s="24">
        <f>'10-2-1　新規（福祉医療機構）'!C19+'10-2-2　新規（市中銀行）'!C19</f>
        <v>0</v>
      </c>
      <c r="D19" s="23">
        <f>'10-2-1　新規（福祉医療機構）'!D19+'10-2-2　新規（市中銀行）'!D19</f>
        <v>0</v>
      </c>
      <c r="E19" s="22">
        <f>'10-2-1　新規（福祉医療機構）'!E19+'10-2-2　新規（市中銀行）'!E19</f>
        <v>0</v>
      </c>
      <c r="F19" s="21">
        <f>'10-2-1　新規（福祉医療機構）'!F19+'10-2-2　新規（市中銀行）'!F19</f>
        <v>0</v>
      </c>
      <c r="G19" s="20">
        <f>'10-2-1　新規（福祉医療機構）'!G19+'10-2-2　新規（市中銀行）'!G19</f>
        <v>0</v>
      </c>
      <c r="H19" s="18">
        <f>'10-2-1　新規（福祉医療機構）'!H19+'10-2-2　新規（市中銀行）'!H19</f>
        <v>0</v>
      </c>
      <c r="I19" s="18">
        <f>'10-2-1　新規（福祉医療機構）'!I19+'10-2-2　新規（市中銀行）'!I19</f>
        <v>0</v>
      </c>
      <c r="J19" s="18">
        <f>'10-2-1　新規（福祉医療機構）'!J19+'10-2-2　新規（市中銀行）'!J19</f>
        <v>0</v>
      </c>
      <c r="K19" s="12">
        <f t="shared" si="0"/>
        <v>0</v>
      </c>
    </row>
    <row r="20" spans="1:11" s="8" customFormat="1" ht="20.25" customHeight="1">
      <c r="A20" s="637">
        <v>10</v>
      </c>
      <c r="B20" s="760" t="s">
        <v>409</v>
      </c>
      <c r="C20" s="24">
        <f>'10-2-1　新規（福祉医療機構）'!C20+'10-2-2　新規（市中銀行）'!C20</f>
        <v>0</v>
      </c>
      <c r="D20" s="23">
        <f>'10-2-1　新規（福祉医療機構）'!D20+'10-2-2　新規（市中銀行）'!D20</f>
        <v>0</v>
      </c>
      <c r="E20" s="22">
        <f>'10-2-1　新規（福祉医療機構）'!E20+'10-2-2　新規（市中銀行）'!E20</f>
        <v>0</v>
      </c>
      <c r="F20" s="21">
        <f>'10-2-1　新規（福祉医療機構）'!F20+'10-2-2　新規（市中銀行）'!F20</f>
        <v>0</v>
      </c>
      <c r="G20" s="20">
        <f>'10-2-1　新規（福祉医療機構）'!G20+'10-2-2　新規（市中銀行）'!G20</f>
        <v>0</v>
      </c>
      <c r="H20" s="18">
        <f>'10-2-1　新規（福祉医療機構）'!H20+'10-2-2　新規（市中銀行）'!H20</f>
        <v>0</v>
      </c>
      <c r="I20" s="18">
        <f>'10-2-1　新規（福祉医療機構）'!I20+'10-2-2　新規（市中銀行）'!I20</f>
        <v>0</v>
      </c>
      <c r="J20" s="18">
        <f>'10-2-1　新規（福祉医療機構）'!J20+'10-2-2　新規（市中銀行）'!J20</f>
        <v>0</v>
      </c>
      <c r="K20" s="12">
        <f t="shared" si="0"/>
        <v>0</v>
      </c>
    </row>
    <row r="21" spans="1:11" s="8" customFormat="1" ht="20.25" customHeight="1">
      <c r="A21" s="637">
        <v>11</v>
      </c>
      <c r="B21" s="760" t="s">
        <v>407</v>
      </c>
      <c r="C21" s="24">
        <f>'10-2-1　新規（福祉医療機構）'!C21+'10-2-2　新規（市中銀行）'!C21</f>
        <v>0</v>
      </c>
      <c r="D21" s="23">
        <f>'10-2-1　新規（福祉医療機構）'!D21+'10-2-2　新規（市中銀行）'!D21</f>
        <v>0</v>
      </c>
      <c r="E21" s="22">
        <f>'10-2-1　新規（福祉医療機構）'!E21+'10-2-2　新規（市中銀行）'!E21</f>
        <v>0</v>
      </c>
      <c r="F21" s="21">
        <f>'10-2-1　新規（福祉医療機構）'!F21+'10-2-2　新規（市中銀行）'!F21</f>
        <v>0</v>
      </c>
      <c r="G21" s="20">
        <f>'10-2-1　新規（福祉医療機構）'!G21+'10-2-2　新規（市中銀行）'!G21</f>
        <v>0</v>
      </c>
      <c r="H21" s="18">
        <f>'10-2-1　新規（福祉医療機構）'!H21+'10-2-2　新規（市中銀行）'!H21</f>
        <v>0</v>
      </c>
      <c r="I21" s="18">
        <f>'10-2-1　新規（福祉医療機構）'!I21+'10-2-2　新規（市中銀行）'!I21</f>
        <v>0</v>
      </c>
      <c r="J21" s="18">
        <f>'10-2-1　新規（福祉医療機構）'!J21+'10-2-2　新規（市中銀行）'!J21</f>
        <v>0</v>
      </c>
      <c r="K21" s="12">
        <f t="shared" si="0"/>
        <v>0</v>
      </c>
    </row>
    <row r="22" spans="1:11" s="8" customFormat="1" ht="20.25" customHeight="1">
      <c r="A22" s="637">
        <v>12</v>
      </c>
      <c r="B22" s="760" t="s">
        <v>405</v>
      </c>
      <c r="C22" s="24">
        <f>'10-2-1　新規（福祉医療機構）'!C22+'10-2-2　新規（市中銀行）'!C22</f>
        <v>0</v>
      </c>
      <c r="D22" s="23">
        <f>'10-2-1　新規（福祉医療機構）'!D22+'10-2-2　新規（市中銀行）'!D22</f>
        <v>0</v>
      </c>
      <c r="E22" s="22">
        <f>'10-2-1　新規（福祉医療機構）'!E22+'10-2-2　新規（市中銀行）'!E22</f>
        <v>0</v>
      </c>
      <c r="F22" s="21">
        <f>'10-2-1　新規（福祉医療機構）'!F22+'10-2-2　新規（市中銀行）'!F22</f>
        <v>0</v>
      </c>
      <c r="G22" s="20">
        <f>'10-2-1　新規（福祉医療機構）'!G22+'10-2-2　新規（市中銀行）'!G22</f>
        <v>0</v>
      </c>
      <c r="H22" s="18">
        <f>'10-2-1　新規（福祉医療機構）'!H22+'10-2-2　新規（市中銀行）'!H22</f>
        <v>0</v>
      </c>
      <c r="I22" s="18">
        <f>'10-2-1　新規（福祉医療機構）'!I22+'10-2-2　新規（市中銀行）'!I22</f>
        <v>0</v>
      </c>
      <c r="J22" s="18">
        <f>'10-2-1　新規（福祉医療機構）'!J22+'10-2-2　新規（市中銀行）'!J22</f>
        <v>0</v>
      </c>
      <c r="K22" s="12">
        <f t="shared" si="0"/>
        <v>0</v>
      </c>
    </row>
    <row r="23" spans="1:11" s="8" customFormat="1" ht="20.25" customHeight="1">
      <c r="A23" s="637">
        <v>13</v>
      </c>
      <c r="B23" s="760" t="s">
        <v>404</v>
      </c>
      <c r="C23" s="24">
        <f>'10-2-1　新規（福祉医療機構）'!C23+'10-2-2　新規（市中銀行）'!C23</f>
        <v>0</v>
      </c>
      <c r="D23" s="23">
        <f>'10-2-1　新規（福祉医療機構）'!D23+'10-2-2　新規（市中銀行）'!D23</f>
        <v>0</v>
      </c>
      <c r="E23" s="22">
        <f>'10-2-1　新規（福祉医療機構）'!E23+'10-2-2　新規（市中銀行）'!E23</f>
        <v>0</v>
      </c>
      <c r="F23" s="21">
        <f>'10-2-1　新規（福祉医療機構）'!F23+'10-2-2　新規（市中銀行）'!F23</f>
        <v>0</v>
      </c>
      <c r="G23" s="20">
        <f>'10-2-1　新規（福祉医療機構）'!G23+'10-2-2　新規（市中銀行）'!G23</f>
        <v>0</v>
      </c>
      <c r="H23" s="18">
        <f>'10-2-1　新規（福祉医療機構）'!H23+'10-2-2　新規（市中銀行）'!H23</f>
        <v>0</v>
      </c>
      <c r="I23" s="18">
        <f>'10-2-1　新規（福祉医療機構）'!I23+'10-2-2　新規（市中銀行）'!I23</f>
        <v>0</v>
      </c>
      <c r="J23" s="18">
        <f>'10-2-1　新規（福祉医療機構）'!J23+'10-2-2　新規（市中銀行）'!J23</f>
        <v>0</v>
      </c>
      <c r="K23" s="12">
        <f t="shared" si="0"/>
        <v>0</v>
      </c>
    </row>
    <row r="24" spans="1:11" s="8" customFormat="1" ht="20.25" customHeight="1">
      <c r="A24" s="637">
        <v>14</v>
      </c>
      <c r="B24" s="760" t="s">
        <v>403</v>
      </c>
      <c r="C24" s="24">
        <f>'10-2-1　新規（福祉医療機構）'!C24+'10-2-2　新規（市中銀行）'!C24</f>
        <v>0</v>
      </c>
      <c r="D24" s="23">
        <f>'10-2-1　新規（福祉医療機構）'!D24+'10-2-2　新規（市中銀行）'!D24</f>
        <v>0</v>
      </c>
      <c r="E24" s="22">
        <f>'10-2-1　新規（福祉医療機構）'!E24+'10-2-2　新規（市中銀行）'!E24</f>
        <v>0</v>
      </c>
      <c r="F24" s="21">
        <f>'10-2-1　新規（福祉医療機構）'!F24+'10-2-2　新規（市中銀行）'!F24</f>
        <v>0</v>
      </c>
      <c r="G24" s="20">
        <f>'10-2-1　新規（福祉医療機構）'!G24+'10-2-2　新規（市中銀行）'!G24</f>
        <v>0</v>
      </c>
      <c r="H24" s="18">
        <f>'10-2-1　新規（福祉医療機構）'!H24+'10-2-2　新規（市中銀行）'!H24</f>
        <v>0</v>
      </c>
      <c r="I24" s="18">
        <f>'10-2-1　新規（福祉医療機構）'!I24+'10-2-2　新規（市中銀行）'!I24</f>
        <v>0</v>
      </c>
      <c r="J24" s="18">
        <f>'10-2-1　新規（福祉医療機構）'!J24+'10-2-2　新規（市中銀行）'!J24</f>
        <v>0</v>
      </c>
      <c r="K24" s="12">
        <f t="shared" si="0"/>
        <v>0</v>
      </c>
    </row>
    <row r="25" spans="1:11" s="8" customFormat="1" ht="20.25" customHeight="1">
      <c r="A25" s="637">
        <v>15</v>
      </c>
      <c r="B25" s="760" t="s">
        <v>402</v>
      </c>
      <c r="C25" s="24">
        <f>'10-2-1　新規（福祉医療機構）'!C25+'10-2-2　新規（市中銀行）'!C25</f>
        <v>0</v>
      </c>
      <c r="D25" s="23">
        <f>'10-2-1　新規（福祉医療機構）'!D25+'10-2-2　新規（市中銀行）'!D25</f>
        <v>0</v>
      </c>
      <c r="E25" s="22">
        <f>'10-2-1　新規（福祉医療機構）'!E25+'10-2-2　新規（市中銀行）'!E25</f>
        <v>0</v>
      </c>
      <c r="F25" s="21">
        <f>'10-2-1　新規（福祉医療機構）'!F25+'10-2-2　新規（市中銀行）'!F25</f>
        <v>0</v>
      </c>
      <c r="G25" s="20">
        <f>'10-2-1　新規（福祉医療機構）'!G25+'10-2-2　新規（市中銀行）'!G25</f>
        <v>0</v>
      </c>
      <c r="H25" s="18">
        <f>'10-2-1　新規（福祉医療機構）'!H25+'10-2-2　新規（市中銀行）'!H25</f>
        <v>0</v>
      </c>
      <c r="I25" s="18">
        <f>'10-2-1　新規（福祉医療機構）'!I25+'10-2-2　新規（市中銀行）'!I25</f>
        <v>0</v>
      </c>
      <c r="J25" s="18">
        <f>'10-2-1　新規（福祉医療機構）'!J25+'10-2-2　新規（市中銀行）'!J25</f>
        <v>0</v>
      </c>
      <c r="K25" s="12">
        <f t="shared" si="0"/>
        <v>0</v>
      </c>
    </row>
    <row r="26" spans="1:11" s="8" customFormat="1" ht="20.25" customHeight="1">
      <c r="A26" s="637">
        <v>16</v>
      </c>
      <c r="B26" s="760" t="s">
        <v>401</v>
      </c>
      <c r="C26" s="24">
        <f>'10-2-1　新規（福祉医療機構）'!C26+'10-2-2　新規（市中銀行）'!C26</f>
        <v>0</v>
      </c>
      <c r="D26" s="23">
        <f>'10-2-1　新規（福祉医療機構）'!D26+'10-2-2　新規（市中銀行）'!D26</f>
        <v>0</v>
      </c>
      <c r="E26" s="22">
        <f>'10-2-1　新規（福祉医療機構）'!E26+'10-2-2　新規（市中銀行）'!E26</f>
        <v>0</v>
      </c>
      <c r="F26" s="21">
        <f>'10-2-1　新規（福祉医療機構）'!F26+'10-2-2　新規（市中銀行）'!F26</f>
        <v>0</v>
      </c>
      <c r="G26" s="20">
        <f>'10-2-1　新規（福祉医療機構）'!G26+'10-2-2　新規（市中銀行）'!G26</f>
        <v>0</v>
      </c>
      <c r="H26" s="18">
        <f>'10-2-1　新規（福祉医療機構）'!H26+'10-2-2　新規（市中銀行）'!H26</f>
        <v>0</v>
      </c>
      <c r="I26" s="18">
        <f>'10-2-1　新規（福祉医療機構）'!I26+'10-2-2　新規（市中銀行）'!I26</f>
        <v>0</v>
      </c>
      <c r="J26" s="18">
        <f>'10-2-1　新規（福祉医療機構）'!J26+'10-2-2　新規（市中銀行）'!J26</f>
        <v>0</v>
      </c>
      <c r="K26" s="12">
        <f t="shared" si="0"/>
        <v>0</v>
      </c>
    </row>
    <row r="27" spans="1:11" s="8" customFormat="1" ht="20.25" customHeight="1">
      <c r="A27" s="637">
        <v>17</v>
      </c>
      <c r="B27" s="760" t="s">
        <v>400</v>
      </c>
      <c r="C27" s="24">
        <f>'10-2-1　新規（福祉医療機構）'!C27+'10-2-2　新規（市中銀行）'!C27</f>
        <v>0</v>
      </c>
      <c r="D27" s="23">
        <f>'10-2-1　新規（福祉医療機構）'!D27+'10-2-2　新規（市中銀行）'!D27</f>
        <v>0</v>
      </c>
      <c r="E27" s="22">
        <f>'10-2-1　新規（福祉医療機構）'!E27+'10-2-2　新規（市中銀行）'!E27</f>
        <v>0</v>
      </c>
      <c r="F27" s="21">
        <f>'10-2-1　新規（福祉医療機構）'!F27+'10-2-2　新規（市中銀行）'!F27</f>
        <v>0</v>
      </c>
      <c r="G27" s="20">
        <f>'10-2-1　新規（福祉医療機構）'!G27+'10-2-2　新規（市中銀行）'!G27</f>
        <v>0</v>
      </c>
      <c r="H27" s="18">
        <f>'10-2-1　新規（福祉医療機構）'!H27+'10-2-2　新規（市中銀行）'!H27</f>
        <v>0</v>
      </c>
      <c r="I27" s="18">
        <f>'10-2-1　新規（福祉医療機構）'!I27+'10-2-2　新規（市中銀行）'!I27</f>
        <v>0</v>
      </c>
      <c r="J27" s="18">
        <f>'10-2-1　新規（福祉医療機構）'!J27+'10-2-2　新規（市中銀行）'!J27</f>
        <v>0</v>
      </c>
      <c r="K27" s="12">
        <f t="shared" si="0"/>
        <v>0</v>
      </c>
    </row>
    <row r="28" spans="1:11" s="8" customFormat="1" ht="20.25" customHeight="1">
      <c r="A28" s="637">
        <v>18</v>
      </c>
      <c r="B28" s="760" t="s">
        <v>399</v>
      </c>
      <c r="C28" s="24">
        <f>'10-2-1　新規（福祉医療機構）'!C28+'10-2-2　新規（市中銀行）'!C28</f>
        <v>0</v>
      </c>
      <c r="D28" s="23">
        <f>'10-2-1　新規（福祉医療機構）'!D28+'10-2-2　新規（市中銀行）'!D28</f>
        <v>0</v>
      </c>
      <c r="E28" s="22">
        <f>'10-2-1　新規（福祉医療機構）'!E28+'10-2-2　新規（市中銀行）'!E28</f>
        <v>0</v>
      </c>
      <c r="F28" s="21">
        <f>'10-2-1　新規（福祉医療機構）'!F28+'10-2-2　新規（市中銀行）'!F28</f>
        <v>0</v>
      </c>
      <c r="G28" s="20">
        <f>'10-2-1　新規（福祉医療機構）'!G28+'10-2-2　新規（市中銀行）'!G28</f>
        <v>0</v>
      </c>
      <c r="H28" s="18">
        <f>'10-2-1　新規（福祉医療機構）'!H28+'10-2-2　新規（市中銀行）'!H28</f>
        <v>0</v>
      </c>
      <c r="I28" s="18">
        <f>'10-2-1　新規（福祉医療機構）'!I28+'10-2-2　新規（市中銀行）'!I28</f>
        <v>0</v>
      </c>
      <c r="J28" s="18">
        <f>'10-2-1　新規（福祉医療機構）'!J28+'10-2-2　新規（市中銀行）'!J28</f>
        <v>0</v>
      </c>
      <c r="K28" s="12">
        <f t="shared" si="0"/>
        <v>0</v>
      </c>
    </row>
    <row r="29" spans="1:11" s="8" customFormat="1" ht="20.25" customHeight="1">
      <c r="A29" s="637">
        <v>19</v>
      </c>
      <c r="B29" s="760" t="s">
        <v>398</v>
      </c>
      <c r="C29" s="24">
        <f>'10-2-1　新規（福祉医療機構）'!C29+'10-2-2　新規（市中銀行）'!C29</f>
        <v>0</v>
      </c>
      <c r="D29" s="23">
        <f>'10-2-1　新規（福祉医療機構）'!D29+'10-2-2　新規（市中銀行）'!D29</f>
        <v>0</v>
      </c>
      <c r="E29" s="22">
        <f>'10-2-1　新規（福祉医療機構）'!E29+'10-2-2　新規（市中銀行）'!E29</f>
        <v>0</v>
      </c>
      <c r="F29" s="21">
        <f>'10-2-1　新規（福祉医療機構）'!F29+'10-2-2　新規（市中銀行）'!F29</f>
        <v>0</v>
      </c>
      <c r="G29" s="20">
        <f>'10-2-1　新規（福祉医療機構）'!G29+'10-2-2　新規（市中銀行）'!G29</f>
        <v>0</v>
      </c>
      <c r="H29" s="18">
        <f>'10-2-1　新規（福祉医療機構）'!H29+'10-2-2　新規（市中銀行）'!H29</f>
        <v>0</v>
      </c>
      <c r="I29" s="18">
        <f>'10-2-1　新規（福祉医療機構）'!I29+'10-2-2　新規（市中銀行）'!I29</f>
        <v>0</v>
      </c>
      <c r="J29" s="18">
        <f>'10-2-1　新規（福祉医療機構）'!J29+'10-2-2　新規（市中銀行）'!J29</f>
        <v>0</v>
      </c>
      <c r="K29" s="12">
        <f t="shared" si="0"/>
        <v>0</v>
      </c>
    </row>
    <row r="30" spans="1:11" s="8" customFormat="1" ht="20.25" customHeight="1">
      <c r="A30" s="637">
        <v>20</v>
      </c>
      <c r="B30" s="760" t="s">
        <v>397</v>
      </c>
      <c r="C30" s="24">
        <f>'10-2-1　新規（福祉医療機構）'!C30+'10-2-2　新規（市中銀行）'!C30</f>
        <v>0</v>
      </c>
      <c r="D30" s="23">
        <f>'10-2-1　新規（福祉医療機構）'!D30+'10-2-2　新規（市中銀行）'!D30</f>
        <v>0</v>
      </c>
      <c r="E30" s="22">
        <f>'10-2-1　新規（福祉医療機構）'!E30+'10-2-2　新規（市中銀行）'!E30</f>
        <v>0</v>
      </c>
      <c r="F30" s="21">
        <f>'10-2-1　新規（福祉医療機構）'!F30+'10-2-2　新規（市中銀行）'!F30</f>
        <v>0</v>
      </c>
      <c r="G30" s="20">
        <f>'10-2-1　新規（福祉医療機構）'!G30+'10-2-2　新規（市中銀行）'!G30</f>
        <v>0</v>
      </c>
      <c r="H30" s="18">
        <f>'10-2-1　新規（福祉医療機構）'!H30+'10-2-2　新規（市中銀行）'!H30</f>
        <v>0</v>
      </c>
      <c r="I30" s="18">
        <f>'10-2-1　新規（福祉医療機構）'!I30+'10-2-2　新規（市中銀行）'!I30</f>
        <v>0</v>
      </c>
      <c r="J30" s="18">
        <f>'10-2-1　新規（福祉医療機構）'!J30+'10-2-2　新規（市中銀行）'!J30</f>
        <v>0</v>
      </c>
      <c r="K30" s="12">
        <f t="shared" si="0"/>
        <v>0</v>
      </c>
    </row>
    <row r="31" spans="1:11" s="8" customFormat="1" ht="20.25" customHeight="1">
      <c r="A31" s="637">
        <v>21</v>
      </c>
      <c r="B31" s="760" t="s">
        <v>396</v>
      </c>
      <c r="C31" s="24">
        <f>'10-2-1　新規（福祉医療機構）'!C31+'10-2-2　新規（市中銀行）'!C31</f>
        <v>0</v>
      </c>
      <c r="D31" s="23">
        <f>'10-2-1　新規（福祉医療機構）'!D31+'10-2-2　新規（市中銀行）'!D31</f>
        <v>0</v>
      </c>
      <c r="E31" s="22">
        <f>'10-2-1　新規（福祉医療機構）'!E31+'10-2-2　新規（市中銀行）'!E31</f>
        <v>0</v>
      </c>
      <c r="F31" s="21">
        <f>'10-2-1　新規（福祉医療機構）'!F31+'10-2-2　新規（市中銀行）'!F31</f>
        <v>0</v>
      </c>
      <c r="G31" s="20">
        <f>'10-2-1　新規（福祉医療機構）'!G31+'10-2-2　新規（市中銀行）'!G31</f>
        <v>0</v>
      </c>
      <c r="H31" s="18">
        <f>'10-2-1　新規（福祉医療機構）'!H31+'10-2-2　新規（市中銀行）'!H31</f>
        <v>0</v>
      </c>
      <c r="I31" s="18">
        <f>'10-2-1　新規（福祉医療機構）'!I31+'10-2-2　新規（市中銀行）'!I31</f>
        <v>0</v>
      </c>
      <c r="J31" s="18">
        <f>'10-2-1　新規（福祉医療機構）'!J31+'10-2-2　新規（市中銀行）'!J31</f>
        <v>0</v>
      </c>
      <c r="K31" s="12">
        <f t="shared" si="0"/>
        <v>0</v>
      </c>
    </row>
    <row r="32" spans="1:11" s="8" customFormat="1" ht="20.25" customHeight="1">
      <c r="A32" s="637">
        <v>22</v>
      </c>
      <c r="B32" s="760" t="s">
        <v>395</v>
      </c>
      <c r="C32" s="24">
        <f>'10-2-1　新規（福祉医療機構）'!C32+'10-2-2　新規（市中銀行）'!C32</f>
        <v>0</v>
      </c>
      <c r="D32" s="23">
        <f>'10-2-1　新規（福祉医療機構）'!D32+'10-2-2　新規（市中銀行）'!D32</f>
        <v>0</v>
      </c>
      <c r="E32" s="22">
        <f>'10-2-1　新規（福祉医療機構）'!E32+'10-2-2　新規（市中銀行）'!E32</f>
        <v>0</v>
      </c>
      <c r="F32" s="21">
        <f>'10-2-1　新規（福祉医療機構）'!F32+'10-2-2　新規（市中銀行）'!F32</f>
        <v>0</v>
      </c>
      <c r="G32" s="20">
        <f>'10-2-1　新規（福祉医療機構）'!G32+'10-2-2　新規（市中銀行）'!G32</f>
        <v>0</v>
      </c>
      <c r="H32" s="18">
        <f>'10-2-1　新規（福祉医療機構）'!H32+'10-2-2　新規（市中銀行）'!H32</f>
        <v>0</v>
      </c>
      <c r="I32" s="18">
        <f>'10-2-1　新規（福祉医療機構）'!I32+'10-2-2　新規（市中銀行）'!I32</f>
        <v>0</v>
      </c>
      <c r="J32" s="18">
        <f>'10-2-1　新規（福祉医療機構）'!J32+'10-2-2　新規（市中銀行）'!J32</f>
        <v>0</v>
      </c>
      <c r="K32" s="12">
        <f t="shared" si="0"/>
        <v>0</v>
      </c>
    </row>
    <row r="33" spans="1:11" s="8" customFormat="1" ht="20.25" customHeight="1">
      <c r="A33" s="637">
        <v>23</v>
      </c>
      <c r="B33" s="760" t="s">
        <v>394</v>
      </c>
      <c r="C33" s="24">
        <f>'10-2-1　新規（福祉医療機構）'!C33+'10-2-2　新規（市中銀行）'!C33</f>
        <v>0</v>
      </c>
      <c r="D33" s="23">
        <f>'10-2-1　新規（福祉医療機構）'!D33+'10-2-2　新規（市中銀行）'!D33</f>
        <v>0</v>
      </c>
      <c r="E33" s="22">
        <f>'10-2-1　新規（福祉医療機構）'!E33+'10-2-2　新規（市中銀行）'!E33</f>
        <v>0</v>
      </c>
      <c r="F33" s="21">
        <f>'10-2-1　新規（福祉医療機構）'!F33+'10-2-2　新規（市中銀行）'!F33</f>
        <v>0</v>
      </c>
      <c r="G33" s="20">
        <f>'10-2-1　新規（福祉医療機構）'!G33+'10-2-2　新規（市中銀行）'!G33</f>
        <v>0</v>
      </c>
      <c r="H33" s="18">
        <f>'10-2-1　新規（福祉医療機構）'!H33+'10-2-2　新規（市中銀行）'!H33</f>
        <v>0</v>
      </c>
      <c r="I33" s="18">
        <f>'10-2-1　新規（福祉医療機構）'!I33+'10-2-2　新規（市中銀行）'!I33</f>
        <v>0</v>
      </c>
      <c r="J33" s="18">
        <f>'10-2-1　新規（福祉医療機構）'!J33+'10-2-2　新規（市中銀行）'!J33</f>
        <v>0</v>
      </c>
      <c r="K33" s="12">
        <f t="shared" si="0"/>
        <v>0</v>
      </c>
    </row>
    <row r="34" spans="1:11" s="8" customFormat="1" ht="20.25" customHeight="1">
      <c r="A34" s="637">
        <v>24</v>
      </c>
      <c r="B34" s="760" t="s">
        <v>393</v>
      </c>
      <c r="C34" s="24">
        <f>'10-2-1　新規（福祉医療機構）'!C34+'10-2-2　新規（市中銀行）'!C34</f>
        <v>0</v>
      </c>
      <c r="D34" s="23">
        <f>'10-2-1　新規（福祉医療機構）'!D34+'10-2-2　新規（市中銀行）'!D34</f>
        <v>0</v>
      </c>
      <c r="E34" s="22">
        <f>'10-2-1　新規（福祉医療機構）'!E34+'10-2-2　新規（市中銀行）'!E34</f>
        <v>0</v>
      </c>
      <c r="F34" s="21">
        <f>'10-2-1　新規（福祉医療機構）'!F34+'10-2-2　新規（市中銀行）'!F34</f>
        <v>0</v>
      </c>
      <c r="G34" s="20">
        <f>'10-2-1　新規（福祉医療機構）'!G34+'10-2-2　新規（市中銀行）'!G34</f>
        <v>0</v>
      </c>
      <c r="H34" s="18">
        <f>'10-2-1　新規（福祉医療機構）'!H34+'10-2-2　新規（市中銀行）'!H34</f>
        <v>0</v>
      </c>
      <c r="I34" s="18">
        <f>'10-2-1　新規（福祉医療機構）'!I34+'10-2-2　新規（市中銀行）'!I34</f>
        <v>0</v>
      </c>
      <c r="J34" s="18">
        <f>'10-2-1　新規（福祉医療機構）'!J34+'10-2-2　新規（市中銀行）'!J34</f>
        <v>0</v>
      </c>
      <c r="K34" s="12">
        <f t="shared" si="0"/>
        <v>0</v>
      </c>
    </row>
    <row r="35" spans="1:11" s="8" customFormat="1" ht="20.25" customHeight="1">
      <c r="A35" s="637">
        <v>25</v>
      </c>
      <c r="B35" s="760" t="s">
        <v>392</v>
      </c>
      <c r="C35" s="24">
        <f>'10-2-1　新規（福祉医療機構）'!C35+'10-2-2　新規（市中銀行）'!C35</f>
        <v>0</v>
      </c>
      <c r="D35" s="23">
        <f>'10-2-1　新規（福祉医療機構）'!D35+'10-2-2　新規（市中銀行）'!D35</f>
        <v>0</v>
      </c>
      <c r="E35" s="22">
        <f>'10-2-1　新規（福祉医療機構）'!E35+'10-2-2　新規（市中銀行）'!E35</f>
        <v>0</v>
      </c>
      <c r="F35" s="21">
        <f>'10-2-1　新規（福祉医療機構）'!F35+'10-2-2　新規（市中銀行）'!F35</f>
        <v>0</v>
      </c>
      <c r="G35" s="20">
        <f>'10-2-1　新規（福祉医療機構）'!G35+'10-2-2　新規（市中銀行）'!G35</f>
        <v>0</v>
      </c>
      <c r="H35" s="18">
        <f>'10-2-1　新規（福祉医療機構）'!H35+'10-2-2　新規（市中銀行）'!H35</f>
        <v>0</v>
      </c>
      <c r="I35" s="18">
        <f>'10-2-1　新規（福祉医療機構）'!I35+'10-2-2　新規（市中銀行）'!I35</f>
        <v>0</v>
      </c>
      <c r="J35" s="18">
        <f>'10-2-1　新規（福祉医療機構）'!J35+'10-2-2　新規（市中銀行）'!J35</f>
        <v>0</v>
      </c>
      <c r="K35" s="12">
        <f t="shared" si="0"/>
        <v>0</v>
      </c>
    </row>
    <row r="36" spans="1:11" s="8" customFormat="1" ht="20.25" customHeight="1">
      <c r="A36" s="637">
        <v>26</v>
      </c>
      <c r="B36" s="760" t="s">
        <v>391</v>
      </c>
      <c r="C36" s="24">
        <f>'10-2-1　新規（福祉医療機構）'!C36+'10-2-2　新規（市中銀行）'!C36</f>
        <v>0</v>
      </c>
      <c r="D36" s="23">
        <f>'10-2-1　新規（福祉医療機構）'!D36+'10-2-2　新規（市中銀行）'!D36</f>
        <v>0</v>
      </c>
      <c r="E36" s="22">
        <f>'10-2-1　新規（福祉医療機構）'!E36+'10-2-2　新規（市中銀行）'!E36</f>
        <v>0</v>
      </c>
      <c r="F36" s="21">
        <f>'10-2-1　新規（福祉医療機構）'!F36+'10-2-2　新規（市中銀行）'!F36</f>
        <v>0</v>
      </c>
      <c r="G36" s="20">
        <f>'10-2-1　新規（福祉医療機構）'!G36+'10-2-2　新規（市中銀行）'!G36</f>
        <v>0</v>
      </c>
      <c r="H36" s="18">
        <f>'10-2-1　新規（福祉医療機構）'!H36+'10-2-2　新規（市中銀行）'!H36</f>
        <v>0</v>
      </c>
      <c r="I36" s="18">
        <f>'10-2-1　新規（福祉医療機構）'!I36+'10-2-2　新規（市中銀行）'!I36</f>
        <v>0</v>
      </c>
      <c r="J36" s="18">
        <f>'10-2-1　新規（福祉医療機構）'!J36+'10-2-2　新規（市中銀行）'!J36</f>
        <v>0</v>
      </c>
      <c r="K36" s="12">
        <f t="shared" si="0"/>
        <v>0</v>
      </c>
    </row>
    <row r="37" spans="1:11" s="8" customFormat="1" ht="20.25" customHeight="1">
      <c r="A37" s="637">
        <v>27</v>
      </c>
      <c r="B37" s="760" t="s">
        <v>390</v>
      </c>
      <c r="C37" s="24">
        <f>'10-2-1　新規（福祉医療機構）'!C37+'10-2-2　新規（市中銀行）'!C37</f>
        <v>0</v>
      </c>
      <c r="D37" s="23">
        <f>'10-2-1　新規（福祉医療機構）'!D37+'10-2-2　新規（市中銀行）'!D37</f>
        <v>0</v>
      </c>
      <c r="E37" s="22">
        <f>'10-2-1　新規（福祉医療機構）'!E37+'10-2-2　新規（市中銀行）'!E37</f>
        <v>0</v>
      </c>
      <c r="F37" s="21">
        <f>'10-2-1　新規（福祉医療機構）'!F37+'10-2-2　新規（市中銀行）'!F37</f>
        <v>0</v>
      </c>
      <c r="G37" s="20">
        <f>'10-2-1　新規（福祉医療機構）'!G37+'10-2-2　新規（市中銀行）'!G37</f>
        <v>0</v>
      </c>
      <c r="H37" s="18">
        <f>'10-2-1　新規（福祉医療機構）'!H37+'10-2-2　新規（市中銀行）'!H37</f>
        <v>0</v>
      </c>
      <c r="I37" s="18">
        <f>'10-2-1　新規（福祉医療機構）'!I37+'10-2-2　新規（市中銀行）'!I37</f>
        <v>0</v>
      </c>
      <c r="J37" s="18">
        <f>'10-2-1　新規（福祉医療機構）'!J37+'10-2-2　新規（市中銀行）'!J37</f>
        <v>0</v>
      </c>
      <c r="K37" s="12">
        <f t="shared" si="0"/>
        <v>0</v>
      </c>
    </row>
    <row r="38" spans="1:11" s="8" customFormat="1" ht="20.25" customHeight="1">
      <c r="A38" s="637">
        <v>28</v>
      </c>
      <c r="B38" s="760" t="s">
        <v>465</v>
      </c>
      <c r="C38" s="24">
        <f>'10-2-1　新規（福祉医療機構）'!C38+'10-2-2　新規（市中銀行）'!C38</f>
        <v>0</v>
      </c>
      <c r="D38" s="23">
        <f>'10-2-1　新規（福祉医療機構）'!D38+'10-2-2　新規（市中銀行）'!D38</f>
        <v>0</v>
      </c>
      <c r="E38" s="22">
        <f>'10-2-1　新規（福祉医療機構）'!E38+'10-2-2　新規（市中銀行）'!E38</f>
        <v>0</v>
      </c>
      <c r="F38" s="21">
        <f>'10-2-1　新規（福祉医療機構）'!F38+'10-2-2　新規（市中銀行）'!F38</f>
        <v>0</v>
      </c>
      <c r="G38" s="20">
        <f>'10-2-1　新規（福祉医療機構）'!G38+'10-2-2　新規（市中銀行）'!G38</f>
        <v>0</v>
      </c>
      <c r="H38" s="18">
        <f>'10-2-1　新規（福祉医療機構）'!H38+'10-2-2　新規（市中銀行）'!H38</f>
        <v>0</v>
      </c>
      <c r="I38" s="18">
        <f>'10-2-1　新規（福祉医療機構）'!I38+'10-2-2　新規（市中銀行）'!I38</f>
        <v>0</v>
      </c>
      <c r="J38" s="18">
        <f>'10-2-1　新規（福祉医療機構）'!J38+'10-2-2　新規（市中銀行）'!J38</f>
        <v>0</v>
      </c>
      <c r="K38" s="12">
        <f t="shared" si="0"/>
        <v>0</v>
      </c>
    </row>
    <row r="39" spans="1:11" s="8" customFormat="1" ht="20.25" customHeight="1">
      <c r="A39" s="637">
        <v>29</v>
      </c>
      <c r="B39" s="760" t="s">
        <v>1167</v>
      </c>
      <c r="C39" s="24">
        <f>'10-2-1　新規（福祉医療機構）'!C39+'10-2-2　新規（市中銀行）'!C39</f>
        <v>0</v>
      </c>
      <c r="D39" s="23">
        <f>'10-2-1　新規（福祉医療機構）'!D39+'10-2-2　新規（市中銀行）'!D39</f>
        <v>0</v>
      </c>
      <c r="E39" s="22">
        <f>'10-2-1　新規（福祉医療機構）'!E39+'10-2-2　新規（市中銀行）'!E39</f>
        <v>0</v>
      </c>
      <c r="F39" s="21">
        <f>'10-2-1　新規（福祉医療機構）'!F39+'10-2-2　新規（市中銀行）'!F39</f>
        <v>0</v>
      </c>
      <c r="G39" s="20">
        <f>'10-2-1　新規（福祉医療機構）'!G39+'10-2-2　新規（市中銀行）'!G39</f>
        <v>0</v>
      </c>
      <c r="H39" s="18">
        <f>'10-2-1　新規（福祉医療機構）'!H39+'10-2-2　新規（市中銀行）'!H39</f>
        <v>0</v>
      </c>
      <c r="I39" s="18">
        <f>'10-2-1　新規（福祉医療機構）'!I39+'10-2-2　新規（市中銀行）'!I39</f>
        <v>0</v>
      </c>
      <c r="J39" s="18">
        <f>'10-2-1　新規（福祉医療機構）'!J39+'10-2-2　新規（市中銀行）'!J39</f>
        <v>0</v>
      </c>
      <c r="K39" s="12">
        <f t="shared" si="0"/>
        <v>0</v>
      </c>
    </row>
    <row r="40" spans="1:11" s="8" customFormat="1" ht="20.25" customHeight="1">
      <c r="A40" s="637">
        <v>30</v>
      </c>
      <c r="B40" s="760" t="s">
        <v>1178</v>
      </c>
      <c r="C40" s="24">
        <f>'10-2-1　新規（福祉医療機構）'!C40+'10-2-2　新規（市中銀行）'!C40</f>
        <v>0</v>
      </c>
      <c r="D40" s="23">
        <f>'10-2-1　新規（福祉医療機構）'!D40+'10-2-2　新規（市中銀行）'!D40</f>
        <v>0</v>
      </c>
      <c r="E40" s="22">
        <f>'10-2-1　新規（福祉医療機構）'!E40+'10-2-2　新規（市中銀行）'!E40</f>
        <v>0</v>
      </c>
      <c r="F40" s="21">
        <f>'10-2-1　新規（福祉医療機構）'!F40+'10-2-2　新規（市中銀行）'!F40</f>
        <v>0</v>
      </c>
      <c r="G40" s="20">
        <f>'10-2-1　新規（福祉医療機構）'!G40+'10-2-2　新規（市中銀行）'!G40</f>
        <v>0</v>
      </c>
      <c r="H40" s="18">
        <f>'10-2-1　新規（福祉医療機構）'!H40+'10-2-2　新規（市中銀行）'!H40</f>
        <v>0</v>
      </c>
      <c r="I40" s="18">
        <f>'10-2-1　新規（福祉医療機構）'!I40+'10-2-2　新規（市中銀行）'!I40</f>
        <v>0</v>
      </c>
      <c r="J40" s="18">
        <f>'10-2-1　新規（福祉医療機構）'!J40+'10-2-2　新規（市中銀行）'!J40</f>
        <v>0</v>
      </c>
      <c r="K40" s="12">
        <f t="shared" si="0"/>
        <v>0</v>
      </c>
    </row>
    <row r="41" spans="1:11" s="8" customFormat="1" ht="20.25" customHeight="1">
      <c r="A41" s="637" t="s">
        <v>389</v>
      </c>
      <c r="B41" s="640"/>
      <c r="C41" s="17">
        <f t="shared" ref="C41:K41" si="1">SUM(C11:C40)</f>
        <v>0</v>
      </c>
      <c r="D41" s="16">
        <f t="shared" si="1"/>
        <v>0</v>
      </c>
      <c r="E41" s="15">
        <f t="shared" si="1"/>
        <v>0</v>
      </c>
      <c r="F41" s="21">
        <f t="shared" si="1"/>
        <v>0</v>
      </c>
      <c r="G41" s="10">
        <f t="shared" si="1"/>
        <v>0</v>
      </c>
      <c r="H41" s="13">
        <f t="shared" si="1"/>
        <v>0</v>
      </c>
      <c r="I41" s="12">
        <f t="shared" si="1"/>
        <v>0</v>
      </c>
      <c r="J41" s="12">
        <f t="shared" si="1"/>
        <v>0</v>
      </c>
      <c r="K41" s="12">
        <f t="shared" si="1"/>
        <v>0</v>
      </c>
    </row>
    <row r="42" spans="1:11" s="8" customFormat="1" ht="20.25" customHeight="1">
      <c r="A42" s="1421" t="s">
        <v>388</v>
      </c>
      <c r="B42" s="1422"/>
      <c r="C42" s="1422"/>
      <c r="D42" s="1422"/>
      <c r="E42" s="1423"/>
      <c r="F42" s="11" t="s">
        <v>387</v>
      </c>
      <c r="G42" s="10">
        <f>C41</f>
        <v>0</v>
      </c>
      <c r="H42" s="1427"/>
      <c r="I42" s="1428"/>
      <c r="J42" s="1428"/>
      <c r="K42" s="1429"/>
    </row>
    <row r="43" spans="1:11" s="8" customFormat="1" ht="20.25" customHeight="1">
      <c r="A43" s="1424"/>
      <c r="B43" s="1425"/>
      <c r="C43" s="1425"/>
      <c r="D43" s="1425"/>
      <c r="E43" s="1426"/>
      <c r="F43" s="11" t="s">
        <v>386</v>
      </c>
      <c r="G43" s="10">
        <f>F41</f>
        <v>0</v>
      </c>
      <c r="H43" s="1430"/>
      <c r="I43" s="1431"/>
      <c r="J43" s="1431"/>
      <c r="K43" s="1432"/>
    </row>
    <row r="44" spans="1:11" ht="5.25" customHeight="1">
      <c r="A44" s="5"/>
      <c r="B44" s="5"/>
      <c r="C44" s="5"/>
      <c r="D44" s="5"/>
      <c r="E44" s="5"/>
      <c r="F44" s="5"/>
      <c r="G44" s="5"/>
      <c r="H44" s="5"/>
      <c r="I44" s="5"/>
      <c r="J44" s="5"/>
      <c r="K44" s="5"/>
    </row>
    <row r="45" spans="1:11">
      <c r="A45" s="5"/>
      <c r="B45" s="5"/>
      <c r="C45" s="5"/>
      <c r="D45" s="5"/>
      <c r="E45" s="5"/>
      <c r="F45" s="5"/>
      <c r="G45" s="5"/>
      <c r="H45" s="5"/>
      <c r="I45" s="5"/>
      <c r="J45" s="5"/>
      <c r="K45" s="5"/>
    </row>
  </sheetData>
  <mergeCells count="16">
    <mergeCell ref="A42:E43"/>
    <mergeCell ref="H42:K43"/>
    <mergeCell ref="A3:B3"/>
    <mergeCell ref="I3:J3"/>
    <mergeCell ref="A6:A10"/>
    <mergeCell ref="B6:B10"/>
    <mergeCell ref="C6:G6"/>
    <mergeCell ref="H6:K6"/>
    <mergeCell ref="C7:E7"/>
    <mergeCell ref="G7:G10"/>
    <mergeCell ref="H7:H10"/>
    <mergeCell ref="I7:I10"/>
    <mergeCell ref="J7:J10"/>
    <mergeCell ref="K7:K10"/>
    <mergeCell ref="C8:C10"/>
    <mergeCell ref="F8:F10"/>
  </mergeCells>
  <phoneticPr fontId="4"/>
  <printOptions horizontalCentered="1"/>
  <pageMargins left="0.74803149606299213" right="0.74803149606299213" top="0.35433070866141736" bottom="0.23622047244094491" header="0.31496062992125984" footer="0.15748031496062992"/>
  <pageSetup paperSize="9" scale="83"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114EC-FAE8-40B7-924E-BB82FF938FAA}">
  <sheetPr>
    <tabColor rgb="FFFFFF00"/>
    <pageSetUpPr fitToPage="1"/>
  </sheetPr>
  <dimension ref="A1:K45"/>
  <sheetViews>
    <sheetView showWhiteSpace="0" zoomScaleNormal="100" workbookViewId="0">
      <selection activeCell="C12" sqref="C12"/>
    </sheetView>
  </sheetViews>
  <sheetFormatPr defaultColWidth="9" defaultRowHeight="13.5"/>
  <cols>
    <col min="1" max="2" width="6.125" style="2" customWidth="1"/>
    <col min="3" max="3" width="10" style="2" customWidth="1"/>
    <col min="4" max="4" width="8.5" style="2" customWidth="1"/>
    <col min="5" max="5" width="7.5" style="2" customWidth="1"/>
    <col min="6" max="6" width="10" style="2" customWidth="1"/>
    <col min="7" max="7" width="10.5" style="2" customWidth="1"/>
    <col min="8" max="10" width="9.5" style="2" customWidth="1"/>
    <col min="11" max="11" width="10.5" style="2" customWidth="1"/>
    <col min="12" max="16384" width="9" style="2"/>
  </cols>
  <sheetData>
    <row r="1" spans="1:11" ht="21.75" customHeight="1">
      <c r="A1" s="52" t="s">
        <v>474</v>
      </c>
      <c r="B1" s="52"/>
      <c r="C1" s="52"/>
      <c r="K1" s="636"/>
    </row>
    <row r="2" spans="1:11" ht="12" customHeight="1">
      <c r="A2" s="52"/>
      <c r="B2" s="52"/>
      <c r="C2" s="52"/>
      <c r="K2" s="636"/>
    </row>
    <row r="3" spans="1:11" ht="12" customHeight="1">
      <c r="A3" s="1386" t="s">
        <v>463</v>
      </c>
      <c r="B3" s="1386"/>
      <c r="C3" s="55"/>
      <c r="D3" s="55"/>
      <c r="E3" s="55"/>
      <c r="G3" s="638" t="s">
        <v>462</v>
      </c>
      <c r="H3" s="54"/>
      <c r="I3" s="1387"/>
      <c r="J3" s="1387"/>
      <c r="K3" s="59" t="s">
        <v>473</v>
      </c>
    </row>
    <row r="4" spans="1:11" ht="12" customHeight="1">
      <c r="A4" s="52"/>
      <c r="B4" s="52"/>
      <c r="C4" s="52"/>
      <c r="G4" s="638" t="s">
        <v>472</v>
      </c>
      <c r="H4" s="5"/>
      <c r="I4" s="5"/>
      <c r="J4" s="5"/>
      <c r="K4" s="58"/>
    </row>
    <row r="5" spans="1:11">
      <c r="A5" s="5"/>
      <c r="B5" s="5"/>
      <c r="C5" s="5"/>
      <c r="D5" s="5"/>
      <c r="E5" s="5"/>
      <c r="F5" s="5"/>
      <c r="G5" s="5"/>
      <c r="H5" s="5"/>
      <c r="I5" s="5"/>
      <c r="J5" s="5"/>
      <c r="K5" s="50" t="s">
        <v>461</v>
      </c>
    </row>
    <row r="6" spans="1:11" s="8" customFormat="1" ht="27" customHeight="1">
      <c r="A6" s="1388" t="s">
        <v>460</v>
      </c>
      <c r="B6" s="1388" t="s">
        <v>459</v>
      </c>
      <c r="C6" s="1421" t="s">
        <v>470</v>
      </c>
      <c r="D6" s="1444"/>
      <c r="E6" s="1444"/>
      <c r="F6" s="1444"/>
      <c r="G6" s="1445"/>
      <c r="H6" s="1393" t="s">
        <v>457</v>
      </c>
      <c r="I6" s="1393"/>
      <c r="J6" s="1393"/>
      <c r="K6" s="1394"/>
    </row>
    <row r="7" spans="1:11">
      <c r="A7" s="1389"/>
      <c r="B7" s="1389"/>
      <c r="C7" s="1441" t="s">
        <v>455</v>
      </c>
      <c r="D7" s="1441"/>
      <c r="E7" s="1441"/>
      <c r="F7" s="641" t="s">
        <v>454</v>
      </c>
      <c r="G7" s="1401" t="s">
        <v>451</v>
      </c>
      <c r="H7" s="1404" t="s">
        <v>453</v>
      </c>
      <c r="I7" s="1407" t="s">
        <v>452</v>
      </c>
      <c r="J7" s="1410"/>
      <c r="K7" s="1388" t="s">
        <v>469</v>
      </c>
    </row>
    <row r="8" spans="1:11" ht="9" customHeight="1">
      <c r="A8" s="1389"/>
      <c r="B8" s="1389"/>
      <c r="C8" s="1414" t="s">
        <v>450</v>
      </c>
      <c r="D8" s="48"/>
      <c r="E8" s="47"/>
      <c r="F8" s="1416" t="s">
        <v>449</v>
      </c>
      <c r="G8" s="1402"/>
      <c r="H8" s="1405"/>
      <c r="I8" s="1408"/>
      <c r="J8" s="1442"/>
      <c r="K8" s="1389"/>
    </row>
    <row r="9" spans="1:11">
      <c r="A9" s="1389"/>
      <c r="B9" s="1389"/>
      <c r="C9" s="1414"/>
      <c r="D9" s="46" t="s">
        <v>448</v>
      </c>
      <c r="E9" s="46" t="s">
        <v>447</v>
      </c>
      <c r="F9" s="1417"/>
      <c r="G9" s="1402"/>
      <c r="H9" s="1405"/>
      <c r="I9" s="1408"/>
      <c r="J9" s="1442"/>
      <c r="K9" s="1389"/>
    </row>
    <row r="10" spans="1:11" ht="35.25" customHeight="1">
      <c r="A10" s="1390"/>
      <c r="B10" s="1390"/>
      <c r="C10" s="1415"/>
      <c r="D10" s="45" t="s">
        <v>446</v>
      </c>
      <c r="E10" s="45" t="s">
        <v>446</v>
      </c>
      <c r="F10" s="1418"/>
      <c r="G10" s="1403"/>
      <c r="H10" s="1406"/>
      <c r="I10" s="1409"/>
      <c r="J10" s="1443"/>
      <c r="K10" s="1390"/>
    </row>
    <row r="11" spans="1:11" s="8" customFormat="1" ht="20.25" customHeight="1">
      <c r="A11" s="637">
        <v>1</v>
      </c>
      <c r="B11" s="746" t="s">
        <v>1166</v>
      </c>
      <c r="C11" s="24"/>
      <c r="D11" s="23"/>
      <c r="E11" s="22"/>
      <c r="F11" s="21"/>
      <c r="G11" s="20">
        <f t="shared" ref="G11:G40" si="0">C11+F11</f>
        <v>0</v>
      </c>
      <c r="H11" s="19"/>
      <c r="I11" s="18"/>
      <c r="J11" s="18"/>
      <c r="K11" s="12">
        <f t="shared" ref="K11:K40" si="1">SUM(H11:J11)</f>
        <v>0</v>
      </c>
    </row>
    <row r="12" spans="1:11" s="8" customFormat="1" ht="20.25" customHeight="1">
      <c r="A12" s="637">
        <v>2</v>
      </c>
      <c r="B12" s="760" t="s">
        <v>433</v>
      </c>
      <c r="C12" s="24"/>
      <c r="D12" s="23"/>
      <c r="E12" s="22"/>
      <c r="F12" s="21"/>
      <c r="G12" s="20">
        <f t="shared" si="0"/>
        <v>0</v>
      </c>
      <c r="H12" s="19"/>
      <c r="I12" s="18"/>
      <c r="J12" s="18"/>
      <c r="K12" s="12">
        <f t="shared" si="1"/>
        <v>0</v>
      </c>
    </row>
    <row r="13" spans="1:11" s="8" customFormat="1" ht="20.25" customHeight="1">
      <c r="A13" s="637">
        <v>3</v>
      </c>
      <c r="B13" s="760" t="s">
        <v>430</v>
      </c>
      <c r="C13" s="24"/>
      <c r="D13" s="23"/>
      <c r="E13" s="22"/>
      <c r="F13" s="21"/>
      <c r="G13" s="20">
        <f t="shared" si="0"/>
        <v>0</v>
      </c>
      <c r="H13" s="19"/>
      <c r="I13" s="18"/>
      <c r="J13" s="18"/>
      <c r="K13" s="12">
        <f t="shared" si="1"/>
        <v>0</v>
      </c>
    </row>
    <row r="14" spans="1:11" s="8" customFormat="1" ht="20.25" customHeight="1">
      <c r="A14" s="637">
        <v>4</v>
      </c>
      <c r="B14" s="760" t="s">
        <v>427</v>
      </c>
      <c r="C14" s="24"/>
      <c r="D14" s="23"/>
      <c r="E14" s="22"/>
      <c r="F14" s="21"/>
      <c r="G14" s="20">
        <f t="shared" si="0"/>
        <v>0</v>
      </c>
      <c r="H14" s="19"/>
      <c r="I14" s="18"/>
      <c r="J14" s="18"/>
      <c r="K14" s="12">
        <f t="shared" si="1"/>
        <v>0</v>
      </c>
    </row>
    <row r="15" spans="1:11" s="8" customFormat="1" ht="20.25" customHeight="1">
      <c r="A15" s="637">
        <v>5</v>
      </c>
      <c r="B15" s="760" t="s">
        <v>424</v>
      </c>
      <c r="C15" s="24"/>
      <c r="D15" s="23"/>
      <c r="E15" s="22"/>
      <c r="F15" s="21"/>
      <c r="G15" s="20">
        <f t="shared" si="0"/>
        <v>0</v>
      </c>
      <c r="H15" s="19"/>
      <c r="I15" s="18"/>
      <c r="J15" s="18"/>
      <c r="K15" s="12">
        <f t="shared" si="1"/>
        <v>0</v>
      </c>
    </row>
    <row r="16" spans="1:11" s="8" customFormat="1" ht="20.25" customHeight="1">
      <c r="A16" s="637">
        <v>6</v>
      </c>
      <c r="B16" s="760" t="s">
        <v>419</v>
      </c>
      <c r="C16" s="24"/>
      <c r="D16" s="23"/>
      <c r="E16" s="22"/>
      <c r="F16" s="21"/>
      <c r="G16" s="20">
        <f t="shared" si="0"/>
        <v>0</v>
      </c>
      <c r="H16" s="19"/>
      <c r="I16" s="18"/>
      <c r="J16" s="18"/>
      <c r="K16" s="12">
        <f t="shared" si="1"/>
        <v>0</v>
      </c>
    </row>
    <row r="17" spans="1:11" s="8" customFormat="1" ht="20.25" customHeight="1">
      <c r="A17" s="637">
        <v>7</v>
      </c>
      <c r="B17" s="760" t="s">
        <v>416</v>
      </c>
      <c r="C17" s="24"/>
      <c r="D17" s="23"/>
      <c r="E17" s="22"/>
      <c r="F17" s="21"/>
      <c r="G17" s="20">
        <f t="shared" si="0"/>
        <v>0</v>
      </c>
      <c r="H17" s="19"/>
      <c r="I17" s="18"/>
      <c r="J17" s="18"/>
      <c r="K17" s="12">
        <f t="shared" si="1"/>
        <v>0</v>
      </c>
    </row>
    <row r="18" spans="1:11" s="8" customFormat="1" ht="20.25" customHeight="1">
      <c r="A18" s="637">
        <v>8</v>
      </c>
      <c r="B18" s="760" t="s">
        <v>413</v>
      </c>
      <c r="C18" s="24"/>
      <c r="D18" s="23"/>
      <c r="E18" s="22"/>
      <c r="F18" s="21"/>
      <c r="G18" s="20">
        <f t="shared" si="0"/>
        <v>0</v>
      </c>
      <c r="H18" s="19"/>
      <c r="I18" s="18"/>
      <c r="J18" s="18"/>
      <c r="K18" s="12">
        <f t="shared" si="1"/>
        <v>0</v>
      </c>
    </row>
    <row r="19" spans="1:11" s="8" customFormat="1" ht="20.25" customHeight="1">
      <c r="A19" s="637">
        <v>9</v>
      </c>
      <c r="B19" s="760" t="s">
        <v>410</v>
      </c>
      <c r="C19" s="24"/>
      <c r="D19" s="23"/>
      <c r="E19" s="22"/>
      <c r="F19" s="21"/>
      <c r="G19" s="20">
        <f t="shared" si="0"/>
        <v>0</v>
      </c>
      <c r="H19" s="19"/>
      <c r="I19" s="18"/>
      <c r="J19" s="18"/>
      <c r="K19" s="12">
        <f t="shared" si="1"/>
        <v>0</v>
      </c>
    </row>
    <row r="20" spans="1:11" s="8" customFormat="1" ht="20.25" customHeight="1">
      <c r="A20" s="637">
        <v>10</v>
      </c>
      <c r="B20" s="760" t="s">
        <v>409</v>
      </c>
      <c r="C20" s="24"/>
      <c r="D20" s="23"/>
      <c r="E20" s="22"/>
      <c r="F20" s="21"/>
      <c r="G20" s="20">
        <f t="shared" si="0"/>
        <v>0</v>
      </c>
      <c r="H20" s="19"/>
      <c r="I20" s="18"/>
      <c r="J20" s="18"/>
      <c r="K20" s="12">
        <f t="shared" si="1"/>
        <v>0</v>
      </c>
    </row>
    <row r="21" spans="1:11" s="8" customFormat="1" ht="20.25" customHeight="1">
      <c r="A21" s="637">
        <v>11</v>
      </c>
      <c r="B21" s="760" t="s">
        <v>407</v>
      </c>
      <c r="C21" s="24"/>
      <c r="D21" s="23"/>
      <c r="E21" s="22"/>
      <c r="F21" s="21"/>
      <c r="G21" s="20">
        <f t="shared" si="0"/>
        <v>0</v>
      </c>
      <c r="H21" s="19"/>
      <c r="I21" s="18"/>
      <c r="J21" s="18"/>
      <c r="K21" s="12">
        <f t="shared" si="1"/>
        <v>0</v>
      </c>
    </row>
    <row r="22" spans="1:11" s="8" customFormat="1" ht="20.25" customHeight="1">
      <c r="A22" s="637">
        <v>12</v>
      </c>
      <c r="B22" s="760" t="s">
        <v>405</v>
      </c>
      <c r="C22" s="24"/>
      <c r="D22" s="23"/>
      <c r="E22" s="22"/>
      <c r="F22" s="21"/>
      <c r="G22" s="20">
        <f t="shared" si="0"/>
        <v>0</v>
      </c>
      <c r="H22" s="19"/>
      <c r="I22" s="18"/>
      <c r="J22" s="18"/>
      <c r="K22" s="12">
        <f t="shared" si="1"/>
        <v>0</v>
      </c>
    </row>
    <row r="23" spans="1:11" s="8" customFormat="1" ht="20.25" customHeight="1">
      <c r="A23" s="637">
        <v>13</v>
      </c>
      <c r="B23" s="760" t="s">
        <v>404</v>
      </c>
      <c r="C23" s="24"/>
      <c r="D23" s="23"/>
      <c r="E23" s="22"/>
      <c r="F23" s="21"/>
      <c r="G23" s="20">
        <f t="shared" si="0"/>
        <v>0</v>
      </c>
      <c r="H23" s="19"/>
      <c r="I23" s="18"/>
      <c r="J23" s="18"/>
      <c r="K23" s="12">
        <f t="shared" si="1"/>
        <v>0</v>
      </c>
    </row>
    <row r="24" spans="1:11" s="8" customFormat="1" ht="20.25" customHeight="1">
      <c r="A24" s="637">
        <v>14</v>
      </c>
      <c r="B24" s="760" t="s">
        <v>403</v>
      </c>
      <c r="C24" s="24"/>
      <c r="D24" s="23"/>
      <c r="E24" s="22"/>
      <c r="F24" s="21"/>
      <c r="G24" s="20">
        <f t="shared" si="0"/>
        <v>0</v>
      </c>
      <c r="H24" s="19"/>
      <c r="I24" s="18"/>
      <c r="J24" s="18"/>
      <c r="K24" s="12">
        <f t="shared" si="1"/>
        <v>0</v>
      </c>
    </row>
    <row r="25" spans="1:11" s="8" customFormat="1" ht="20.25" customHeight="1">
      <c r="A25" s="637">
        <v>15</v>
      </c>
      <c r="B25" s="760" t="s">
        <v>402</v>
      </c>
      <c r="C25" s="24"/>
      <c r="D25" s="23"/>
      <c r="E25" s="22"/>
      <c r="F25" s="21"/>
      <c r="G25" s="20">
        <f t="shared" si="0"/>
        <v>0</v>
      </c>
      <c r="H25" s="19"/>
      <c r="I25" s="18"/>
      <c r="J25" s="18"/>
      <c r="K25" s="12">
        <f t="shared" si="1"/>
        <v>0</v>
      </c>
    </row>
    <row r="26" spans="1:11" s="8" customFormat="1" ht="20.25" customHeight="1">
      <c r="A26" s="637">
        <v>16</v>
      </c>
      <c r="B26" s="760" t="s">
        <v>401</v>
      </c>
      <c r="C26" s="24"/>
      <c r="D26" s="23"/>
      <c r="E26" s="22"/>
      <c r="F26" s="21"/>
      <c r="G26" s="20">
        <f t="shared" si="0"/>
        <v>0</v>
      </c>
      <c r="H26" s="19"/>
      <c r="I26" s="18"/>
      <c r="J26" s="18"/>
      <c r="K26" s="12">
        <f t="shared" si="1"/>
        <v>0</v>
      </c>
    </row>
    <row r="27" spans="1:11" s="8" customFormat="1" ht="20.25" customHeight="1">
      <c r="A27" s="637">
        <v>17</v>
      </c>
      <c r="B27" s="760" t="s">
        <v>400</v>
      </c>
      <c r="C27" s="24"/>
      <c r="D27" s="23"/>
      <c r="E27" s="22"/>
      <c r="F27" s="21"/>
      <c r="G27" s="20">
        <f t="shared" si="0"/>
        <v>0</v>
      </c>
      <c r="H27" s="19"/>
      <c r="I27" s="18"/>
      <c r="J27" s="18"/>
      <c r="K27" s="12">
        <f t="shared" si="1"/>
        <v>0</v>
      </c>
    </row>
    <row r="28" spans="1:11" s="8" customFormat="1" ht="20.25" customHeight="1">
      <c r="A28" s="637">
        <v>18</v>
      </c>
      <c r="B28" s="760" t="s">
        <v>399</v>
      </c>
      <c r="C28" s="24"/>
      <c r="D28" s="23"/>
      <c r="E28" s="22"/>
      <c r="F28" s="21"/>
      <c r="G28" s="20">
        <f t="shared" si="0"/>
        <v>0</v>
      </c>
      <c r="H28" s="19"/>
      <c r="I28" s="18"/>
      <c r="J28" s="18"/>
      <c r="K28" s="12">
        <f t="shared" si="1"/>
        <v>0</v>
      </c>
    </row>
    <row r="29" spans="1:11" s="8" customFormat="1" ht="20.25" customHeight="1">
      <c r="A29" s="637">
        <v>19</v>
      </c>
      <c r="B29" s="760" t="s">
        <v>398</v>
      </c>
      <c r="C29" s="24"/>
      <c r="D29" s="23"/>
      <c r="E29" s="22"/>
      <c r="F29" s="21"/>
      <c r="G29" s="20">
        <f t="shared" si="0"/>
        <v>0</v>
      </c>
      <c r="H29" s="19"/>
      <c r="I29" s="18"/>
      <c r="J29" s="18"/>
      <c r="K29" s="12">
        <f t="shared" si="1"/>
        <v>0</v>
      </c>
    </row>
    <row r="30" spans="1:11" s="8" customFormat="1" ht="20.25" customHeight="1">
      <c r="A30" s="637">
        <v>20</v>
      </c>
      <c r="B30" s="760" t="s">
        <v>397</v>
      </c>
      <c r="C30" s="24"/>
      <c r="D30" s="23"/>
      <c r="E30" s="22"/>
      <c r="F30" s="21"/>
      <c r="G30" s="20">
        <f t="shared" si="0"/>
        <v>0</v>
      </c>
      <c r="H30" s="19"/>
      <c r="I30" s="18"/>
      <c r="J30" s="18"/>
      <c r="K30" s="12">
        <f t="shared" si="1"/>
        <v>0</v>
      </c>
    </row>
    <row r="31" spans="1:11" s="8" customFormat="1" ht="20.25" customHeight="1">
      <c r="A31" s="637">
        <v>21</v>
      </c>
      <c r="B31" s="760" t="s">
        <v>396</v>
      </c>
      <c r="C31" s="24"/>
      <c r="D31" s="23"/>
      <c r="E31" s="22"/>
      <c r="F31" s="21"/>
      <c r="G31" s="20">
        <f t="shared" si="0"/>
        <v>0</v>
      </c>
      <c r="H31" s="19"/>
      <c r="I31" s="18"/>
      <c r="J31" s="18"/>
      <c r="K31" s="12">
        <f t="shared" si="1"/>
        <v>0</v>
      </c>
    </row>
    <row r="32" spans="1:11" s="8" customFormat="1" ht="20.25" customHeight="1">
      <c r="A32" s="637">
        <v>22</v>
      </c>
      <c r="B32" s="760" t="s">
        <v>395</v>
      </c>
      <c r="C32" s="24"/>
      <c r="D32" s="23"/>
      <c r="E32" s="22"/>
      <c r="F32" s="21"/>
      <c r="G32" s="20">
        <f t="shared" si="0"/>
        <v>0</v>
      </c>
      <c r="H32" s="19"/>
      <c r="I32" s="18"/>
      <c r="J32" s="18"/>
      <c r="K32" s="12">
        <f t="shared" si="1"/>
        <v>0</v>
      </c>
    </row>
    <row r="33" spans="1:11" s="8" customFormat="1" ht="20.25" customHeight="1">
      <c r="A33" s="637">
        <v>23</v>
      </c>
      <c r="B33" s="760" t="s">
        <v>394</v>
      </c>
      <c r="C33" s="24"/>
      <c r="D33" s="23"/>
      <c r="E33" s="22"/>
      <c r="F33" s="21"/>
      <c r="G33" s="20">
        <f t="shared" si="0"/>
        <v>0</v>
      </c>
      <c r="H33" s="19"/>
      <c r="I33" s="18"/>
      <c r="J33" s="18"/>
      <c r="K33" s="12">
        <f t="shared" si="1"/>
        <v>0</v>
      </c>
    </row>
    <row r="34" spans="1:11" s="8" customFormat="1" ht="20.25" customHeight="1">
      <c r="A34" s="637">
        <v>24</v>
      </c>
      <c r="B34" s="760" t="s">
        <v>393</v>
      </c>
      <c r="C34" s="24"/>
      <c r="D34" s="23"/>
      <c r="E34" s="22"/>
      <c r="F34" s="21"/>
      <c r="G34" s="20">
        <f t="shared" si="0"/>
        <v>0</v>
      </c>
      <c r="H34" s="19"/>
      <c r="I34" s="18"/>
      <c r="J34" s="18"/>
      <c r="K34" s="12">
        <f t="shared" si="1"/>
        <v>0</v>
      </c>
    </row>
    <row r="35" spans="1:11" s="8" customFormat="1" ht="20.25" customHeight="1">
      <c r="A35" s="637">
        <v>25</v>
      </c>
      <c r="B35" s="760" t="s">
        <v>392</v>
      </c>
      <c r="C35" s="24"/>
      <c r="D35" s="23"/>
      <c r="E35" s="22"/>
      <c r="F35" s="21"/>
      <c r="G35" s="20">
        <f t="shared" si="0"/>
        <v>0</v>
      </c>
      <c r="H35" s="19"/>
      <c r="I35" s="18"/>
      <c r="J35" s="18"/>
      <c r="K35" s="12">
        <f t="shared" si="1"/>
        <v>0</v>
      </c>
    </row>
    <row r="36" spans="1:11" s="8" customFormat="1" ht="20.25" customHeight="1">
      <c r="A36" s="637">
        <v>26</v>
      </c>
      <c r="B36" s="760" t="s">
        <v>391</v>
      </c>
      <c r="C36" s="24"/>
      <c r="D36" s="23"/>
      <c r="E36" s="22"/>
      <c r="F36" s="21"/>
      <c r="G36" s="20">
        <f t="shared" si="0"/>
        <v>0</v>
      </c>
      <c r="H36" s="19"/>
      <c r="I36" s="18"/>
      <c r="J36" s="18"/>
      <c r="K36" s="12">
        <f t="shared" si="1"/>
        <v>0</v>
      </c>
    </row>
    <row r="37" spans="1:11" s="8" customFormat="1" ht="20.25" customHeight="1">
      <c r="A37" s="637">
        <v>27</v>
      </c>
      <c r="B37" s="760" t="s">
        <v>390</v>
      </c>
      <c r="C37" s="24"/>
      <c r="D37" s="23"/>
      <c r="E37" s="22"/>
      <c r="F37" s="21"/>
      <c r="G37" s="20">
        <f t="shared" si="0"/>
        <v>0</v>
      </c>
      <c r="H37" s="19"/>
      <c r="I37" s="18"/>
      <c r="J37" s="18"/>
      <c r="K37" s="12">
        <f t="shared" si="1"/>
        <v>0</v>
      </c>
    </row>
    <row r="38" spans="1:11" s="8" customFormat="1" ht="20.25" customHeight="1">
      <c r="A38" s="637">
        <v>28</v>
      </c>
      <c r="B38" s="760" t="s">
        <v>465</v>
      </c>
      <c r="C38" s="24"/>
      <c r="D38" s="23"/>
      <c r="E38" s="22"/>
      <c r="F38" s="21"/>
      <c r="G38" s="20">
        <f t="shared" si="0"/>
        <v>0</v>
      </c>
      <c r="H38" s="19"/>
      <c r="I38" s="18"/>
      <c r="J38" s="18"/>
      <c r="K38" s="12">
        <f t="shared" si="1"/>
        <v>0</v>
      </c>
    </row>
    <row r="39" spans="1:11" s="8" customFormat="1" ht="20.25" customHeight="1">
      <c r="A39" s="637">
        <v>29</v>
      </c>
      <c r="B39" s="760" t="s">
        <v>1167</v>
      </c>
      <c r="C39" s="24"/>
      <c r="D39" s="23"/>
      <c r="E39" s="22"/>
      <c r="F39" s="21"/>
      <c r="G39" s="20">
        <f t="shared" si="0"/>
        <v>0</v>
      </c>
      <c r="H39" s="19"/>
      <c r="I39" s="18"/>
      <c r="J39" s="18"/>
      <c r="K39" s="12">
        <f t="shared" si="1"/>
        <v>0</v>
      </c>
    </row>
    <row r="40" spans="1:11" s="8" customFormat="1" ht="20.25" customHeight="1">
      <c r="A40" s="637">
        <v>30</v>
      </c>
      <c r="B40" s="760" t="s">
        <v>1178</v>
      </c>
      <c r="C40" s="24"/>
      <c r="D40" s="23"/>
      <c r="E40" s="22"/>
      <c r="F40" s="21"/>
      <c r="G40" s="20">
        <f t="shared" si="0"/>
        <v>0</v>
      </c>
      <c r="H40" s="19"/>
      <c r="I40" s="18"/>
      <c r="J40" s="18"/>
      <c r="K40" s="12">
        <f t="shared" si="1"/>
        <v>0</v>
      </c>
    </row>
    <row r="41" spans="1:11" s="8" customFormat="1" ht="20.25" customHeight="1">
      <c r="A41" s="637" t="s">
        <v>389</v>
      </c>
      <c r="B41" s="640"/>
      <c r="C41" s="17">
        <f t="shared" ref="C41:K41" si="2">SUM(C11:C40)</f>
        <v>0</v>
      </c>
      <c r="D41" s="16">
        <f t="shared" si="2"/>
        <v>0</v>
      </c>
      <c r="E41" s="15">
        <f t="shared" si="2"/>
        <v>0</v>
      </c>
      <c r="F41" s="21">
        <f t="shared" si="2"/>
        <v>0</v>
      </c>
      <c r="G41" s="10">
        <f t="shared" si="2"/>
        <v>0</v>
      </c>
      <c r="H41" s="13">
        <f t="shared" si="2"/>
        <v>0</v>
      </c>
      <c r="I41" s="12">
        <f t="shared" si="2"/>
        <v>0</v>
      </c>
      <c r="J41" s="12">
        <f t="shared" si="2"/>
        <v>0</v>
      </c>
      <c r="K41" s="12">
        <f t="shared" si="2"/>
        <v>0</v>
      </c>
    </row>
    <row r="42" spans="1:11" s="8" customFormat="1" ht="20.25" customHeight="1">
      <c r="A42" s="1421" t="s">
        <v>388</v>
      </c>
      <c r="B42" s="1422"/>
      <c r="C42" s="1422"/>
      <c r="D42" s="1422"/>
      <c r="E42" s="1423"/>
      <c r="F42" s="11" t="s">
        <v>387</v>
      </c>
      <c r="G42" s="10">
        <f>C41</f>
        <v>0</v>
      </c>
      <c r="H42" s="1427"/>
      <c r="I42" s="1428"/>
      <c r="J42" s="1428"/>
      <c r="K42" s="1429"/>
    </row>
    <row r="43" spans="1:11" s="8" customFormat="1" ht="20.25" customHeight="1">
      <c r="A43" s="1424"/>
      <c r="B43" s="1425"/>
      <c r="C43" s="1425"/>
      <c r="D43" s="1425"/>
      <c r="E43" s="1426"/>
      <c r="F43" s="11" t="s">
        <v>386</v>
      </c>
      <c r="G43" s="10">
        <f>F41</f>
        <v>0</v>
      </c>
      <c r="H43" s="1430"/>
      <c r="I43" s="1431"/>
      <c r="J43" s="1431"/>
      <c r="K43" s="1432"/>
    </row>
    <row r="44" spans="1:11" ht="5.25" customHeight="1">
      <c r="A44" s="5"/>
      <c r="B44" s="5"/>
      <c r="C44" s="5"/>
      <c r="D44" s="5"/>
      <c r="E44" s="5"/>
      <c r="F44" s="5"/>
      <c r="G44" s="5"/>
      <c r="H44" s="5"/>
      <c r="I44" s="5"/>
      <c r="J44" s="5"/>
      <c r="K44" s="5"/>
    </row>
    <row r="45" spans="1:11">
      <c r="A45" s="5"/>
      <c r="B45" s="5"/>
      <c r="C45" s="5"/>
      <c r="D45" s="5"/>
      <c r="E45" s="5"/>
      <c r="F45" s="5"/>
      <c r="G45" s="5"/>
      <c r="H45" s="5"/>
      <c r="I45" s="5"/>
      <c r="J45" s="5"/>
      <c r="K45" s="5"/>
    </row>
  </sheetData>
  <mergeCells count="16">
    <mergeCell ref="A42:E43"/>
    <mergeCell ref="H42:K43"/>
    <mergeCell ref="A3:B3"/>
    <mergeCell ref="I3:J3"/>
    <mergeCell ref="A6:A10"/>
    <mergeCell ref="B6:B10"/>
    <mergeCell ref="C6:G6"/>
    <mergeCell ref="H6:K6"/>
    <mergeCell ref="C7:E7"/>
    <mergeCell ref="G7:G10"/>
    <mergeCell ref="H7:H10"/>
    <mergeCell ref="I7:I10"/>
    <mergeCell ref="J7:J10"/>
    <mergeCell ref="K7:K10"/>
    <mergeCell ref="C8:C10"/>
    <mergeCell ref="F8:F10"/>
  </mergeCells>
  <phoneticPr fontId="4"/>
  <printOptions horizontalCentered="1"/>
  <pageMargins left="0.74803149606299213" right="0.74803149606299213" top="0.35433070866141736" bottom="0.23622047244094491" header="0.31496062992125984" footer="0.15748031496062992"/>
  <pageSetup paperSize="9" scale="83"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7D3BD-B76F-4865-B859-8583210ED9FB}">
  <sheetPr codeName="Sheet23">
    <tabColor rgb="FFFFFF00"/>
    <pageSetUpPr fitToPage="1"/>
  </sheetPr>
  <dimension ref="A1:AG64"/>
  <sheetViews>
    <sheetView view="pageBreakPreview" zoomScaleNormal="100" zoomScaleSheetLayoutView="100" workbookViewId="0">
      <selection activeCell="A4" sqref="A4:E4"/>
    </sheetView>
  </sheetViews>
  <sheetFormatPr defaultRowHeight="13.5"/>
  <cols>
    <col min="1" max="24" width="4" style="60" customWidth="1"/>
    <col min="25" max="25" width="37.25" style="60" customWidth="1"/>
    <col min="26" max="26" width="13.875" style="60" customWidth="1"/>
    <col min="27" max="30" width="9.625" style="60" customWidth="1"/>
    <col min="31" max="35" width="11.375" style="60" customWidth="1"/>
    <col min="36" max="16384" width="9" style="60"/>
  </cols>
  <sheetData>
    <row r="1" spans="1:33" ht="18" thickBot="1">
      <c r="A1" s="1640"/>
      <c r="B1" s="1640"/>
      <c r="C1" s="1640"/>
      <c r="D1" s="1640"/>
      <c r="E1" s="1640"/>
      <c r="F1" s="1640"/>
      <c r="G1" s="1640"/>
      <c r="H1" s="1640"/>
      <c r="I1" s="1640"/>
      <c r="J1" s="1640"/>
      <c r="K1" s="1640"/>
      <c r="L1" s="1640"/>
      <c r="M1" s="1640"/>
      <c r="N1" s="1640"/>
      <c r="O1" s="1640"/>
      <c r="P1" s="1640"/>
      <c r="Q1" s="1640"/>
      <c r="R1" s="1640"/>
      <c r="S1" s="1640"/>
      <c r="T1" s="1640"/>
      <c r="U1" s="1640"/>
      <c r="V1" s="1640"/>
      <c r="W1" s="1640"/>
      <c r="X1" s="1640"/>
      <c r="Y1" s="161"/>
      <c r="Z1" s="161"/>
      <c r="AA1" s="161"/>
      <c r="AB1" s="161"/>
      <c r="AC1" s="161"/>
      <c r="AD1" s="161"/>
      <c r="AE1" s="161"/>
      <c r="AF1" s="161"/>
      <c r="AG1" s="161"/>
    </row>
    <row r="2" spans="1:33" ht="17.100000000000001" customHeight="1" thickTop="1">
      <c r="A2" s="160" t="s">
        <v>584</v>
      </c>
      <c r="P2" s="1641"/>
      <c r="Q2" s="1641"/>
      <c r="R2" s="1642"/>
      <c r="S2" s="1642"/>
      <c r="T2" s="1642"/>
      <c r="U2" s="1643"/>
      <c r="V2" s="1643"/>
      <c r="W2" s="1643"/>
      <c r="Y2" s="1644" t="s">
        <v>583</v>
      </c>
      <c r="Z2" s="1645"/>
      <c r="AA2" s="1645"/>
      <c r="AB2" s="1646"/>
    </row>
    <row r="3" spans="1:33" ht="9.75" customHeight="1" thickBot="1">
      <c r="A3" s="160"/>
      <c r="P3" s="1641"/>
      <c r="Q3" s="1641"/>
      <c r="R3" s="1650"/>
      <c r="S3" s="1650"/>
      <c r="T3" s="1650"/>
      <c r="U3" s="1651"/>
      <c r="V3" s="1651"/>
      <c r="W3" s="1651"/>
      <c r="Y3" s="1647"/>
      <c r="Z3" s="1648"/>
      <c r="AA3" s="1648"/>
      <c r="AB3" s="1649"/>
    </row>
    <row r="4" spans="1:33" ht="17.100000000000001" customHeight="1" thickTop="1">
      <c r="A4" s="1662" t="s">
        <v>1181</v>
      </c>
      <c r="B4" s="1663"/>
      <c r="C4" s="1663"/>
      <c r="D4" s="1663"/>
      <c r="E4" s="1664"/>
      <c r="P4" s="1641"/>
      <c r="Q4" s="1641"/>
      <c r="R4" s="1650"/>
      <c r="S4" s="1650"/>
      <c r="T4" s="1650"/>
      <c r="U4" s="1651"/>
      <c r="V4" s="1651"/>
      <c r="W4" s="1651"/>
      <c r="Y4" s="1638" t="s">
        <v>582</v>
      </c>
      <c r="Z4" s="1638"/>
      <c r="AA4" s="1638"/>
      <c r="AB4" s="1638"/>
    </row>
    <row r="5" spans="1:33" ht="6.75" customHeight="1" thickBot="1">
      <c r="A5" s="62"/>
      <c r="Y5" s="1639"/>
      <c r="Z5" s="1639"/>
      <c r="AA5" s="1639"/>
      <c r="AB5" s="1639"/>
    </row>
    <row r="6" spans="1:33" ht="18" customHeight="1" thickBot="1">
      <c r="A6" s="159" t="s">
        <v>581</v>
      </c>
      <c r="W6" s="158"/>
      <c r="Y6" s="83" t="s">
        <v>580</v>
      </c>
      <c r="Z6" s="65">
        <v>90</v>
      </c>
      <c r="AA6" s="157" t="s">
        <v>479</v>
      </c>
    </row>
    <row r="7" spans="1:33" s="81" customFormat="1" ht="3.75" customHeight="1" thickBot="1">
      <c r="O7" s="111"/>
      <c r="P7" s="111"/>
      <c r="Q7" s="111"/>
      <c r="R7" s="111"/>
      <c r="S7" s="111"/>
      <c r="T7" s="101"/>
      <c r="U7" s="101"/>
      <c r="V7" s="101"/>
      <c r="AA7" s="64"/>
    </row>
    <row r="8" spans="1:33" s="81" customFormat="1" ht="23.25" customHeight="1" thickBot="1">
      <c r="A8" s="1552" t="s">
        <v>579</v>
      </c>
      <c r="B8" s="1553"/>
      <c r="C8" s="1553"/>
      <c r="D8" s="1553"/>
      <c r="E8" s="1553"/>
      <c r="F8" s="1553"/>
      <c r="G8" s="1553"/>
      <c r="H8" s="1553"/>
      <c r="I8" s="1652"/>
      <c r="J8" s="1653" t="s">
        <v>517</v>
      </c>
      <c r="K8" s="1654"/>
      <c r="L8" s="1654"/>
      <c r="M8" s="1655"/>
      <c r="N8" s="1653" t="s">
        <v>578</v>
      </c>
      <c r="O8" s="1654"/>
      <c r="P8" s="1654"/>
      <c r="Q8" s="1655"/>
      <c r="S8" s="1656" t="s">
        <v>577</v>
      </c>
      <c r="T8" s="1657"/>
      <c r="U8" s="1657"/>
      <c r="V8" s="1657"/>
      <c r="W8" s="1658"/>
      <c r="Z8" s="156" t="s">
        <v>576</v>
      </c>
      <c r="AA8" s="155"/>
    </row>
    <row r="9" spans="1:33" s="81" customFormat="1" ht="15.95" customHeight="1" thickBot="1">
      <c r="A9" s="143">
        <v>1</v>
      </c>
      <c r="B9" s="146" t="s">
        <v>575</v>
      </c>
      <c r="C9" s="146"/>
      <c r="D9" s="146"/>
      <c r="E9" s="146"/>
      <c r="F9" s="146"/>
      <c r="G9" s="146"/>
      <c r="H9" s="146"/>
      <c r="I9" s="145"/>
      <c r="J9" s="1633">
        <f>Z10</f>
        <v>0</v>
      </c>
      <c r="K9" s="1633"/>
      <c r="L9" s="1633"/>
      <c r="M9" s="1633"/>
      <c r="N9" s="1633">
        <f>J27</f>
        <v>0</v>
      </c>
      <c r="O9" s="1633"/>
      <c r="P9" s="1633"/>
      <c r="Q9" s="1633"/>
      <c r="S9" s="1659"/>
      <c r="T9" s="1660"/>
      <c r="U9" s="1660"/>
      <c r="V9" s="1660"/>
      <c r="W9" s="1661"/>
      <c r="Y9" s="154" t="s">
        <v>574</v>
      </c>
      <c r="Z9" s="153" t="s">
        <v>573</v>
      </c>
      <c r="AA9" s="64"/>
    </row>
    <row r="10" spans="1:33" s="81" customFormat="1" ht="15.95" customHeight="1" thickBot="1">
      <c r="A10" s="149">
        <v>2</v>
      </c>
      <c r="B10" s="151" t="s">
        <v>572</v>
      </c>
      <c r="C10" s="151"/>
      <c r="D10" s="151"/>
      <c r="E10" s="151"/>
      <c r="F10" s="151"/>
      <c r="G10" s="151"/>
      <c r="H10" s="151"/>
      <c r="I10" s="150"/>
      <c r="J10" s="1633">
        <f>Z11</f>
        <v>0</v>
      </c>
      <c r="K10" s="1633"/>
      <c r="L10" s="1633"/>
      <c r="M10" s="1633"/>
      <c r="N10" s="1633">
        <f>L22</f>
        <v>0</v>
      </c>
      <c r="O10" s="1633"/>
      <c r="P10" s="1633"/>
      <c r="Q10" s="1633"/>
      <c r="S10" s="1627">
        <f>SUM(T38,T54)</f>
        <v>0</v>
      </c>
      <c r="T10" s="1628"/>
      <c r="U10" s="1628"/>
      <c r="V10" s="1628"/>
      <c r="W10" s="1629"/>
      <c r="Y10" s="83" t="s">
        <v>571</v>
      </c>
      <c r="Z10" s="65"/>
      <c r="AA10" s="64"/>
    </row>
    <row r="11" spans="1:33" s="81" customFormat="1" ht="15.95" customHeight="1" thickBot="1">
      <c r="A11" s="152">
        <v>3</v>
      </c>
      <c r="B11" s="151" t="s">
        <v>570</v>
      </c>
      <c r="C11" s="151"/>
      <c r="D11" s="151"/>
      <c r="E11" s="151"/>
      <c r="F11" s="151"/>
      <c r="G11" s="151"/>
      <c r="H11" s="151"/>
      <c r="I11" s="150"/>
      <c r="J11" s="1633">
        <f>SUM(J12:M13)</f>
        <v>0</v>
      </c>
      <c r="K11" s="1633"/>
      <c r="L11" s="1633"/>
      <c r="M11" s="1633"/>
      <c r="N11" s="1633">
        <f>SUM(N12:Q13)</f>
        <v>0</v>
      </c>
      <c r="O11" s="1633"/>
      <c r="P11" s="1633"/>
      <c r="Q11" s="1633"/>
      <c r="S11" s="1630"/>
      <c r="T11" s="1631"/>
      <c r="U11" s="1631"/>
      <c r="V11" s="1631"/>
      <c r="W11" s="1632"/>
      <c r="Y11" s="83" t="s">
        <v>569</v>
      </c>
      <c r="Z11" s="65"/>
      <c r="AA11" s="64"/>
    </row>
    <row r="12" spans="1:33" s="81" customFormat="1" ht="15.95" customHeight="1" thickBot="1">
      <c r="A12" s="149"/>
      <c r="B12" s="88" t="s">
        <v>568</v>
      </c>
      <c r="C12" s="88"/>
      <c r="D12" s="88"/>
      <c r="E12" s="88"/>
      <c r="F12" s="88"/>
      <c r="G12" s="88"/>
      <c r="H12" s="88"/>
      <c r="I12" s="117"/>
      <c r="J12" s="1634">
        <f>Z12</f>
        <v>0</v>
      </c>
      <c r="K12" s="1634"/>
      <c r="L12" s="1634"/>
      <c r="M12" s="1634"/>
      <c r="N12" s="1634">
        <f>P22</f>
        <v>0</v>
      </c>
      <c r="O12" s="1634"/>
      <c r="P12" s="1634"/>
      <c r="Q12" s="1634"/>
      <c r="Y12" s="83" t="s">
        <v>567</v>
      </c>
      <c r="Z12" s="65"/>
      <c r="AA12" s="64"/>
    </row>
    <row r="13" spans="1:33" s="81" customFormat="1" ht="15.95" customHeight="1" thickBot="1">
      <c r="A13" s="149"/>
      <c r="B13" s="148" t="s">
        <v>566</v>
      </c>
      <c r="C13" s="148"/>
      <c r="D13" s="148"/>
      <c r="E13" s="148"/>
      <c r="F13" s="148"/>
      <c r="G13" s="148"/>
      <c r="H13" s="148"/>
      <c r="I13" s="147"/>
      <c r="J13" s="1637">
        <f>Z13</f>
        <v>0</v>
      </c>
      <c r="K13" s="1637"/>
      <c r="L13" s="1637"/>
      <c r="M13" s="1637"/>
      <c r="N13" s="1637">
        <f>T22</f>
        <v>0</v>
      </c>
      <c r="O13" s="1637"/>
      <c r="P13" s="1637"/>
      <c r="Q13" s="1637"/>
      <c r="Y13" s="83" t="s">
        <v>565</v>
      </c>
      <c r="Z13" s="65"/>
      <c r="AA13" s="64"/>
    </row>
    <row r="14" spans="1:33" s="81" customFormat="1" ht="15.95" customHeight="1" thickBot="1">
      <c r="A14" s="143">
        <v>4</v>
      </c>
      <c r="B14" s="146" t="s">
        <v>564</v>
      </c>
      <c r="C14" s="146"/>
      <c r="D14" s="146"/>
      <c r="E14" s="146"/>
      <c r="F14" s="146"/>
      <c r="G14" s="146"/>
      <c r="H14" s="146"/>
      <c r="I14" s="145"/>
      <c r="J14" s="1633">
        <f>Z14</f>
        <v>0</v>
      </c>
      <c r="K14" s="1633"/>
      <c r="L14" s="1633"/>
      <c r="M14" s="1633"/>
      <c r="N14" s="1633">
        <f>ROUNDDOWN((N9+N10+N13)*0.05,0)</f>
        <v>0</v>
      </c>
      <c r="O14" s="1633"/>
      <c r="P14" s="1633"/>
      <c r="Q14" s="1633"/>
      <c r="Y14" s="83" t="s">
        <v>563</v>
      </c>
      <c r="Z14" s="144"/>
      <c r="AA14" s="64"/>
    </row>
    <row r="15" spans="1:33" s="81" customFormat="1" ht="15.95" customHeight="1" thickBot="1">
      <c r="A15" s="143">
        <v>5</v>
      </c>
      <c r="B15" s="142" t="s">
        <v>562</v>
      </c>
      <c r="C15" s="142"/>
      <c r="D15" s="142"/>
      <c r="E15" s="142"/>
      <c r="F15" s="142"/>
      <c r="G15" s="142"/>
      <c r="H15" s="142"/>
      <c r="I15" s="141"/>
      <c r="J15" s="1635">
        <f>Z15</f>
        <v>0</v>
      </c>
      <c r="K15" s="1635"/>
      <c r="L15" s="1635"/>
      <c r="M15" s="1635"/>
      <c r="N15" s="1636"/>
      <c r="O15" s="1636"/>
      <c r="P15" s="1636"/>
      <c r="Q15" s="1636"/>
      <c r="Y15" s="83" t="s">
        <v>561</v>
      </c>
      <c r="Z15" s="65"/>
      <c r="AA15" s="64"/>
    </row>
    <row r="16" spans="1:33" s="81" customFormat="1" ht="11.25" customHeight="1" thickTop="1">
      <c r="A16" s="1465" t="s">
        <v>548</v>
      </c>
      <c r="B16" s="1460"/>
      <c r="C16" s="1460"/>
      <c r="D16" s="1460"/>
      <c r="E16" s="1460"/>
      <c r="F16" s="1460"/>
      <c r="G16" s="1460"/>
      <c r="H16" s="1460"/>
      <c r="I16" s="1618"/>
      <c r="J16" s="1620" t="s">
        <v>560</v>
      </c>
      <c r="K16" s="1621"/>
      <c r="L16" s="1621"/>
      <c r="M16" s="1622"/>
      <c r="N16" s="1620" t="s">
        <v>559</v>
      </c>
      <c r="O16" s="1621"/>
      <c r="P16" s="1621"/>
      <c r="Q16" s="1622"/>
      <c r="AA16" s="64"/>
    </row>
    <row r="17" spans="1:29" s="81" customFormat="1" ht="18" customHeight="1" thickBot="1">
      <c r="A17" s="1609"/>
      <c r="B17" s="1610"/>
      <c r="C17" s="1610"/>
      <c r="D17" s="1610"/>
      <c r="E17" s="1610"/>
      <c r="F17" s="1610"/>
      <c r="G17" s="1610"/>
      <c r="H17" s="1610"/>
      <c r="I17" s="1619"/>
      <c r="J17" s="1623">
        <f>J9+J10+J11+J14+J15</f>
        <v>0</v>
      </c>
      <c r="K17" s="1624"/>
      <c r="L17" s="1624"/>
      <c r="M17" s="1625"/>
      <c r="N17" s="1626">
        <f>N9+N10+N11+N14</f>
        <v>0</v>
      </c>
      <c r="O17" s="1626"/>
      <c r="P17" s="1626"/>
      <c r="Q17" s="1626"/>
      <c r="AA17" s="64"/>
    </row>
    <row r="18" spans="1:29" s="81" customFormat="1" ht="7.5" customHeight="1" thickTop="1">
      <c r="AA18" s="64"/>
    </row>
    <row r="19" spans="1:29" s="81" customFormat="1" ht="14.25">
      <c r="A19" s="108" t="s">
        <v>558</v>
      </c>
      <c r="U19" s="86"/>
      <c r="AA19" s="64"/>
    </row>
    <row r="20" spans="1:29" s="81" customFormat="1" ht="15.95" customHeight="1">
      <c r="A20" s="1465" t="s">
        <v>557</v>
      </c>
      <c r="B20" s="1460"/>
      <c r="C20" s="1460"/>
      <c r="D20" s="1460"/>
      <c r="E20" s="1461"/>
      <c r="F20" s="1616" t="s">
        <v>556</v>
      </c>
      <c r="G20" s="1616"/>
      <c r="H20" s="1616"/>
      <c r="I20" s="1616"/>
      <c r="J20" s="1616"/>
      <c r="K20" s="1617"/>
      <c r="L20" s="1465" t="s">
        <v>555</v>
      </c>
      <c r="M20" s="1460"/>
      <c r="N20" s="1460"/>
      <c r="O20" s="1461"/>
      <c r="P20" s="1465" t="s">
        <v>554</v>
      </c>
      <c r="Q20" s="1460"/>
      <c r="R20" s="1460"/>
      <c r="S20" s="1461"/>
      <c r="T20" s="1465" t="s">
        <v>553</v>
      </c>
      <c r="U20" s="1460"/>
      <c r="V20" s="1460"/>
      <c r="W20" s="1461"/>
      <c r="AA20" s="64"/>
    </row>
    <row r="21" spans="1:29" s="81" customFormat="1" ht="15.95" customHeight="1">
      <c r="A21" s="1609"/>
      <c r="B21" s="1610"/>
      <c r="C21" s="1610"/>
      <c r="D21" s="1610"/>
      <c r="E21" s="1611"/>
      <c r="F21" s="1612" t="s">
        <v>552</v>
      </c>
      <c r="G21" s="1613"/>
      <c r="H21" s="1614" t="s">
        <v>551</v>
      </c>
      <c r="I21" s="1614"/>
      <c r="J21" s="1614" t="s">
        <v>550</v>
      </c>
      <c r="K21" s="1615"/>
      <c r="L21" s="1609"/>
      <c r="M21" s="1610"/>
      <c r="N21" s="1610"/>
      <c r="O21" s="1611"/>
      <c r="P21" s="1609"/>
      <c r="Q21" s="1610"/>
      <c r="R21" s="1610"/>
      <c r="S21" s="1611"/>
      <c r="T21" s="1609"/>
      <c r="U21" s="1610"/>
      <c r="V21" s="1610"/>
      <c r="W21" s="1611"/>
      <c r="AA21" s="64"/>
    </row>
    <row r="22" spans="1:29" s="81" customFormat="1" ht="15.95" customHeight="1">
      <c r="A22" s="1575"/>
      <c r="B22" s="1576"/>
      <c r="C22" s="1576"/>
      <c r="D22" s="1576"/>
      <c r="E22" s="1577"/>
      <c r="F22" s="1578"/>
      <c r="G22" s="1579"/>
      <c r="H22" s="1580"/>
      <c r="I22" s="1580"/>
      <c r="J22" s="1581">
        <f>F22*H22</f>
        <v>0</v>
      </c>
      <c r="K22" s="1582"/>
      <c r="L22" s="1600">
        <f>J10</f>
        <v>0</v>
      </c>
      <c r="M22" s="1601"/>
      <c r="N22" s="1601"/>
      <c r="O22" s="1602"/>
      <c r="P22" s="1583">
        <f>J12</f>
        <v>0</v>
      </c>
      <c r="Q22" s="1584"/>
      <c r="R22" s="1584"/>
      <c r="S22" s="1585"/>
      <c r="T22" s="1583">
        <f>J13</f>
        <v>0</v>
      </c>
      <c r="U22" s="1584"/>
      <c r="V22" s="1584"/>
      <c r="W22" s="1585"/>
      <c r="Y22" s="1561" t="s">
        <v>549</v>
      </c>
      <c r="Z22" s="1562"/>
      <c r="AA22" s="64"/>
    </row>
    <row r="23" spans="1:29" s="81" customFormat="1" ht="15.95" customHeight="1">
      <c r="A23" s="1567"/>
      <c r="B23" s="1568"/>
      <c r="C23" s="1568"/>
      <c r="D23" s="1568"/>
      <c r="E23" s="1569"/>
      <c r="F23" s="1570"/>
      <c r="G23" s="1571"/>
      <c r="H23" s="1572"/>
      <c r="I23" s="1572"/>
      <c r="J23" s="1573">
        <f>F23*H23</f>
        <v>0</v>
      </c>
      <c r="K23" s="1574"/>
      <c r="L23" s="1603"/>
      <c r="M23" s="1604"/>
      <c r="N23" s="1604"/>
      <c r="O23" s="1605"/>
      <c r="P23" s="1586"/>
      <c r="Q23" s="1587"/>
      <c r="R23" s="1587"/>
      <c r="S23" s="1588"/>
      <c r="T23" s="1586"/>
      <c r="U23" s="1587"/>
      <c r="V23" s="1587"/>
      <c r="W23" s="1588"/>
      <c r="Y23" s="1563"/>
      <c r="Z23" s="1564"/>
      <c r="AA23" s="64"/>
    </row>
    <row r="24" spans="1:29" s="81" customFormat="1" ht="15.95" customHeight="1">
      <c r="A24" s="1567"/>
      <c r="B24" s="1568"/>
      <c r="C24" s="1568"/>
      <c r="D24" s="1568"/>
      <c r="E24" s="1569"/>
      <c r="F24" s="1570"/>
      <c r="G24" s="1571"/>
      <c r="H24" s="1572"/>
      <c r="I24" s="1572"/>
      <c r="J24" s="1573">
        <f>F24*H24</f>
        <v>0</v>
      </c>
      <c r="K24" s="1574"/>
      <c r="L24" s="1603"/>
      <c r="M24" s="1604"/>
      <c r="N24" s="1604"/>
      <c r="O24" s="1605"/>
      <c r="P24" s="1586"/>
      <c r="Q24" s="1587"/>
      <c r="R24" s="1587"/>
      <c r="S24" s="1588"/>
      <c r="T24" s="1586"/>
      <c r="U24" s="1587"/>
      <c r="V24" s="1587"/>
      <c r="W24" s="1588"/>
      <c r="Y24" s="1563"/>
      <c r="Z24" s="1564"/>
      <c r="AA24" s="64"/>
    </row>
    <row r="25" spans="1:29" s="81" customFormat="1" ht="15.95" customHeight="1">
      <c r="A25" s="1567"/>
      <c r="B25" s="1568"/>
      <c r="C25" s="1568"/>
      <c r="D25" s="1568"/>
      <c r="E25" s="1569"/>
      <c r="F25" s="1570"/>
      <c r="G25" s="1571"/>
      <c r="H25" s="1572"/>
      <c r="I25" s="1572"/>
      <c r="J25" s="1573">
        <f>F25*H25</f>
        <v>0</v>
      </c>
      <c r="K25" s="1574"/>
      <c r="L25" s="1603"/>
      <c r="M25" s="1604"/>
      <c r="N25" s="1604"/>
      <c r="O25" s="1605"/>
      <c r="P25" s="1586"/>
      <c r="Q25" s="1587"/>
      <c r="R25" s="1587"/>
      <c r="S25" s="1588"/>
      <c r="T25" s="1586"/>
      <c r="U25" s="1587"/>
      <c r="V25" s="1587"/>
      <c r="W25" s="1588"/>
      <c r="Y25" s="1563"/>
      <c r="Z25" s="1564"/>
      <c r="AA25" s="64"/>
    </row>
    <row r="26" spans="1:29" s="81" customFormat="1" ht="15.95" customHeight="1">
      <c r="A26" s="1592"/>
      <c r="B26" s="1593"/>
      <c r="C26" s="1593"/>
      <c r="D26" s="1593"/>
      <c r="E26" s="1594"/>
      <c r="F26" s="1595"/>
      <c r="G26" s="1596"/>
      <c r="H26" s="1597"/>
      <c r="I26" s="1597"/>
      <c r="J26" s="1598">
        <f>F26*H26</f>
        <v>0</v>
      </c>
      <c r="K26" s="1599"/>
      <c r="L26" s="1606"/>
      <c r="M26" s="1607"/>
      <c r="N26" s="1607"/>
      <c r="O26" s="1608"/>
      <c r="P26" s="1589"/>
      <c r="Q26" s="1590"/>
      <c r="R26" s="1590"/>
      <c r="S26" s="1591"/>
      <c r="T26" s="1589"/>
      <c r="U26" s="1590"/>
      <c r="V26" s="1590"/>
      <c r="W26" s="1591"/>
      <c r="Y26" s="1565"/>
      <c r="Z26" s="1566"/>
      <c r="AA26" s="64"/>
    </row>
    <row r="27" spans="1:29" s="81" customFormat="1" ht="15.95" customHeight="1">
      <c r="A27" s="1552" t="s">
        <v>548</v>
      </c>
      <c r="B27" s="1553"/>
      <c r="C27" s="1553"/>
      <c r="D27" s="1553"/>
      <c r="E27" s="1554"/>
      <c r="F27" s="1555"/>
      <c r="G27" s="1555"/>
      <c r="H27" s="1555"/>
      <c r="I27" s="1555"/>
      <c r="J27" s="1556">
        <f>SUM(J22:K26)</f>
        <v>0</v>
      </c>
      <c r="K27" s="1557"/>
      <c r="L27" s="1558"/>
      <c r="M27" s="1559"/>
      <c r="N27" s="1559"/>
      <c r="O27" s="1560"/>
      <c r="P27" s="1558"/>
      <c r="Q27" s="1559"/>
      <c r="R27" s="1559"/>
      <c r="S27" s="1560"/>
      <c r="T27" s="1546"/>
      <c r="U27" s="1547"/>
      <c r="V27" s="1547"/>
      <c r="W27" s="1548"/>
      <c r="AA27" s="64"/>
    </row>
    <row r="28" spans="1:29" s="81" customFormat="1" ht="7.5" customHeight="1">
      <c r="AA28" s="64"/>
    </row>
    <row r="29" spans="1:29" s="81" customFormat="1" ht="15.75" customHeight="1">
      <c r="A29" s="140" t="s">
        <v>547</v>
      </c>
      <c r="AA29" s="64"/>
    </row>
    <row r="30" spans="1:29" s="81" customFormat="1" ht="13.5" customHeight="1" thickBot="1">
      <c r="A30" s="108" t="s">
        <v>546</v>
      </c>
      <c r="K30" s="86"/>
      <c r="N30" s="111"/>
      <c r="O30" s="111"/>
      <c r="P30" s="86"/>
      <c r="AA30" s="64"/>
    </row>
    <row r="31" spans="1:29" s="81" customFormat="1" ht="54.95" customHeight="1" thickBot="1">
      <c r="A31" s="1549" t="s">
        <v>545</v>
      </c>
      <c r="B31" s="1550"/>
      <c r="C31" s="1550"/>
      <c r="D31" s="1550"/>
      <c r="E31" s="1550"/>
      <c r="F31" s="1550"/>
      <c r="G31" s="1550"/>
      <c r="H31" s="1541" t="s">
        <v>544</v>
      </c>
      <c r="I31" s="1542"/>
      <c r="J31" s="1542"/>
      <c r="K31" s="1542"/>
      <c r="L31" s="1542"/>
      <c r="M31" s="1542"/>
      <c r="N31" s="1551" t="s">
        <v>543</v>
      </c>
      <c r="O31" s="1542"/>
      <c r="P31" s="1542"/>
      <c r="Q31" s="1542"/>
      <c r="R31" s="1543"/>
      <c r="S31" s="1542" t="s">
        <v>542</v>
      </c>
      <c r="T31" s="1542"/>
      <c r="U31" s="1542"/>
      <c r="V31" s="1542"/>
      <c r="W31" s="1543"/>
      <c r="X31" s="139"/>
      <c r="Y31" s="134" t="str">
        <f>A31&amp;"を入力→"</f>
        <v>国庫補助金（自治体義務的負担分含）
次世代交付金、安心こども基金（〃）
耐震化特例交付金（〃）
都道府県・指定都市・中核市補助金　①を入力→</v>
      </c>
      <c r="Z31" s="65"/>
      <c r="AA31" s="64" t="s">
        <v>475</v>
      </c>
      <c r="AB31" s="111"/>
      <c r="AC31" s="111"/>
    </row>
    <row r="32" spans="1:29" s="81" customFormat="1" ht="21.75" customHeight="1" thickBot="1">
      <c r="A32" s="129" t="s">
        <v>493</v>
      </c>
      <c r="B32" s="1536">
        <f>Z31</f>
        <v>0</v>
      </c>
      <c r="C32" s="1536"/>
      <c r="D32" s="1536"/>
      <c r="E32" s="1536"/>
      <c r="F32" s="1536"/>
      <c r="G32" s="133" t="s">
        <v>491</v>
      </c>
      <c r="H32" s="132" t="s">
        <v>493</v>
      </c>
      <c r="I32" s="1537"/>
      <c r="J32" s="1538"/>
      <c r="K32" s="1538"/>
      <c r="L32" s="138" t="s">
        <v>541</v>
      </c>
      <c r="M32" s="137">
        <v>1.5</v>
      </c>
      <c r="N32" s="136" t="s">
        <v>540</v>
      </c>
      <c r="O32" s="1536">
        <f>ROUNDDOWN(I32*M32,0)</f>
        <v>0</v>
      </c>
      <c r="P32" s="1536"/>
      <c r="Q32" s="1536"/>
      <c r="R32" s="128" t="s">
        <v>491</v>
      </c>
      <c r="S32" s="135" t="s">
        <v>493</v>
      </c>
      <c r="T32" s="1536">
        <f>Z32</f>
        <v>0</v>
      </c>
      <c r="U32" s="1536"/>
      <c r="V32" s="1536"/>
      <c r="W32" s="128" t="s">
        <v>491</v>
      </c>
      <c r="X32" s="127"/>
      <c r="Y32" s="134" t="str">
        <f>S31&amp;"を入力→"</f>
        <v>②の対象事業に対する自治体からの交付決定額
④を入力→</v>
      </c>
      <c r="Z32" s="65"/>
      <c r="AA32" s="64" t="s">
        <v>475</v>
      </c>
    </row>
    <row r="33" spans="1:29" s="81" customFormat="1" ht="21.75" customHeight="1" thickBot="1">
      <c r="A33" s="1539" t="s">
        <v>539</v>
      </c>
      <c r="B33" s="1540"/>
      <c r="C33" s="1540"/>
      <c r="D33" s="1540"/>
      <c r="E33" s="1540"/>
      <c r="F33" s="1540"/>
      <c r="G33" s="1540"/>
      <c r="H33" s="1541" t="s">
        <v>538</v>
      </c>
      <c r="I33" s="1542"/>
      <c r="J33" s="1542"/>
      <c r="K33" s="1542"/>
      <c r="L33" s="1542"/>
      <c r="M33" s="1543"/>
      <c r="N33" s="130"/>
      <c r="O33" s="111"/>
      <c r="P33" s="111"/>
      <c r="Q33" s="111"/>
      <c r="R33" s="127"/>
      <c r="S33" s="1539" t="s">
        <v>537</v>
      </c>
      <c r="T33" s="1542"/>
      <c r="U33" s="1542"/>
      <c r="V33" s="1542"/>
      <c r="W33" s="1543"/>
      <c r="X33" s="127"/>
      <c r="Y33" s="126" t="str">
        <f>A33&amp;"を入力→"</f>
        <v>自治体の単独（上積）補助金⑤を入力→</v>
      </c>
      <c r="Z33" s="65"/>
      <c r="AA33" s="64" t="s">
        <v>475</v>
      </c>
      <c r="AC33" s="111"/>
    </row>
    <row r="34" spans="1:29" s="81" customFormat="1" ht="21.75" customHeight="1" thickBot="1">
      <c r="A34" s="129" t="s">
        <v>493</v>
      </c>
      <c r="B34" s="1536">
        <f>Z33</f>
        <v>0</v>
      </c>
      <c r="C34" s="1536"/>
      <c r="D34" s="1536"/>
      <c r="E34" s="1536"/>
      <c r="F34" s="1536"/>
      <c r="G34" s="133" t="s">
        <v>491</v>
      </c>
      <c r="H34" s="132" t="s">
        <v>493</v>
      </c>
      <c r="I34" s="1536">
        <f>Z34</f>
        <v>0</v>
      </c>
      <c r="J34" s="1544"/>
      <c r="K34" s="1544"/>
      <c r="L34" s="1544"/>
      <c r="M34" s="131" t="s">
        <v>491</v>
      </c>
      <c r="N34" s="130"/>
      <c r="O34" s="111"/>
      <c r="P34" s="111"/>
      <c r="Q34" s="111"/>
      <c r="R34" s="127"/>
      <c r="S34" s="129" t="s">
        <v>493</v>
      </c>
      <c r="T34" s="1545">
        <f>IF(Z35=SUM(Z31:Z34),Z35,"総額が合いません")</f>
        <v>0</v>
      </c>
      <c r="U34" s="1545"/>
      <c r="V34" s="1545"/>
      <c r="W34" s="128" t="s">
        <v>491</v>
      </c>
      <c r="X34" s="127"/>
      <c r="Y34" s="126" t="str">
        <f>H33&amp;"を入力→"</f>
        <v>民間補助金⑥を入力→</v>
      </c>
      <c r="Z34" s="65"/>
      <c r="AA34" s="64" t="s">
        <v>475</v>
      </c>
      <c r="AB34" s="111"/>
      <c r="AC34" s="111"/>
    </row>
    <row r="35" spans="1:29" s="124" customFormat="1" ht="9" customHeight="1">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Y35" s="1532" t="str">
        <f>S33&amp;"を入力→"</f>
        <v>今次計画に対して受ける補助金及び交付金総額を入力→</v>
      </c>
      <c r="Z35" s="1534"/>
      <c r="AA35" s="64" t="s">
        <v>475</v>
      </c>
      <c r="AB35" s="111"/>
      <c r="AC35" s="111"/>
    </row>
    <row r="36" spans="1:29" s="81" customFormat="1" ht="14.25" customHeight="1" thickBot="1">
      <c r="A36" s="108" t="s">
        <v>536</v>
      </c>
      <c r="W36" s="86"/>
      <c r="X36" s="124"/>
      <c r="Y36" s="1533"/>
      <c r="Z36" s="1535"/>
      <c r="AA36" s="64"/>
      <c r="AB36" s="111"/>
      <c r="AC36" s="111"/>
    </row>
    <row r="37" spans="1:29" s="81" customFormat="1" ht="30.75" customHeight="1" thickBot="1">
      <c r="A37" s="1459" t="s">
        <v>535</v>
      </c>
      <c r="B37" s="1528"/>
      <c r="C37" s="1528"/>
      <c r="D37" s="1528"/>
      <c r="E37" s="1529"/>
      <c r="F37" s="1459" t="s">
        <v>534</v>
      </c>
      <c r="G37" s="1530"/>
      <c r="H37" s="1530"/>
      <c r="I37" s="1530"/>
      <c r="J37" s="1531"/>
      <c r="K37" s="1465" t="s">
        <v>483</v>
      </c>
      <c r="L37" s="1460"/>
      <c r="M37" s="1461"/>
      <c r="N37" s="1465" t="s">
        <v>482</v>
      </c>
      <c r="O37" s="1460"/>
      <c r="P37" s="1460"/>
      <c r="Q37" s="1460"/>
      <c r="R37" s="1460"/>
      <c r="S37" s="1451" t="s">
        <v>533</v>
      </c>
      <c r="T37" s="1524"/>
      <c r="U37" s="1524"/>
      <c r="V37" s="1524"/>
      <c r="W37" s="1525"/>
      <c r="AA37" s="64"/>
    </row>
    <row r="38" spans="1:29" s="81" customFormat="1" ht="16.5" customHeight="1" thickBot="1">
      <c r="A38" s="78" t="s">
        <v>493</v>
      </c>
      <c r="B38" s="1457">
        <f>MINA(J17,N17)</f>
        <v>0</v>
      </c>
      <c r="C38" s="1457"/>
      <c r="D38" s="1457"/>
      <c r="E38" s="77"/>
      <c r="F38" s="78" t="s">
        <v>492</v>
      </c>
      <c r="G38" s="1457">
        <f>B32+MINA(O32,T32)+I34</f>
        <v>0</v>
      </c>
      <c r="H38" s="1457"/>
      <c r="I38" s="1457"/>
      <c r="J38" s="80" t="s">
        <v>491</v>
      </c>
      <c r="K38" s="78" t="s">
        <v>480</v>
      </c>
      <c r="L38" s="77">
        <f>IF(B38&gt;0,Z6,0)</f>
        <v>0</v>
      </c>
      <c r="M38" s="79" t="s">
        <v>479</v>
      </c>
      <c r="N38" s="78" t="s">
        <v>478</v>
      </c>
      <c r="O38" s="1457">
        <f>ROUNDDOWN((B38-G38)*L38/100,0)</f>
        <v>0</v>
      </c>
      <c r="P38" s="1457"/>
      <c r="Q38" s="1457"/>
      <c r="R38" s="75"/>
      <c r="S38" s="76" t="s">
        <v>477</v>
      </c>
      <c r="T38" s="1458">
        <f>IF(Z38&gt;ROUNDDOWN($O$38,-2),"限度額超過！",Z38)</f>
        <v>0</v>
      </c>
      <c r="U38" s="1458"/>
      <c r="V38" s="1458"/>
      <c r="W38" s="75"/>
      <c r="Y38" s="123" t="s">
        <v>532</v>
      </c>
      <c r="Z38" s="65"/>
      <c r="AA38" s="64" t="s">
        <v>475</v>
      </c>
      <c r="AB38" s="111"/>
    </row>
    <row r="39" spans="1:29" s="81" customFormat="1" ht="15" customHeight="1" thickBot="1">
      <c r="A39" s="1488" t="s">
        <v>531</v>
      </c>
      <c r="B39" s="1488"/>
      <c r="C39" s="1488"/>
      <c r="D39" s="1488"/>
      <c r="E39" s="1488"/>
      <c r="F39" s="1488" t="s">
        <v>530</v>
      </c>
      <c r="G39" s="1488"/>
      <c r="H39" s="1488"/>
      <c r="I39" s="1488"/>
      <c r="J39" s="1488"/>
      <c r="K39" s="1488" t="s">
        <v>529</v>
      </c>
      <c r="L39" s="1488"/>
      <c r="M39" s="1488"/>
      <c r="N39" s="1488" t="s">
        <v>528</v>
      </c>
      <c r="O39" s="1488"/>
      <c r="P39" s="1488"/>
      <c r="Q39" s="1488"/>
      <c r="R39" s="1489"/>
      <c r="S39" s="1466"/>
      <c r="T39" s="1467"/>
      <c r="U39" s="1467"/>
      <c r="V39" s="1467"/>
      <c r="W39" s="1468"/>
      <c r="AA39" s="64"/>
    </row>
    <row r="40" spans="1:29" s="81" customFormat="1" ht="16.5" customHeight="1" thickBot="1">
      <c r="A40" s="120" t="s">
        <v>493</v>
      </c>
      <c r="B40" s="1526">
        <f>Z40*4/3</f>
        <v>0</v>
      </c>
      <c r="C40" s="1526"/>
      <c r="D40" s="1526"/>
      <c r="E40" s="122"/>
      <c r="F40" s="120" t="s">
        <v>492</v>
      </c>
      <c r="G40" s="1526">
        <f>Z40</f>
        <v>0</v>
      </c>
      <c r="H40" s="1526"/>
      <c r="I40" s="1526"/>
      <c r="J40" s="119" t="s">
        <v>491</v>
      </c>
      <c r="K40" s="120" t="s">
        <v>480</v>
      </c>
      <c r="L40" s="122">
        <f>IF(B40&gt;0,Z6,0)</f>
        <v>0</v>
      </c>
      <c r="M40" s="121" t="s">
        <v>479</v>
      </c>
      <c r="N40" s="120" t="s">
        <v>478</v>
      </c>
      <c r="O40" s="1526">
        <f>ROUNDDOWN((B40-G40)*L40/100,0)</f>
        <v>0</v>
      </c>
      <c r="P40" s="1526"/>
      <c r="Q40" s="1526"/>
      <c r="R40" s="119"/>
      <c r="S40" s="118" t="s">
        <v>477</v>
      </c>
      <c r="T40" s="1527">
        <f>IF(ROUNDDOWN($O$40,-2)&gt;T38,T38,ROUNDDOWN($O$40,-2))</f>
        <v>0</v>
      </c>
      <c r="U40" s="1527"/>
      <c r="V40" s="1527"/>
      <c r="W40" s="117"/>
      <c r="Y40" s="83" t="s">
        <v>527</v>
      </c>
      <c r="Z40" s="65"/>
      <c r="AA40" s="64" t="s">
        <v>475</v>
      </c>
      <c r="AB40" s="116"/>
    </row>
    <row r="41" spans="1:29" s="81" customFormat="1" ht="15" customHeight="1">
      <c r="A41" s="1488" t="s">
        <v>526</v>
      </c>
      <c r="B41" s="1488"/>
      <c r="C41" s="1488"/>
      <c r="D41" s="1488"/>
      <c r="E41" s="1488"/>
      <c r="F41" s="1488" t="s">
        <v>525</v>
      </c>
      <c r="G41" s="1488"/>
      <c r="H41" s="1488"/>
      <c r="I41" s="1488"/>
      <c r="J41" s="1488"/>
      <c r="K41" s="1488" t="s">
        <v>524</v>
      </c>
      <c r="L41" s="1488"/>
      <c r="M41" s="1488"/>
      <c r="N41" s="1488" t="s">
        <v>523</v>
      </c>
      <c r="O41" s="1488"/>
      <c r="P41" s="1488"/>
      <c r="Q41" s="1488"/>
      <c r="R41" s="1488"/>
      <c r="S41" s="1492"/>
      <c r="T41" s="1492"/>
      <c r="U41" s="1492"/>
      <c r="V41" s="1492"/>
      <c r="W41" s="1492"/>
      <c r="Y41" s="112"/>
      <c r="Z41" s="115"/>
      <c r="AA41" s="114"/>
      <c r="AB41" s="111"/>
    </row>
    <row r="42" spans="1:29" s="81" customFormat="1" ht="12">
      <c r="A42" s="113" t="s">
        <v>522</v>
      </c>
      <c r="B42" s="112"/>
      <c r="C42" s="112"/>
      <c r="D42" s="112"/>
      <c r="E42" s="112"/>
      <c r="F42" s="112"/>
      <c r="G42" s="112"/>
      <c r="H42" s="112"/>
      <c r="I42" s="112"/>
      <c r="J42" s="112"/>
      <c r="K42" s="112"/>
      <c r="L42" s="112"/>
      <c r="M42" s="112"/>
      <c r="N42" s="112"/>
      <c r="O42" s="112"/>
      <c r="P42" s="112"/>
      <c r="Q42" s="112"/>
      <c r="R42" s="112"/>
      <c r="S42" s="112"/>
      <c r="T42" s="112"/>
      <c r="U42" s="112"/>
      <c r="V42" s="112"/>
      <c r="W42" s="112"/>
      <c r="AA42" s="64"/>
    </row>
    <row r="43" spans="1:29" s="81" customFormat="1" ht="7.5" customHeight="1" thickBot="1">
      <c r="A43" s="111"/>
      <c r="B43" s="111"/>
      <c r="C43" s="111"/>
      <c r="D43" s="111"/>
      <c r="E43" s="111"/>
      <c r="F43" s="111"/>
      <c r="G43" s="111"/>
      <c r="H43" s="111"/>
      <c r="I43" s="111"/>
      <c r="J43" s="111"/>
      <c r="K43" s="111"/>
      <c r="L43" s="111"/>
      <c r="M43" s="111"/>
      <c r="N43" s="111"/>
      <c r="O43" s="111"/>
      <c r="P43" s="111"/>
      <c r="Q43" s="111"/>
      <c r="R43" s="111"/>
      <c r="S43" s="111"/>
      <c r="T43" s="111"/>
      <c r="U43" s="111"/>
      <c r="V43" s="111"/>
      <c r="W43" s="111"/>
      <c r="AA43" s="64"/>
    </row>
    <row r="44" spans="1:29" s="81" customFormat="1" ht="18" thickBot="1">
      <c r="A44" s="73" t="s">
        <v>521</v>
      </c>
      <c r="M44" s="109"/>
      <c r="N44" s="110"/>
      <c r="O44" s="110"/>
      <c r="P44" s="110"/>
      <c r="Q44" s="109" t="s">
        <v>520</v>
      </c>
      <c r="R44" s="1523">
        <f>Z46</f>
        <v>0</v>
      </c>
      <c r="S44" s="1523"/>
      <c r="T44" s="1523"/>
      <c r="U44" s="108" t="s">
        <v>507</v>
      </c>
      <c r="Y44" s="1502" t="s">
        <v>519</v>
      </c>
      <c r="Z44" s="1504"/>
      <c r="AA44" s="64" t="s">
        <v>511</v>
      </c>
    </row>
    <row r="45" spans="1:29" s="81" customFormat="1" ht="3.75" customHeight="1" thickBot="1">
      <c r="A45" s="60"/>
      <c r="M45" s="107"/>
      <c r="N45" s="106"/>
      <c r="O45" s="106"/>
      <c r="P45" s="106"/>
      <c r="Y45" s="1503"/>
      <c r="Z45" s="1505"/>
      <c r="AA45" s="64"/>
    </row>
    <row r="46" spans="1:29" s="81" customFormat="1" ht="16.5" customHeight="1" thickBot="1">
      <c r="A46" s="1506" t="s">
        <v>518</v>
      </c>
      <c r="B46" s="1507"/>
      <c r="C46" s="1507"/>
      <c r="D46" s="1507"/>
      <c r="E46" s="1508"/>
      <c r="F46" s="1509" t="s">
        <v>517</v>
      </c>
      <c r="G46" s="1509"/>
      <c r="H46" s="1509"/>
      <c r="I46" s="1509"/>
      <c r="J46" s="1509" t="s">
        <v>516</v>
      </c>
      <c r="K46" s="1509"/>
      <c r="L46" s="1509"/>
      <c r="M46" s="1509"/>
      <c r="N46" s="1509" t="s">
        <v>499</v>
      </c>
      <c r="O46" s="1509"/>
      <c r="P46" s="1509"/>
      <c r="Q46" s="1509"/>
      <c r="R46" s="1509" t="s">
        <v>515</v>
      </c>
      <c r="S46" s="1509"/>
      <c r="T46" s="1509"/>
      <c r="U46" s="1509"/>
      <c r="V46" s="89"/>
      <c r="W46" s="89"/>
      <c r="Y46" s="105" t="s">
        <v>514</v>
      </c>
      <c r="Z46" s="104"/>
      <c r="AA46" s="64" t="s">
        <v>511</v>
      </c>
    </row>
    <row r="47" spans="1:29" s="81" customFormat="1" ht="18" customHeight="1" thickBot="1">
      <c r="A47" s="1492" t="s">
        <v>513</v>
      </c>
      <c r="B47" s="1492"/>
      <c r="C47" s="1492"/>
      <c r="D47" s="1492"/>
      <c r="E47" s="1492"/>
      <c r="F47" s="1462"/>
      <c r="G47" s="1463"/>
      <c r="H47" s="1463"/>
      <c r="I47" s="103"/>
      <c r="J47" s="1511"/>
      <c r="K47" s="1511"/>
      <c r="L47" s="1512"/>
      <c r="M47" s="103"/>
      <c r="N47" s="1515" t="str">
        <f>IF(Z47&gt;0,IF(F49=N49,F48,IF(F49&lt;J49,F48,ROUNDDOWN(F50*J49/1000,0))),"")</f>
        <v/>
      </c>
      <c r="O47" s="1515"/>
      <c r="P47" s="1516"/>
      <c r="Q47" s="103"/>
      <c r="R47" s="1519">
        <f>Z48</f>
        <v>0</v>
      </c>
      <c r="S47" s="1519"/>
      <c r="T47" s="1520"/>
      <c r="U47" s="102"/>
      <c r="V47" s="101"/>
      <c r="W47" s="101"/>
      <c r="Y47" s="83" t="s">
        <v>512</v>
      </c>
      <c r="Z47" s="100"/>
      <c r="AA47" s="64" t="s">
        <v>511</v>
      </c>
    </row>
    <row r="48" spans="1:29" s="81" customFormat="1" ht="18" customHeight="1" thickBot="1">
      <c r="A48" s="1510"/>
      <c r="B48" s="1510"/>
      <c r="C48" s="1510"/>
      <c r="D48" s="1510"/>
      <c r="E48" s="1510"/>
      <c r="F48" s="1518" t="str">
        <f>Z49</f>
        <v/>
      </c>
      <c r="G48" s="1522"/>
      <c r="H48" s="1522"/>
      <c r="I48" s="99" t="s">
        <v>510</v>
      </c>
      <c r="J48" s="1513"/>
      <c r="K48" s="1513"/>
      <c r="L48" s="1514"/>
      <c r="M48" s="98"/>
      <c r="N48" s="1517"/>
      <c r="O48" s="1517"/>
      <c r="P48" s="1518"/>
      <c r="Q48" s="97" t="s">
        <v>510</v>
      </c>
      <c r="R48" s="1498"/>
      <c r="S48" s="1498"/>
      <c r="T48" s="1521"/>
      <c r="U48" s="97" t="s">
        <v>510</v>
      </c>
      <c r="V48" s="89"/>
      <c r="W48" s="88"/>
      <c r="Y48" s="83" t="s">
        <v>509</v>
      </c>
      <c r="Z48" s="65"/>
      <c r="AA48" s="64" t="s">
        <v>475</v>
      </c>
    </row>
    <row r="49" spans="1:30" s="81" customFormat="1" ht="18" customHeight="1">
      <c r="A49" s="1498" t="s">
        <v>508</v>
      </c>
      <c r="B49" s="1498"/>
      <c r="C49" s="1498"/>
      <c r="D49" s="1498"/>
      <c r="E49" s="1498"/>
      <c r="F49" s="1491" t="str">
        <f>Z50</f>
        <v/>
      </c>
      <c r="G49" s="1499"/>
      <c r="H49" s="1499"/>
      <c r="I49" s="96" t="s">
        <v>507</v>
      </c>
      <c r="J49" s="1500" t="str">
        <f>Z52</f>
        <v/>
      </c>
      <c r="K49" s="1500"/>
      <c r="L49" s="1501"/>
      <c r="M49" s="96" t="s">
        <v>507</v>
      </c>
      <c r="N49" s="1490">
        <f>MINA(F49,J49)</f>
        <v>0</v>
      </c>
      <c r="O49" s="1490"/>
      <c r="P49" s="1491"/>
      <c r="Q49" s="96" t="s">
        <v>507</v>
      </c>
      <c r="R49" s="1490">
        <f>Z47</f>
        <v>0</v>
      </c>
      <c r="S49" s="1490"/>
      <c r="T49" s="1491"/>
      <c r="U49" s="96" t="s">
        <v>507</v>
      </c>
      <c r="V49" s="95"/>
      <c r="W49" s="88"/>
      <c r="Y49" s="83" t="s">
        <v>506</v>
      </c>
      <c r="Z49" s="94" t="str">
        <f>IF(AND(Z47&gt;0,Z44=Z46),Z48,IF(Z47&gt;0,ROUNDDOWN(Z50*Z51/1000,0),""))</f>
        <v/>
      </c>
      <c r="AA49" s="64" t="s">
        <v>505</v>
      </c>
    </row>
    <row r="50" spans="1:30" s="81" customFormat="1" ht="18" customHeight="1">
      <c r="A50" s="1492" t="s">
        <v>504</v>
      </c>
      <c r="B50" s="1492"/>
      <c r="C50" s="1492"/>
      <c r="D50" s="1492"/>
      <c r="E50" s="1492"/>
      <c r="F50" s="1493" t="str">
        <f>Z51</f>
        <v/>
      </c>
      <c r="G50" s="1494"/>
      <c r="H50" s="1494"/>
      <c r="I50" s="93" t="s">
        <v>503</v>
      </c>
      <c r="J50" s="1495"/>
      <c r="K50" s="1495"/>
      <c r="L50" s="1496"/>
      <c r="M50" s="92"/>
      <c r="N50" s="1497" t="str">
        <f>F50</f>
        <v/>
      </c>
      <c r="O50" s="1497"/>
      <c r="P50" s="1493"/>
      <c r="Q50" s="91" t="s">
        <v>503</v>
      </c>
      <c r="R50" s="1497" t="str">
        <f>IF(R49&gt;0,ROUNDDOWN(R47/R49*1000,0),"")</f>
        <v/>
      </c>
      <c r="S50" s="1497"/>
      <c r="T50" s="1493"/>
      <c r="U50" s="90" t="s">
        <v>503</v>
      </c>
      <c r="V50" s="89"/>
      <c r="W50" s="88"/>
      <c r="Y50" s="83" t="s">
        <v>502</v>
      </c>
      <c r="Z50" s="87" t="str">
        <f>IF(Z47&gt;0,Z46/Z44*Z47,"")</f>
        <v/>
      </c>
      <c r="AA50" s="64" t="s">
        <v>495</v>
      </c>
    </row>
    <row r="51" spans="1:30" s="81" customFormat="1" ht="12.75" customHeight="1" thickBot="1">
      <c r="W51" s="86"/>
      <c r="Y51" s="83" t="s">
        <v>501</v>
      </c>
      <c r="Z51" s="85" t="str">
        <f>IF(Z47&gt;0,ROUNDDOWN(Z48/Z47*1000,0),"")</f>
        <v/>
      </c>
      <c r="AA51" s="64" t="s">
        <v>500</v>
      </c>
    </row>
    <row r="52" spans="1:30" s="81" customFormat="1" ht="16.5" customHeight="1" thickBot="1">
      <c r="A52" s="1459" t="s">
        <v>499</v>
      </c>
      <c r="B52" s="1460"/>
      <c r="C52" s="1460"/>
      <c r="D52" s="1460"/>
      <c r="E52" s="1461"/>
      <c r="F52" s="1459" t="s">
        <v>498</v>
      </c>
      <c r="G52" s="1460"/>
      <c r="H52" s="1460"/>
      <c r="I52" s="1460"/>
      <c r="J52" s="1461"/>
      <c r="K52" s="1465" t="s">
        <v>483</v>
      </c>
      <c r="L52" s="1460"/>
      <c r="M52" s="1461"/>
      <c r="N52" s="1465" t="s">
        <v>482</v>
      </c>
      <c r="O52" s="1460"/>
      <c r="P52" s="1460"/>
      <c r="Q52" s="1460"/>
      <c r="R52" s="1460"/>
      <c r="S52" s="1451" t="s">
        <v>497</v>
      </c>
      <c r="T52" s="1452"/>
      <c r="U52" s="1452"/>
      <c r="V52" s="1452"/>
      <c r="W52" s="1453"/>
      <c r="Y52" s="83" t="s">
        <v>496</v>
      </c>
      <c r="Z52" s="84" t="str">
        <f>IF(Z47&gt;0,Z46*3,"")</f>
        <v/>
      </c>
      <c r="AA52" s="64" t="s">
        <v>495</v>
      </c>
    </row>
    <row r="53" spans="1:30" s="81" customFormat="1" ht="16.5" customHeight="1" thickBot="1">
      <c r="A53" s="1462"/>
      <c r="B53" s="1463"/>
      <c r="C53" s="1463"/>
      <c r="D53" s="1463"/>
      <c r="E53" s="1464"/>
      <c r="F53" s="1462"/>
      <c r="G53" s="1463"/>
      <c r="H53" s="1463"/>
      <c r="I53" s="1463"/>
      <c r="J53" s="1464"/>
      <c r="K53" s="1462"/>
      <c r="L53" s="1463"/>
      <c r="M53" s="1464"/>
      <c r="N53" s="1462"/>
      <c r="O53" s="1463"/>
      <c r="P53" s="1463"/>
      <c r="Q53" s="1463"/>
      <c r="R53" s="1463"/>
      <c r="S53" s="1454"/>
      <c r="T53" s="1455"/>
      <c r="U53" s="1455"/>
      <c r="V53" s="1455"/>
      <c r="W53" s="1456"/>
      <c r="X53" s="60"/>
      <c r="Y53" s="83" t="s">
        <v>494</v>
      </c>
      <c r="Z53" s="82"/>
      <c r="AA53" s="64" t="s">
        <v>475</v>
      </c>
      <c r="AB53" s="60"/>
      <c r="AC53" s="60"/>
      <c r="AD53" s="60"/>
    </row>
    <row r="54" spans="1:30" ht="19.5" customHeight="1" thickBot="1">
      <c r="A54" s="78" t="s">
        <v>493</v>
      </c>
      <c r="B54" s="1457" t="str">
        <f>N47</f>
        <v/>
      </c>
      <c r="C54" s="1457"/>
      <c r="D54" s="1457"/>
      <c r="E54" s="77"/>
      <c r="F54" s="78" t="s">
        <v>492</v>
      </c>
      <c r="G54" s="1457">
        <f>Z53</f>
        <v>0</v>
      </c>
      <c r="H54" s="1457"/>
      <c r="I54" s="1457"/>
      <c r="J54" s="80" t="s">
        <v>491</v>
      </c>
      <c r="K54" s="78" t="s">
        <v>480</v>
      </c>
      <c r="L54" s="77">
        <f>IF(B54&gt;0,Z6,0)</f>
        <v>90</v>
      </c>
      <c r="M54" s="79" t="s">
        <v>479</v>
      </c>
      <c r="N54" s="78" t="s">
        <v>478</v>
      </c>
      <c r="O54" s="1457" t="str">
        <f>IF(Z47&gt;0,ROUNDDOWN((B54-G54)*L54/100,0),"")</f>
        <v/>
      </c>
      <c r="P54" s="1457"/>
      <c r="Q54" s="1457"/>
      <c r="R54" s="77"/>
      <c r="S54" s="76" t="s">
        <v>477</v>
      </c>
      <c r="T54" s="1458" t="str">
        <f>IF(Z47&gt;0,IF(Z54&gt;ROUNDDOWN(O54,-2),"限度額超過！",Z54),"")</f>
        <v/>
      </c>
      <c r="U54" s="1458"/>
      <c r="V54" s="1458"/>
      <c r="W54" s="75"/>
      <c r="Y54" s="66" t="s">
        <v>490</v>
      </c>
      <c r="Z54" s="74"/>
      <c r="AA54" s="64" t="s">
        <v>475</v>
      </c>
    </row>
    <row r="55" spans="1:30" ht="16.5" customHeight="1" thickBot="1">
      <c r="A55" s="1488" t="s">
        <v>489</v>
      </c>
      <c r="B55" s="1488"/>
      <c r="C55" s="1488"/>
      <c r="D55" s="1488"/>
      <c r="E55" s="1488"/>
      <c r="F55" s="1488" t="s">
        <v>488</v>
      </c>
      <c r="G55" s="1488"/>
      <c r="H55" s="1488"/>
      <c r="I55" s="1488"/>
      <c r="J55" s="1488"/>
      <c r="K55" s="1488" t="s">
        <v>487</v>
      </c>
      <c r="L55" s="1488"/>
      <c r="M55" s="1488"/>
      <c r="N55" s="1488" t="s">
        <v>486</v>
      </c>
      <c r="O55" s="1488"/>
      <c r="P55" s="1488"/>
      <c r="Q55" s="1488"/>
      <c r="R55" s="1489"/>
      <c r="S55" s="1466"/>
      <c r="T55" s="1467"/>
      <c r="U55" s="1467"/>
      <c r="V55" s="1467"/>
      <c r="W55" s="1468"/>
    </row>
    <row r="56" spans="1:30" ht="6" customHeight="1">
      <c r="A56" s="62"/>
      <c r="B56" s="62"/>
      <c r="C56" s="62"/>
      <c r="D56" s="62"/>
      <c r="E56" s="62"/>
      <c r="F56" s="62"/>
      <c r="G56" s="62"/>
      <c r="H56" s="62"/>
      <c r="I56" s="62"/>
      <c r="J56" s="62"/>
      <c r="K56" s="62"/>
      <c r="L56" s="62"/>
      <c r="M56" s="62"/>
      <c r="N56" s="62"/>
      <c r="O56" s="62"/>
      <c r="P56" s="62"/>
      <c r="Q56" s="62"/>
      <c r="R56" s="62"/>
      <c r="S56" s="62"/>
      <c r="T56" s="62"/>
      <c r="U56" s="62"/>
      <c r="V56" s="62"/>
      <c r="W56" s="62"/>
      <c r="Y56" s="61"/>
      <c r="Z56" s="61"/>
      <c r="AA56" s="61"/>
    </row>
    <row r="57" spans="1:30" s="63" customFormat="1" ht="17.25">
      <c r="A57" s="73" t="s">
        <v>485</v>
      </c>
      <c r="Y57" s="61"/>
      <c r="Z57" s="61"/>
      <c r="AA57" s="61"/>
    </row>
    <row r="58" spans="1:30" s="63" customFormat="1" ht="3.75" customHeight="1" thickBot="1">
      <c r="Y58" s="61"/>
      <c r="Z58" s="61"/>
      <c r="AA58" s="61"/>
    </row>
    <row r="59" spans="1:30" s="63" customFormat="1" ht="16.5" customHeight="1">
      <c r="A59" s="1469" t="s">
        <v>484</v>
      </c>
      <c r="B59" s="1470"/>
      <c r="C59" s="1470"/>
      <c r="D59" s="1470"/>
      <c r="E59" s="1470"/>
      <c r="F59" s="1471"/>
      <c r="G59" s="1471"/>
      <c r="H59" s="1471"/>
      <c r="I59" s="1471"/>
      <c r="J59" s="1472"/>
      <c r="K59" s="1477" t="s">
        <v>483</v>
      </c>
      <c r="L59" s="1470"/>
      <c r="M59" s="1478"/>
      <c r="N59" s="1477" t="s">
        <v>482</v>
      </c>
      <c r="O59" s="1470"/>
      <c r="P59" s="1470"/>
      <c r="Q59" s="1470"/>
      <c r="R59" s="1470"/>
      <c r="S59" s="1482" t="s">
        <v>481</v>
      </c>
      <c r="T59" s="1483"/>
      <c r="U59" s="1483"/>
      <c r="V59" s="1483"/>
      <c r="W59" s="1484"/>
      <c r="Y59" s="61"/>
      <c r="Z59" s="61"/>
      <c r="AA59" s="61"/>
    </row>
    <row r="60" spans="1:30" s="63" customFormat="1" ht="14.25" thickBot="1">
      <c r="A60" s="1473"/>
      <c r="B60" s="1474"/>
      <c r="C60" s="1474"/>
      <c r="D60" s="1474"/>
      <c r="E60" s="1474"/>
      <c r="F60" s="1475"/>
      <c r="G60" s="1475"/>
      <c r="H60" s="1475"/>
      <c r="I60" s="1475"/>
      <c r="J60" s="1476"/>
      <c r="K60" s="1479"/>
      <c r="L60" s="1480"/>
      <c r="M60" s="1481"/>
      <c r="N60" s="1479"/>
      <c r="O60" s="1480"/>
      <c r="P60" s="1480"/>
      <c r="Q60" s="1480"/>
      <c r="R60" s="1480"/>
      <c r="S60" s="1485"/>
      <c r="T60" s="1486"/>
      <c r="U60" s="1486"/>
      <c r="V60" s="1486"/>
      <c r="W60" s="1487"/>
      <c r="Y60" s="61"/>
      <c r="Z60" s="61"/>
      <c r="AA60" s="61"/>
    </row>
    <row r="61" spans="1:30" s="63" customFormat="1" ht="20.25" customHeight="1" thickBot="1">
      <c r="A61" s="70"/>
      <c r="B61" s="1446"/>
      <c r="C61" s="1446"/>
      <c r="D61" s="1446"/>
      <c r="E61" s="1447"/>
      <c r="F61" s="1447"/>
      <c r="G61" s="1447"/>
      <c r="H61" s="1447"/>
      <c r="I61" s="1447"/>
      <c r="J61" s="72"/>
      <c r="K61" s="70" t="s">
        <v>480</v>
      </c>
      <c r="L61" s="69">
        <f>IF(B61&gt;0,Z6,0)</f>
        <v>0</v>
      </c>
      <c r="M61" s="71" t="s">
        <v>479</v>
      </c>
      <c r="N61" s="70" t="s">
        <v>478</v>
      </c>
      <c r="O61" s="1448">
        <f>ROUNDDOWN(B61*L61/100,-2)</f>
        <v>0</v>
      </c>
      <c r="P61" s="1448"/>
      <c r="Q61" s="1448"/>
      <c r="R61" s="69"/>
      <c r="S61" s="68" t="s">
        <v>477</v>
      </c>
      <c r="T61" s="1449">
        <f>IF(Z61&gt;O61,"限度額超過！",Z61)</f>
        <v>0</v>
      </c>
      <c r="U61" s="1449"/>
      <c r="V61" s="1449"/>
      <c r="W61" s="67"/>
      <c r="Y61" s="66" t="s">
        <v>476</v>
      </c>
      <c r="Z61" s="65"/>
      <c r="AA61" s="64" t="s">
        <v>475</v>
      </c>
    </row>
    <row r="62" spans="1:30">
      <c r="A62" s="62"/>
      <c r="B62" s="62"/>
      <c r="C62" s="62"/>
      <c r="D62" s="62"/>
      <c r="E62" s="62"/>
      <c r="F62" s="62"/>
      <c r="G62" s="62"/>
      <c r="H62" s="62"/>
      <c r="I62" s="62"/>
      <c r="J62" s="62"/>
      <c r="K62" s="62"/>
      <c r="L62" s="62"/>
      <c r="M62" s="62"/>
      <c r="N62" s="62"/>
      <c r="O62" s="62"/>
      <c r="P62" s="62"/>
      <c r="Q62" s="62"/>
      <c r="R62" s="62"/>
      <c r="S62" s="62"/>
      <c r="T62" s="62"/>
      <c r="U62" s="62"/>
      <c r="V62" s="62"/>
      <c r="W62" s="62"/>
      <c r="Y62" s="61"/>
      <c r="Z62" s="61"/>
      <c r="AA62" s="61"/>
    </row>
    <row r="63" spans="1:30">
      <c r="Y63" s="61"/>
      <c r="Z63" s="61"/>
      <c r="AA63" s="61"/>
    </row>
    <row r="64" spans="1:30" ht="17.25">
      <c r="A64" s="1450"/>
      <c r="B64" s="1450"/>
      <c r="C64" s="1450"/>
      <c r="D64" s="1450"/>
      <c r="E64" s="1450"/>
      <c r="F64" s="1450"/>
      <c r="G64" s="1450"/>
      <c r="H64" s="1450"/>
      <c r="I64" s="1450"/>
      <c r="J64" s="1450"/>
      <c r="K64" s="1450"/>
      <c r="L64" s="1450"/>
      <c r="M64" s="1450"/>
      <c r="N64" s="1450"/>
      <c r="O64" s="1450"/>
      <c r="P64" s="1450"/>
      <c r="Q64" s="1450"/>
      <c r="R64" s="1450"/>
      <c r="S64" s="1450"/>
      <c r="T64" s="1450"/>
      <c r="U64" s="1450"/>
      <c r="V64" s="1450"/>
      <c r="W64" s="1450"/>
      <c r="X64" s="1450"/>
    </row>
  </sheetData>
  <mergeCells count="158">
    <mergeCell ref="Y4:AB5"/>
    <mergeCell ref="A1:X1"/>
    <mergeCell ref="P2:Q2"/>
    <mergeCell ref="R2:W2"/>
    <mergeCell ref="Y2:AB3"/>
    <mergeCell ref="P3:Q3"/>
    <mergeCell ref="R3:W3"/>
    <mergeCell ref="A8:I8"/>
    <mergeCell ref="J8:M8"/>
    <mergeCell ref="N8:Q8"/>
    <mergeCell ref="S8:W9"/>
    <mergeCell ref="J9:M9"/>
    <mergeCell ref="N9:Q9"/>
    <mergeCell ref="A4:E4"/>
    <mergeCell ref="P4:Q4"/>
    <mergeCell ref="R4:W4"/>
    <mergeCell ref="S10:W11"/>
    <mergeCell ref="J11:M11"/>
    <mergeCell ref="N11:Q11"/>
    <mergeCell ref="J12:M12"/>
    <mergeCell ref="N12:Q12"/>
    <mergeCell ref="J15:M15"/>
    <mergeCell ref="N15:Q15"/>
    <mergeCell ref="J10:M10"/>
    <mergeCell ref="N10:Q10"/>
    <mergeCell ref="J13:M13"/>
    <mergeCell ref="N13:Q13"/>
    <mergeCell ref="J14:M14"/>
    <mergeCell ref="N14:Q14"/>
    <mergeCell ref="T20:W21"/>
    <mergeCell ref="F21:G21"/>
    <mergeCell ref="H21:I21"/>
    <mergeCell ref="J21:K21"/>
    <mergeCell ref="A20:E21"/>
    <mergeCell ref="F20:K20"/>
    <mergeCell ref="L20:O21"/>
    <mergeCell ref="P20:S21"/>
    <mergeCell ref="A16:I17"/>
    <mergeCell ref="J16:M16"/>
    <mergeCell ref="N16:Q16"/>
    <mergeCell ref="J17:M17"/>
    <mergeCell ref="N17:Q17"/>
    <mergeCell ref="Y22:Z26"/>
    <mergeCell ref="A23:E23"/>
    <mergeCell ref="F23:G23"/>
    <mergeCell ref="H23:I23"/>
    <mergeCell ref="J23:K23"/>
    <mergeCell ref="A24:E24"/>
    <mergeCell ref="F24:G24"/>
    <mergeCell ref="H24:I24"/>
    <mergeCell ref="A22:E22"/>
    <mergeCell ref="F22:G22"/>
    <mergeCell ref="H22:I22"/>
    <mergeCell ref="J22:K22"/>
    <mergeCell ref="T22:W26"/>
    <mergeCell ref="A26:E26"/>
    <mergeCell ref="F26:G26"/>
    <mergeCell ref="H26:I26"/>
    <mergeCell ref="J26:K26"/>
    <mergeCell ref="J24:K24"/>
    <mergeCell ref="A25:E25"/>
    <mergeCell ref="F25:G25"/>
    <mergeCell ref="H25:I25"/>
    <mergeCell ref="J25:K25"/>
    <mergeCell ref="L22:O26"/>
    <mergeCell ref="P22:S26"/>
    <mergeCell ref="T27:W27"/>
    <mergeCell ref="A31:G31"/>
    <mergeCell ref="H31:M31"/>
    <mergeCell ref="N31:R31"/>
    <mergeCell ref="S31:W31"/>
    <mergeCell ref="A27:E27"/>
    <mergeCell ref="F27:G27"/>
    <mergeCell ref="H27:I27"/>
    <mergeCell ref="J27:K27"/>
    <mergeCell ref="L27:O27"/>
    <mergeCell ref="P27:S27"/>
    <mergeCell ref="Y35:Y36"/>
    <mergeCell ref="Z35:Z36"/>
    <mergeCell ref="B32:F32"/>
    <mergeCell ref="I32:K32"/>
    <mergeCell ref="O32:Q32"/>
    <mergeCell ref="T32:V32"/>
    <mergeCell ref="A33:G33"/>
    <mergeCell ref="H33:M33"/>
    <mergeCell ref="S33:W33"/>
    <mergeCell ref="B34:F34"/>
    <mergeCell ref="I34:L34"/>
    <mergeCell ref="T34:V34"/>
    <mergeCell ref="N39:R39"/>
    <mergeCell ref="B38:D38"/>
    <mergeCell ref="G38:I38"/>
    <mergeCell ref="O38:Q38"/>
    <mergeCell ref="T38:V38"/>
    <mergeCell ref="S37:W37"/>
    <mergeCell ref="S39:W39"/>
    <mergeCell ref="B40:D40"/>
    <mergeCell ref="G40:I40"/>
    <mergeCell ref="O40:Q40"/>
    <mergeCell ref="T40:V40"/>
    <mergeCell ref="A39:E39"/>
    <mergeCell ref="F39:J39"/>
    <mergeCell ref="K39:M39"/>
    <mergeCell ref="A37:E37"/>
    <mergeCell ref="F37:J37"/>
    <mergeCell ref="K37:M37"/>
    <mergeCell ref="N37:R37"/>
    <mergeCell ref="Y44:Y45"/>
    <mergeCell ref="Z44:Z45"/>
    <mergeCell ref="A46:E46"/>
    <mergeCell ref="F46:I46"/>
    <mergeCell ref="J46:M46"/>
    <mergeCell ref="N46:Q46"/>
    <mergeCell ref="R46:U46"/>
    <mergeCell ref="S41:W41"/>
    <mergeCell ref="A47:E48"/>
    <mergeCell ref="F47:H47"/>
    <mergeCell ref="J47:L48"/>
    <mergeCell ref="N47:P48"/>
    <mergeCell ref="R47:T48"/>
    <mergeCell ref="F48:H48"/>
    <mergeCell ref="R44:T44"/>
    <mergeCell ref="A41:E41"/>
    <mergeCell ref="F41:J41"/>
    <mergeCell ref="K41:M41"/>
    <mergeCell ref="N41:R41"/>
    <mergeCell ref="R49:T49"/>
    <mergeCell ref="A50:E50"/>
    <mergeCell ref="F50:H50"/>
    <mergeCell ref="J50:L50"/>
    <mergeCell ref="N50:P50"/>
    <mergeCell ref="R50:T50"/>
    <mergeCell ref="A49:E49"/>
    <mergeCell ref="F49:H49"/>
    <mergeCell ref="J49:L49"/>
    <mergeCell ref="N49:P49"/>
    <mergeCell ref="B61:I61"/>
    <mergeCell ref="O61:Q61"/>
    <mergeCell ref="T61:V61"/>
    <mergeCell ref="A64:X64"/>
    <mergeCell ref="S52:W53"/>
    <mergeCell ref="B54:D54"/>
    <mergeCell ref="G54:I54"/>
    <mergeCell ref="O54:Q54"/>
    <mergeCell ref="T54:V54"/>
    <mergeCell ref="A52:E53"/>
    <mergeCell ref="F52:J53"/>
    <mergeCell ref="K52:M53"/>
    <mergeCell ref="N52:R53"/>
    <mergeCell ref="S55:W55"/>
    <mergeCell ref="A59:J60"/>
    <mergeCell ref="K59:M60"/>
    <mergeCell ref="N59:R60"/>
    <mergeCell ref="S59:W60"/>
    <mergeCell ref="A55:E55"/>
    <mergeCell ref="F55:J55"/>
    <mergeCell ref="K55:M55"/>
    <mergeCell ref="N55:R55"/>
  </mergeCells>
  <phoneticPr fontId="4"/>
  <conditionalFormatting sqref="T34:V34">
    <cfRule type="expression" dxfId="3" priority="4" stopIfTrue="1">
      <formula>$T$34="総額が合いません"</formula>
    </cfRule>
  </conditionalFormatting>
  <conditionalFormatting sqref="T34:V34">
    <cfRule type="expression" dxfId="2" priority="3" stopIfTrue="1">
      <formula>$T$34="総額が合いません"</formula>
    </cfRule>
  </conditionalFormatting>
  <conditionalFormatting sqref="P2:T4 X57:X61 A58:A60 Y57:AA59 AB57:IV61 K59:W61 A61:D61 J61 W57:W58 F57:T58 B57:E59">
    <cfRule type="cellIs" dxfId="1" priority="2" stopIfTrue="1" operator="lessThan">
      <formula>1</formula>
    </cfRule>
  </conditionalFormatting>
  <conditionalFormatting sqref="T57:V58">
    <cfRule type="cellIs" dxfId="0" priority="1" stopIfTrue="1" operator="equal">
      <formula>"""限度額超過!"""</formula>
    </cfRule>
  </conditionalFormatting>
  <dataValidations count="3">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82 JV65582 TR65582 ADN65582 ANJ65582 AXF65582 BHB65582 BQX65582 CAT65582 CKP65582 CUL65582 DEH65582 DOD65582 DXZ65582 EHV65582 ERR65582 FBN65582 FLJ65582 FVF65582 GFB65582 GOX65582 GYT65582 HIP65582 HSL65582 ICH65582 IMD65582 IVZ65582 JFV65582 JPR65582 JZN65582 KJJ65582 KTF65582 LDB65582 LMX65582 LWT65582 MGP65582 MQL65582 NAH65582 NKD65582 NTZ65582 ODV65582 ONR65582 OXN65582 PHJ65582 PRF65582 QBB65582 QKX65582 QUT65582 REP65582 ROL65582 RYH65582 SID65582 SRZ65582 TBV65582 TLR65582 TVN65582 UFJ65582 UPF65582 UZB65582 VIX65582 VST65582 WCP65582 WML65582 WWH65582 Z131118 JV131118 TR131118 ADN131118 ANJ131118 AXF131118 BHB131118 BQX131118 CAT131118 CKP131118 CUL131118 DEH131118 DOD131118 DXZ131118 EHV131118 ERR131118 FBN131118 FLJ131118 FVF131118 GFB131118 GOX131118 GYT131118 HIP131118 HSL131118 ICH131118 IMD131118 IVZ131118 JFV131118 JPR131118 JZN131118 KJJ131118 KTF131118 LDB131118 LMX131118 LWT131118 MGP131118 MQL131118 NAH131118 NKD131118 NTZ131118 ODV131118 ONR131118 OXN131118 PHJ131118 PRF131118 QBB131118 QKX131118 QUT131118 REP131118 ROL131118 RYH131118 SID131118 SRZ131118 TBV131118 TLR131118 TVN131118 UFJ131118 UPF131118 UZB131118 VIX131118 VST131118 WCP131118 WML131118 WWH131118 Z196654 JV196654 TR196654 ADN196654 ANJ196654 AXF196654 BHB196654 BQX196654 CAT196654 CKP196654 CUL196654 DEH196654 DOD196654 DXZ196654 EHV196654 ERR196654 FBN196654 FLJ196654 FVF196654 GFB196654 GOX196654 GYT196654 HIP196654 HSL196654 ICH196654 IMD196654 IVZ196654 JFV196654 JPR196654 JZN196654 KJJ196654 KTF196654 LDB196654 LMX196654 LWT196654 MGP196654 MQL196654 NAH196654 NKD196654 NTZ196654 ODV196654 ONR196654 OXN196654 PHJ196654 PRF196654 QBB196654 QKX196654 QUT196654 REP196654 ROL196654 RYH196654 SID196654 SRZ196654 TBV196654 TLR196654 TVN196654 UFJ196654 UPF196654 UZB196654 VIX196654 VST196654 WCP196654 WML196654 WWH196654 Z262190 JV262190 TR262190 ADN262190 ANJ262190 AXF262190 BHB262190 BQX262190 CAT262190 CKP262190 CUL262190 DEH262190 DOD262190 DXZ262190 EHV262190 ERR262190 FBN262190 FLJ262190 FVF262190 GFB262190 GOX262190 GYT262190 HIP262190 HSL262190 ICH262190 IMD262190 IVZ262190 JFV262190 JPR262190 JZN262190 KJJ262190 KTF262190 LDB262190 LMX262190 LWT262190 MGP262190 MQL262190 NAH262190 NKD262190 NTZ262190 ODV262190 ONR262190 OXN262190 PHJ262190 PRF262190 QBB262190 QKX262190 QUT262190 REP262190 ROL262190 RYH262190 SID262190 SRZ262190 TBV262190 TLR262190 TVN262190 UFJ262190 UPF262190 UZB262190 VIX262190 VST262190 WCP262190 WML262190 WWH262190 Z327726 JV327726 TR327726 ADN327726 ANJ327726 AXF327726 BHB327726 BQX327726 CAT327726 CKP327726 CUL327726 DEH327726 DOD327726 DXZ327726 EHV327726 ERR327726 FBN327726 FLJ327726 FVF327726 GFB327726 GOX327726 GYT327726 HIP327726 HSL327726 ICH327726 IMD327726 IVZ327726 JFV327726 JPR327726 JZN327726 KJJ327726 KTF327726 LDB327726 LMX327726 LWT327726 MGP327726 MQL327726 NAH327726 NKD327726 NTZ327726 ODV327726 ONR327726 OXN327726 PHJ327726 PRF327726 QBB327726 QKX327726 QUT327726 REP327726 ROL327726 RYH327726 SID327726 SRZ327726 TBV327726 TLR327726 TVN327726 UFJ327726 UPF327726 UZB327726 VIX327726 VST327726 WCP327726 WML327726 WWH327726 Z393262 JV393262 TR393262 ADN393262 ANJ393262 AXF393262 BHB393262 BQX393262 CAT393262 CKP393262 CUL393262 DEH393262 DOD393262 DXZ393262 EHV393262 ERR393262 FBN393262 FLJ393262 FVF393262 GFB393262 GOX393262 GYT393262 HIP393262 HSL393262 ICH393262 IMD393262 IVZ393262 JFV393262 JPR393262 JZN393262 KJJ393262 KTF393262 LDB393262 LMX393262 LWT393262 MGP393262 MQL393262 NAH393262 NKD393262 NTZ393262 ODV393262 ONR393262 OXN393262 PHJ393262 PRF393262 QBB393262 QKX393262 QUT393262 REP393262 ROL393262 RYH393262 SID393262 SRZ393262 TBV393262 TLR393262 TVN393262 UFJ393262 UPF393262 UZB393262 VIX393262 VST393262 WCP393262 WML393262 WWH393262 Z458798 JV458798 TR458798 ADN458798 ANJ458798 AXF458798 BHB458798 BQX458798 CAT458798 CKP458798 CUL458798 DEH458798 DOD458798 DXZ458798 EHV458798 ERR458798 FBN458798 FLJ458798 FVF458798 GFB458798 GOX458798 GYT458798 HIP458798 HSL458798 ICH458798 IMD458798 IVZ458798 JFV458798 JPR458798 JZN458798 KJJ458798 KTF458798 LDB458798 LMX458798 LWT458798 MGP458798 MQL458798 NAH458798 NKD458798 NTZ458798 ODV458798 ONR458798 OXN458798 PHJ458798 PRF458798 QBB458798 QKX458798 QUT458798 REP458798 ROL458798 RYH458798 SID458798 SRZ458798 TBV458798 TLR458798 TVN458798 UFJ458798 UPF458798 UZB458798 VIX458798 VST458798 WCP458798 WML458798 WWH458798 Z524334 JV524334 TR524334 ADN524334 ANJ524334 AXF524334 BHB524334 BQX524334 CAT524334 CKP524334 CUL524334 DEH524334 DOD524334 DXZ524334 EHV524334 ERR524334 FBN524334 FLJ524334 FVF524334 GFB524334 GOX524334 GYT524334 HIP524334 HSL524334 ICH524334 IMD524334 IVZ524334 JFV524334 JPR524334 JZN524334 KJJ524334 KTF524334 LDB524334 LMX524334 LWT524334 MGP524334 MQL524334 NAH524334 NKD524334 NTZ524334 ODV524334 ONR524334 OXN524334 PHJ524334 PRF524334 QBB524334 QKX524334 QUT524334 REP524334 ROL524334 RYH524334 SID524334 SRZ524334 TBV524334 TLR524334 TVN524334 UFJ524334 UPF524334 UZB524334 VIX524334 VST524334 WCP524334 WML524334 WWH524334 Z589870 JV589870 TR589870 ADN589870 ANJ589870 AXF589870 BHB589870 BQX589870 CAT589870 CKP589870 CUL589870 DEH589870 DOD589870 DXZ589870 EHV589870 ERR589870 FBN589870 FLJ589870 FVF589870 GFB589870 GOX589870 GYT589870 HIP589870 HSL589870 ICH589870 IMD589870 IVZ589870 JFV589870 JPR589870 JZN589870 KJJ589870 KTF589870 LDB589870 LMX589870 LWT589870 MGP589870 MQL589870 NAH589870 NKD589870 NTZ589870 ODV589870 ONR589870 OXN589870 PHJ589870 PRF589870 QBB589870 QKX589870 QUT589870 REP589870 ROL589870 RYH589870 SID589870 SRZ589870 TBV589870 TLR589870 TVN589870 UFJ589870 UPF589870 UZB589870 VIX589870 VST589870 WCP589870 WML589870 WWH589870 Z655406 JV655406 TR655406 ADN655406 ANJ655406 AXF655406 BHB655406 BQX655406 CAT655406 CKP655406 CUL655406 DEH655406 DOD655406 DXZ655406 EHV655406 ERR655406 FBN655406 FLJ655406 FVF655406 GFB655406 GOX655406 GYT655406 HIP655406 HSL655406 ICH655406 IMD655406 IVZ655406 JFV655406 JPR655406 JZN655406 KJJ655406 KTF655406 LDB655406 LMX655406 LWT655406 MGP655406 MQL655406 NAH655406 NKD655406 NTZ655406 ODV655406 ONR655406 OXN655406 PHJ655406 PRF655406 QBB655406 QKX655406 QUT655406 REP655406 ROL655406 RYH655406 SID655406 SRZ655406 TBV655406 TLR655406 TVN655406 UFJ655406 UPF655406 UZB655406 VIX655406 VST655406 WCP655406 WML655406 WWH655406 Z720942 JV720942 TR720942 ADN720942 ANJ720942 AXF720942 BHB720942 BQX720942 CAT720942 CKP720942 CUL720942 DEH720942 DOD720942 DXZ720942 EHV720942 ERR720942 FBN720942 FLJ720942 FVF720942 GFB720942 GOX720942 GYT720942 HIP720942 HSL720942 ICH720942 IMD720942 IVZ720942 JFV720942 JPR720942 JZN720942 KJJ720942 KTF720942 LDB720942 LMX720942 LWT720942 MGP720942 MQL720942 NAH720942 NKD720942 NTZ720942 ODV720942 ONR720942 OXN720942 PHJ720942 PRF720942 QBB720942 QKX720942 QUT720942 REP720942 ROL720942 RYH720942 SID720942 SRZ720942 TBV720942 TLR720942 TVN720942 UFJ720942 UPF720942 UZB720942 VIX720942 VST720942 WCP720942 WML720942 WWH720942 Z786478 JV786478 TR786478 ADN786478 ANJ786478 AXF786478 BHB786478 BQX786478 CAT786478 CKP786478 CUL786478 DEH786478 DOD786478 DXZ786478 EHV786478 ERR786478 FBN786478 FLJ786478 FVF786478 GFB786478 GOX786478 GYT786478 HIP786478 HSL786478 ICH786478 IMD786478 IVZ786478 JFV786478 JPR786478 JZN786478 KJJ786478 KTF786478 LDB786478 LMX786478 LWT786478 MGP786478 MQL786478 NAH786478 NKD786478 NTZ786478 ODV786478 ONR786478 OXN786478 PHJ786478 PRF786478 QBB786478 QKX786478 QUT786478 REP786478 ROL786478 RYH786478 SID786478 SRZ786478 TBV786478 TLR786478 TVN786478 UFJ786478 UPF786478 UZB786478 VIX786478 VST786478 WCP786478 WML786478 WWH786478 Z852014 JV852014 TR852014 ADN852014 ANJ852014 AXF852014 BHB852014 BQX852014 CAT852014 CKP852014 CUL852014 DEH852014 DOD852014 DXZ852014 EHV852014 ERR852014 FBN852014 FLJ852014 FVF852014 GFB852014 GOX852014 GYT852014 HIP852014 HSL852014 ICH852014 IMD852014 IVZ852014 JFV852014 JPR852014 JZN852014 KJJ852014 KTF852014 LDB852014 LMX852014 LWT852014 MGP852014 MQL852014 NAH852014 NKD852014 NTZ852014 ODV852014 ONR852014 OXN852014 PHJ852014 PRF852014 QBB852014 QKX852014 QUT852014 REP852014 ROL852014 RYH852014 SID852014 SRZ852014 TBV852014 TLR852014 TVN852014 UFJ852014 UPF852014 UZB852014 VIX852014 VST852014 WCP852014 WML852014 WWH852014 Z917550 JV917550 TR917550 ADN917550 ANJ917550 AXF917550 BHB917550 BQX917550 CAT917550 CKP917550 CUL917550 DEH917550 DOD917550 DXZ917550 EHV917550 ERR917550 FBN917550 FLJ917550 FVF917550 GFB917550 GOX917550 GYT917550 HIP917550 HSL917550 ICH917550 IMD917550 IVZ917550 JFV917550 JPR917550 JZN917550 KJJ917550 KTF917550 LDB917550 LMX917550 LWT917550 MGP917550 MQL917550 NAH917550 NKD917550 NTZ917550 ODV917550 ONR917550 OXN917550 PHJ917550 PRF917550 QBB917550 QKX917550 QUT917550 REP917550 ROL917550 RYH917550 SID917550 SRZ917550 TBV917550 TLR917550 TVN917550 UFJ917550 UPF917550 UZB917550 VIX917550 VST917550 WCP917550 WML917550 WWH917550 Z983086 JV983086 TR983086 ADN983086 ANJ983086 AXF983086 BHB983086 BQX983086 CAT983086 CKP983086 CUL983086 DEH983086 DOD983086 DXZ983086 EHV983086 ERR983086 FBN983086 FLJ983086 FVF983086 GFB983086 GOX983086 GYT983086 HIP983086 HSL983086 ICH983086 IMD983086 IVZ983086 JFV983086 JPR983086 JZN983086 KJJ983086 KTF983086 LDB983086 LMX983086 LWT983086 MGP983086 MQL983086 NAH983086 NKD983086 NTZ983086 ODV983086 ONR983086 OXN983086 PHJ983086 PRF983086 QBB983086 QKX983086 QUT983086 REP983086 ROL983086 RYH983086 SID983086 SRZ983086 TBV983086 TLR983086 TVN983086 UFJ983086 UPF983086 UZB983086 VIX983086 VST983086 WCP983086 WML983086 WWH983086" xr:uid="{5A0227FA-5E3D-44C8-B10D-6C5241E08ACB}">
      <formula1>Z44&gt;=Z46</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40 JV40 TR40 ADN40 ANJ40 AXF40 BHB40 BQX40 CAT40 CKP40 CUL40 DEH40 DOD40 DXZ40 EHV40 ERR40 FBN40 FLJ40 FVF40 GFB40 GOX40 GYT40 HIP40 HSL40 ICH40 IMD40 IVZ40 JFV40 JPR40 JZN40 KJJ40 KTF40 LDB40 LMX40 LWT40 MGP40 MQL40 NAH40 NKD40 NTZ40 ODV40 ONR40 OXN40 PHJ40 PRF40 QBB40 QKX40 QUT40 REP40 ROL40 RYH40 SID40 SRZ40 TBV40 TLR40 TVN40 UFJ40 UPF40 UZB40 VIX40 VST40 WCP40 WML40 WWH40 Z65576 JV65576 TR65576 ADN65576 ANJ65576 AXF65576 BHB65576 BQX65576 CAT65576 CKP65576 CUL65576 DEH65576 DOD65576 DXZ65576 EHV65576 ERR65576 FBN65576 FLJ65576 FVF65576 GFB65576 GOX65576 GYT65576 HIP65576 HSL65576 ICH65576 IMD65576 IVZ65576 JFV65576 JPR65576 JZN65576 KJJ65576 KTF65576 LDB65576 LMX65576 LWT65576 MGP65576 MQL65576 NAH65576 NKD65576 NTZ65576 ODV65576 ONR65576 OXN65576 PHJ65576 PRF65576 QBB65576 QKX65576 QUT65576 REP65576 ROL65576 RYH65576 SID65576 SRZ65576 TBV65576 TLR65576 TVN65576 UFJ65576 UPF65576 UZB65576 VIX65576 VST65576 WCP65576 WML65576 WWH65576 Z131112 JV131112 TR131112 ADN131112 ANJ131112 AXF131112 BHB131112 BQX131112 CAT131112 CKP131112 CUL131112 DEH131112 DOD131112 DXZ131112 EHV131112 ERR131112 FBN131112 FLJ131112 FVF131112 GFB131112 GOX131112 GYT131112 HIP131112 HSL131112 ICH131112 IMD131112 IVZ131112 JFV131112 JPR131112 JZN131112 KJJ131112 KTF131112 LDB131112 LMX131112 LWT131112 MGP131112 MQL131112 NAH131112 NKD131112 NTZ131112 ODV131112 ONR131112 OXN131112 PHJ131112 PRF131112 QBB131112 QKX131112 QUT131112 REP131112 ROL131112 RYH131112 SID131112 SRZ131112 TBV131112 TLR131112 TVN131112 UFJ131112 UPF131112 UZB131112 VIX131112 VST131112 WCP131112 WML131112 WWH131112 Z196648 JV196648 TR196648 ADN196648 ANJ196648 AXF196648 BHB196648 BQX196648 CAT196648 CKP196648 CUL196648 DEH196648 DOD196648 DXZ196648 EHV196648 ERR196648 FBN196648 FLJ196648 FVF196648 GFB196648 GOX196648 GYT196648 HIP196648 HSL196648 ICH196648 IMD196648 IVZ196648 JFV196648 JPR196648 JZN196648 KJJ196648 KTF196648 LDB196648 LMX196648 LWT196648 MGP196648 MQL196648 NAH196648 NKD196648 NTZ196648 ODV196648 ONR196648 OXN196648 PHJ196648 PRF196648 QBB196648 QKX196648 QUT196648 REP196648 ROL196648 RYH196648 SID196648 SRZ196648 TBV196648 TLR196648 TVN196648 UFJ196648 UPF196648 UZB196648 VIX196648 VST196648 WCP196648 WML196648 WWH196648 Z262184 JV262184 TR262184 ADN262184 ANJ262184 AXF262184 BHB262184 BQX262184 CAT262184 CKP262184 CUL262184 DEH262184 DOD262184 DXZ262184 EHV262184 ERR262184 FBN262184 FLJ262184 FVF262184 GFB262184 GOX262184 GYT262184 HIP262184 HSL262184 ICH262184 IMD262184 IVZ262184 JFV262184 JPR262184 JZN262184 KJJ262184 KTF262184 LDB262184 LMX262184 LWT262184 MGP262184 MQL262184 NAH262184 NKD262184 NTZ262184 ODV262184 ONR262184 OXN262184 PHJ262184 PRF262184 QBB262184 QKX262184 QUT262184 REP262184 ROL262184 RYH262184 SID262184 SRZ262184 TBV262184 TLR262184 TVN262184 UFJ262184 UPF262184 UZB262184 VIX262184 VST262184 WCP262184 WML262184 WWH262184 Z327720 JV327720 TR327720 ADN327720 ANJ327720 AXF327720 BHB327720 BQX327720 CAT327720 CKP327720 CUL327720 DEH327720 DOD327720 DXZ327720 EHV327720 ERR327720 FBN327720 FLJ327720 FVF327720 GFB327720 GOX327720 GYT327720 HIP327720 HSL327720 ICH327720 IMD327720 IVZ327720 JFV327720 JPR327720 JZN327720 KJJ327720 KTF327720 LDB327720 LMX327720 LWT327720 MGP327720 MQL327720 NAH327720 NKD327720 NTZ327720 ODV327720 ONR327720 OXN327720 PHJ327720 PRF327720 QBB327720 QKX327720 QUT327720 REP327720 ROL327720 RYH327720 SID327720 SRZ327720 TBV327720 TLR327720 TVN327720 UFJ327720 UPF327720 UZB327720 VIX327720 VST327720 WCP327720 WML327720 WWH327720 Z393256 JV393256 TR393256 ADN393256 ANJ393256 AXF393256 BHB393256 BQX393256 CAT393256 CKP393256 CUL393256 DEH393256 DOD393256 DXZ393256 EHV393256 ERR393256 FBN393256 FLJ393256 FVF393256 GFB393256 GOX393256 GYT393256 HIP393256 HSL393256 ICH393256 IMD393256 IVZ393256 JFV393256 JPR393256 JZN393256 KJJ393256 KTF393256 LDB393256 LMX393256 LWT393256 MGP393256 MQL393256 NAH393256 NKD393256 NTZ393256 ODV393256 ONR393256 OXN393256 PHJ393256 PRF393256 QBB393256 QKX393256 QUT393256 REP393256 ROL393256 RYH393256 SID393256 SRZ393256 TBV393256 TLR393256 TVN393256 UFJ393256 UPF393256 UZB393256 VIX393256 VST393256 WCP393256 WML393256 WWH393256 Z458792 JV458792 TR458792 ADN458792 ANJ458792 AXF458792 BHB458792 BQX458792 CAT458792 CKP458792 CUL458792 DEH458792 DOD458792 DXZ458792 EHV458792 ERR458792 FBN458792 FLJ458792 FVF458792 GFB458792 GOX458792 GYT458792 HIP458792 HSL458792 ICH458792 IMD458792 IVZ458792 JFV458792 JPR458792 JZN458792 KJJ458792 KTF458792 LDB458792 LMX458792 LWT458792 MGP458792 MQL458792 NAH458792 NKD458792 NTZ458792 ODV458792 ONR458792 OXN458792 PHJ458792 PRF458792 QBB458792 QKX458792 QUT458792 REP458792 ROL458792 RYH458792 SID458792 SRZ458792 TBV458792 TLR458792 TVN458792 UFJ458792 UPF458792 UZB458792 VIX458792 VST458792 WCP458792 WML458792 WWH458792 Z524328 JV524328 TR524328 ADN524328 ANJ524328 AXF524328 BHB524328 BQX524328 CAT524328 CKP524328 CUL524328 DEH524328 DOD524328 DXZ524328 EHV524328 ERR524328 FBN524328 FLJ524328 FVF524328 GFB524328 GOX524328 GYT524328 HIP524328 HSL524328 ICH524328 IMD524328 IVZ524328 JFV524328 JPR524328 JZN524328 KJJ524328 KTF524328 LDB524328 LMX524328 LWT524328 MGP524328 MQL524328 NAH524328 NKD524328 NTZ524328 ODV524328 ONR524328 OXN524328 PHJ524328 PRF524328 QBB524328 QKX524328 QUT524328 REP524328 ROL524328 RYH524328 SID524328 SRZ524328 TBV524328 TLR524328 TVN524328 UFJ524328 UPF524328 UZB524328 VIX524328 VST524328 WCP524328 WML524328 WWH524328 Z589864 JV589864 TR589864 ADN589864 ANJ589864 AXF589864 BHB589864 BQX589864 CAT589864 CKP589864 CUL589864 DEH589864 DOD589864 DXZ589864 EHV589864 ERR589864 FBN589864 FLJ589864 FVF589864 GFB589864 GOX589864 GYT589864 HIP589864 HSL589864 ICH589864 IMD589864 IVZ589864 JFV589864 JPR589864 JZN589864 KJJ589864 KTF589864 LDB589864 LMX589864 LWT589864 MGP589864 MQL589864 NAH589864 NKD589864 NTZ589864 ODV589864 ONR589864 OXN589864 PHJ589864 PRF589864 QBB589864 QKX589864 QUT589864 REP589864 ROL589864 RYH589864 SID589864 SRZ589864 TBV589864 TLR589864 TVN589864 UFJ589864 UPF589864 UZB589864 VIX589864 VST589864 WCP589864 WML589864 WWH589864 Z655400 JV655400 TR655400 ADN655400 ANJ655400 AXF655400 BHB655400 BQX655400 CAT655400 CKP655400 CUL655400 DEH655400 DOD655400 DXZ655400 EHV655400 ERR655400 FBN655400 FLJ655400 FVF655400 GFB655400 GOX655400 GYT655400 HIP655400 HSL655400 ICH655400 IMD655400 IVZ655400 JFV655400 JPR655400 JZN655400 KJJ655400 KTF655400 LDB655400 LMX655400 LWT655400 MGP655400 MQL655400 NAH655400 NKD655400 NTZ655400 ODV655400 ONR655400 OXN655400 PHJ655400 PRF655400 QBB655400 QKX655400 QUT655400 REP655400 ROL655400 RYH655400 SID655400 SRZ655400 TBV655400 TLR655400 TVN655400 UFJ655400 UPF655400 UZB655400 VIX655400 VST655400 WCP655400 WML655400 WWH655400 Z720936 JV720936 TR720936 ADN720936 ANJ720936 AXF720936 BHB720936 BQX720936 CAT720936 CKP720936 CUL720936 DEH720936 DOD720936 DXZ720936 EHV720936 ERR720936 FBN720936 FLJ720936 FVF720936 GFB720936 GOX720936 GYT720936 HIP720936 HSL720936 ICH720936 IMD720936 IVZ720936 JFV720936 JPR720936 JZN720936 KJJ720936 KTF720936 LDB720936 LMX720936 LWT720936 MGP720936 MQL720936 NAH720936 NKD720936 NTZ720936 ODV720936 ONR720936 OXN720936 PHJ720936 PRF720936 QBB720936 QKX720936 QUT720936 REP720936 ROL720936 RYH720936 SID720936 SRZ720936 TBV720936 TLR720936 TVN720936 UFJ720936 UPF720936 UZB720936 VIX720936 VST720936 WCP720936 WML720936 WWH720936 Z786472 JV786472 TR786472 ADN786472 ANJ786472 AXF786472 BHB786472 BQX786472 CAT786472 CKP786472 CUL786472 DEH786472 DOD786472 DXZ786472 EHV786472 ERR786472 FBN786472 FLJ786472 FVF786472 GFB786472 GOX786472 GYT786472 HIP786472 HSL786472 ICH786472 IMD786472 IVZ786472 JFV786472 JPR786472 JZN786472 KJJ786472 KTF786472 LDB786472 LMX786472 LWT786472 MGP786472 MQL786472 NAH786472 NKD786472 NTZ786472 ODV786472 ONR786472 OXN786472 PHJ786472 PRF786472 QBB786472 QKX786472 QUT786472 REP786472 ROL786472 RYH786472 SID786472 SRZ786472 TBV786472 TLR786472 TVN786472 UFJ786472 UPF786472 UZB786472 VIX786472 VST786472 WCP786472 WML786472 WWH786472 Z852008 JV852008 TR852008 ADN852008 ANJ852008 AXF852008 BHB852008 BQX852008 CAT852008 CKP852008 CUL852008 DEH852008 DOD852008 DXZ852008 EHV852008 ERR852008 FBN852008 FLJ852008 FVF852008 GFB852008 GOX852008 GYT852008 HIP852008 HSL852008 ICH852008 IMD852008 IVZ852008 JFV852008 JPR852008 JZN852008 KJJ852008 KTF852008 LDB852008 LMX852008 LWT852008 MGP852008 MQL852008 NAH852008 NKD852008 NTZ852008 ODV852008 ONR852008 OXN852008 PHJ852008 PRF852008 QBB852008 QKX852008 QUT852008 REP852008 ROL852008 RYH852008 SID852008 SRZ852008 TBV852008 TLR852008 TVN852008 UFJ852008 UPF852008 UZB852008 VIX852008 VST852008 WCP852008 WML852008 WWH852008 Z917544 JV917544 TR917544 ADN917544 ANJ917544 AXF917544 BHB917544 BQX917544 CAT917544 CKP917544 CUL917544 DEH917544 DOD917544 DXZ917544 EHV917544 ERR917544 FBN917544 FLJ917544 FVF917544 GFB917544 GOX917544 GYT917544 HIP917544 HSL917544 ICH917544 IMD917544 IVZ917544 JFV917544 JPR917544 JZN917544 KJJ917544 KTF917544 LDB917544 LMX917544 LWT917544 MGP917544 MQL917544 NAH917544 NKD917544 NTZ917544 ODV917544 ONR917544 OXN917544 PHJ917544 PRF917544 QBB917544 QKX917544 QUT917544 REP917544 ROL917544 RYH917544 SID917544 SRZ917544 TBV917544 TLR917544 TVN917544 UFJ917544 UPF917544 UZB917544 VIX917544 VST917544 WCP917544 WML917544 WWH917544 Z983080 JV983080 TR983080 ADN983080 ANJ983080 AXF983080 BHB983080 BQX983080 CAT983080 CKP983080 CUL983080 DEH983080 DOD983080 DXZ983080 EHV983080 ERR983080 FBN983080 FLJ983080 FVF983080 GFB983080 GOX983080 GYT983080 HIP983080 HSL983080 ICH983080 IMD983080 IVZ983080 JFV983080 JPR983080 JZN983080 KJJ983080 KTF983080 LDB983080 LMX983080 LWT983080 MGP983080 MQL983080 NAH983080 NKD983080 NTZ983080 ODV983080 ONR983080 OXN983080 PHJ983080 PRF983080 QBB983080 QKX983080 QUT983080 REP983080 ROL983080 RYH983080 SID983080 SRZ983080 TBV983080 TLR983080 TVN983080 UFJ983080 UPF983080 UZB983080 VIX983080 VST983080 WCP983080 WML983080 WWH983080" xr:uid="{71F47670-3407-488C-B3A8-DCAB3F074491}"/>
    <dataValidation type="list" allowBlank="1" showInputMessage="1" showErrorMessage="1" sqref="Z6 JV6 TR6 ADN6 ANJ6 AXF6 BHB6 BQX6 CAT6 CKP6 CUL6 DEH6 DOD6 DXZ6 EHV6 ERR6 FBN6 FLJ6 FVF6 GFB6 GOX6 GYT6 HIP6 HSL6 ICH6 IMD6 IVZ6 JFV6 JPR6 JZN6 KJJ6 KTF6 LDB6 LMX6 LWT6 MGP6 MQL6 NAH6 NKD6 NTZ6 ODV6 ONR6 OXN6 PHJ6 PRF6 QBB6 QKX6 QUT6 REP6 ROL6 RYH6 SID6 SRZ6 TBV6 TLR6 TVN6 UFJ6 UPF6 UZB6 VIX6 VST6 WCP6 WML6 WWH6 Z65542 JV65542 TR65542 ADN65542 ANJ65542 AXF65542 BHB65542 BQX65542 CAT65542 CKP65542 CUL65542 DEH65542 DOD65542 DXZ65542 EHV65542 ERR65542 FBN65542 FLJ65542 FVF65542 GFB65542 GOX65542 GYT65542 HIP65542 HSL65542 ICH65542 IMD65542 IVZ65542 JFV65542 JPR65542 JZN65542 KJJ65542 KTF65542 LDB65542 LMX65542 LWT65542 MGP65542 MQL65542 NAH65542 NKD65542 NTZ65542 ODV65542 ONR65542 OXN65542 PHJ65542 PRF65542 QBB65542 QKX65542 QUT65542 REP65542 ROL65542 RYH65542 SID65542 SRZ65542 TBV65542 TLR65542 TVN65542 UFJ65542 UPF65542 UZB65542 VIX65542 VST65542 WCP65542 WML65542 WWH65542 Z131078 JV131078 TR131078 ADN131078 ANJ131078 AXF131078 BHB131078 BQX131078 CAT131078 CKP131078 CUL131078 DEH131078 DOD131078 DXZ131078 EHV131078 ERR131078 FBN131078 FLJ131078 FVF131078 GFB131078 GOX131078 GYT131078 HIP131078 HSL131078 ICH131078 IMD131078 IVZ131078 JFV131078 JPR131078 JZN131078 KJJ131078 KTF131078 LDB131078 LMX131078 LWT131078 MGP131078 MQL131078 NAH131078 NKD131078 NTZ131078 ODV131078 ONR131078 OXN131078 PHJ131078 PRF131078 QBB131078 QKX131078 QUT131078 REP131078 ROL131078 RYH131078 SID131078 SRZ131078 TBV131078 TLR131078 TVN131078 UFJ131078 UPF131078 UZB131078 VIX131078 VST131078 WCP131078 WML131078 WWH131078 Z196614 JV196614 TR196614 ADN196614 ANJ196614 AXF196614 BHB196614 BQX196614 CAT196614 CKP196614 CUL196614 DEH196614 DOD196614 DXZ196614 EHV196614 ERR196614 FBN196614 FLJ196614 FVF196614 GFB196614 GOX196614 GYT196614 HIP196614 HSL196614 ICH196614 IMD196614 IVZ196614 JFV196614 JPR196614 JZN196614 KJJ196614 KTF196614 LDB196614 LMX196614 LWT196614 MGP196614 MQL196614 NAH196614 NKD196614 NTZ196614 ODV196614 ONR196614 OXN196614 PHJ196614 PRF196614 QBB196614 QKX196614 QUT196614 REP196614 ROL196614 RYH196614 SID196614 SRZ196614 TBV196614 TLR196614 TVN196614 UFJ196614 UPF196614 UZB196614 VIX196614 VST196614 WCP196614 WML196614 WWH196614 Z262150 JV262150 TR262150 ADN262150 ANJ262150 AXF262150 BHB262150 BQX262150 CAT262150 CKP262150 CUL262150 DEH262150 DOD262150 DXZ262150 EHV262150 ERR262150 FBN262150 FLJ262150 FVF262150 GFB262150 GOX262150 GYT262150 HIP262150 HSL262150 ICH262150 IMD262150 IVZ262150 JFV262150 JPR262150 JZN262150 KJJ262150 KTF262150 LDB262150 LMX262150 LWT262150 MGP262150 MQL262150 NAH262150 NKD262150 NTZ262150 ODV262150 ONR262150 OXN262150 PHJ262150 PRF262150 QBB262150 QKX262150 QUT262150 REP262150 ROL262150 RYH262150 SID262150 SRZ262150 TBV262150 TLR262150 TVN262150 UFJ262150 UPF262150 UZB262150 VIX262150 VST262150 WCP262150 WML262150 WWH262150 Z327686 JV327686 TR327686 ADN327686 ANJ327686 AXF327686 BHB327686 BQX327686 CAT327686 CKP327686 CUL327686 DEH327686 DOD327686 DXZ327686 EHV327686 ERR327686 FBN327686 FLJ327686 FVF327686 GFB327686 GOX327686 GYT327686 HIP327686 HSL327686 ICH327686 IMD327686 IVZ327686 JFV327686 JPR327686 JZN327686 KJJ327686 KTF327686 LDB327686 LMX327686 LWT327686 MGP327686 MQL327686 NAH327686 NKD327686 NTZ327686 ODV327686 ONR327686 OXN327686 PHJ327686 PRF327686 QBB327686 QKX327686 QUT327686 REP327686 ROL327686 RYH327686 SID327686 SRZ327686 TBV327686 TLR327686 TVN327686 UFJ327686 UPF327686 UZB327686 VIX327686 VST327686 WCP327686 WML327686 WWH327686 Z393222 JV393222 TR393222 ADN393222 ANJ393222 AXF393222 BHB393222 BQX393222 CAT393222 CKP393222 CUL393222 DEH393222 DOD393222 DXZ393222 EHV393222 ERR393222 FBN393222 FLJ393222 FVF393222 GFB393222 GOX393222 GYT393222 HIP393222 HSL393222 ICH393222 IMD393222 IVZ393222 JFV393222 JPR393222 JZN393222 KJJ393222 KTF393222 LDB393222 LMX393222 LWT393222 MGP393222 MQL393222 NAH393222 NKD393222 NTZ393222 ODV393222 ONR393222 OXN393222 PHJ393222 PRF393222 QBB393222 QKX393222 QUT393222 REP393222 ROL393222 RYH393222 SID393222 SRZ393222 TBV393222 TLR393222 TVN393222 UFJ393222 UPF393222 UZB393222 VIX393222 VST393222 WCP393222 WML393222 WWH393222 Z458758 JV458758 TR458758 ADN458758 ANJ458758 AXF458758 BHB458758 BQX458758 CAT458758 CKP458758 CUL458758 DEH458758 DOD458758 DXZ458758 EHV458758 ERR458758 FBN458758 FLJ458758 FVF458758 GFB458758 GOX458758 GYT458758 HIP458758 HSL458758 ICH458758 IMD458758 IVZ458758 JFV458758 JPR458758 JZN458758 KJJ458758 KTF458758 LDB458758 LMX458758 LWT458758 MGP458758 MQL458758 NAH458758 NKD458758 NTZ458758 ODV458758 ONR458758 OXN458758 PHJ458758 PRF458758 QBB458758 QKX458758 QUT458758 REP458758 ROL458758 RYH458758 SID458758 SRZ458758 TBV458758 TLR458758 TVN458758 UFJ458758 UPF458758 UZB458758 VIX458758 VST458758 WCP458758 WML458758 WWH458758 Z524294 JV524294 TR524294 ADN524294 ANJ524294 AXF524294 BHB524294 BQX524294 CAT524294 CKP524294 CUL524294 DEH524294 DOD524294 DXZ524294 EHV524294 ERR524294 FBN524294 FLJ524294 FVF524294 GFB524294 GOX524294 GYT524294 HIP524294 HSL524294 ICH524294 IMD524294 IVZ524294 JFV524294 JPR524294 JZN524294 KJJ524294 KTF524294 LDB524294 LMX524294 LWT524294 MGP524294 MQL524294 NAH524294 NKD524294 NTZ524294 ODV524294 ONR524294 OXN524294 PHJ524294 PRF524294 QBB524294 QKX524294 QUT524294 REP524294 ROL524294 RYH524294 SID524294 SRZ524294 TBV524294 TLR524294 TVN524294 UFJ524294 UPF524294 UZB524294 VIX524294 VST524294 WCP524294 WML524294 WWH524294 Z589830 JV589830 TR589830 ADN589830 ANJ589830 AXF589830 BHB589830 BQX589830 CAT589830 CKP589830 CUL589830 DEH589830 DOD589830 DXZ589830 EHV589830 ERR589830 FBN589830 FLJ589830 FVF589830 GFB589830 GOX589830 GYT589830 HIP589830 HSL589830 ICH589830 IMD589830 IVZ589830 JFV589830 JPR589830 JZN589830 KJJ589830 KTF589830 LDB589830 LMX589830 LWT589830 MGP589830 MQL589830 NAH589830 NKD589830 NTZ589830 ODV589830 ONR589830 OXN589830 PHJ589830 PRF589830 QBB589830 QKX589830 QUT589830 REP589830 ROL589830 RYH589830 SID589830 SRZ589830 TBV589830 TLR589830 TVN589830 UFJ589830 UPF589830 UZB589830 VIX589830 VST589830 WCP589830 WML589830 WWH589830 Z655366 JV655366 TR655366 ADN655366 ANJ655366 AXF655366 BHB655366 BQX655366 CAT655366 CKP655366 CUL655366 DEH655366 DOD655366 DXZ655366 EHV655366 ERR655366 FBN655366 FLJ655366 FVF655366 GFB655366 GOX655366 GYT655366 HIP655366 HSL655366 ICH655366 IMD655366 IVZ655366 JFV655366 JPR655366 JZN655366 KJJ655366 KTF655366 LDB655366 LMX655366 LWT655366 MGP655366 MQL655366 NAH655366 NKD655366 NTZ655366 ODV655366 ONR655366 OXN655366 PHJ655366 PRF655366 QBB655366 QKX655366 QUT655366 REP655366 ROL655366 RYH655366 SID655366 SRZ655366 TBV655366 TLR655366 TVN655366 UFJ655366 UPF655366 UZB655366 VIX655366 VST655366 WCP655366 WML655366 WWH655366 Z720902 JV720902 TR720902 ADN720902 ANJ720902 AXF720902 BHB720902 BQX720902 CAT720902 CKP720902 CUL720902 DEH720902 DOD720902 DXZ720902 EHV720902 ERR720902 FBN720902 FLJ720902 FVF720902 GFB720902 GOX720902 GYT720902 HIP720902 HSL720902 ICH720902 IMD720902 IVZ720902 JFV720902 JPR720902 JZN720902 KJJ720902 KTF720902 LDB720902 LMX720902 LWT720902 MGP720902 MQL720902 NAH720902 NKD720902 NTZ720902 ODV720902 ONR720902 OXN720902 PHJ720902 PRF720902 QBB720902 QKX720902 QUT720902 REP720902 ROL720902 RYH720902 SID720902 SRZ720902 TBV720902 TLR720902 TVN720902 UFJ720902 UPF720902 UZB720902 VIX720902 VST720902 WCP720902 WML720902 WWH720902 Z786438 JV786438 TR786438 ADN786438 ANJ786438 AXF786438 BHB786438 BQX786438 CAT786438 CKP786438 CUL786438 DEH786438 DOD786438 DXZ786438 EHV786438 ERR786438 FBN786438 FLJ786438 FVF786438 GFB786438 GOX786438 GYT786438 HIP786438 HSL786438 ICH786438 IMD786438 IVZ786438 JFV786438 JPR786438 JZN786438 KJJ786438 KTF786438 LDB786438 LMX786438 LWT786438 MGP786438 MQL786438 NAH786438 NKD786438 NTZ786438 ODV786438 ONR786438 OXN786438 PHJ786438 PRF786438 QBB786438 QKX786438 QUT786438 REP786438 ROL786438 RYH786438 SID786438 SRZ786438 TBV786438 TLR786438 TVN786438 UFJ786438 UPF786438 UZB786438 VIX786438 VST786438 WCP786438 WML786438 WWH786438 Z851974 JV851974 TR851974 ADN851974 ANJ851974 AXF851974 BHB851974 BQX851974 CAT851974 CKP851974 CUL851974 DEH851974 DOD851974 DXZ851974 EHV851974 ERR851974 FBN851974 FLJ851974 FVF851974 GFB851974 GOX851974 GYT851974 HIP851974 HSL851974 ICH851974 IMD851974 IVZ851974 JFV851974 JPR851974 JZN851974 KJJ851974 KTF851974 LDB851974 LMX851974 LWT851974 MGP851974 MQL851974 NAH851974 NKD851974 NTZ851974 ODV851974 ONR851974 OXN851974 PHJ851974 PRF851974 QBB851974 QKX851974 QUT851974 REP851974 ROL851974 RYH851974 SID851974 SRZ851974 TBV851974 TLR851974 TVN851974 UFJ851974 UPF851974 UZB851974 VIX851974 VST851974 WCP851974 WML851974 WWH851974 Z917510 JV917510 TR917510 ADN917510 ANJ917510 AXF917510 BHB917510 BQX917510 CAT917510 CKP917510 CUL917510 DEH917510 DOD917510 DXZ917510 EHV917510 ERR917510 FBN917510 FLJ917510 FVF917510 GFB917510 GOX917510 GYT917510 HIP917510 HSL917510 ICH917510 IMD917510 IVZ917510 JFV917510 JPR917510 JZN917510 KJJ917510 KTF917510 LDB917510 LMX917510 LWT917510 MGP917510 MQL917510 NAH917510 NKD917510 NTZ917510 ODV917510 ONR917510 OXN917510 PHJ917510 PRF917510 QBB917510 QKX917510 QUT917510 REP917510 ROL917510 RYH917510 SID917510 SRZ917510 TBV917510 TLR917510 TVN917510 UFJ917510 UPF917510 UZB917510 VIX917510 VST917510 WCP917510 WML917510 WWH917510 Z983046 JV983046 TR983046 ADN983046 ANJ983046 AXF983046 BHB983046 BQX983046 CAT983046 CKP983046 CUL983046 DEH983046 DOD983046 DXZ983046 EHV983046 ERR983046 FBN983046 FLJ983046 FVF983046 GFB983046 GOX983046 GYT983046 HIP983046 HSL983046 ICH983046 IMD983046 IVZ983046 JFV983046 JPR983046 JZN983046 KJJ983046 KTF983046 LDB983046 LMX983046 LWT983046 MGP983046 MQL983046 NAH983046 NKD983046 NTZ983046 ODV983046 ONR983046 OXN983046 PHJ983046 PRF983046 QBB983046 QKX983046 QUT983046 REP983046 ROL983046 RYH983046 SID983046 SRZ983046 TBV983046 TLR983046 TVN983046 UFJ983046 UPF983046 UZB983046 VIX983046 VST983046 WCP983046 WML983046 WWH983046" xr:uid="{96C33A7D-C203-40C7-9A9E-27A42AB902EA}">
      <formula1>"100,90,80,75,70,50"</formula1>
    </dataValidation>
  </dataValidations>
  <printOptions horizontalCentered="1"/>
  <pageMargins left="0.74803149606299213" right="0.74803149606299213" top="0.35433070866141736" bottom="0.23622047244094491" header="0.31496062992125984" footer="0.15748031496062992"/>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38380-9D6F-40EF-B6AC-177A01CD6379}">
  <sheetPr codeName="Sheet1">
    <tabColor rgb="FF00B0F0"/>
  </sheetPr>
  <dimension ref="A2:F71"/>
  <sheetViews>
    <sheetView view="pageBreakPreview" topLeftCell="A4" zoomScaleNormal="100" zoomScaleSheetLayoutView="100" workbookViewId="0">
      <selection activeCell="A3" sqref="A3"/>
    </sheetView>
  </sheetViews>
  <sheetFormatPr defaultRowHeight="14.25"/>
  <cols>
    <col min="1" max="1" width="6.375" style="677" customWidth="1"/>
    <col min="2" max="3" width="9" style="677"/>
    <col min="4" max="4" width="67.125" style="677" bestFit="1" customWidth="1"/>
    <col min="5" max="5" width="23.875" style="1740" bestFit="1" customWidth="1"/>
    <col min="6" max="6" width="9.5" style="677" bestFit="1" customWidth="1"/>
    <col min="7" max="16384" width="9" style="677"/>
  </cols>
  <sheetData>
    <row r="2" spans="1:6" ht="17.25">
      <c r="A2" s="770" t="s">
        <v>1188</v>
      </c>
      <c r="B2" s="770"/>
      <c r="C2" s="770"/>
      <c r="D2" s="770"/>
      <c r="E2" s="770"/>
      <c r="F2" s="770"/>
    </row>
    <row r="3" spans="1:6" ht="15.75" customHeight="1">
      <c r="A3" s="310"/>
      <c r="B3" s="310"/>
      <c r="C3" s="310"/>
      <c r="D3" s="310"/>
      <c r="E3" s="1726"/>
      <c r="F3" s="683"/>
    </row>
    <row r="4" spans="1:6" ht="19.5" customHeight="1">
      <c r="A4" s="780" t="s">
        <v>64</v>
      </c>
      <c r="B4" s="780"/>
      <c r="C4" s="329"/>
      <c r="D4" s="370" t="str">
        <f>'1-1-1高齢者福祉施設整備計画書'!C8</f>
        <v>社会福祉法人〇〇会</v>
      </c>
      <c r="E4" s="1727"/>
    </row>
    <row r="5" spans="1:6" ht="19.5" customHeight="1">
      <c r="A5" s="780" t="s">
        <v>65</v>
      </c>
      <c r="B5" s="780"/>
      <c r="C5" s="329"/>
      <c r="D5" s="310" t="str">
        <f>'1-1-1高齢者福祉施設整備計画書'!B19</f>
        <v>特別養護老人ホーム○○</v>
      </c>
      <c r="E5" s="1726"/>
    </row>
    <row r="6" spans="1:6" ht="15.75" customHeight="1" thickBot="1">
      <c r="A6" s="688"/>
      <c r="B6" s="634"/>
      <c r="C6" s="634"/>
      <c r="D6" s="634"/>
      <c r="E6" s="1726"/>
    </row>
    <row r="7" spans="1:6" ht="33" customHeight="1" thickBot="1">
      <c r="A7" s="678" t="s">
        <v>0</v>
      </c>
      <c r="B7" s="716" t="s">
        <v>1</v>
      </c>
      <c r="C7" s="369"/>
      <c r="D7" s="716" t="s">
        <v>2</v>
      </c>
      <c r="E7" s="1728" t="s">
        <v>3</v>
      </c>
      <c r="F7" s="717" t="s">
        <v>4</v>
      </c>
    </row>
    <row r="8" spans="1:6" ht="19.5" customHeight="1" thickTop="1">
      <c r="A8" s="700"/>
      <c r="B8" s="771">
        <v>1</v>
      </c>
      <c r="C8" s="689"/>
      <c r="D8" s="691" t="s">
        <v>52</v>
      </c>
      <c r="E8" s="1729" t="s">
        <v>1041</v>
      </c>
      <c r="F8" s="718"/>
    </row>
    <row r="9" spans="1:6" ht="19.5" customHeight="1">
      <c r="A9" s="701"/>
      <c r="B9" s="773"/>
      <c r="C9" s="694"/>
      <c r="D9" s="695" t="s">
        <v>1050</v>
      </c>
      <c r="E9" s="1730" t="s">
        <v>1042</v>
      </c>
      <c r="F9" s="719"/>
    </row>
    <row r="10" spans="1:6" ht="19.5" customHeight="1">
      <c r="A10" s="632"/>
      <c r="B10" s="680">
        <v>2</v>
      </c>
      <c r="C10" s="374"/>
      <c r="D10" s="681" t="s">
        <v>5</v>
      </c>
      <c r="E10" s="1731" t="s">
        <v>1043</v>
      </c>
      <c r="F10" s="720"/>
    </row>
    <row r="11" spans="1:6" ht="19.5" customHeight="1">
      <c r="A11" s="700" t="s">
        <v>6</v>
      </c>
      <c r="B11" s="771">
        <v>3</v>
      </c>
      <c r="C11" s="689"/>
      <c r="D11" s="691" t="s">
        <v>7</v>
      </c>
      <c r="E11" s="1729" t="s">
        <v>1044</v>
      </c>
      <c r="F11" s="706" t="s">
        <v>1039</v>
      </c>
    </row>
    <row r="12" spans="1:6" ht="19.5" customHeight="1">
      <c r="A12" s="703" t="s">
        <v>6</v>
      </c>
      <c r="B12" s="772"/>
      <c r="C12" s="690"/>
      <c r="D12" s="692" t="s">
        <v>53</v>
      </c>
      <c r="E12" s="1732" t="s">
        <v>8</v>
      </c>
      <c r="F12" s="702"/>
    </row>
    <row r="13" spans="1:6" ht="19.5" customHeight="1">
      <c r="A13" s="701" t="s">
        <v>6</v>
      </c>
      <c r="B13" s="773"/>
      <c r="C13" s="694"/>
      <c r="D13" s="695" t="s">
        <v>54</v>
      </c>
      <c r="E13" s="1730" t="s">
        <v>1114</v>
      </c>
      <c r="F13" s="702" t="s">
        <v>1039</v>
      </c>
    </row>
    <row r="14" spans="1:6" ht="19.5" customHeight="1">
      <c r="A14" s="632" t="s">
        <v>6</v>
      </c>
      <c r="B14" s="680">
        <v>4</v>
      </c>
      <c r="C14" s="374"/>
      <c r="D14" s="681" t="s">
        <v>9</v>
      </c>
      <c r="E14" s="1731" t="s">
        <v>8</v>
      </c>
      <c r="F14" s="705"/>
    </row>
    <row r="15" spans="1:6" ht="19.5" customHeight="1">
      <c r="A15" s="700" t="s">
        <v>6</v>
      </c>
      <c r="B15" s="771">
        <v>5</v>
      </c>
      <c r="C15" s="689"/>
      <c r="D15" s="691" t="s">
        <v>10</v>
      </c>
      <c r="E15" s="1729" t="s">
        <v>8</v>
      </c>
      <c r="F15" s="706"/>
    </row>
    <row r="16" spans="1:6" ht="19.5" customHeight="1">
      <c r="A16" s="703" t="s">
        <v>6</v>
      </c>
      <c r="B16" s="772"/>
      <c r="C16" s="690"/>
      <c r="D16" s="692" t="s">
        <v>11</v>
      </c>
      <c r="E16" s="1732" t="s">
        <v>12</v>
      </c>
      <c r="F16" s="702"/>
    </row>
    <row r="17" spans="1:6" ht="19.5" customHeight="1">
      <c r="A17" s="703"/>
      <c r="B17" s="772"/>
      <c r="C17" s="690"/>
      <c r="D17" s="692" t="s">
        <v>13</v>
      </c>
      <c r="E17" s="1732" t="s">
        <v>1045</v>
      </c>
      <c r="F17" s="702"/>
    </row>
    <row r="18" spans="1:6" ht="19.5" customHeight="1">
      <c r="A18" s="703"/>
      <c r="B18" s="772"/>
      <c r="C18" s="690"/>
      <c r="D18" s="693" t="s">
        <v>14</v>
      </c>
      <c r="E18" s="1732" t="s">
        <v>1051</v>
      </c>
      <c r="F18" s="702" t="s">
        <v>1039</v>
      </c>
    </row>
    <row r="19" spans="1:6" ht="19.5" customHeight="1">
      <c r="A19" s="721" t="s">
        <v>6</v>
      </c>
      <c r="B19" s="773"/>
      <c r="C19" s="694"/>
      <c r="D19" s="695" t="s">
        <v>15</v>
      </c>
      <c r="E19" s="1730" t="s">
        <v>8</v>
      </c>
      <c r="F19" s="704"/>
    </row>
    <row r="20" spans="1:6" ht="19.5" customHeight="1">
      <c r="A20" s="700" t="s">
        <v>6</v>
      </c>
      <c r="B20" s="777">
        <v>6</v>
      </c>
      <c r="C20" s="687"/>
      <c r="D20" s="696" t="s">
        <v>16</v>
      </c>
      <c r="E20" s="1733" t="s">
        <v>1110</v>
      </c>
      <c r="F20" s="707"/>
    </row>
    <row r="21" spans="1:6" ht="19.5" customHeight="1">
      <c r="A21" s="703" t="s">
        <v>6</v>
      </c>
      <c r="B21" s="778"/>
      <c r="C21" s="690"/>
      <c r="D21" s="692" t="s">
        <v>17</v>
      </c>
      <c r="E21" s="1732" t="s">
        <v>8</v>
      </c>
      <c r="F21" s="702"/>
    </row>
    <row r="22" spans="1:6" ht="19.5" customHeight="1">
      <c r="A22" s="703" t="s">
        <v>6</v>
      </c>
      <c r="B22" s="778"/>
      <c r="C22" s="690"/>
      <c r="D22" s="692" t="s">
        <v>18</v>
      </c>
      <c r="E22" s="1732" t="s">
        <v>1111</v>
      </c>
      <c r="F22" s="702"/>
    </row>
    <row r="23" spans="1:6" ht="19.5" customHeight="1">
      <c r="A23" s="703"/>
      <c r="B23" s="778"/>
      <c r="C23" s="690"/>
      <c r="D23" s="693" t="s">
        <v>20</v>
      </c>
      <c r="E23" s="1732" t="s">
        <v>19</v>
      </c>
      <c r="F23" s="706" t="s">
        <v>1039</v>
      </c>
    </row>
    <row r="24" spans="1:6" ht="19.5" customHeight="1">
      <c r="A24" s="703"/>
      <c r="B24" s="778"/>
      <c r="C24" s="690"/>
      <c r="D24" s="692" t="s">
        <v>55</v>
      </c>
      <c r="E24" s="1732"/>
      <c r="F24" s="702"/>
    </row>
    <row r="25" spans="1:6" ht="19.5" customHeight="1">
      <c r="A25" s="721" t="s">
        <v>6</v>
      </c>
      <c r="B25" s="779"/>
      <c r="C25" s="686"/>
      <c r="D25" s="697" t="s">
        <v>21</v>
      </c>
      <c r="E25" s="1734"/>
      <c r="F25" s="708"/>
    </row>
    <row r="26" spans="1:6" ht="19.5" customHeight="1">
      <c r="A26" s="700" t="s">
        <v>22</v>
      </c>
      <c r="B26" s="777">
        <v>7</v>
      </c>
      <c r="C26" s="685"/>
      <c r="D26" s="723" t="s">
        <v>1144</v>
      </c>
      <c r="E26" s="1735" t="s">
        <v>23</v>
      </c>
      <c r="F26" s="724" t="s">
        <v>24</v>
      </c>
    </row>
    <row r="27" spans="1:6" ht="19.5" customHeight="1">
      <c r="A27" s="703"/>
      <c r="B27" s="778"/>
      <c r="C27" s="689"/>
      <c r="D27" s="691" t="s">
        <v>1193</v>
      </c>
      <c r="E27" s="1729" t="s">
        <v>1124</v>
      </c>
      <c r="F27" s="706" t="s">
        <v>1039</v>
      </c>
    </row>
    <row r="28" spans="1:6" ht="19.5" customHeight="1">
      <c r="A28" s="703"/>
      <c r="B28" s="778"/>
      <c r="C28" s="690"/>
      <c r="D28" s="692" t="s">
        <v>25</v>
      </c>
      <c r="E28" s="1732" t="s">
        <v>19</v>
      </c>
      <c r="F28" s="702" t="s">
        <v>1039</v>
      </c>
    </row>
    <row r="29" spans="1:6" ht="19.5" customHeight="1">
      <c r="A29" s="703" t="s">
        <v>6</v>
      </c>
      <c r="B29" s="778"/>
      <c r="C29" s="690"/>
      <c r="D29" s="692" t="s">
        <v>26</v>
      </c>
      <c r="E29" s="1732"/>
      <c r="F29" s="702"/>
    </row>
    <row r="30" spans="1:6" ht="19.5" customHeight="1">
      <c r="A30" s="703"/>
      <c r="B30" s="778"/>
      <c r="C30" s="690"/>
      <c r="D30" s="692" t="s">
        <v>27</v>
      </c>
      <c r="E30" s="1732"/>
      <c r="F30" s="702"/>
    </row>
    <row r="31" spans="1:6" ht="19.5" customHeight="1">
      <c r="A31" s="703"/>
      <c r="B31" s="778"/>
      <c r="C31" s="690"/>
      <c r="D31" s="692" t="s">
        <v>28</v>
      </c>
      <c r="E31" s="1732" t="s">
        <v>1125</v>
      </c>
      <c r="F31" s="702"/>
    </row>
    <row r="32" spans="1:6" ht="19.5" customHeight="1">
      <c r="A32" s="721" t="s">
        <v>22</v>
      </c>
      <c r="B32" s="778"/>
      <c r="C32" s="694"/>
      <c r="D32" s="725" t="s">
        <v>1145</v>
      </c>
      <c r="E32" s="1730" t="s">
        <v>23</v>
      </c>
      <c r="F32" s="704"/>
    </row>
    <row r="33" spans="1:6" ht="19.5" customHeight="1">
      <c r="A33" s="700"/>
      <c r="B33" s="778"/>
      <c r="C33" s="689"/>
      <c r="D33" s="691" t="s">
        <v>29</v>
      </c>
      <c r="E33" s="1729" t="s">
        <v>19</v>
      </c>
      <c r="F33" s="706" t="s">
        <v>1039</v>
      </c>
    </row>
    <row r="34" spans="1:6" ht="19.5" customHeight="1">
      <c r="A34" s="703" t="s">
        <v>6</v>
      </c>
      <c r="B34" s="778"/>
      <c r="C34" s="690"/>
      <c r="D34" s="692" t="s">
        <v>30</v>
      </c>
      <c r="E34" s="1732" t="s">
        <v>19</v>
      </c>
      <c r="F34" s="702" t="s">
        <v>1039</v>
      </c>
    </row>
    <row r="35" spans="1:6" ht="19.5" customHeight="1">
      <c r="A35" s="703"/>
      <c r="B35" s="778"/>
      <c r="C35" s="690"/>
      <c r="D35" s="692" t="s">
        <v>31</v>
      </c>
      <c r="E35" s="1732" t="s">
        <v>1194</v>
      </c>
      <c r="F35" s="702"/>
    </row>
    <row r="36" spans="1:6" ht="19.5" customHeight="1">
      <c r="A36" s="701" t="s">
        <v>6</v>
      </c>
      <c r="B36" s="779"/>
      <c r="C36" s="686"/>
      <c r="D36" s="697" t="s">
        <v>32</v>
      </c>
      <c r="E36" s="1734"/>
      <c r="F36" s="708"/>
    </row>
    <row r="37" spans="1:6" ht="19.5" customHeight="1">
      <c r="A37" s="632" t="s">
        <v>22</v>
      </c>
      <c r="B37" s="771">
        <v>8</v>
      </c>
      <c r="C37" s="685"/>
      <c r="D37" s="723" t="s">
        <v>1146</v>
      </c>
      <c r="E37" s="1735" t="s">
        <v>33</v>
      </c>
      <c r="F37" s="724" t="s">
        <v>24</v>
      </c>
    </row>
    <row r="38" spans="1:6" ht="19.5" customHeight="1">
      <c r="A38" s="700"/>
      <c r="B38" s="772"/>
      <c r="C38" s="689"/>
      <c r="D38" s="691" t="s">
        <v>34</v>
      </c>
      <c r="E38" s="1729" t="s">
        <v>19</v>
      </c>
      <c r="F38" s="702" t="s">
        <v>1039</v>
      </c>
    </row>
    <row r="39" spans="1:6" ht="19.5" customHeight="1">
      <c r="A39" s="703"/>
      <c r="B39" s="772"/>
      <c r="C39" s="690"/>
      <c r="D39" s="692" t="s">
        <v>35</v>
      </c>
      <c r="E39" s="1732"/>
      <c r="F39" s="702"/>
    </row>
    <row r="40" spans="1:6" ht="19.5" customHeight="1">
      <c r="A40" s="703"/>
      <c r="B40" s="772"/>
      <c r="C40" s="690"/>
      <c r="D40" s="692" t="s">
        <v>36</v>
      </c>
      <c r="E40" s="1732"/>
      <c r="F40" s="702"/>
    </row>
    <row r="41" spans="1:6" ht="19.5" customHeight="1">
      <c r="A41" s="703" t="s">
        <v>6</v>
      </c>
      <c r="B41" s="772"/>
      <c r="C41" s="690"/>
      <c r="D41" s="692" t="s">
        <v>37</v>
      </c>
      <c r="E41" s="1732" t="s">
        <v>1126</v>
      </c>
      <c r="F41" s="702"/>
    </row>
    <row r="42" spans="1:6" ht="19.5" customHeight="1">
      <c r="A42" s="703"/>
      <c r="B42" s="772"/>
      <c r="C42" s="690"/>
      <c r="D42" s="692" t="s">
        <v>38</v>
      </c>
      <c r="E42" s="1732"/>
      <c r="F42" s="702"/>
    </row>
    <row r="43" spans="1:6" ht="19.5" customHeight="1">
      <c r="A43" s="703"/>
      <c r="B43" s="772"/>
      <c r="C43" s="690"/>
      <c r="D43" s="692" t="s">
        <v>39</v>
      </c>
      <c r="E43" s="1732" t="s">
        <v>8</v>
      </c>
      <c r="F43" s="702"/>
    </row>
    <row r="44" spans="1:6" ht="34.5" customHeight="1">
      <c r="A44" s="701"/>
      <c r="B44" s="773"/>
      <c r="C44" s="694"/>
      <c r="D44" s="695" t="s">
        <v>66</v>
      </c>
      <c r="E44" s="1730" t="s">
        <v>40</v>
      </c>
      <c r="F44" s="704"/>
    </row>
    <row r="45" spans="1:6" ht="19.5" customHeight="1">
      <c r="A45" s="632" t="s">
        <v>22</v>
      </c>
      <c r="B45" s="774">
        <v>9</v>
      </c>
      <c r="C45" s="685"/>
      <c r="D45" s="723" t="s">
        <v>1147</v>
      </c>
      <c r="E45" s="1735" t="s">
        <v>41</v>
      </c>
      <c r="F45" s="724"/>
    </row>
    <row r="46" spans="1:6" ht="19.5" customHeight="1">
      <c r="A46" s="709" t="s">
        <v>6</v>
      </c>
      <c r="B46" s="776"/>
      <c r="C46" s="698"/>
      <c r="D46" s="682" t="s">
        <v>56</v>
      </c>
      <c r="E46" s="1736" t="s">
        <v>1127</v>
      </c>
      <c r="F46" s="710"/>
    </row>
    <row r="47" spans="1:6" ht="19.5" customHeight="1">
      <c r="A47" s="632" t="s">
        <v>22</v>
      </c>
      <c r="B47" s="774">
        <v>10</v>
      </c>
      <c r="C47" s="685"/>
      <c r="D47" s="723" t="s">
        <v>1148</v>
      </c>
      <c r="E47" s="1735" t="s">
        <v>41</v>
      </c>
      <c r="F47" s="724"/>
    </row>
    <row r="48" spans="1:6" ht="19.5" customHeight="1">
      <c r="A48" s="700"/>
      <c r="B48" s="775"/>
      <c r="C48" s="689"/>
      <c r="D48" s="691" t="s">
        <v>42</v>
      </c>
      <c r="E48" s="1729" t="s">
        <v>1140</v>
      </c>
      <c r="F48" s="706"/>
    </row>
    <row r="49" spans="1:6" ht="19.5" customHeight="1">
      <c r="A49" s="703"/>
      <c r="B49" s="775"/>
      <c r="C49" s="690"/>
      <c r="D49" s="692" t="s">
        <v>43</v>
      </c>
      <c r="E49" s="1732" t="s">
        <v>1141</v>
      </c>
      <c r="F49" s="702"/>
    </row>
    <row r="50" spans="1:6" ht="19.5" customHeight="1">
      <c r="A50" s="703"/>
      <c r="B50" s="775"/>
      <c r="C50" s="690"/>
      <c r="D50" s="692" t="s">
        <v>1149</v>
      </c>
      <c r="E50" s="1732" t="s">
        <v>1142</v>
      </c>
      <c r="F50" s="702"/>
    </row>
    <row r="51" spans="1:6" ht="19.5" customHeight="1">
      <c r="A51" s="703"/>
      <c r="B51" s="775"/>
      <c r="C51" s="690"/>
      <c r="D51" s="692" t="s">
        <v>57</v>
      </c>
      <c r="E51" s="1732" t="s">
        <v>8</v>
      </c>
      <c r="F51" s="702"/>
    </row>
    <row r="52" spans="1:6" ht="19.5" customHeight="1">
      <c r="A52" s="703"/>
      <c r="B52" s="775"/>
      <c r="C52" s="690"/>
      <c r="D52" s="692" t="s">
        <v>1150</v>
      </c>
      <c r="E52" s="1732" t="s">
        <v>8</v>
      </c>
      <c r="F52" s="711"/>
    </row>
    <row r="53" spans="1:6" ht="19.5" customHeight="1">
      <c r="A53" s="703"/>
      <c r="B53" s="775"/>
      <c r="C53" s="690"/>
      <c r="D53" s="692" t="s">
        <v>1151</v>
      </c>
      <c r="E53" s="1732" t="s">
        <v>44</v>
      </c>
      <c r="F53" s="711"/>
    </row>
    <row r="54" spans="1:6" ht="19.5" customHeight="1">
      <c r="A54" s="701"/>
      <c r="B54" s="776"/>
      <c r="C54" s="694"/>
      <c r="D54" s="699" t="s">
        <v>45</v>
      </c>
      <c r="E54" s="1737" t="s">
        <v>8</v>
      </c>
      <c r="F54" s="704"/>
    </row>
    <row r="55" spans="1:6" ht="19.5" customHeight="1">
      <c r="A55" s="632" t="s">
        <v>22</v>
      </c>
      <c r="B55" s="774">
        <v>11</v>
      </c>
      <c r="C55" s="685"/>
      <c r="D55" s="723" t="s">
        <v>1152</v>
      </c>
      <c r="E55" s="1735" t="s">
        <v>23</v>
      </c>
      <c r="F55" s="724"/>
    </row>
    <row r="56" spans="1:6" ht="19.5" customHeight="1">
      <c r="A56" s="700" t="s">
        <v>6</v>
      </c>
      <c r="B56" s="776"/>
      <c r="C56" s="633"/>
      <c r="D56" s="679" t="s">
        <v>46</v>
      </c>
      <c r="E56" s="1738" t="s">
        <v>1143</v>
      </c>
      <c r="F56" s="722"/>
    </row>
    <row r="57" spans="1:6" ht="19.5" customHeight="1">
      <c r="A57" s="703" t="s">
        <v>6</v>
      </c>
      <c r="B57" s="771">
        <v>12</v>
      </c>
      <c r="C57" s="689"/>
      <c r="D57" s="691" t="s">
        <v>47</v>
      </c>
      <c r="E57" s="1729" t="s">
        <v>8</v>
      </c>
      <c r="F57" s="706"/>
    </row>
    <row r="58" spans="1:6" ht="19.5" customHeight="1">
      <c r="A58" s="703" t="s">
        <v>6</v>
      </c>
      <c r="B58" s="772"/>
      <c r="C58" s="690"/>
      <c r="D58" s="692" t="s">
        <v>48</v>
      </c>
      <c r="E58" s="1732" t="s">
        <v>12</v>
      </c>
      <c r="F58" s="702"/>
    </row>
    <row r="59" spans="1:6" ht="19.5" customHeight="1">
      <c r="A59" s="703" t="s">
        <v>6</v>
      </c>
      <c r="B59" s="773"/>
      <c r="C59" s="690"/>
      <c r="D59" s="692" t="s">
        <v>49</v>
      </c>
      <c r="E59" s="1732" t="s">
        <v>12</v>
      </c>
      <c r="F59" s="702"/>
    </row>
    <row r="60" spans="1:6" ht="19.5" customHeight="1" thickBot="1">
      <c r="A60" s="712"/>
      <c r="B60" s="635">
        <v>13</v>
      </c>
      <c r="C60" s="713"/>
      <c r="D60" s="714" t="s">
        <v>50</v>
      </c>
      <c r="E60" s="1739"/>
      <c r="F60" s="715"/>
    </row>
    <row r="61" spans="1:6" ht="19.5" customHeight="1">
      <c r="A61" s="781" t="s">
        <v>1153</v>
      </c>
      <c r="B61" s="781"/>
      <c r="C61" s="372"/>
    </row>
    <row r="62" spans="1:6" ht="19.5" customHeight="1">
      <c r="A62" s="768" t="s">
        <v>51</v>
      </c>
      <c r="B62" s="768"/>
      <c r="C62" s="768"/>
      <c r="D62" s="768"/>
      <c r="E62" s="768"/>
      <c r="F62" s="768"/>
    </row>
    <row r="63" spans="1:6" ht="19.5" customHeight="1">
      <c r="A63" s="768" t="s">
        <v>1154</v>
      </c>
      <c r="B63" s="768"/>
      <c r="C63" s="768"/>
      <c r="D63" s="768"/>
      <c r="E63" s="768"/>
      <c r="F63" s="768"/>
    </row>
    <row r="64" spans="1:6" ht="19.5" customHeight="1">
      <c r="A64" s="768" t="s">
        <v>58</v>
      </c>
      <c r="B64" s="768"/>
      <c r="C64" s="768"/>
      <c r="D64" s="768"/>
      <c r="E64" s="768"/>
      <c r="F64" s="768"/>
    </row>
    <row r="65" spans="1:6" ht="19.5" customHeight="1">
      <c r="A65" s="768" t="s">
        <v>59</v>
      </c>
      <c r="B65" s="768"/>
      <c r="C65" s="768"/>
      <c r="D65" s="768"/>
      <c r="E65" s="768"/>
      <c r="F65" s="768"/>
    </row>
    <row r="66" spans="1:6" ht="19.5" customHeight="1">
      <c r="A66" s="768" t="s">
        <v>60</v>
      </c>
      <c r="B66" s="768"/>
      <c r="C66" s="768"/>
      <c r="D66" s="768"/>
      <c r="E66" s="768"/>
      <c r="F66" s="768"/>
    </row>
    <row r="67" spans="1:6" ht="33.75" customHeight="1">
      <c r="A67" s="769" t="s">
        <v>61</v>
      </c>
      <c r="B67" s="769"/>
      <c r="C67" s="769"/>
      <c r="D67" s="769"/>
      <c r="E67" s="769"/>
      <c r="F67" s="769"/>
    </row>
    <row r="68" spans="1:6" ht="19.5" customHeight="1">
      <c r="A68" s="768" t="s">
        <v>62</v>
      </c>
      <c r="B68" s="768"/>
      <c r="C68" s="768"/>
      <c r="D68" s="768"/>
      <c r="E68" s="768"/>
      <c r="F68" s="768"/>
    </row>
    <row r="69" spans="1:6" ht="37.5" customHeight="1">
      <c r="A69" s="769" t="s">
        <v>63</v>
      </c>
      <c r="B69" s="769"/>
      <c r="C69" s="769"/>
      <c r="D69" s="769"/>
      <c r="E69" s="769"/>
      <c r="F69" s="769"/>
    </row>
    <row r="70" spans="1:6" ht="19.5" customHeight="1">
      <c r="A70" s="684"/>
    </row>
    <row r="71" spans="1:6" ht="15.75" customHeight="1"/>
  </sheetData>
  <mergeCells count="22">
    <mergeCell ref="A62:F62"/>
    <mergeCell ref="A4:B4"/>
    <mergeCell ref="A5:B5"/>
    <mergeCell ref="A61:B61"/>
    <mergeCell ref="A65:F65"/>
    <mergeCell ref="B37:B44"/>
    <mergeCell ref="A66:F66"/>
    <mergeCell ref="A67:F67"/>
    <mergeCell ref="A68:F68"/>
    <mergeCell ref="A69:F69"/>
    <mergeCell ref="A2:F2"/>
    <mergeCell ref="B11:B13"/>
    <mergeCell ref="B15:B19"/>
    <mergeCell ref="B47:B54"/>
    <mergeCell ref="A63:F63"/>
    <mergeCell ref="A64:F64"/>
    <mergeCell ref="B55:B56"/>
    <mergeCell ref="B57:B59"/>
    <mergeCell ref="B45:B46"/>
    <mergeCell ref="B8:B9"/>
    <mergeCell ref="B20:B25"/>
    <mergeCell ref="B26:B36"/>
  </mergeCells>
  <phoneticPr fontId="4"/>
  <printOptions horizontalCentered="1"/>
  <pageMargins left="0.74803149606299213" right="0.74803149606299213" top="0.35433070866141736" bottom="0.23622047244094491" header="0.31496062992125984" footer="0.15748031496062992"/>
  <pageSetup paperSize="9" scale="64" fitToHeight="2" orientation="portrait" r:id="rId1"/>
  <headerFooter alignWithMargins="0"/>
  <rowBreaks count="1" manualBreakCount="1">
    <brk id="6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E0F46-DFC7-4D48-98CA-E9BBBFE5E389}">
  <sheetPr codeName="Sheet24">
    <tabColor rgb="FF00B050"/>
    <pageSetUpPr fitToPage="1"/>
  </sheetPr>
  <dimension ref="A1:O53"/>
  <sheetViews>
    <sheetView view="pageBreakPreview" zoomScale="115" zoomScaleNormal="100" zoomScaleSheetLayoutView="115" workbookViewId="0">
      <selection activeCell="D9" sqref="D9"/>
    </sheetView>
  </sheetViews>
  <sheetFormatPr defaultColWidth="14.75" defaultRowHeight="15.75" customHeight="1"/>
  <cols>
    <col min="1" max="2" width="4.25" style="162" customWidth="1"/>
    <col min="3" max="3" width="29.25" style="162" customWidth="1"/>
    <col min="4" max="4" width="10.25" style="162" customWidth="1"/>
    <col min="5" max="8" width="10.25" style="163" customWidth="1"/>
    <col min="9" max="9" width="14.75" style="163" customWidth="1"/>
    <col min="10" max="16384" width="14.75" style="162"/>
  </cols>
  <sheetData>
    <row r="1" spans="1:15" ht="15.75" customHeight="1">
      <c r="A1" s="1665" t="s">
        <v>642</v>
      </c>
      <c r="B1" s="1665"/>
    </row>
    <row r="2" spans="1:15" ht="15.75" customHeight="1">
      <c r="A2" s="642" t="s">
        <v>641</v>
      </c>
      <c r="B2" s="642"/>
      <c r="C2" s="642"/>
    </row>
    <row r="3" spans="1:15" ht="15.75" customHeight="1">
      <c r="A3" s="642"/>
      <c r="B3" s="642"/>
      <c r="C3" s="642"/>
      <c r="H3" s="255"/>
      <c r="I3" s="254"/>
    </row>
    <row r="4" spans="1:15" ht="15.75" customHeight="1" thickBot="1">
      <c r="C4" s="253"/>
      <c r="H4" s="252" t="s">
        <v>640</v>
      </c>
    </row>
    <row r="5" spans="1:15" ht="15.75" customHeight="1" thickBot="1">
      <c r="A5" s="1680" t="s">
        <v>639</v>
      </c>
      <c r="B5" s="1681"/>
      <c r="C5" s="1681"/>
      <c r="D5" s="251" t="s">
        <v>1174</v>
      </c>
      <c r="E5" s="251" t="s">
        <v>1175</v>
      </c>
      <c r="F5" s="251" t="s">
        <v>1182</v>
      </c>
      <c r="G5" s="251" t="s">
        <v>1183</v>
      </c>
      <c r="H5" s="250" t="s">
        <v>99</v>
      </c>
      <c r="I5" s="249"/>
      <c r="J5" s="249"/>
      <c r="K5" s="249"/>
      <c r="L5" s="249"/>
      <c r="M5" s="249"/>
      <c r="N5" s="249"/>
      <c r="O5" s="249"/>
    </row>
    <row r="6" spans="1:15" ht="15.75" hidden="1" customHeight="1">
      <c r="A6" s="1671" t="s">
        <v>638</v>
      </c>
      <c r="B6" s="1677" t="s">
        <v>637</v>
      </c>
      <c r="C6" s="248" t="s">
        <v>636</v>
      </c>
      <c r="D6" s="247"/>
      <c r="E6" s="246"/>
      <c r="F6" s="246"/>
      <c r="G6" s="246"/>
      <c r="H6" s="245"/>
      <c r="I6" s="234"/>
      <c r="J6" s="234"/>
      <c r="K6" s="234"/>
      <c r="L6" s="234"/>
      <c r="M6" s="234"/>
      <c r="N6" s="234"/>
      <c r="O6" s="234"/>
    </row>
    <row r="7" spans="1:15" ht="15.75" hidden="1" customHeight="1">
      <c r="A7" s="1671"/>
      <c r="B7" s="1678"/>
      <c r="C7" s="244" t="s">
        <v>635</v>
      </c>
      <c r="D7" s="243"/>
      <c r="E7" s="243"/>
      <c r="F7" s="243"/>
      <c r="G7" s="243"/>
      <c r="H7" s="242"/>
      <c r="I7" s="199"/>
      <c r="J7" s="199"/>
      <c r="K7" s="199"/>
      <c r="L7" s="199"/>
      <c r="M7" s="199"/>
      <c r="N7" s="199"/>
      <c r="O7" s="199"/>
    </row>
    <row r="8" spans="1:15" ht="15.75" hidden="1" customHeight="1">
      <c r="A8" s="1671"/>
      <c r="B8" s="1678"/>
      <c r="C8" s="241" t="s">
        <v>634</v>
      </c>
      <c r="D8" s="240"/>
      <c r="E8" s="239"/>
      <c r="F8" s="239"/>
      <c r="G8" s="239"/>
      <c r="H8" s="238"/>
      <c r="I8" s="234"/>
      <c r="J8" s="234"/>
      <c r="K8" s="234"/>
      <c r="L8" s="234"/>
      <c r="M8" s="234"/>
      <c r="N8" s="234"/>
      <c r="O8" s="234"/>
    </row>
    <row r="9" spans="1:15" ht="15.75" customHeight="1">
      <c r="A9" s="1671"/>
      <c r="B9" s="1678"/>
      <c r="C9" s="202" t="s">
        <v>633</v>
      </c>
      <c r="D9" s="217">
        <f>'11-2事業所別資金収支（８年度） '!D5</f>
        <v>0</v>
      </c>
      <c r="E9" s="217">
        <f>'11-3事業所別資金収支（９年度）'!D5</f>
        <v>0</v>
      </c>
      <c r="F9" s="217">
        <f>'11-4事業所別資金収支（10年度）'!D5</f>
        <v>0</v>
      </c>
      <c r="G9" s="217">
        <f>'11-5事業所別資金収支（11年度）'!D5</f>
        <v>0</v>
      </c>
      <c r="H9" s="216">
        <f t="shared" ref="H9:H20" si="0">SUM(D9:G9)</f>
        <v>0</v>
      </c>
    </row>
    <row r="10" spans="1:15" ht="15.75" customHeight="1">
      <c r="A10" s="1671"/>
      <c r="B10" s="1678"/>
      <c r="C10" s="208" t="s">
        <v>632</v>
      </c>
      <c r="D10" s="217">
        <f>'11-2事業所別資金収支（８年度） '!D6</f>
        <v>0</v>
      </c>
      <c r="E10" s="217">
        <f>'11-3事業所別資金収支（９年度）'!D6</f>
        <v>0</v>
      </c>
      <c r="F10" s="224">
        <f>'11-4事業所別資金収支（10年度）'!D6</f>
        <v>0</v>
      </c>
      <c r="G10" s="224">
        <f>'11-5事業所別資金収支（11年度）'!D6</f>
        <v>0</v>
      </c>
      <c r="H10" s="223">
        <f t="shared" si="0"/>
        <v>0</v>
      </c>
      <c r="I10" s="234"/>
      <c r="J10" s="234"/>
      <c r="K10" s="234"/>
      <c r="L10" s="234"/>
      <c r="M10" s="234"/>
      <c r="N10" s="234"/>
      <c r="O10" s="234"/>
    </row>
    <row r="11" spans="1:15" ht="15.75" customHeight="1">
      <c r="A11" s="1671"/>
      <c r="B11" s="1678"/>
      <c r="C11" s="208" t="s">
        <v>631</v>
      </c>
      <c r="D11" s="237">
        <f>'11-2事業所別資金収支（８年度） '!D7</f>
        <v>0</v>
      </c>
      <c r="E11" s="237">
        <f>'11-3事業所別資金収支（９年度）'!D7</f>
        <v>0</v>
      </c>
      <c r="F11" s="236">
        <f>'11-4事業所別資金収支（10年度）'!D7</f>
        <v>0</v>
      </c>
      <c r="G11" s="236">
        <f>'11-5事業所別資金収支（11年度）'!D7</f>
        <v>0</v>
      </c>
      <c r="H11" s="235">
        <f t="shared" si="0"/>
        <v>0</v>
      </c>
      <c r="I11" s="234"/>
      <c r="J11" s="234"/>
      <c r="K11" s="234"/>
      <c r="L11" s="234"/>
      <c r="M11" s="234"/>
      <c r="N11" s="234"/>
      <c r="O11" s="234"/>
    </row>
    <row r="12" spans="1:15" ht="15.75" customHeight="1">
      <c r="A12" s="1671"/>
      <c r="B12" s="1678"/>
      <c r="C12" s="208" t="s">
        <v>630</v>
      </c>
      <c r="D12" s="237">
        <f>'11-2事業所別資金収支（８年度） '!D8</f>
        <v>0</v>
      </c>
      <c r="E12" s="237">
        <f>'11-3事業所別資金収支（９年度）'!D8</f>
        <v>0</v>
      </c>
      <c r="F12" s="236">
        <f>'11-4事業所別資金収支（10年度）'!D8</f>
        <v>0</v>
      </c>
      <c r="G12" s="236">
        <f>'11-5事業所別資金収支（11年度）'!D8</f>
        <v>0</v>
      </c>
      <c r="H12" s="235">
        <f t="shared" si="0"/>
        <v>0</v>
      </c>
      <c r="I12" s="234"/>
      <c r="J12" s="234"/>
      <c r="K12" s="234"/>
      <c r="L12" s="234"/>
      <c r="M12" s="234"/>
      <c r="N12" s="234"/>
      <c r="O12" s="234"/>
    </row>
    <row r="13" spans="1:15" ht="15.75" customHeight="1">
      <c r="A13" s="1671"/>
      <c r="B13" s="1678"/>
      <c r="C13" s="218" t="s">
        <v>629</v>
      </c>
      <c r="D13" s="217">
        <f>'11-2事業所別資金収支（８年度） '!D9</f>
        <v>0</v>
      </c>
      <c r="E13" s="217">
        <f>'11-3事業所別資金収支（９年度）'!D9</f>
        <v>0</v>
      </c>
      <c r="F13" s="233">
        <f>'11-4事業所別資金収支（10年度）'!D9</f>
        <v>0</v>
      </c>
      <c r="G13" s="233">
        <f>'11-5事業所別資金収支（11年度）'!D9</f>
        <v>0</v>
      </c>
      <c r="H13" s="223">
        <f t="shared" si="0"/>
        <v>0</v>
      </c>
      <c r="I13" s="199"/>
      <c r="J13" s="199"/>
      <c r="K13" s="199"/>
      <c r="L13" s="199"/>
      <c r="M13" s="199"/>
      <c r="N13" s="199"/>
      <c r="O13" s="199"/>
    </row>
    <row r="14" spans="1:15" ht="15.75" customHeight="1">
      <c r="A14" s="1671"/>
      <c r="B14" s="1678"/>
      <c r="C14" s="218" t="s">
        <v>628</v>
      </c>
      <c r="D14" s="217">
        <f>'11-2事業所別資金収支（８年度） '!D10</f>
        <v>0</v>
      </c>
      <c r="E14" s="217">
        <f>'11-3事業所別資金収支（９年度）'!D10</f>
        <v>0</v>
      </c>
      <c r="F14" s="233">
        <f>'11-4事業所別資金収支（10年度）'!D10</f>
        <v>0</v>
      </c>
      <c r="G14" s="233">
        <f>'11-5事業所別資金収支（11年度）'!D10</f>
        <v>0</v>
      </c>
      <c r="H14" s="223">
        <f t="shared" si="0"/>
        <v>0</v>
      </c>
      <c r="I14" s="199"/>
      <c r="J14" s="199"/>
      <c r="K14" s="199"/>
      <c r="L14" s="199"/>
      <c r="M14" s="199"/>
      <c r="N14" s="199"/>
      <c r="O14" s="199"/>
    </row>
    <row r="15" spans="1:15" ht="15.75" customHeight="1">
      <c r="A15" s="1671"/>
      <c r="B15" s="1678"/>
      <c r="C15" s="218" t="s">
        <v>627</v>
      </c>
      <c r="D15" s="217">
        <f>'11-2事業所別資金収支（８年度） '!D11</f>
        <v>0</v>
      </c>
      <c r="E15" s="217">
        <f>'11-3事業所別資金収支（９年度）'!D11</f>
        <v>0</v>
      </c>
      <c r="F15" s="233">
        <f>'11-4事業所別資金収支（10年度）'!D11</f>
        <v>0</v>
      </c>
      <c r="G15" s="233">
        <f>'11-5事業所別資金収支（11年度）'!D11</f>
        <v>0</v>
      </c>
      <c r="H15" s="223">
        <f t="shared" si="0"/>
        <v>0</v>
      </c>
      <c r="I15" s="199"/>
      <c r="J15" s="199"/>
      <c r="K15" s="199"/>
      <c r="L15" s="199"/>
      <c r="M15" s="199"/>
      <c r="N15" s="199"/>
      <c r="O15" s="199"/>
    </row>
    <row r="16" spans="1:15" ht="15.75" customHeight="1">
      <c r="A16" s="1671"/>
      <c r="B16" s="1678"/>
      <c r="C16" s="218" t="s">
        <v>626</v>
      </c>
      <c r="D16" s="217">
        <f>'11-2事業所別資金収支（８年度） '!D12</f>
        <v>0</v>
      </c>
      <c r="E16" s="217">
        <f>'11-3事業所別資金収支（９年度）'!D12</f>
        <v>0</v>
      </c>
      <c r="F16" s="233">
        <f>'11-4事業所別資金収支（10年度）'!D12</f>
        <v>0</v>
      </c>
      <c r="G16" s="233">
        <f>'11-5事業所別資金収支（11年度）'!D12</f>
        <v>0</v>
      </c>
      <c r="H16" s="223">
        <f t="shared" si="0"/>
        <v>0</v>
      </c>
      <c r="I16" s="199"/>
      <c r="J16" s="199"/>
      <c r="K16" s="199"/>
      <c r="L16" s="199"/>
      <c r="M16" s="199"/>
      <c r="N16" s="199"/>
      <c r="O16" s="199"/>
    </row>
    <row r="17" spans="1:15" ht="15.75" customHeight="1">
      <c r="A17" s="1671"/>
      <c r="B17" s="1678"/>
      <c r="C17" s="218" t="s">
        <v>625</v>
      </c>
      <c r="D17" s="217">
        <f>'11-2事業所別資金収支（８年度） '!D13</f>
        <v>0</v>
      </c>
      <c r="E17" s="217">
        <f>'11-3事業所別資金収支（９年度）'!D13</f>
        <v>0</v>
      </c>
      <c r="F17" s="233">
        <f>'11-4事業所別資金収支（10年度）'!D13</f>
        <v>0</v>
      </c>
      <c r="G17" s="233">
        <f>'11-5事業所別資金収支（11年度）'!D13</f>
        <v>0</v>
      </c>
      <c r="H17" s="223">
        <f t="shared" si="0"/>
        <v>0</v>
      </c>
      <c r="I17" s="199"/>
      <c r="J17" s="199"/>
      <c r="K17" s="199"/>
      <c r="L17" s="199"/>
      <c r="M17" s="199"/>
      <c r="N17" s="199"/>
      <c r="O17" s="199"/>
    </row>
    <row r="18" spans="1:15" ht="15.75" customHeight="1">
      <c r="A18" s="1671"/>
      <c r="B18" s="1678"/>
      <c r="C18" s="218" t="s">
        <v>624</v>
      </c>
      <c r="D18" s="217">
        <f>'11-2事業所別資金収支（８年度） '!D14</f>
        <v>0</v>
      </c>
      <c r="E18" s="217">
        <f>'11-3事業所別資金収支（９年度）'!D14</f>
        <v>0</v>
      </c>
      <c r="F18" s="233">
        <f>'11-4事業所別資金収支（10年度）'!D14</f>
        <v>0</v>
      </c>
      <c r="G18" s="233">
        <f>'11-5事業所別資金収支（11年度）'!D14</f>
        <v>0</v>
      </c>
      <c r="H18" s="223">
        <f t="shared" si="0"/>
        <v>0</v>
      </c>
      <c r="I18" s="199"/>
      <c r="J18" s="199"/>
      <c r="K18" s="199"/>
      <c r="L18" s="199"/>
      <c r="M18" s="199"/>
      <c r="N18" s="199"/>
      <c r="O18" s="199"/>
    </row>
    <row r="19" spans="1:15" ht="15.75" customHeight="1">
      <c r="A19" s="1671"/>
      <c r="B19" s="1678"/>
      <c r="C19" s="218" t="s">
        <v>623</v>
      </c>
      <c r="D19" s="217">
        <f>'11-2事業所別資金収支（８年度） '!D15</f>
        <v>0</v>
      </c>
      <c r="E19" s="217">
        <f>'11-3事業所別資金収支（９年度）'!D15</f>
        <v>0</v>
      </c>
      <c r="F19" s="233">
        <f>'11-4事業所別資金収支（10年度）'!D15</f>
        <v>0</v>
      </c>
      <c r="G19" s="233">
        <f>'11-5事業所別資金収支（11年度）'!D15</f>
        <v>0</v>
      </c>
      <c r="H19" s="223">
        <f t="shared" si="0"/>
        <v>0</v>
      </c>
      <c r="I19" s="199"/>
      <c r="J19" s="199"/>
      <c r="K19" s="199"/>
      <c r="L19" s="199"/>
      <c r="M19" s="199"/>
      <c r="N19" s="199"/>
      <c r="O19" s="199"/>
    </row>
    <row r="20" spans="1:15" ht="15.75" customHeight="1" thickBot="1">
      <c r="A20" s="1671"/>
      <c r="B20" s="1678"/>
      <c r="C20" s="194" t="s">
        <v>622</v>
      </c>
      <c r="D20" s="232">
        <f>'11-2事業所別資金収支（８年度） '!D16</f>
        <v>0</v>
      </c>
      <c r="E20" s="215">
        <f>'11-3事業所別資金収支（９年度）'!D16</f>
        <v>0</v>
      </c>
      <c r="F20" s="231">
        <f>'11-4事業所別資金収支（10年度）'!D16</f>
        <v>0</v>
      </c>
      <c r="G20" s="215">
        <f>'11-5事業所別資金収支（11年度）'!D16</f>
        <v>0</v>
      </c>
      <c r="H20" s="230">
        <f t="shared" si="0"/>
        <v>0</v>
      </c>
      <c r="I20" s="199"/>
      <c r="J20" s="199"/>
      <c r="K20" s="199"/>
      <c r="L20" s="199"/>
      <c r="M20" s="199"/>
      <c r="N20" s="199"/>
      <c r="O20" s="199"/>
    </row>
    <row r="21" spans="1:15" ht="15.75" customHeight="1" thickTop="1" thickBot="1">
      <c r="A21" s="1671"/>
      <c r="B21" s="1679"/>
      <c r="C21" s="229" t="s">
        <v>621</v>
      </c>
      <c r="D21" s="228">
        <f>SUM(D13:D20)+D10+D9</f>
        <v>0</v>
      </c>
      <c r="E21" s="213">
        <f>SUM(E13:E20)+E10+E9</f>
        <v>0</v>
      </c>
      <c r="F21" s="213">
        <f>SUM(F13:F20)+F10+F9</f>
        <v>0</v>
      </c>
      <c r="G21" s="213">
        <f>SUM(G13:G20)+G10+G9</f>
        <v>0</v>
      </c>
      <c r="H21" s="209">
        <f>SUM(H13:H20)+H10+H9</f>
        <v>0</v>
      </c>
      <c r="I21" s="199"/>
      <c r="J21" s="199"/>
      <c r="K21" s="199"/>
      <c r="L21" s="199"/>
      <c r="M21" s="199"/>
      <c r="N21" s="199"/>
      <c r="O21" s="199"/>
    </row>
    <row r="22" spans="1:15" ht="15.75" customHeight="1">
      <c r="A22" s="1671"/>
      <c r="B22" s="1670" t="s">
        <v>620</v>
      </c>
      <c r="C22" s="227" t="s">
        <v>619</v>
      </c>
      <c r="D22" s="226">
        <f>'11-2事業所別資金収支（８年度） '!D18</f>
        <v>0</v>
      </c>
      <c r="E22" s="226">
        <f>'11-3事業所別資金収支（９年度）'!D18</f>
        <v>0</v>
      </c>
      <c r="F22" s="226">
        <f>'11-4事業所別資金収支（10年度）'!D18</f>
        <v>0</v>
      </c>
      <c r="G22" s="226">
        <f>'11-5事業所別資金収支（11年度）'!D18</f>
        <v>0</v>
      </c>
      <c r="H22" s="225">
        <f t="shared" ref="H22:H28" si="1">SUM(D22:G22)</f>
        <v>0</v>
      </c>
      <c r="I22" s="199"/>
      <c r="J22" s="199"/>
      <c r="K22" s="199"/>
      <c r="L22" s="199"/>
      <c r="M22" s="199"/>
      <c r="N22" s="199"/>
      <c r="O22" s="199"/>
    </row>
    <row r="23" spans="1:15" ht="15.75" customHeight="1">
      <c r="A23" s="1671"/>
      <c r="B23" s="1671"/>
      <c r="C23" s="205" t="s">
        <v>618</v>
      </c>
      <c r="D23" s="220">
        <f>'11-2事業所別資金収支（８年度） '!D19</f>
        <v>0</v>
      </c>
      <c r="E23" s="220">
        <f>'11-3事業所別資金収支（９年度）'!D19</f>
        <v>0</v>
      </c>
      <c r="F23" s="220">
        <f>'11-4事業所別資金収支（10年度）'!D19</f>
        <v>0</v>
      </c>
      <c r="G23" s="220">
        <f>'11-5事業所別資金収支（11年度）'!D19</f>
        <v>0</v>
      </c>
      <c r="H23" s="219">
        <f t="shared" si="1"/>
        <v>0</v>
      </c>
      <c r="I23" s="199"/>
      <c r="J23" s="199"/>
      <c r="K23" s="199"/>
      <c r="L23" s="199"/>
      <c r="M23" s="199"/>
      <c r="N23" s="199"/>
      <c r="O23" s="199"/>
    </row>
    <row r="24" spans="1:15" ht="15.75" customHeight="1">
      <c r="A24" s="1671"/>
      <c r="B24" s="1671"/>
      <c r="C24" s="218" t="s">
        <v>617</v>
      </c>
      <c r="D24" s="224">
        <f>'11-2事業所別資金収支（８年度） '!D20</f>
        <v>0</v>
      </c>
      <c r="E24" s="224">
        <f>'11-3事業所別資金収支（９年度）'!D20</f>
        <v>0</v>
      </c>
      <c r="F24" s="224">
        <f>'11-4事業所別資金収支（10年度）'!D20</f>
        <v>0</v>
      </c>
      <c r="G24" s="224">
        <f>'11-5事業所別資金収支（11年度）'!D20</f>
        <v>0</v>
      </c>
      <c r="H24" s="223">
        <f t="shared" si="1"/>
        <v>0</v>
      </c>
      <c r="I24" s="199"/>
      <c r="J24" s="199"/>
      <c r="K24" s="199"/>
      <c r="L24" s="199"/>
      <c r="M24" s="199"/>
      <c r="N24" s="199"/>
      <c r="O24" s="199"/>
    </row>
    <row r="25" spans="1:15" ht="15.75" customHeight="1">
      <c r="A25" s="1671"/>
      <c r="B25" s="1671"/>
      <c r="C25" s="208" t="s">
        <v>616</v>
      </c>
      <c r="D25" s="222">
        <f>'11-2事業所別資金収支（８年度） '!D21</f>
        <v>0</v>
      </c>
      <c r="E25" s="222">
        <f>'11-3事業所別資金収支（９年度）'!D21</f>
        <v>0</v>
      </c>
      <c r="F25" s="222">
        <f>'11-4事業所別資金収支（10年度）'!D21</f>
        <v>0</v>
      </c>
      <c r="G25" s="222">
        <f>'11-5事業所別資金収支（11年度）'!D21</f>
        <v>0</v>
      </c>
      <c r="H25" s="221">
        <f t="shared" si="1"/>
        <v>0</v>
      </c>
      <c r="I25" s="199"/>
      <c r="J25" s="199"/>
      <c r="K25" s="199"/>
      <c r="L25" s="199"/>
      <c r="M25" s="199"/>
      <c r="N25" s="199"/>
      <c r="O25" s="199"/>
    </row>
    <row r="26" spans="1:15" ht="15.75" customHeight="1">
      <c r="A26" s="1671"/>
      <c r="B26" s="1671"/>
      <c r="C26" s="205" t="s">
        <v>615</v>
      </c>
      <c r="D26" s="220">
        <f>'11-2事業所別資金収支（８年度） '!D22</f>
        <v>0</v>
      </c>
      <c r="E26" s="220">
        <f>'11-3事業所別資金収支（９年度）'!D22</f>
        <v>0</v>
      </c>
      <c r="F26" s="220">
        <f>'11-4事業所別資金収支（10年度）'!D22</f>
        <v>0</v>
      </c>
      <c r="G26" s="220">
        <f>'11-5事業所別資金収支（11年度）'!D22</f>
        <v>0</v>
      </c>
      <c r="H26" s="219">
        <f t="shared" si="1"/>
        <v>0</v>
      </c>
      <c r="I26" s="199"/>
      <c r="J26" s="199"/>
      <c r="K26" s="199"/>
      <c r="L26" s="199"/>
      <c r="M26" s="199"/>
      <c r="N26" s="199"/>
      <c r="O26" s="199"/>
    </row>
    <row r="27" spans="1:15" ht="15.75" customHeight="1">
      <c r="A27" s="1671"/>
      <c r="B27" s="1671"/>
      <c r="C27" s="218" t="s">
        <v>614</v>
      </c>
      <c r="D27" s="217">
        <f>'11-2事業所別資金収支（８年度） '!D23</f>
        <v>0</v>
      </c>
      <c r="E27" s="217">
        <f>'11-3事業所別資金収支（９年度）'!D23</f>
        <v>0</v>
      </c>
      <c r="F27" s="217">
        <f>'11-4事業所別資金収支（10年度）'!D23</f>
        <v>0</v>
      </c>
      <c r="G27" s="217">
        <f>'11-5事業所別資金収支（11年度）'!D23</f>
        <v>0</v>
      </c>
      <c r="H27" s="216">
        <f t="shared" si="1"/>
        <v>0</v>
      </c>
      <c r="I27" s="199"/>
      <c r="J27" s="199"/>
      <c r="K27" s="199"/>
      <c r="L27" s="199"/>
      <c r="M27" s="199"/>
      <c r="N27" s="199"/>
      <c r="O27" s="199"/>
    </row>
    <row r="28" spans="1:15" ht="15.75" customHeight="1" thickBot="1">
      <c r="A28" s="1671"/>
      <c r="B28" s="1671"/>
      <c r="C28" s="194" t="s">
        <v>613</v>
      </c>
      <c r="D28" s="215">
        <f>'11-2事業所別資金収支（８年度） '!D24</f>
        <v>0</v>
      </c>
      <c r="E28" s="215">
        <f>'11-3事業所別資金収支（９年度）'!D24</f>
        <v>0</v>
      </c>
      <c r="F28" s="215">
        <f>'11-4事業所別資金収支（10年度）'!D24</f>
        <v>0</v>
      </c>
      <c r="G28" s="215">
        <f>'11-5事業所別資金収支（11年度）'!D24</f>
        <v>0</v>
      </c>
      <c r="H28" s="214">
        <f t="shared" si="1"/>
        <v>0</v>
      </c>
      <c r="I28" s="199"/>
      <c r="J28" s="199"/>
      <c r="K28" s="199"/>
      <c r="L28" s="199"/>
      <c r="M28" s="199"/>
      <c r="N28" s="199"/>
      <c r="O28" s="199"/>
    </row>
    <row r="29" spans="1:15" ht="15.75" customHeight="1" thickTop="1" thickBot="1">
      <c r="A29" s="1671"/>
      <c r="B29" s="1672"/>
      <c r="C29" s="191" t="s">
        <v>612</v>
      </c>
      <c r="D29" s="213">
        <f>SUM(D24:D25)+D22+D27</f>
        <v>0</v>
      </c>
      <c r="E29" s="213">
        <f>SUM(E24:E25)+E22+E27</f>
        <v>0</v>
      </c>
      <c r="F29" s="213">
        <f>SUM(F24:F25)+F22+F27</f>
        <v>0</v>
      </c>
      <c r="G29" s="213">
        <f>SUM(G24:G25)+G22+G27</f>
        <v>0</v>
      </c>
      <c r="H29" s="209">
        <f>SUM(H24:H25)+H22+H27</f>
        <v>0</v>
      </c>
      <c r="I29" s="199"/>
      <c r="J29" s="199"/>
      <c r="K29" s="199"/>
      <c r="L29" s="199"/>
      <c r="M29" s="199"/>
      <c r="N29" s="199"/>
      <c r="O29" s="199"/>
    </row>
    <row r="30" spans="1:15" ht="15.75" customHeight="1" thickBot="1">
      <c r="A30" s="1671"/>
      <c r="B30" s="212" t="s">
        <v>611</v>
      </c>
      <c r="C30" s="211"/>
      <c r="D30" s="210">
        <f>'11-2事業所別資金収支（８年度） '!D26</f>
        <v>0</v>
      </c>
      <c r="E30" s="210">
        <f>'11-3事業所別資金収支（９年度）'!D26</f>
        <v>0</v>
      </c>
      <c r="F30" s="210">
        <f>'11-4事業所別資金収支（10年度）'!D26</f>
        <v>0</v>
      </c>
      <c r="G30" s="210">
        <f>'11-5事業所別資金収支（11年度）'!D26</f>
        <v>0</v>
      </c>
      <c r="H30" s="209">
        <f>H21-H29</f>
        <v>0</v>
      </c>
      <c r="I30" s="199"/>
      <c r="J30" s="199"/>
      <c r="K30" s="199"/>
      <c r="L30" s="199"/>
      <c r="M30" s="199"/>
      <c r="N30" s="199"/>
      <c r="O30" s="199"/>
    </row>
    <row r="31" spans="1:15" ht="15.75" customHeight="1">
      <c r="A31" s="1670" t="s">
        <v>610</v>
      </c>
      <c r="B31" s="1677" t="s">
        <v>609</v>
      </c>
      <c r="C31" s="198" t="s">
        <v>608</v>
      </c>
      <c r="D31" s="197"/>
      <c r="E31" s="197"/>
      <c r="F31" s="197"/>
      <c r="G31" s="197"/>
      <c r="H31" s="196"/>
      <c r="I31" s="199"/>
      <c r="J31" s="199"/>
      <c r="K31" s="199"/>
      <c r="L31" s="199"/>
      <c r="M31" s="199"/>
      <c r="N31" s="199"/>
      <c r="O31" s="199"/>
    </row>
    <row r="32" spans="1:15" ht="15.75" customHeight="1">
      <c r="A32" s="1671"/>
      <c r="B32" s="1678"/>
      <c r="C32" s="208" t="s">
        <v>607</v>
      </c>
      <c r="D32" s="207"/>
      <c r="E32" s="207"/>
      <c r="F32" s="207"/>
      <c r="G32" s="207"/>
      <c r="H32" s="206"/>
      <c r="I32" s="199"/>
      <c r="J32" s="199"/>
      <c r="K32" s="199"/>
      <c r="L32" s="199"/>
      <c r="M32" s="199"/>
      <c r="N32" s="199"/>
      <c r="O32" s="199"/>
    </row>
    <row r="33" spans="1:15" ht="15.75" customHeight="1">
      <c r="A33" s="1671"/>
      <c r="B33" s="1678"/>
      <c r="C33" s="205" t="s">
        <v>606</v>
      </c>
      <c r="D33" s="204"/>
      <c r="E33" s="204"/>
      <c r="F33" s="204"/>
      <c r="G33" s="204"/>
      <c r="H33" s="203"/>
      <c r="I33" s="199"/>
      <c r="J33" s="199"/>
      <c r="K33" s="199"/>
      <c r="L33" s="199"/>
      <c r="M33" s="199"/>
      <c r="N33" s="199"/>
      <c r="O33" s="199"/>
    </row>
    <row r="34" spans="1:15" ht="15.75" customHeight="1" thickBot="1">
      <c r="A34" s="1671"/>
      <c r="B34" s="1678"/>
      <c r="C34" s="194" t="s">
        <v>605</v>
      </c>
      <c r="D34" s="193"/>
      <c r="E34" s="193"/>
      <c r="F34" s="193"/>
      <c r="G34" s="193"/>
      <c r="H34" s="192"/>
      <c r="J34" s="163"/>
      <c r="K34" s="163"/>
      <c r="L34" s="163"/>
      <c r="M34" s="163"/>
      <c r="N34" s="163"/>
      <c r="O34" s="163"/>
    </row>
    <row r="35" spans="1:15" ht="15.75" customHeight="1" thickTop="1" thickBot="1">
      <c r="A35" s="1671"/>
      <c r="B35" s="1678"/>
      <c r="C35" s="202" t="s">
        <v>604</v>
      </c>
      <c r="D35" s="201"/>
      <c r="E35" s="201"/>
      <c r="F35" s="201"/>
      <c r="G35" s="201"/>
      <c r="H35" s="200"/>
      <c r="I35" s="199"/>
      <c r="J35" s="199"/>
      <c r="K35" s="199"/>
      <c r="L35" s="199"/>
      <c r="M35" s="199"/>
      <c r="N35" s="199"/>
      <c r="O35" s="199"/>
    </row>
    <row r="36" spans="1:15" ht="15.75" customHeight="1">
      <c r="A36" s="1671"/>
      <c r="B36" s="1677" t="s">
        <v>603</v>
      </c>
      <c r="C36" s="198" t="s">
        <v>602</v>
      </c>
      <c r="D36" s="197"/>
      <c r="E36" s="197"/>
      <c r="F36" s="197"/>
      <c r="G36" s="197"/>
      <c r="H36" s="196"/>
      <c r="I36" s="195"/>
      <c r="J36" s="195"/>
      <c r="K36" s="195"/>
      <c r="L36" s="195"/>
      <c r="M36" s="195"/>
      <c r="N36" s="195"/>
      <c r="O36" s="195"/>
    </row>
    <row r="37" spans="1:15" ht="15.75" customHeight="1" thickBot="1">
      <c r="A37" s="1671"/>
      <c r="B37" s="1678"/>
      <c r="C37" s="194" t="s">
        <v>601</v>
      </c>
      <c r="D37" s="193"/>
      <c r="E37" s="193"/>
      <c r="F37" s="193"/>
      <c r="G37" s="193"/>
      <c r="H37" s="192"/>
    </row>
    <row r="38" spans="1:15" ht="15.75" customHeight="1" thickTop="1" thickBot="1">
      <c r="A38" s="1671"/>
      <c r="B38" s="1679"/>
      <c r="C38" s="191" t="s">
        <v>600</v>
      </c>
      <c r="D38" s="190"/>
      <c r="E38" s="190"/>
      <c r="F38" s="190"/>
      <c r="G38" s="190"/>
      <c r="H38" s="189"/>
    </row>
    <row r="39" spans="1:15" ht="15.75" customHeight="1" thickBot="1">
      <c r="A39" s="1672"/>
      <c r="B39" s="1666" t="s">
        <v>599</v>
      </c>
      <c r="C39" s="1667"/>
      <c r="D39" s="190"/>
      <c r="E39" s="190"/>
      <c r="F39" s="190"/>
      <c r="G39" s="190"/>
      <c r="H39" s="189"/>
      <c r="J39" s="163"/>
      <c r="K39" s="163"/>
      <c r="L39" s="163"/>
      <c r="M39" s="163"/>
      <c r="N39" s="163"/>
      <c r="O39" s="163"/>
    </row>
    <row r="40" spans="1:15" ht="15.75" customHeight="1">
      <c r="A40" s="1670" t="s">
        <v>598</v>
      </c>
      <c r="B40" s="1673" t="s">
        <v>597</v>
      </c>
      <c r="C40" s="183" t="s">
        <v>596</v>
      </c>
      <c r="D40" s="188">
        <f>'11-2事業所別資金収支（８年度） '!$D$36</f>
        <v>0</v>
      </c>
      <c r="E40" s="182">
        <f>'11-3事業所別資金収支（９年度）'!D36</f>
        <v>0</v>
      </c>
      <c r="F40" s="182">
        <f>'11-4事業所別資金収支（10年度）'!D36</f>
        <v>0</v>
      </c>
      <c r="G40" s="182">
        <f>'11-5事業所別資金収支（11年度）'!D36</f>
        <v>0</v>
      </c>
      <c r="H40" s="181">
        <f>SUM(D40:G40)</f>
        <v>0</v>
      </c>
      <c r="J40" s="163"/>
      <c r="K40" s="163"/>
      <c r="L40" s="163"/>
      <c r="M40" s="163"/>
      <c r="N40" s="163"/>
      <c r="O40" s="163"/>
    </row>
    <row r="41" spans="1:15" ht="15.75" customHeight="1">
      <c r="A41" s="1671"/>
      <c r="B41" s="1674"/>
      <c r="C41" s="180" t="s">
        <v>595</v>
      </c>
      <c r="D41" s="187">
        <f>'11-2事業所別資金収支（８年度） '!$D$37</f>
        <v>0</v>
      </c>
      <c r="E41" s="177">
        <f>'11-3事業所別資金収支（９年度）'!D37</f>
        <v>0</v>
      </c>
      <c r="F41" s="177">
        <f>'11-4事業所別資金収支（10年度）'!D37</f>
        <v>0</v>
      </c>
      <c r="G41" s="177">
        <f>'11-5事業所別資金収支（11年度）'!D37</f>
        <v>0</v>
      </c>
      <c r="H41" s="179">
        <f>SUM(D41:G41)</f>
        <v>0</v>
      </c>
      <c r="J41" s="163"/>
      <c r="K41" s="163"/>
      <c r="L41" s="163"/>
      <c r="M41" s="163"/>
      <c r="N41" s="163"/>
      <c r="O41" s="163"/>
    </row>
    <row r="42" spans="1:15" ht="15.75" customHeight="1">
      <c r="A42" s="1671"/>
      <c r="B42" s="1674"/>
      <c r="C42" s="180" t="s">
        <v>594</v>
      </c>
      <c r="D42" s="186">
        <f>'11-2事業所別資金収支（８年度） '!$D$38</f>
        <v>0</v>
      </c>
      <c r="E42" s="186">
        <f>'11-3事業所別資金収支（９年度）'!D38</f>
        <v>0</v>
      </c>
      <c r="F42" s="186">
        <f>'11-4事業所別資金収支（10年度）'!D38</f>
        <v>0</v>
      </c>
      <c r="G42" s="186">
        <f>'11-5事業所別資金収支（11年度）'!D38</f>
        <v>0</v>
      </c>
      <c r="H42" s="176">
        <f>SUM(D42:G42)</f>
        <v>0</v>
      </c>
      <c r="J42" s="163"/>
      <c r="K42" s="163"/>
      <c r="L42" s="163"/>
      <c r="M42" s="163"/>
      <c r="N42" s="163"/>
      <c r="O42" s="163"/>
    </row>
    <row r="43" spans="1:15" ht="15.75" customHeight="1" thickBot="1">
      <c r="A43" s="1671"/>
      <c r="B43" s="1675"/>
      <c r="C43" s="175" t="s">
        <v>593</v>
      </c>
      <c r="D43" s="185">
        <f>SUM(D40:D42)</f>
        <v>0</v>
      </c>
      <c r="E43" s="185">
        <f>SUM(E40:E42)</f>
        <v>0</v>
      </c>
      <c r="F43" s="185">
        <f>SUM(F40:F42)</f>
        <v>0</v>
      </c>
      <c r="G43" s="185">
        <f>SUM(G40:G42)</f>
        <v>0</v>
      </c>
      <c r="H43" s="184">
        <f>SUM(H40:H42)</f>
        <v>0</v>
      </c>
      <c r="J43" s="163"/>
      <c r="K43" s="163"/>
      <c r="L43" s="163"/>
      <c r="M43" s="163"/>
      <c r="N43" s="163"/>
      <c r="O43" s="163"/>
    </row>
    <row r="44" spans="1:15" ht="15.75" customHeight="1">
      <c r="A44" s="1671"/>
      <c r="B44" s="1673" t="s">
        <v>592</v>
      </c>
      <c r="C44" s="183" t="s">
        <v>591</v>
      </c>
      <c r="D44" s="182">
        <f>'11-2事業所別資金収支（８年度） '!D40</f>
        <v>0</v>
      </c>
      <c r="E44" s="182">
        <f>'11-3事業所別資金収支（９年度）'!D40</f>
        <v>0</v>
      </c>
      <c r="F44" s="182">
        <f>'11-4事業所別資金収支（10年度）'!D40</f>
        <v>0</v>
      </c>
      <c r="G44" s="182">
        <f>'11-5事業所別資金収支（11年度）'!D40</f>
        <v>0</v>
      </c>
      <c r="H44" s="181">
        <f>SUM(D44:G44)</f>
        <v>0</v>
      </c>
      <c r="J44" s="163"/>
      <c r="K44" s="163"/>
      <c r="L44" s="163"/>
      <c r="M44" s="163"/>
      <c r="N44" s="163"/>
      <c r="O44" s="163"/>
    </row>
    <row r="45" spans="1:15" ht="15.75" customHeight="1">
      <c r="A45" s="1671"/>
      <c r="B45" s="1674"/>
      <c r="C45" s="180" t="s">
        <v>590</v>
      </c>
      <c r="D45" s="177">
        <f>'11-2事業所別資金収支（８年度） '!D41</f>
        <v>0</v>
      </c>
      <c r="E45" s="177">
        <f>'11-3事業所別資金収支（９年度）'!D41</f>
        <v>0</v>
      </c>
      <c r="F45" s="177">
        <f>'11-4事業所別資金収支（10年度）'!D41</f>
        <v>0</v>
      </c>
      <c r="G45" s="177">
        <f>'11-5事業所別資金収支（11年度）'!D41</f>
        <v>0</v>
      </c>
      <c r="H45" s="179">
        <f>SUM(D45:G45)</f>
        <v>0</v>
      </c>
      <c r="J45" s="163"/>
      <c r="K45" s="163"/>
      <c r="L45" s="163"/>
      <c r="M45" s="163"/>
      <c r="N45" s="163"/>
      <c r="O45" s="163"/>
    </row>
    <row r="46" spans="1:15" ht="15.75" customHeight="1">
      <c r="A46" s="1671"/>
      <c r="B46" s="1674"/>
      <c r="C46" s="178" t="s">
        <v>589</v>
      </c>
      <c r="D46" s="177">
        <f>'11-2事業所別資金収支（８年度） '!D42</f>
        <v>0</v>
      </c>
      <c r="E46" s="177">
        <f>'11-3事業所別資金収支（９年度）'!D42</f>
        <v>0</v>
      </c>
      <c r="F46" s="177">
        <f>'11-4事業所別資金収支（10年度）'!D42</f>
        <v>0</v>
      </c>
      <c r="G46" s="177">
        <f>'11-5事業所別資金収支（11年度）'!D42</f>
        <v>0</v>
      </c>
      <c r="H46" s="176">
        <f>SUM(D46:G46)</f>
        <v>0</v>
      </c>
      <c r="J46" s="163"/>
      <c r="K46" s="163"/>
      <c r="L46" s="163"/>
      <c r="M46" s="163"/>
      <c r="N46" s="163"/>
      <c r="O46" s="163"/>
    </row>
    <row r="47" spans="1:15" ht="15.75" customHeight="1" thickBot="1">
      <c r="A47" s="1671"/>
      <c r="B47" s="1675"/>
      <c r="C47" s="175" t="s">
        <v>588</v>
      </c>
      <c r="D47" s="174">
        <f>SUM(D44:D46)</f>
        <v>0</v>
      </c>
      <c r="E47" s="174">
        <f>SUM(E44:E46)</f>
        <v>0</v>
      </c>
      <c r="F47" s="174">
        <f>SUM(F44:F46)</f>
        <v>0</v>
      </c>
      <c r="G47" s="174">
        <f>SUM(G44:G46)</f>
        <v>0</v>
      </c>
      <c r="H47" s="173">
        <f>SUM(H44:H46)</f>
        <v>0</v>
      </c>
      <c r="J47" s="163"/>
      <c r="K47" s="163"/>
      <c r="L47" s="163"/>
      <c r="M47" s="163"/>
      <c r="N47" s="163"/>
      <c r="O47" s="163"/>
    </row>
    <row r="48" spans="1:15" ht="15.75" customHeight="1" thickBot="1">
      <c r="A48" s="1672"/>
      <c r="B48" s="1676" t="s">
        <v>587</v>
      </c>
      <c r="C48" s="1667"/>
      <c r="D48" s="172">
        <f>D43-D47</f>
        <v>0</v>
      </c>
      <c r="E48" s="172">
        <f>E43-E47</f>
        <v>0</v>
      </c>
      <c r="F48" s="172">
        <f>F43-F47</f>
        <v>0</v>
      </c>
      <c r="G48" s="172">
        <f>G43-G47</f>
        <v>0</v>
      </c>
      <c r="H48" s="171">
        <f>H43-H47</f>
        <v>0</v>
      </c>
      <c r="J48" s="163"/>
      <c r="K48" s="163"/>
      <c r="L48" s="163"/>
      <c r="M48" s="163"/>
      <c r="N48" s="163"/>
      <c r="O48" s="163"/>
    </row>
    <row r="49" spans="1:15" ht="15.75" customHeight="1" thickBot="1">
      <c r="A49" s="1666" t="s">
        <v>586</v>
      </c>
      <c r="B49" s="1667"/>
      <c r="C49" s="1667"/>
      <c r="D49" s="170">
        <f>'11-2事業所別資金収支（８年度） '!D45</f>
        <v>0</v>
      </c>
      <c r="E49" s="169">
        <f>'11-3事業所別資金収支（９年度）'!D45</f>
        <v>0</v>
      </c>
      <c r="F49" s="169">
        <f>'11-4事業所別資金収支（10年度）'!D45</f>
        <v>0</v>
      </c>
      <c r="G49" s="169">
        <f>'11-5事業所別資金収支（11年度）'!D45</f>
        <v>0</v>
      </c>
      <c r="H49" s="168">
        <f>SUM(D49:G49)</f>
        <v>0</v>
      </c>
      <c r="J49" s="163"/>
      <c r="K49" s="163"/>
      <c r="L49" s="163"/>
      <c r="M49" s="163"/>
      <c r="N49" s="163"/>
      <c r="O49" s="163"/>
    </row>
    <row r="50" spans="1:15" ht="15.75" customHeight="1" thickBot="1">
      <c r="A50" s="1668" t="s">
        <v>585</v>
      </c>
      <c r="B50" s="1669"/>
      <c r="C50" s="1669"/>
      <c r="D50" s="167">
        <f>D30+D39+D48-D49</f>
        <v>0</v>
      </c>
      <c r="E50" s="167">
        <f>E30+E39+E48-E49</f>
        <v>0</v>
      </c>
      <c r="F50" s="167">
        <f>F30+F39+F48-F49</f>
        <v>0</v>
      </c>
      <c r="G50" s="167">
        <f>G30+G39+G48-G49</f>
        <v>0</v>
      </c>
      <c r="H50" s="166">
        <f>H30+H39+H48-H49</f>
        <v>0</v>
      </c>
    </row>
    <row r="51" spans="1:15" ht="15.75" customHeight="1">
      <c r="A51" s="165"/>
      <c r="B51" s="164"/>
    </row>
    <row r="52" spans="1:15" ht="15.75" customHeight="1">
      <c r="B52" s="164"/>
    </row>
    <row r="53" spans="1:15" ht="15.75" customHeight="1">
      <c r="B53" s="164"/>
    </row>
  </sheetData>
  <mergeCells count="15">
    <mergeCell ref="A1:B1"/>
    <mergeCell ref="A49:C49"/>
    <mergeCell ref="A50:C50"/>
    <mergeCell ref="A40:A48"/>
    <mergeCell ref="B40:B43"/>
    <mergeCell ref="B44:B47"/>
    <mergeCell ref="B48:C48"/>
    <mergeCell ref="A31:A39"/>
    <mergeCell ref="B31:B35"/>
    <mergeCell ref="B36:B38"/>
    <mergeCell ref="B39:C39"/>
    <mergeCell ref="A5:C5"/>
    <mergeCell ref="A6:A30"/>
    <mergeCell ref="B6:B21"/>
    <mergeCell ref="B22:B29"/>
  </mergeCells>
  <phoneticPr fontId="4"/>
  <printOptions horizontalCentered="1"/>
  <pageMargins left="0.74803149606299213" right="0.74803149606299213" top="0.35433070866141736" bottom="0.23622047244094491" header="0.31496062992125984" footer="0.15748031496062992"/>
  <pageSetup paperSize="9" scale="91"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31ABC-09A7-49E9-80CF-990A35704D4C}">
  <sheetPr codeName="Sheet25">
    <tabColor rgb="FF00B050"/>
    <pageSetUpPr fitToPage="1"/>
  </sheetPr>
  <dimension ref="A1:H49"/>
  <sheetViews>
    <sheetView view="pageBreakPreview" zoomScale="115" zoomScaleNormal="100" zoomScaleSheetLayoutView="115" workbookViewId="0">
      <selection activeCell="A3" sqref="A3"/>
    </sheetView>
  </sheetViews>
  <sheetFormatPr defaultColWidth="14.75" defaultRowHeight="15.75" customHeight="1"/>
  <cols>
    <col min="1" max="2" width="4.25" style="162" customWidth="1"/>
    <col min="3" max="3" width="29.25" style="162" customWidth="1"/>
    <col min="4" max="4" width="12" style="162" customWidth="1"/>
    <col min="5" max="7" width="12" style="163" customWidth="1"/>
    <col min="8" max="8" width="14.75" style="163" customWidth="1"/>
    <col min="9" max="16384" width="14.75" style="162"/>
  </cols>
  <sheetData>
    <row r="1" spans="1:8" ht="15.75" customHeight="1">
      <c r="A1" s="1682" t="s">
        <v>1169</v>
      </c>
      <c r="B1" s="1682"/>
      <c r="C1" s="1682"/>
      <c r="D1" s="1682"/>
      <c r="E1" s="1682"/>
    </row>
    <row r="2" spans="1:8" ht="15.75" customHeight="1">
      <c r="A2" s="1682"/>
      <c r="B2" s="1682"/>
      <c r="C2" s="1682"/>
      <c r="D2" s="1682"/>
      <c r="E2" s="1682"/>
      <c r="H2" s="254"/>
    </row>
    <row r="3" spans="1:8" ht="15.75" customHeight="1" thickBot="1">
      <c r="C3" s="253"/>
      <c r="G3" s="252" t="s">
        <v>640</v>
      </c>
    </row>
    <row r="4" spans="1:8" ht="15.75" customHeight="1" thickBot="1">
      <c r="A4" s="1680" t="s">
        <v>639</v>
      </c>
      <c r="B4" s="1681"/>
      <c r="C4" s="1681"/>
      <c r="D4" s="251" t="s">
        <v>99</v>
      </c>
      <c r="E4" s="251" t="s">
        <v>206</v>
      </c>
      <c r="F4" s="251" t="s">
        <v>645</v>
      </c>
      <c r="G4" s="279" t="s">
        <v>644</v>
      </c>
      <c r="H4" s="249"/>
    </row>
    <row r="5" spans="1:8" ht="15.75" customHeight="1">
      <c r="A5" s="1671" t="s">
        <v>638</v>
      </c>
      <c r="B5" s="1678" t="s">
        <v>643</v>
      </c>
      <c r="C5" s="202" t="s">
        <v>633</v>
      </c>
      <c r="D5" s="217">
        <f>SUM(E5:G5)</f>
        <v>0</v>
      </c>
      <c r="E5" s="217"/>
      <c r="F5" s="217"/>
      <c r="G5" s="278"/>
    </row>
    <row r="6" spans="1:8" ht="15.75" customHeight="1">
      <c r="A6" s="1671"/>
      <c r="B6" s="1678"/>
      <c r="C6" s="208" t="s">
        <v>632</v>
      </c>
      <c r="D6" s="224">
        <f>D7+D8</f>
        <v>0</v>
      </c>
      <c r="E6" s="224">
        <f>E7+E8</f>
        <v>0</v>
      </c>
      <c r="F6" s="224">
        <f>F7+F8</f>
        <v>0</v>
      </c>
      <c r="G6" s="270">
        <f>G7+G8</f>
        <v>0</v>
      </c>
      <c r="H6" s="234"/>
    </row>
    <row r="7" spans="1:8" ht="15.75" customHeight="1">
      <c r="A7" s="1671"/>
      <c r="B7" s="1678"/>
      <c r="C7" s="208" t="s">
        <v>631</v>
      </c>
      <c r="D7" s="236">
        <f t="shared" ref="D7:D16" si="0">SUM(E7:G7)</f>
        <v>0</v>
      </c>
      <c r="E7" s="236"/>
      <c r="F7" s="236"/>
      <c r="G7" s="277"/>
      <c r="H7" s="234"/>
    </row>
    <row r="8" spans="1:8" ht="15.75" customHeight="1">
      <c r="A8" s="1671"/>
      <c r="B8" s="1678"/>
      <c r="C8" s="208" t="s">
        <v>630</v>
      </c>
      <c r="D8" s="236">
        <f t="shared" si="0"/>
        <v>0</v>
      </c>
      <c r="E8" s="236"/>
      <c r="F8" s="236"/>
      <c r="G8" s="277"/>
      <c r="H8" s="234"/>
    </row>
    <row r="9" spans="1:8" ht="15.75" customHeight="1">
      <c r="A9" s="1671"/>
      <c r="B9" s="1678"/>
      <c r="C9" s="218" t="s">
        <v>629</v>
      </c>
      <c r="D9" s="233">
        <f t="shared" si="0"/>
        <v>0</v>
      </c>
      <c r="E9" s="233"/>
      <c r="F9" s="233"/>
      <c r="G9" s="276"/>
      <c r="H9" s="199"/>
    </row>
    <row r="10" spans="1:8" ht="15.75" customHeight="1">
      <c r="A10" s="1671"/>
      <c r="B10" s="1678"/>
      <c r="C10" s="218" t="s">
        <v>628</v>
      </c>
      <c r="D10" s="233">
        <f t="shared" si="0"/>
        <v>0</v>
      </c>
      <c r="E10" s="233"/>
      <c r="F10" s="233"/>
      <c r="G10" s="276"/>
      <c r="H10" s="199"/>
    </row>
    <row r="11" spans="1:8" ht="15.75" customHeight="1">
      <c r="A11" s="1671"/>
      <c r="B11" s="1678"/>
      <c r="C11" s="218" t="s">
        <v>627</v>
      </c>
      <c r="D11" s="233">
        <f t="shared" si="0"/>
        <v>0</v>
      </c>
      <c r="E11" s="177"/>
      <c r="F11" s="177"/>
      <c r="G11" s="261"/>
      <c r="H11" s="199"/>
    </row>
    <row r="12" spans="1:8" ht="15.75" customHeight="1">
      <c r="A12" s="1671"/>
      <c r="B12" s="1678"/>
      <c r="C12" s="218" t="s">
        <v>626</v>
      </c>
      <c r="D12" s="233">
        <f t="shared" si="0"/>
        <v>0</v>
      </c>
      <c r="E12" s="177"/>
      <c r="F12" s="177"/>
      <c r="G12" s="261"/>
      <c r="H12" s="199"/>
    </row>
    <row r="13" spans="1:8" ht="15.75" customHeight="1">
      <c r="A13" s="1671"/>
      <c r="B13" s="1678"/>
      <c r="C13" s="218" t="s">
        <v>625</v>
      </c>
      <c r="D13" s="233">
        <f t="shared" si="0"/>
        <v>0</v>
      </c>
      <c r="E13" s="177"/>
      <c r="F13" s="177"/>
      <c r="G13" s="261"/>
      <c r="H13" s="199"/>
    </row>
    <row r="14" spans="1:8" ht="15.75" customHeight="1">
      <c r="A14" s="1671"/>
      <c r="B14" s="1678"/>
      <c r="C14" s="218" t="s">
        <v>624</v>
      </c>
      <c r="D14" s="233">
        <f t="shared" si="0"/>
        <v>0</v>
      </c>
      <c r="E14" s="177"/>
      <c r="F14" s="177"/>
      <c r="G14" s="261"/>
      <c r="H14" s="199"/>
    </row>
    <row r="15" spans="1:8" ht="15.75" customHeight="1">
      <c r="A15" s="1671"/>
      <c r="B15" s="1678"/>
      <c r="C15" s="218" t="s">
        <v>623</v>
      </c>
      <c r="D15" s="233">
        <f t="shared" si="0"/>
        <v>0</v>
      </c>
      <c r="E15" s="177"/>
      <c r="F15" s="177"/>
      <c r="G15" s="261"/>
      <c r="H15" s="199"/>
    </row>
    <row r="16" spans="1:8" ht="15.75" customHeight="1" thickBot="1">
      <c r="A16" s="1671"/>
      <c r="B16" s="1678"/>
      <c r="C16" s="194" t="s">
        <v>622</v>
      </c>
      <c r="D16" s="215">
        <f t="shared" si="0"/>
        <v>0</v>
      </c>
      <c r="E16" s="275"/>
      <c r="F16" s="275"/>
      <c r="G16" s="230"/>
      <c r="H16" s="199"/>
    </row>
    <row r="17" spans="1:8" ht="15.75" customHeight="1" thickTop="1" thickBot="1">
      <c r="A17" s="1671"/>
      <c r="B17" s="1679"/>
      <c r="C17" s="229" t="s">
        <v>621</v>
      </c>
      <c r="D17" s="213">
        <f>SUM(D5:D16)-D6</f>
        <v>0</v>
      </c>
      <c r="E17" s="213">
        <f>SUM(E5:E16)-E6</f>
        <v>0</v>
      </c>
      <c r="F17" s="213">
        <f>SUM(F5:F16)-F6</f>
        <v>0</v>
      </c>
      <c r="G17" s="274">
        <f>SUM(G5:G16)-G6</f>
        <v>0</v>
      </c>
      <c r="H17" s="199"/>
    </row>
    <row r="18" spans="1:8" ht="15.75" customHeight="1">
      <c r="A18" s="1671"/>
      <c r="B18" s="1670" t="s">
        <v>620</v>
      </c>
      <c r="C18" s="227" t="s">
        <v>619</v>
      </c>
      <c r="D18" s="226">
        <f t="shared" ref="D18:D24" si="1">SUM(E18:G18)</f>
        <v>0</v>
      </c>
      <c r="E18" s="226"/>
      <c r="F18" s="226"/>
      <c r="G18" s="273"/>
      <c r="H18" s="199"/>
    </row>
    <row r="19" spans="1:8" ht="15.75" customHeight="1">
      <c r="A19" s="1671"/>
      <c r="B19" s="1671"/>
      <c r="C19" s="205" t="s">
        <v>618</v>
      </c>
      <c r="D19" s="220">
        <f t="shared" si="1"/>
        <v>0</v>
      </c>
      <c r="E19" s="220">
        <v>0</v>
      </c>
      <c r="F19" s="220">
        <v>0</v>
      </c>
      <c r="G19" s="271">
        <v>0</v>
      </c>
      <c r="H19" s="199"/>
    </row>
    <row r="20" spans="1:8" ht="15.75" customHeight="1">
      <c r="A20" s="1671"/>
      <c r="B20" s="1671"/>
      <c r="C20" s="218" t="s">
        <v>617</v>
      </c>
      <c r="D20" s="224">
        <f t="shared" si="1"/>
        <v>0</v>
      </c>
      <c r="E20" s="224"/>
      <c r="F20" s="224"/>
      <c r="G20" s="270"/>
      <c r="H20" s="199"/>
    </row>
    <row r="21" spans="1:8" ht="15.75" customHeight="1">
      <c r="A21" s="1671"/>
      <c r="B21" s="1671"/>
      <c r="C21" s="208" t="s">
        <v>616</v>
      </c>
      <c r="D21" s="222">
        <f t="shared" si="1"/>
        <v>0</v>
      </c>
      <c r="E21" s="222"/>
      <c r="F21" s="222"/>
      <c r="G21" s="272"/>
      <c r="H21" s="199"/>
    </row>
    <row r="22" spans="1:8" ht="15.75" customHeight="1">
      <c r="A22" s="1671"/>
      <c r="B22" s="1671"/>
      <c r="C22" s="205" t="s">
        <v>615</v>
      </c>
      <c r="D22" s="220">
        <f t="shared" si="1"/>
        <v>0</v>
      </c>
      <c r="E22" s="220">
        <v>0</v>
      </c>
      <c r="F22" s="220">
        <v>0</v>
      </c>
      <c r="G22" s="271">
        <v>0</v>
      </c>
      <c r="H22" s="199"/>
    </row>
    <row r="23" spans="1:8" ht="15.75" customHeight="1">
      <c r="A23" s="1671"/>
      <c r="B23" s="1671"/>
      <c r="C23" s="218" t="s">
        <v>614</v>
      </c>
      <c r="D23" s="217">
        <f t="shared" si="1"/>
        <v>0</v>
      </c>
      <c r="E23" s="224"/>
      <c r="F23" s="224"/>
      <c r="G23" s="270"/>
      <c r="H23" s="199"/>
    </row>
    <row r="24" spans="1:8" ht="15.75" customHeight="1" thickBot="1">
      <c r="A24" s="1671"/>
      <c r="B24" s="1671"/>
      <c r="C24" s="194" t="s">
        <v>613</v>
      </c>
      <c r="D24" s="215">
        <f t="shared" si="1"/>
        <v>0</v>
      </c>
      <c r="E24" s="231"/>
      <c r="F24" s="231"/>
      <c r="G24" s="230"/>
      <c r="H24" s="199"/>
    </row>
    <row r="25" spans="1:8" ht="15.75" customHeight="1" thickTop="1" thickBot="1">
      <c r="A25" s="1671"/>
      <c r="B25" s="1672"/>
      <c r="C25" s="191" t="s">
        <v>612</v>
      </c>
      <c r="D25" s="213">
        <f>D18+D20+D21+D23</f>
        <v>0</v>
      </c>
      <c r="E25" s="213">
        <f>E18+E20+E21+E23</f>
        <v>0</v>
      </c>
      <c r="F25" s="213">
        <f>F18+F20+F21+F23</f>
        <v>0</v>
      </c>
      <c r="G25" s="269">
        <f>G18+G20+G21+G23</f>
        <v>0</v>
      </c>
      <c r="H25" s="199"/>
    </row>
    <row r="26" spans="1:8" ht="15.75" customHeight="1" thickBot="1">
      <c r="A26" s="1671"/>
      <c r="B26" s="212" t="s">
        <v>611</v>
      </c>
      <c r="C26" s="211"/>
      <c r="D26" s="213">
        <f>D17-D25</f>
        <v>0</v>
      </c>
      <c r="E26" s="213">
        <f>E17-E25</f>
        <v>0</v>
      </c>
      <c r="F26" s="213">
        <f>F17-F25</f>
        <v>0</v>
      </c>
      <c r="G26" s="269">
        <f>G17-G25</f>
        <v>0</v>
      </c>
      <c r="H26" s="199"/>
    </row>
    <row r="27" spans="1:8" ht="15.75" customHeight="1">
      <c r="A27" s="1670" t="s">
        <v>610</v>
      </c>
      <c r="B27" s="1677" t="s">
        <v>609</v>
      </c>
      <c r="C27" s="198" t="s">
        <v>608</v>
      </c>
      <c r="D27" s="197"/>
      <c r="E27" s="197"/>
      <c r="F27" s="197"/>
      <c r="G27" s="265"/>
      <c r="H27" s="199"/>
    </row>
    <row r="28" spans="1:8" ht="15.75" customHeight="1">
      <c r="A28" s="1671"/>
      <c r="B28" s="1678"/>
      <c r="C28" s="208" t="s">
        <v>607</v>
      </c>
      <c r="D28" s="207"/>
      <c r="E28" s="207"/>
      <c r="F28" s="207"/>
      <c r="G28" s="268"/>
      <c r="H28" s="199"/>
    </row>
    <row r="29" spans="1:8" ht="15.75" customHeight="1">
      <c r="A29" s="1671"/>
      <c r="B29" s="1678"/>
      <c r="C29" s="205" t="s">
        <v>606</v>
      </c>
      <c r="D29" s="204"/>
      <c r="E29" s="204"/>
      <c r="F29" s="204"/>
      <c r="G29" s="267"/>
      <c r="H29" s="199"/>
    </row>
    <row r="30" spans="1:8" ht="15.75" customHeight="1" thickBot="1">
      <c r="A30" s="1671"/>
      <c r="B30" s="1678"/>
      <c r="C30" s="194" t="s">
        <v>605</v>
      </c>
      <c r="D30" s="193"/>
      <c r="E30" s="193"/>
      <c r="F30" s="193"/>
      <c r="G30" s="264"/>
    </row>
    <row r="31" spans="1:8" ht="15.75" customHeight="1" thickTop="1" thickBot="1">
      <c r="A31" s="1671"/>
      <c r="B31" s="1678"/>
      <c r="C31" s="202" t="s">
        <v>604</v>
      </c>
      <c r="D31" s="201"/>
      <c r="E31" s="201"/>
      <c r="F31" s="201"/>
      <c r="G31" s="266"/>
      <c r="H31" s="199"/>
    </row>
    <row r="32" spans="1:8" ht="15.75" customHeight="1">
      <c r="A32" s="1671"/>
      <c r="B32" s="1677" t="s">
        <v>603</v>
      </c>
      <c r="C32" s="198" t="s">
        <v>602</v>
      </c>
      <c r="D32" s="197"/>
      <c r="E32" s="197"/>
      <c r="F32" s="197"/>
      <c r="G32" s="265"/>
      <c r="H32" s="195"/>
    </row>
    <row r="33" spans="1:7" ht="15.75" customHeight="1" thickBot="1">
      <c r="A33" s="1671"/>
      <c r="B33" s="1678"/>
      <c r="C33" s="194" t="s">
        <v>601</v>
      </c>
      <c r="D33" s="193"/>
      <c r="E33" s="193"/>
      <c r="F33" s="193"/>
      <c r="G33" s="264"/>
    </row>
    <row r="34" spans="1:7" ht="15.75" customHeight="1" thickTop="1" thickBot="1">
      <c r="A34" s="1671"/>
      <c r="B34" s="1679"/>
      <c r="C34" s="191" t="s">
        <v>600</v>
      </c>
      <c r="D34" s="190"/>
      <c r="E34" s="190"/>
      <c r="F34" s="190"/>
      <c r="G34" s="263"/>
    </row>
    <row r="35" spans="1:7" ht="15.75" customHeight="1" thickBot="1">
      <c r="A35" s="1672"/>
      <c r="B35" s="1666" t="s">
        <v>599</v>
      </c>
      <c r="C35" s="1667"/>
      <c r="D35" s="190"/>
      <c r="E35" s="190"/>
      <c r="F35" s="190"/>
      <c r="G35" s="263"/>
    </row>
    <row r="36" spans="1:7" ht="15.75" customHeight="1">
      <c r="A36" s="1670" t="s">
        <v>598</v>
      </c>
      <c r="B36" s="1673" t="s">
        <v>597</v>
      </c>
      <c r="C36" s="183" t="s">
        <v>596</v>
      </c>
      <c r="D36" s="188">
        <f>SUM(E36:G36)</f>
        <v>0</v>
      </c>
      <c r="E36" s="182"/>
      <c r="F36" s="182"/>
      <c r="G36" s="262"/>
    </row>
    <row r="37" spans="1:7" ht="15.75" customHeight="1">
      <c r="A37" s="1671"/>
      <c r="B37" s="1674"/>
      <c r="C37" s="180" t="s">
        <v>595</v>
      </c>
      <c r="D37" s="187">
        <f>SUM(E37:G37)</f>
        <v>0</v>
      </c>
      <c r="E37" s="177"/>
      <c r="F37" s="177"/>
      <c r="G37" s="261"/>
    </row>
    <row r="38" spans="1:7" ht="15.75" customHeight="1">
      <c r="A38" s="1671"/>
      <c r="B38" s="1674"/>
      <c r="C38" s="180" t="s">
        <v>594</v>
      </c>
      <c r="D38" s="186">
        <f>SUM(E38:G38)</f>
        <v>0</v>
      </c>
      <c r="E38" s="186"/>
      <c r="F38" s="186"/>
      <c r="G38" s="260"/>
    </row>
    <row r="39" spans="1:7" ht="15.75" customHeight="1" thickBot="1">
      <c r="A39" s="1671"/>
      <c r="B39" s="1675"/>
      <c r="C39" s="175" t="s">
        <v>593</v>
      </c>
      <c r="D39" s="185">
        <f>SUM(D36:D38)</f>
        <v>0</v>
      </c>
      <c r="E39" s="185">
        <f>SUM(E36:E38)</f>
        <v>0</v>
      </c>
      <c r="F39" s="185">
        <f>SUM(F36:F38)</f>
        <v>0</v>
      </c>
      <c r="G39" s="259">
        <f>SUM(G36:G38)</f>
        <v>0</v>
      </c>
    </row>
    <row r="40" spans="1:7" ht="15.75" customHeight="1">
      <c r="A40" s="1671"/>
      <c r="B40" s="1673" t="s">
        <v>592</v>
      </c>
      <c r="C40" s="183" t="s">
        <v>591</v>
      </c>
      <c r="D40" s="188">
        <f>SUM(E40:G40)</f>
        <v>0</v>
      </c>
      <c r="E40" s="182"/>
      <c r="F40" s="182"/>
      <c r="G40" s="262"/>
    </row>
    <row r="41" spans="1:7" ht="15.75" customHeight="1">
      <c r="A41" s="1671"/>
      <c r="B41" s="1674"/>
      <c r="C41" s="180" t="s">
        <v>590</v>
      </c>
      <c r="D41" s="187">
        <f>SUM(E41:G41)</f>
        <v>0</v>
      </c>
      <c r="E41" s="177"/>
      <c r="F41" s="177"/>
      <c r="G41" s="261"/>
    </row>
    <row r="42" spans="1:7" ht="15.75" customHeight="1">
      <c r="A42" s="1671"/>
      <c r="B42" s="1674"/>
      <c r="C42" s="178" t="s">
        <v>589</v>
      </c>
      <c r="D42" s="186">
        <f>SUM(E42:G42)</f>
        <v>0</v>
      </c>
      <c r="E42" s="186"/>
      <c r="F42" s="186"/>
      <c r="G42" s="260"/>
    </row>
    <row r="43" spans="1:7" ht="15.75" customHeight="1" thickBot="1">
      <c r="A43" s="1671"/>
      <c r="B43" s="1675"/>
      <c r="C43" s="175" t="s">
        <v>588</v>
      </c>
      <c r="D43" s="185">
        <f>SUM(D40:D42)</f>
        <v>0</v>
      </c>
      <c r="E43" s="185">
        <f>SUM(E40:E42)</f>
        <v>0</v>
      </c>
      <c r="F43" s="185">
        <f>SUM(F40:F42)</f>
        <v>0</v>
      </c>
      <c r="G43" s="259">
        <f>SUM(G40:G42)</f>
        <v>0</v>
      </c>
    </row>
    <row r="44" spans="1:7" ht="15.75" customHeight="1" thickBot="1">
      <c r="A44" s="1672"/>
      <c r="B44" s="1676" t="s">
        <v>587</v>
      </c>
      <c r="C44" s="1667"/>
      <c r="D44" s="172">
        <f>D39-D43</f>
        <v>0</v>
      </c>
      <c r="E44" s="172">
        <f>E39-E43</f>
        <v>0</v>
      </c>
      <c r="F44" s="172">
        <f>F39-F43</f>
        <v>0</v>
      </c>
      <c r="G44" s="258">
        <f>G39-G43</f>
        <v>0</v>
      </c>
    </row>
    <row r="45" spans="1:7" ht="15.75" customHeight="1" thickBot="1">
      <c r="A45" s="1666" t="s">
        <v>586</v>
      </c>
      <c r="B45" s="1667"/>
      <c r="C45" s="1667"/>
      <c r="D45" s="170">
        <f>SUM(E45:G45)</f>
        <v>0</v>
      </c>
      <c r="E45" s="169">
        <v>0</v>
      </c>
      <c r="F45" s="169">
        <v>0</v>
      </c>
      <c r="G45" s="257">
        <v>0</v>
      </c>
    </row>
    <row r="46" spans="1:7" ht="15.75" customHeight="1" thickBot="1">
      <c r="A46" s="1668" t="s">
        <v>585</v>
      </c>
      <c r="B46" s="1669"/>
      <c r="C46" s="1669"/>
      <c r="D46" s="167">
        <f>D26+D35+D44-D45</f>
        <v>0</v>
      </c>
      <c r="E46" s="167">
        <f>E26+E35+E44-E45</f>
        <v>0</v>
      </c>
      <c r="F46" s="167">
        <f>F26+F35+F44-F45</f>
        <v>0</v>
      </c>
      <c r="G46" s="256">
        <f>G26+G35+G44-G45</f>
        <v>0</v>
      </c>
    </row>
    <row r="47" spans="1:7" ht="15.75" customHeight="1">
      <c r="A47" s="165"/>
      <c r="B47" s="164"/>
    </row>
    <row r="48" spans="1:7" ht="15.75" customHeight="1">
      <c r="B48" s="164"/>
    </row>
    <row r="49" spans="2:2" ht="15.75" customHeight="1">
      <c r="B49" s="164"/>
    </row>
  </sheetData>
  <mergeCells count="15">
    <mergeCell ref="A1:E2"/>
    <mergeCell ref="B5:B17"/>
    <mergeCell ref="B18:B25"/>
    <mergeCell ref="A27:A35"/>
    <mergeCell ref="B27:B31"/>
    <mergeCell ref="B32:B34"/>
    <mergeCell ref="B35:C35"/>
    <mergeCell ref="A4:C4"/>
    <mergeCell ref="A5:A26"/>
    <mergeCell ref="A45:C45"/>
    <mergeCell ref="A46:C46"/>
    <mergeCell ref="A36:A44"/>
    <mergeCell ref="B36:B39"/>
    <mergeCell ref="B40:B43"/>
    <mergeCell ref="B44:C44"/>
  </mergeCells>
  <phoneticPr fontId="4"/>
  <printOptions horizontalCentered="1"/>
  <pageMargins left="0.74803149606299213" right="0.74803149606299213" top="0.35433070866141736" bottom="0.23622047244094491" header="0.31496062992125984" footer="0.15748031496062992"/>
  <pageSetup paperSize="9" scale="94"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A704F-1CC6-40D4-A340-49F06938CEA2}">
  <sheetPr codeName="Sheet26">
    <tabColor rgb="FF00B050"/>
    <pageSetUpPr fitToPage="1"/>
  </sheetPr>
  <dimension ref="A1:H49"/>
  <sheetViews>
    <sheetView view="pageBreakPreview" zoomScale="130" zoomScaleNormal="100" zoomScaleSheetLayoutView="130" workbookViewId="0">
      <selection activeCell="A3" sqref="A3"/>
    </sheetView>
  </sheetViews>
  <sheetFormatPr defaultColWidth="14.75" defaultRowHeight="15.75" customHeight="1"/>
  <cols>
    <col min="1" max="2" width="4.25" style="162" customWidth="1"/>
    <col min="3" max="3" width="29.25" style="162" customWidth="1"/>
    <col min="4" max="4" width="12" style="162" customWidth="1"/>
    <col min="5" max="7" width="12" style="163" customWidth="1"/>
    <col min="8" max="8" width="14.75" style="163" customWidth="1"/>
    <col min="9" max="16384" width="14.75" style="162"/>
  </cols>
  <sheetData>
    <row r="1" spans="1:8" ht="15.75" customHeight="1">
      <c r="A1" s="1682" t="s">
        <v>1176</v>
      </c>
      <c r="B1" s="1682"/>
      <c r="C1" s="1682"/>
      <c r="D1" s="1682"/>
      <c r="E1" s="1682"/>
    </row>
    <row r="2" spans="1:8" ht="15.75" customHeight="1">
      <c r="A2" s="1682"/>
      <c r="B2" s="1682"/>
      <c r="C2" s="1682"/>
      <c r="D2" s="1682"/>
      <c r="E2" s="1682"/>
      <c r="H2" s="254"/>
    </row>
    <row r="3" spans="1:8" ht="15.75" customHeight="1" thickBot="1">
      <c r="C3" s="253"/>
      <c r="G3" s="252" t="s">
        <v>640</v>
      </c>
    </row>
    <row r="4" spans="1:8" ht="15.75" customHeight="1" thickBot="1">
      <c r="A4" s="1680" t="s">
        <v>639</v>
      </c>
      <c r="B4" s="1681"/>
      <c r="C4" s="1681"/>
      <c r="D4" s="251" t="s">
        <v>99</v>
      </c>
      <c r="E4" s="251" t="s">
        <v>206</v>
      </c>
      <c r="F4" s="251" t="s">
        <v>645</v>
      </c>
      <c r="G4" s="279" t="s">
        <v>644</v>
      </c>
      <c r="H4" s="249"/>
    </row>
    <row r="5" spans="1:8" ht="15.75" customHeight="1">
      <c r="A5" s="1671" t="s">
        <v>638</v>
      </c>
      <c r="B5" s="1678" t="s">
        <v>643</v>
      </c>
      <c r="C5" s="202" t="s">
        <v>633</v>
      </c>
      <c r="D5" s="217">
        <f>SUM(E5:G5)</f>
        <v>0</v>
      </c>
      <c r="E5" s="217"/>
      <c r="F5" s="217"/>
      <c r="G5" s="278"/>
    </row>
    <row r="6" spans="1:8" ht="15.75" customHeight="1">
      <c r="A6" s="1671"/>
      <c r="B6" s="1678"/>
      <c r="C6" s="208" t="s">
        <v>632</v>
      </c>
      <c r="D6" s="224">
        <f>D7+D8</f>
        <v>0</v>
      </c>
      <c r="E6" s="224">
        <f>E7+E8</f>
        <v>0</v>
      </c>
      <c r="F6" s="224">
        <f>F7+F8</f>
        <v>0</v>
      </c>
      <c r="G6" s="270">
        <f>G7+G8</f>
        <v>0</v>
      </c>
      <c r="H6" s="234"/>
    </row>
    <row r="7" spans="1:8" ht="15.75" customHeight="1">
      <c r="A7" s="1671"/>
      <c r="B7" s="1678"/>
      <c r="C7" s="208" t="s">
        <v>631</v>
      </c>
      <c r="D7" s="236">
        <f t="shared" ref="D7:D16" si="0">SUM(E7:G7)</f>
        <v>0</v>
      </c>
      <c r="E7" s="236"/>
      <c r="F7" s="236"/>
      <c r="G7" s="277"/>
      <c r="H7" s="234"/>
    </row>
    <row r="8" spans="1:8" ht="15.75" customHeight="1">
      <c r="A8" s="1671"/>
      <c r="B8" s="1678"/>
      <c r="C8" s="208" t="s">
        <v>630</v>
      </c>
      <c r="D8" s="236">
        <f t="shared" si="0"/>
        <v>0</v>
      </c>
      <c r="E8" s="236"/>
      <c r="F8" s="236"/>
      <c r="G8" s="277"/>
      <c r="H8" s="234"/>
    </row>
    <row r="9" spans="1:8" ht="15.75" customHeight="1">
      <c r="A9" s="1671"/>
      <c r="B9" s="1678"/>
      <c r="C9" s="218" t="s">
        <v>629</v>
      </c>
      <c r="D9" s="233">
        <f t="shared" si="0"/>
        <v>0</v>
      </c>
      <c r="E9" s="233"/>
      <c r="F9" s="233"/>
      <c r="G9" s="276"/>
      <c r="H9" s="199"/>
    </row>
    <row r="10" spans="1:8" ht="15.75" customHeight="1">
      <c r="A10" s="1671"/>
      <c r="B10" s="1678"/>
      <c r="C10" s="218" t="s">
        <v>628</v>
      </c>
      <c r="D10" s="233">
        <f t="shared" si="0"/>
        <v>0</v>
      </c>
      <c r="E10" s="233"/>
      <c r="F10" s="233"/>
      <c r="G10" s="276"/>
      <c r="H10" s="199"/>
    </row>
    <row r="11" spans="1:8" ht="15.75" customHeight="1">
      <c r="A11" s="1671"/>
      <c r="B11" s="1678"/>
      <c r="C11" s="218" t="s">
        <v>627</v>
      </c>
      <c r="D11" s="233">
        <f t="shared" si="0"/>
        <v>0</v>
      </c>
      <c r="E11" s="177"/>
      <c r="F11" s="177"/>
      <c r="G11" s="261"/>
      <c r="H11" s="199"/>
    </row>
    <row r="12" spans="1:8" ht="15.75" customHeight="1">
      <c r="A12" s="1671"/>
      <c r="B12" s="1678"/>
      <c r="C12" s="218" t="s">
        <v>626</v>
      </c>
      <c r="D12" s="233">
        <f t="shared" si="0"/>
        <v>0</v>
      </c>
      <c r="E12" s="177"/>
      <c r="F12" s="177"/>
      <c r="G12" s="261"/>
      <c r="H12" s="199"/>
    </row>
    <row r="13" spans="1:8" ht="15.75" customHeight="1">
      <c r="A13" s="1671"/>
      <c r="B13" s="1678"/>
      <c r="C13" s="218" t="s">
        <v>625</v>
      </c>
      <c r="D13" s="233">
        <f t="shared" si="0"/>
        <v>0</v>
      </c>
      <c r="E13" s="177"/>
      <c r="F13" s="177"/>
      <c r="G13" s="261"/>
      <c r="H13" s="199"/>
    </row>
    <row r="14" spans="1:8" ht="15.75" customHeight="1">
      <c r="A14" s="1671"/>
      <c r="B14" s="1678"/>
      <c r="C14" s="218" t="s">
        <v>624</v>
      </c>
      <c r="D14" s="233">
        <f t="shared" si="0"/>
        <v>0</v>
      </c>
      <c r="E14" s="177"/>
      <c r="F14" s="177"/>
      <c r="G14" s="261"/>
      <c r="H14" s="199"/>
    </row>
    <row r="15" spans="1:8" ht="15.75" customHeight="1">
      <c r="A15" s="1671"/>
      <c r="B15" s="1678"/>
      <c r="C15" s="218" t="s">
        <v>623</v>
      </c>
      <c r="D15" s="233">
        <f t="shared" si="0"/>
        <v>0</v>
      </c>
      <c r="E15" s="177"/>
      <c r="F15" s="177"/>
      <c r="G15" s="261"/>
      <c r="H15" s="199"/>
    </row>
    <row r="16" spans="1:8" ht="15.75" customHeight="1" thickBot="1">
      <c r="A16" s="1671"/>
      <c r="B16" s="1678"/>
      <c r="C16" s="194" t="s">
        <v>622</v>
      </c>
      <c r="D16" s="215">
        <f t="shared" si="0"/>
        <v>0</v>
      </c>
      <c r="E16" s="275"/>
      <c r="F16" s="275"/>
      <c r="G16" s="230"/>
      <c r="H16" s="199"/>
    </row>
    <row r="17" spans="1:8" ht="15.75" customHeight="1" thickTop="1" thickBot="1">
      <c r="A17" s="1671"/>
      <c r="B17" s="1679"/>
      <c r="C17" s="229" t="s">
        <v>621</v>
      </c>
      <c r="D17" s="213">
        <f>SUM(D5:D16)-D6</f>
        <v>0</v>
      </c>
      <c r="E17" s="213">
        <f>SUM(E5:E16)-E6</f>
        <v>0</v>
      </c>
      <c r="F17" s="213">
        <f>SUM(F5:F16)-F6</f>
        <v>0</v>
      </c>
      <c r="G17" s="274">
        <f>SUM(G5:G16)-G6</f>
        <v>0</v>
      </c>
      <c r="H17" s="199"/>
    </row>
    <row r="18" spans="1:8" ht="15.75" customHeight="1">
      <c r="A18" s="1671"/>
      <c r="B18" s="1670" t="s">
        <v>620</v>
      </c>
      <c r="C18" s="227" t="s">
        <v>619</v>
      </c>
      <c r="D18" s="226">
        <f t="shared" ref="D18:D24" si="1">SUM(E18:G18)</f>
        <v>0</v>
      </c>
      <c r="E18" s="226"/>
      <c r="F18" s="226"/>
      <c r="G18" s="273"/>
      <c r="H18" s="199"/>
    </row>
    <row r="19" spans="1:8" ht="15.75" customHeight="1">
      <c r="A19" s="1671"/>
      <c r="B19" s="1671"/>
      <c r="C19" s="205" t="s">
        <v>618</v>
      </c>
      <c r="D19" s="220">
        <f t="shared" si="1"/>
        <v>0</v>
      </c>
      <c r="E19" s="220">
        <v>0</v>
      </c>
      <c r="F19" s="220">
        <v>0</v>
      </c>
      <c r="G19" s="271">
        <v>0</v>
      </c>
      <c r="H19" s="199"/>
    </row>
    <row r="20" spans="1:8" ht="15.75" customHeight="1">
      <c r="A20" s="1671"/>
      <c r="B20" s="1671"/>
      <c r="C20" s="218" t="s">
        <v>617</v>
      </c>
      <c r="D20" s="224">
        <f t="shared" si="1"/>
        <v>0</v>
      </c>
      <c r="E20" s="224"/>
      <c r="F20" s="224"/>
      <c r="G20" s="270"/>
      <c r="H20" s="199"/>
    </row>
    <row r="21" spans="1:8" ht="15.75" customHeight="1">
      <c r="A21" s="1671"/>
      <c r="B21" s="1671"/>
      <c r="C21" s="208" t="s">
        <v>616</v>
      </c>
      <c r="D21" s="222">
        <f t="shared" si="1"/>
        <v>0</v>
      </c>
      <c r="E21" s="222"/>
      <c r="F21" s="222"/>
      <c r="G21" s="272"/>
      <c r="H21" s="199"/>
    </row>
    <row r="22" spans="1:8" ht="15.75" customHeight="1">
      <c r="A22" s="1671"/>
      <c r="B22" s="1671"/>
      <c r="C22" s="205" t="s">
        <v>615</v>
      </c>
      <c r="D22" s="220">
        <f t="shared" si="1"/>
        <v>0</v>
      </c>
      <c r="E22" s="220">
        <v>0</v>
      </c>
      <c r="F22" s="220">
        <v>0</v>
      </c>
      <c r="G22" s="271">
        <v>0</v>
      </c>
      <c r="H22" s="199"/>
    </row>
    <row r="23" spans="1:8" ht="15.75" customHeight="1">
      <c r="A23" s="1671"/>
      <c r="B23" s="1671"/>
      <c r="C23" s="218" t="s">
        <v>614</v>
      </c>
      <c r="D23" s="217">
        <f t="shared" si="1"/>
        <v>0</v>
      </c>
      <c r="E23" s="224"/>
      <c r="F23" s="224"/>
      <c r="G23" s="270"/>
      <c r="H23" s="199"/>
    </row>
    <row r="24" spans="1:8" ht="15.75" customHeight="1" thickBot="1">
      <c r="A24" s="1671"/>
      <c r="B24" s="1671"/>
      <c r="C24" s="194" t="s">
        <v>613</v>
      </c>
      <c r="D24" s="215">
        <f t="shared" si="1"/>
        <v>0</v>
      </c>
      <c r="E24" s="231"/>
      <c r="F24" s="231"/>
      <c r="G24" s="230"/>
      <c r="H24" s="199"/>
    </row>
    <row r="25" spans="1:8" ht="15.75" customHeight="1" thickTop="1" thickBot="1">
      <c r="A25" s="1671"/>
      <c r="B25" s="1672"/>
      <c r="C25" s="191" t="s">
        <v>612</v>
      </c>
      <c r="D25" s="213">
        <f>D18+D20+D21+D23</f>
        <v>0</v>
      </c>
      <c r="E25" s="213">
        <f>E18+E20+E21+E23</f>
        <v>0</v>
      </c>
      <c r="F25" s="213">
        <f>F18+F20+F21+F23</f>
        <v>0</v>
      </c>
      <c r="G25" s="269">
        <f>G18+G20+G21+G23</f>
        <v>0</v>
      </c>
      <c r="H25" s="199"/>
    </row>
    <row r="26" spans="1:8" ht="15.75" customHeight="1" thickBot="1">
      <c r="A26" s="1671"/>
      <c r="B26" s="212" t="s">
        <v>611</v>
      </c>
      <c r="C26" s="211"/>
      <c r="D26" s="213">
        <f>D17-D25</f>
        <v>0</v>
      </c>
      <c r="E26" s="213">
        <f>E17-E25</f>
        <v>0</v>
      </c>
      <c r="F26" s="213">
        <f>F17-F25</f>
        <v>0</v>
      </c>
      <c r="G26" s="269">
        <f>G17-G25</f>
        <v>0</v>
      </c>
      <c r="H26" s="199"/>
    </row>
    <row r="27" spans="1:8" ht="15.75" customHeight="1">
      <c r="A27" s="1670" t="s">
        <v>610</v>
      </c>
      <c r="B27" s="1677" t="s">
        <v>609</v>
      </c>
      <c r="C27" s="198" t="s">
        <v>608</v>
      </c>
      <c r="D27" s="197"/>
      <c r="E27" s="197"/>
      <c r="F27" s="197"/>
      <c r="G27" s="265"/>
      <c r="H27" s="199"/>
    </row>
    <row r="28" spans="1:8" ht="15.75" customHeight="1">
      <c r="A28" s="1671"/>
      <c r="B28" s="1678"/>
      <c r="C28" s="208" t="s">
        <v>607</v>
      </c>
      <c r="D28" s="207"/>
      <c r="E28" s="207"/>
      <c r="F28" s="207"/>
      <c r="G28" s="268"/>
      <c r="H28" s="199"/>
    </row>
    <row r="29" spans="1:8" ht="15.75" customHeight="1">
      <c r="A29" s="1671"/>
      <c r="B29" s="1678"/>
      <c r="C29" s="205" t="s">
        <v>606</v>
      </c>
      <c r="D29" s="204"/>
      <c r="E29" s="204"/>
      <c r="F29" s="204"/>
      <c r="G29" s="267"/>
      <c r="H29" s="199"/>
    </row>
    <row r="30" spans="1:8" ht="15.75" customHeight="1" thickBot="1">
      <c r="A30" s="1671"/>
      <c r="B30" s="1678"/>
      <c r="C30" s="194" t="s">
        <v>605</v>
      </c>
      <c r="D30" s="193"/>
      <c r="E30" s="193"/>
      <c r="F30" s="193"/>
      <c r="G30" s="264"/>
    </row>
    <row r="31" spans="1:8" ht="15.75" customHeight="1" thickTop="1" thickBot="1">
      <c r="A31" s="1671"/>
      <c r="B31" s="1678"/>
      <c r="C31" s="202" t="s">
        <v>604</v>
      </c>
      <c r="D31" s="201"/>
      <c r="E31" s="201"/>
      <c r="F31" s="201"/>
      <c r="G31" s="266"/>
      <c r="H31" s="199"/>
    </row>
    <row r="32" spans="1:8" ht="15.75" customHeight="1">
      <c r="A32" s="1671"/>
      <c r="B32" s="1677" t="s">
        <v>603</v>
      </c>
      <c r="C32" s="198" t="s">
        <v>602</v>
      </c>
      <c r="D32" s="197"/>
      <c r="E32" s="197"/>
      <c r="F32" s="197"/>
      <c r="G32" s="265"/>
      <c r="H32" s="195"/>
    </row>
    <row r="33" spans="1:7" ht="15.75" customHeight="1" thickBot="1">
      <c r="A33" s="1671"/>
      <c r="B33" s="1678"/>
      <c r="C33" s="194" t="s">
        <v>601</v>
      </c>
      <c r="D33" s="193"/>
      <c r="E33" s="193"/>
      <c r="F33" s="193"/>
      <c r="G33" s="264"/>
    </row>
    <row r="34" spans="1:7" ht="15.75" customHeight="1" thickTop="1" thickBot="1">
      <c r="A34" s="1671"/>
      <c r="B34" s="1679"/>
      <c r="C34" s="191" t="s">
        <v>600</v>
      </c>
      <c r="D34" s="190"/>
      <c r="E34" s="190"/>
      <c r="F34" s="190"/>
      <c r="G34" s="263"/>
    </row>
    <row r="35" spans="1:7" ht="15.75" customHeight="1" thickBot="1">
      <c r="A35" s="1672"/>
      <c r="B35" s="1666" t="s">
        <v>599</v>
      </c>
      <c r="C35" s="1667"/>
      <c r="D35" s="190"/>
      <c r="E35" s="190"/>
      <c r="F35" s="190"/>
      <c r="G35" s="263"/>
    </row>
    <row r="36" spans="1:7" ht="15.75" customHeight="1">
      <c r="A36" s="1670" t="s">
        <v>598</v>
      </c>
      <c r="B36" s="1673" t="s">
        <v>597</v>
      </c>
      <c r="C36" s="183" t="s">
        <v>596</v>
      </c>
      <c r="D36" s="188">
        <f>SUM(E36:G36)</f>
        <v>0</v>
      </c>
      <c r="E36" s="182"/>
      <c r="F36" s="182"/>
      <c r="G36" s="262"/>
    </row>
    <row r="37" spans="1:7" ht="15.75" customHeight="1">
      <c r="A37" s="1671"/>
      <c r="B37" s="1674"/>
      <c r="C37" s="180" t="s">
        <v>595</v>
      </c>
      <c r="D37" s="187">
        <f>SUM(E37:G37)</f>
        <v>0</v>
      </c>
      <c r="E37" s="177"/>
      <c r="F37" s="177"/>
      <c r="G37" s="261"/>
    </row>
    <row r="38" spans="1:7" ht="15.75" customHeight="1">
      <c r="A38" s="1671"/>
      <c r="B38" s="1674"/>
      <c r="C38" s="180" t="s">
        <v>594</v>
      </c>
      <c r="D38" s="186">
        <f>SUM(E38:G38)</f>
        <v>0</v>
      </c>
      <c r="E38" s="186"/>
      <c r="F38" s="186"/>
      <c r="G38" s="260"/>
    </row>
    <row r="39" spans="1:7" ht="15.75" customHeight="1" thickBot="1">
      <c r="A39" s="1671"/>
      <c r="B39" s="1675"/>
      <c r="C39" s="175" t="s">
        <v>593</v>
      </c>
      <c r="D39" s="185">
        <f>SUM(D36:D38)</f>
        <v>0</v>
      </c>
      <c r="E39" s="185">
        <f>SUM(E36:E38)</f>
        <v>0</v>
      </c>
      <c r="F39" s="185">
        <f>SUM(F36:F38)</f>
        <v>0</v>
      </c>
      <c r="G39" s="259">
        <f>SUM(G36:G38)</f>
        <v>0</v>
      </c>
    </row>
    <row r="40" spans="1:7" ht="15.75" customHeight="1">
      <c r="A40" s="1671"/>
      <c r="B40" s="1673" t="s">
        <v>592</v>
      </c>
      <c r="C40" s="183" t="s">
        <v>591</v>
      </c>
      <c r="D40" s="188">
        <f>SUM(E40:G40)</f>
        <v>0</v>
      </c>
      <c r="E40" s="182"/>
      <c r="F40" s="182"/>
      <c r="G40" s="262"/>
    </row>
    <row r="41" spans="1:7" ht="15.75" customHeight="1">
      <c r="A41" s="1671"/>
      <c r="B41" s="1674"/>
      <c r="C41" s="180" t="s">
        <v>590</v>
      </c>
      <c r="D41" s="187">
        <f>SUM(E41:G41)</f>
        <v>0</v>
      </c>
      <c r="E41" s="177"/>
      <c r="F41" s="177"/>
      <c r="G41" s="261"/>
    </row>
    <row r="42" spans="1:7" ht="15.75" customHeight="1">
      <c r="A42" s="1671"/>
      <c r="B42" s="1674"/>
      <c r="C42" s="178" t="s">
        <v>589</v>
      </c>
      <c r="D42" s="186">
        <f>SUM(E42:G42)</f>
        <v>0</v>
      </c>
      <c r="E42" s="186"/>
      <c r="F42" s="186"/>
      <c r="G42" s="260"/>
    </row>
    <row r="43" spans="1:7" ht="15.75" customHeight="1" thickBot="1">
      <c r="A43" s="1671"/>
      <c r="B43" s="1675"/>
      <c r="C43" s="175" t="s">
        <v>588</v>
      </c>
      <c r="D43" s="185">
        <f>SUM(D40:D42)</f>
        <v>0</v>
      </c>
      <c r="E43" s="185">
        <f>SUM(E40:E42)</f>
        <v>0</v>
      </c>
      <c r="F43" s="185">
        <f>SUM(F40:F42)</f>
        <v>0</v>
      </c>
      <c r="G43" s="259">
        <f>SUM(G40:G42)</f>
        <v>0</v>
      </c>
    </row>
    <row r="44" spans="1:7" ht="15.75" customHeight="1" thickBot="1">
      <c r="A44" s="1672"/>
      <c r="B44" s="1676" t="s">
        <v>587</v>
      </c>
      <c r="C44" s="1667"/>
      <c r="D44" s="172">
        <f>D39-D43</f>
        <v>0</v>
      </c>
      <c r="E44" s="172">
        <f>E39-E43</f>
        <v>0</v>
      </c>
      <c r="F44" s="172">
        <f>F39-F43</f>
        <v>0</v>
      </c>
      <c r="G44" s="258">
        <f>G39-G43</f>
        <v>0</v>
      </c>
    </row>
    <row r="45" spans="1:7" ht="15.75" customHeight="1" thickBot="1">
      <c r="A45" s="1666" t="s">
        <v>586</v>
      </c>
      <c r="B45" s="1667"/>
      <c r="C45" s="1667"/>
      <c r="D45" s="170">
        <f>SUM(E45:G45)</f>
        <v>0</v>
      </c>
      <c r="E45" s="169">
        <v>0</v>
      </c>
      <c r="F45" s="169">
        <v>0</v>
      </c>
      <c r="G45" s="257">
        <v>0</v>
      </c>
    </row>
    <row r="46" spans="1:7" ht="15.75" customHeight="1" thickBot="1">
      <c r="A46" s="1668" t="s">
        <v>585</v>
      </c>
      <c r="B46" s="1669"/>
      <c r="C46" s="1669"/>
      <c r="D46" s="167">
        <f>D26+D35+D44-D45</f>
        <v>0</v>
      </c>
      <c r="E46" s="167">
        <f>E26+E35+E44-E45</f>
        <v>0</v>
      </c>
      <c r="F46" s="167">
        <f>F26+F35+F44-F45</f>
        <v>0</v>
      </c>
      <c r="G46" s="256">
        <f>G26+G35+G44-G45</f>
        <v>0</v>
      </c>
    </row>
    <row r="47" spans="1:7" ht="15.75" customHeight="1">
      <c r="A47" s="165"/>
      <c r="B47" s="164"/>
    </row>
    <row r="48" spans="1:7" ht="15.75" customHeight="1">
      <c r="B48" s="164"/>
    </row>
    <row r="49" spans="2:2" ht="15.75" customHeight="1">
      <c r="B49" s="164"/>
    </row>
  </sheetData>
  <mergeCells count="15">
    <mergeCell ref="A45:C45"/>
    <mergeCell ref="A46:C46"/>
    <mergeCell ref="A36:A44"/>
    <mergeCell ref="B36:B39"/>
    <mergeCell ref="B40:B43"/>
    <mergeCell ref="B44:C44"/>
    <mergeCell ref="A1:E2"/>
    <mergeCell ref="B5:B17"/>
    <mergeCell ref="B18:B25"/>
    <mergeCell ref="A27:A35"/>
    <mergeCell ref="B27:B31"/>
    <mergeCell ref="B32:B34"/>
    <mergeCell ref="B35:C35"/>
    <mergeCell ref="A4:C4"/>
    <mergeCell ref="A5:A26"/>
  </mergeCells>
  <phoneticPr fontId="4"/>
  <printOptions horizontalCentered="1"/>
  <pageMargins left="0.74803149606299213" right="0.74803149606299213" top="0.35433070866141736" bottom="0.23622047244094491" header="0.31496062992125984" footer="0.15748031496062992"/>
  <pageSetup paperSize="9" scale="94"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397A8-29ED-46D6-BA04-D86FA2ADEE6B}">
  <sheetPr codeName="Sheet27">
    <tabColor rgb="FF00B050"/>
    <pageSetUpPr fitToPage="1"/>
  </sheetPr>
  <dimension ref="A1:H49"/>
  <sheetViews>
    <sheetView view="pageBreakPreview" zoomScaleNormal="100" zoomScaleSheetLayoutView="100" workbookViewId="0">
      <selection activeCell="A3" sqref="A3"/>
    </sheetView>
  </sheetViews>
  <sheetFormatPr defaultColWidth="14.75" defaultRowHeight="15.75" customHeight="1"/>
  <cols>
    <col min="1" max="2" width="4.25" style="162" customWidth="1"/>
    <col min="3" max="3" width="29.25" style="162" customWidth="1"/>
    <col min="4" max="4" width="12" style="162" customWidth="1"/>
    <col min="5" max="7" width="12" style="163" customWidth="1"/>
    <col min="8" max="8" width="14.75" style="163" customWidth="1"/>
    <col min="9" max="16384" width="14.75" style="162"/>
  </cols>
  <sheetData>
    <row r="1" spans="1:8" ht="15.75" customHeight="1">
      <c r="A1" s="1682" t="s">
        <v>1184</v>
      </c>
      <c r="B1" s="1682"/>
      <c r="C1" s="1682"/>
      <c r="D1" s="1682"/>
      <c r="E1" s="1682"/>
    </row>
    <row r="2" spans="1:8" ht="15.75" customHeight="1">
      <c r="A2" s="1682"/>
      <c r="B2" s="1682"/>
      <c r="C2" s="1682"/>
      <c r="D2" s="1682"/>
      <c r="E2" s="1682"/>
      <c r="H2" s="254"/>
    </row>
    <row r="3" spans="1:8" ht="15.75" customHeight="1" thickBot="1">
      <c r="C3" s="253"/>
      <c r="G3" s="252" t="s">
        <v>640</v>
      </c>
    </row>
    <row r="4" spans="1:8" ht="15.75" customHeight="1" thickBot="1">
      <c r="A4" s="1680" t="s">
        <v>639</v>
      </c>
      <c r="B4" s="1681"/>
      <c r="C4" s="1681"/>
      <c r="D4" s="251" t="s">
        <v>99</v>
      </c>
      <c r="E4" s="251" t="s">
        <v>206</v>
      </c>
      <c r="F4" s="251" t="s">
        <v>645</v>
      </c>
      <c r="G4" s="279" t="s">
        <v>644</v>
      </c>
      <c r="H4" s="249"/>
    </row>
    <row r="5" spans="1:8" ht="15.75" customHeight="1">
      <c r="A5" s="1671" t="s">
        <v>638</v>
      </c>
      <c r="B5" s="1678" t="s">
        <v>643</v>
      </c>
      <c r="C5" s="202" t="s">
        <v>633</v>
      </c>
      <c r="D5" s="217">
        <f>SUM(E5:G5)</f>
        <v>0</v>
      </c>
      <c r="E5" s="217"/>
      <c r="F5" s="217"/>
      <c r="G5" s="278"/>
    </row>
    <row r="6" spans="1:8" ht="15.75" customHeight="1">
      <c r="A6" s="1671"/>
      <c r="B6" s="1678"/>
      <c r="C6" s="208" t="s">
        <v>632</v>
      </c>
      <c r="D6" s="224">
        <f>D7+D8</f>
        <v>0</v>
      </c>
      <c r="E6" s="224">
        <f>E7+E8</f>
        <v>0</v>
      </c>
      <c r="F6" s="224">
        <f>F7+F8</f>
        <v>0</v>
      </c>
      <c r="G6" s="270">
        <f>G7+G8</f>
        <v>0</v>
      </c>
      <c r="H6" s="234"/>
    </row>
    <row r="7" spans="1:8" ht="15.75" customHeight="1">
      <c r="A7" s="1671"/>
      <c r="B7" s="1678"/>
      <c r="C7" s="208" t="s">
        <v>631</v>
      </c>
      <c r="D7" s="236">
        <f t="shared" ref="D7:D16" si="0">SUM(E7:G7)</f>
        <v>0</v>
      </c>
      <c r="E7" s="236"/>
      <c r="F7" s="236"/>
      <c r="G7" s="277"/>
      <c r="H7" s="234"/>
    </row>
    <row r="8" spans="1:8" ht="15.75" customHeight="1">
      <c r="A8" s="1671"/>
      <c r="B8" s="1678"/>
      <c r="C8" s="208" t="s">
        <v>630</v>
      </c>
      <c r="D8" s="236">
        <f t="shared" si="0"/>
        <v>0</v>
      </c>
      <c r="E8" s="236"/>
      <c r="F8" s="236"/>
      <c r="G8" s="277"/>
      <c r="H8" s="234"/>
    </row>
    <row r="9" spans="1:8" ht="15.75" customHeight="1">
      <c r="A9" s="1671"/>
      <c r="B9" s="1678"/>
      <c r="C9" s="218" t="s">
        <v>629</v>
      </c>
      <c r="D9" s="233">
        <f t="shared" si="0"/>
        <v>0</v>
      </c>
      <c r="E9" s="233"/>
      <c r="F9" s="233"/>
      <c r="G9" s="276"/>
      <c r="H9" s="199"/>
    </row>
    <row r="10" spans="1:8" ht="15.75" customHeight="1">
      <c r="A10" s="1671"/>
      <c r="B10" s="1678"/>
      <c r="C10" s="218" t="s">
        <v>628</v>
      </c>
      <c r="D10" s="233">
        <f t="shared" si="0"/>
        <v>0</v>
      </c>
      <c r="E10" s="233"/>
      <c r="F10" s="233"/>
      <c r="G10" s="276"/>
      <c r="H10" s="199"/>
    </row>
    <row r="11" spans="1:8" ht="15.75" customHeight="1">
      <c r="A11" s="1671"/>
      <c r="B11" s="1678"/>
      <c r="C11" s="218" t="s">
        <v>627</v>
      </c>
      <c r="D11" s="233">
        <f t="shared" si="0"/>
        <v>0</v>
      </c>
      <c r="E11" s="177"/>
      <c r="F11" s="177"/>
      <c r="G11" s="261"/>
      <c r="H11" s="199"/>
    </row>
    <row r="12" spans="1:8" ht="15.75" customHeight="1">
      <c r="A12" s="1671"/>
      <c r="B12" s="1678"/>
      <c r="C12" s="218" t="s">
        <v>626</v>
      </c>
      <c r="D12" s="233">
        <f t="shared" si="0"/>
        <v>0</v>
      </c>
      <c r="E12" s="177"/>
      <c r="F12" s="177"/>
      <c r="G12" s="261"/>
      <c r="H12" s="199"/>
    </row>
    <row r="13" spans="1:8" ht="15.75" customHeight="1">
      <c r="A13" s="1671"/>
      <c r="B13" s="1678"/>
      <c r="C13" s="218" t="s">
        <v>625</v>
      </c>
      <c r="D13" s="233">
        <f t="shared" si="0"/>
        <v>0</v>
      </c>
      <c r="E13" s="177"/>
      <c r="F13" s="177"/>
      <c r="G13" s="261"/>
      <c r="H13" s="199"/>
    </row>
    <row r="14" spans="1:8" ht="15.75" customHeight="1">
      <c r="A14" s="1671"/>
      <c r="B14" s="1678"/>
      <c r="C14" s="218" t="s">
        <v>624</v>
      </c>
      <c r="D14" s="233">
        <f t="shared" si="0"/>
        <v>0</v>
      </c>
      <c r="E14" s="177"/>
      <c r="F14" s="177"/>
      <c r="G14" s="261"/>
      <c r="H14" s="199"/>
    </row>
    <row r="15" spans="1:8" ht="15.75" customHeight="1">
      <c r="A15" s="1671"/>
      <c r="B15" s="1678"/>
      <c r="C15" s="218" t="s">
        <v>623</v>
      </c>
      <c r="D15" s="233">
        <f t="shared" si="0"/>
        <v>0</v>
      </c>
      <c r="E15" s="177"/>
      <c r="F15" s="177"/>
      <c r="G15" s="261"/>
      <c r="H15" s="199"/>
    </row>
    <row r="16" spans="1:8" ht="15.75" customHeight="1" thickBot="1">
      <c r="A16" s="1671"/>
      <c r="B16" s="1678"/>
      <c r="C16" s="194" t="s">
        <v>622</v>
      </c>
      <c r="D16" s="215">
        <f t="shared" si="0"/>
        <v>0</v>
      </c>
      <c r="E16" s="275"/>
      <c r="F16" s="275"/>
      <c r="G16" s="230"/>
      <c r="H16" s="199"/>
    </row>
    <row r="17" spans="1:8" ht="15.75" customHeight="1" thickTop="1" thickBot="1">
      <c r="A17" s="1671"/>
      <c r="B17" s="1679"/>
      <c r="C17" s="229" t="s">
        <v>621</v>
      </c>
      <c r="D17" s="213">
        <f>SUM(D5:D16)-D6</f>
        <v>0</v>
      </c>
      <c r="E17" s="213">
        <f>SUM(E5:E16)-E6</f>
        <v>0</v>
      </c>
      <c r="F17" s="213">
        <f>SUM(F5:F16)-F6</f>
        <v>0</v>
      </c>
      <c r="G17" s="274">
        <f>SUM(G5:G16)-G6</f>
        <v>0</v>
      </c>
      <c r="H17" s="199"/>
    </row>
    <row r="18" spans="1:8" ht="15.75" customHeight="1">
      <c r="A18" s="1671"/>
      <c r="B18" s="1670" t="s">
        <v>620</v>
      </c>
      <c r="C18" s="227" t="s">
        <v>619</v>
      </c>
      <c r="D18" s="226">
        <f t="shared" ref="D18:D24" si="1">SUM(E18:G18)</f>
        <v>0</v>
      </c>
      <c r="E18" s="226"/>
      <c r="F18" s="226"/>
      <c r="G18" s="273"/>
      <c r="H18" s="199"/>
    </row>
    <row r="19" spans="1:8" ht="15.75" customHeight="1">
      <c r="A19" s="1671"/>
      <c r="B19" s="1671"/>
      <c r="C19" s="205" t="s">
        <v>618</v>
      </c>
      <c r="D19" s="220">
        <f t="shared" si="1"/>
        <v>0</v>
      </c>
      <c r="E19" s="220">
        <v>0</v>
      </c>
      <c r="F19" s="220">
        <v>0</v>
      </c>
      <c r="G19" s="271">
        <v>0</v>
      </c>
      <c r="H19" s="199"/>
    </row>
    <row r="20" spans="1:8" ht="15.75" customHeight="1">
      <c r="A20" s="1671"/>
      <c r="B20" s="1671"/>
      <c r="C20" s="218" t="s">
        <v>617</v>
      </c>
      <c r="D20" s="224">
        <f t="shared" si="1"/>
        <v>0</v>
      </c>
      <c r="E20" s="224"/>
      <c r="F20" s="224"/>
      <c r="G20" s="270"/>
      <c r="H20" s="199"/>
    </row>
    <row r="21" spans="1:8" ht="15.75" customHeight="1">
      <c r="A21" s="1671"/>
      <c r="B21" s="1671"/>
      <c r="C21" s="208" t="s">
        <v>616</v>
      </c>
      <c r="D21" s="222">
        <f t="shared" si="1"/>
        <v>0</v>
      </c>
      <c r="E21" s="222"/>
      <c r="F21" s="222"/>
      <c r="G21" s="272"/>
      <c r="H21" s="199"/>
    </row>
    <row r="22" spans="1:8" ht="15.75" customHeight="1">
      <c r="A22" s="1671"/>
      <c r="B22" s="1671"/>
      <c r="C22" s="205" t="s">
        <v>615</v>
      </c>
      <c r="D22" s="220">
        <f t="shared" si="1"/>
        <v>0</v>
      </c>
      <c r="E22" s="220">
        <v>0</v>
      </c>
      <c r="F22" s="220">
        <v>0</v>
      </c>
      <c r="G22" s="271">
        <v>0</v>
      </c>
      <c r="H22" s="199"/>
    </row>
    <row r="23" spans="1:8" ht="15.75" customHeight="1">
      <c r="A23" s="1671"/>
      <c r="B23" s="1671"/>
      <c r="C23" s="218" t="s">
        <v>614</v>
      </c>
      <c r="D23" s="217">
        <f t="shared" si="1"/>
        <v>0</v>
      </c>
      <c r="E23" s="224"/>
      <c r="F23" s="224"/>
      <c r="G23" s="270"/>
      <c r="H23" s="199"/>
    </row>
    <row r="24" spans="1:8" ht="15.75" customHeight="1" thickBot="1">
      <c r="A24" s="1671"/>
      <c r="B24" s="1671"/>
      <c r="C24" s="194" t="s">
        <v>613</v>
      </c>
      <c r="D24" s="215">
        <f t="shared" si="1"/>
        <v>0</v>
      </c>
      <c r="E24" s="231"/>
      <c r="F24" s="231"/>
      <c r="G24" s="230"/>
      <c r="H24" s="199"/>
    </row>
    <row r="25" spans="1:8" ht="15.75" customHeight="1" thickTop="1" thickBot="1">
      <c r="A25" s="1671"/>
      <c r="B25" s="1672"/>
      <c r="C25" s="191" t="s">
        <v>612</v>
      </c>
      <c r="D25" s="213">
        <f>D18+D20+D21+D23</f>
        <v>0</v>
      </c>
      <c r="E25" s="213">
        <f>E18+E20+E21+E23</f>
        <v>0</v>
      </c>
      <c r="F25" s="213">
        <f>F18+F20+F21+F23</f>
        <v>0</v>
      </c>
      <c r="G25" s="269">
        <f>G18+G20+G21+G23</f>
        <v>0</v>
      </c>
      <c r="H25" s="199"/>
    </row>
    <row r="26" spans="1:8" ht="15.75" customHeight="1" thickBot="1">
      <c r="A26" s="1671"/>
      <c r="B26" s="212" t="s">
        <v>611</v>
      </c>
      <c r="C26" s="211"/>
      <c r="D26" s="213">
        <f>D17-D25</f>
        <v>0</v>
      </c>
      <c r="E26" s="213">
        <f>E17-E25</f>
        <v>0</v>
      </c>
      <c r="F26" s="213">
        <f>F17-F25</f>
        <v>0</v>
      </c>
      <c r="G26" s="269">
        <f>G17-G25</f>
        <v>0</v>
      </c>
      <c r="H26" s="199"/>
    </row>
    <row r="27" spans="1:8" ht="15.75" customHeight="1">
      <c r="A27" s="1670" t="s">
        <v>610</v>
      </c>
      <c r="B27" s="1677" t="s">
        <v>609</v>
      </c>
      <c r="C27" s="198" t="s">
        <v>608</v>
      </c>
      <c r="D27" s="197"/>
      <c r="E27" s="197"/>
      <c r="F27" s="197"/>
      <c r="G27" s="265"/>
      <c r="H27" s="199"/>
    </row>
    <row r="28" spans="1:8" ht="15.75" customHeight="1">
      <c r="A28" s="1671"/>
      <c r="B28" s="1678"/>
      <c r="C28" s="208" t="s">
        <v>607</v>
      </c>
      <c r="D28" s="207"/>
      <c r="E28" s="207"/>
      <c r="F28" s="207"/>
      <c r="G28" s="268"/>
      <c r="H28" s="199"/>
    </row>
    <row r="29" spans="1:8" ht="15.75" customHeight="1">
      <c r="A29" s="1671"/>
      <c r="B29" s="1678"/>
      <c r="C29" s="205" t="s">
        <v>606</v>
      </c>
      <c r="D29" s="204"/>
      <c r="E29" s="204"/>
      <c r="F29" s="204"/>
      <c r="G29" s="267"/>
      <c r="H29" s="199"/>
    </row>
    <row r="30" spans="1:8" ht="15.75" customHeight="1" thickBot="1">
      <c r="A30" s="1671"/>
      <c r="B30" s="1678"/>
      <c r="C30" s="194" t="s">
        <v>605</v>
      </c>
      <c r="D30" s="193"/>
      <c r="E30" s="193"/>
      <c r="F30" s="193"/>
      <c r="G30" s="264"/>
    </row>
    <row r="31" spans="1:8" ht="15.75" customHeight="1" thickTop="1" thickBot="1">
      <c r="A31" s="1671"/>
      <c r="B31" s="1678"/>
      <c r="C31" s="202" t="s">
        <v>604</v>
      </c>
      <c r="D31" s="201"/>
      <c r="E31" s="201"/>
      <c r="F31" s="201"/>
      <c r="G31" s="266"/>
      <c r="H31" s="199"/>
    </row>
    <row r="32" spans="1:8" ht="15.75" customHeight="1">
      <c r="A32" s="1671"/>
      <c r="B32" s="1677" t="s">
        <v>603</v>
      </c>
      <c r="C32" s="198" t="s">
        <v>602</v>
      </c>
      <c r="D32" s="197"/>
      <c r="E32" s="197"/>
      <c r="F32" s="197"/>
      <c r="G32" s="265"/>
      <c r="H32" s="195"/>
    </row>
    <row r="33" spans="1:7" ht="15.75" customHeight="1" thickBot="1">
      <c r="A33" s="1671"/>
      <c r="B33" s="1678"/>
      <c r="C33" s="194" t="s">
        <v>601</v>
      </c>
      <c r="D33" s="193"/>
      <c r="E33" s="193"/>
      <c r="F33" s="193"/>
      <c r="G33" s="264"/>
    </row>
    <row r="34" spans="1:7" ht="15.75" customHeight="1" thickTop="1" thickBot="1">
      <c r="A34" s="1671"/>
      <c r="B34" s="1679"/>
      <c r="C34" s="191" t="s">
        <v>600</v>
      </c>
      <c r="D34" s="190"/>
      <c r="E34" s="190"/>
      <c r="F34" s="190"/>
      <c r="G34" s="263"/>
    </row>
    <row r="35" spans="1:7" ht="15.75" customHeight="1" thickBot="1">
      <c r="A35" s="1672"/>
      <c r="B35" s="1666" t="s">
        <v>599</v>
      </c>
      <c r="C35" s="1667"/>
      <c r="D35" s="190"/>
      <c r="E35" s="190"/>
      <c r="F35" s="190"/>
      <c r="G35" s="263"/>
    </row>
    <row r="36" spans="1:7" ht="15.75" customHeight="1">
      <c r="A36" s="1670" t="s">
        <v>598</v>
      </c>
      <c r="B36" s="1673" t="s">
        <v>597</v>
      </c>
      <c r="C36" s="183" t="s">
        <v>596</v>
      </c>
      <c r="D36" s="188">
        <f>SUM(E36:G36)</f>
        <v>0</v>
      </c>
      <c r="E36" s="182"/>
      <c r="F36" s="182"/>
      <c r="G36" s="262"/>
    </row>
    <row r="37" spans="1:7" ht="15.75" customHeight="1">
      <c r="A37" s="1671"/>
      <c r="B37" s="1674"/>
      <c r="C37" s="180" t="s">
        <v>595</v>
      </c>
      <c r="D37" s="187">
        <f>SUM(E37:G37)</f>
        <v>0</v>
      </c>
      <c r="E37" s="177"/>
      <c r="F37" s="177"/>
      <c r="G37" s="261"/>
    </row>
    <row r="38" spans="1:7" ht="15.75" customHeight="1">
      <c r="A38" s="1671"/>
      <c r="B38" s="1674"/>
      <c r="C38" s="180" t="s">
        <v>594</v>
      </c>
      <c r="D38" s="186">
        <f>SUM(E38:G38)</f>
        <v>0</v>
      </c>
      <c r="E38" s="186"/>
      <c r="F38" s="186"/>
      <c r="G38" s="260"/>
    </row>
    <row r="39" spans="1:7" ht="15.75" customHeight="1" thickBot="1">
      <c r="A39" s="1671"/>
      <c r="B39" s="1675"/>
      <c r="C39" s="175" t="s">
        <v>593</v>
      </c>
      <c r="D39" s="185">
        <f>SUM(D36:D38)</f>
        <v>0</v>
      </c>
      <c r="E39" s="185">
        <f>SUM(E36:E38)</f>
        <v>0</v>
      </c>
      <c r="F39" s="185">
        <f>SUM(F36:F38)</f>
        <v>0</v>
      </c>
      <c r="G39" s="259">
        <f>SUM(G36:G38)</f>
        <v>0</v>
      </c>
    </row>
    <row r="40" spans="1:7" ht="15.75" customHeight="1">
      <c r="A40" s="1671"/>
      <c r="B40" s="1673" t="s">
        <v>592</v>
      </c>
      <c r="C40" s="183" t="s">
        <v>591</v>
      </c>
      <c r="D40" s="188">
        <f>SUM(E40:G40)</f>
        <v>0</v>
      </c>
      <c r="E40" s="182"/>
      <c r="F40" s="182"/>
      <c r="G40" s="262"/>
    </row>
    <row r="41" spans="1:7" ht="15.75" customHeight="1">
      <c r="A41" s="1671"/>
      <c r="B41" s="1674"/>
      <c r="C41" s="180" t="s">
        <v>590</v>
      </c>
      <c r="D41" s="187">
        <f>SUM(E41:G41)</f>
        <v>0</v>
      </c>
      <c r="E41" s="177"/>
      <c r="F41" s="177"/>
      <c r="G41" s="261"/>
    </row>
    <row r="42" spans="1:7" ht="15.75" customHeight="1">
      <c r="A42" s="1671"/>
      <c r="B42" s="1674"/>
      <c r="C42" s="178" t="s">
        <v>589</v>
      </c>
      <c r="D42" s="186">
        <f>SUM(E42:G42)</f>
        <v>0</v>
      </c>
      <c r="E42" s="186"/>
      <c r="F42" s="186"/>
      <c r="G42" s="260"/>
    </row>
    <row r="43" spans="1:7" ht="15.75" customHeight="1" thickBot="1">
      <c r="A43" s="1671"/>
      <c r="B43" s="1675"/>
      <c r="C43" s="175" t="s">
        <v>588</v>
      </c>
      <c r="D43" s="185">
        <f>SUM(D40:D42)</f>
        <v>0</v>
      </c>
      <c r="E43" s="185">
        <f>SUM(E40:E42)</f>
        <v>0</v>
      </c>
      <c r="F43" s="185">
        <f>SUM(F40:F42)</f>
        <v>0</v>
      </c>
      <c r="G43" s="259">
        <f>SUM(G40:G42)</f>
        <v>0</v>
      </c>
    </row>
    <row r="44" spans="1:7" ht="15.75" customHeight="1" thickBot="1">
      <c r="A44" s="1672"/>
      <c r="B44" s="1676" t="s">
        <v>587</v>
      </c>
      <c r="C44" s="1667"/>
      <c r="D44" s="172">
        <f>D39-D43</f>
        <v>0</v>
      </c>
      <c r="E44" s="172">
        <f>E39-E43</f>
        <v>0</v>
      </c>
      <c r="F44" s="172">
        <f>F39-F43</f>
        <v>0</v>
      </c>
      <c r="G44" s="258">
        <f>G39-G43</f>
        <v>0</v>
      </c>
    </row>
    <row r="45" spans="1:7" ht="15.75" customHeight="1" thickBot="1">
      <c r="A45" s="1666" t="s">
        <v>586</v>
      </c>
      <c r="B45" s="1667"/>
      <c r="C45" s="1667"/>
      <c r="D45" s="170">
        <f>SUM(E45:G45)</f>
        <v>0</v>
      </c>
      <c r="E45" s="169">
        <v>0</v>
      </c>
      <c r="F45" s="169">
        <v>0</v>
      </c>
      <c r="G45" s="257">
        <v>0</v>
      </c>
    </row>
    <row r="46" spans="1:7" ht="15.75" customHeight="1" thickBot="1">
      <c r="A46" s="1668" t="s">
        <v>585</v>
      </c>
      <c r="B46" s="1669"/>
      <c r="C46" s="1669"/>
      <c r="D46" s="167">
        <f>D26+D35+D44-D45</f>
        <v>0</v>
      </c>
      <c r="E46" s="167">
        <f>E26+E35+E44-E45</f>
        <v>0</v>
      </c>
      <c r="F46" s="167">
        <f>F26+F35+F44-F45</f>
        <v>0</v>
      </c>
      <c r="G46" s="256">
        <f>G26+G35+G44-G45</f>
        <v>0</v>
      </c>
    </row>
    <row r="47" spans="1:7" ht="15.75" customHeight="1">
      <c r="A47" s="165"/>
      <c r="B47" s="164"/>
    </row>
    <row r="48" spans="1:7" ht="15.75" customHeight="1">
      <c r="B48" s="164"/>
    </row>
    <row r="49" spans="2:2" ht="15.75" customHeight="1">
      <c r="B49" s="164"/>
    </row>
  </sheetData>
  <mergeCells count="15">
    <mergeCell ref="A45:C45"/>
    <mergeCell ref="A46:C46"/>
    <mergeCell ref="A36:A44"/>
    <mergeCell ref="B36:B39"/>
    <mergeCell ref="B40:B43"/>
    <mergeCell ref="B44:C44"/>
    <mergeCell ref="A1:E2"/>
    <mergeCell ref="B5:B17"/>
    <mergeCell ref="B18:B25"/>
    <mergeCell ref="A27:A35"/>
    <mergeCell ref="B27:B31"/>
    <mergeCell ref="B32:B34"/>
    <mergeCell ref="B35:C35"/>
    <mergeCell ref="A4:C4"/>
    <mergeCell ref="A5:A26"/>
  </mergeCells>
  <phoneticPr fontId="4"/>
  <printOptions horizontalCentered="1"/>
  <pageMargins left="0.74803149606299213" right="0.74803149606299213" top="0.35433070866141736" bottom="0.23622047244094491" header="0.31496062992125984" footer="0.15748031496062992"/>
  <pageSetup paperSize="9" scale="94"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B7314-C43C-484C-9905-F802999336A5}">
  <sheetPr codeName="Sheet28">
    <tabColor rgb="FF00B050"/>
    <pageSetUpPr fitToPage="1"/>
  </sheetPr>
  <dimension ref="A1:H49"/>
  <sheetViews>
    <sheetView view="pageBreakPreview" zoomScaleNormal="100" zoomScaleSheetLayoutView="100" workbookViewId="0">
      <selection activeCell="C16" sqref="C16"/>
    </sheetView>
  </sheetViews>
  <sheetFormatPr defaultColWidth="14.75" defaultRowHeight="15.75" customHeight="1"/>
  <cols>
    <col min="1" max="2" width="4.25" style="162" customWidth="1"/>
    <col min="3" max="3" width="29.25" style="162" customWidth="1"/>
    <col min="4" max="4" width="12" style="162" customWidth="1"/>
    <col min="5" max="7" width="12" style="163" customWidth="1"/>
    <col min="8" max="8" width="14.75" style="163" customWidth="1"/>
    <col min="9" max="16384" width="14.75" style="162"/>
  </cols>
  <sheetData>
    <row r="1" spans="1:8" ht="15.75" customHeight="1">
      <c r="A1" s="1682" t="s">
        <v>1185</v>
      </c>
      <c r="B1" s="1682"/>
      <c r="C1" s="1682"/>
      <c r="D1" s="1682"/>
      <c r="E1" s="1682"/>
    </row>
    <row r="2" spans="1:8" ht="15.75" customHeight="1">
      <c r="A2" s="1682"/>
      <c r="B2" s="1682"/>
      <c r="C2" s="1682"/>
      <c r="D2" s="1682"/>
      <c r="E2" s="1682"/>
      <c r="H2" s="254"/>
    </row>
    <row r="3" spans="1:8" ht="15.75" customHeight="1" thickBot="1">
      <c r="C3" s="253"/>
      <c r="G3" s="252" t="s">
        <v>640</v>
      </c>
    </row>
    <row r="4" spans="1:8" ht="15.75" customHeight="1" thickBot="1">
      <c r="A4" s="1680" t="s">
        <v>639</v>
      </c>
      <c r="B4" s="1681"/>
      <c r="C4" s="1681"/>
      <c r="D4" s="251" t="s">
        <v>99</v>
      </c>
      <c r="E4" s="251" t="s">
        <v>206</v>
      </c>
      <c r="F4" s="251" t="s">
        <v>645</v>
      </c>
      <c r="G4" s="279" t="s">
        <v>644</v>
      </c>
      <c r="H4" s="249"/>
    </row>
    <row r="5" spans="1:8" ht="15.75" customHeight="1">
      <c r="A5" s="1671" t="s">
        <v>638</v>
      </c>
      <c r="B5" s="1678" t="s">
        <v>643</v>
      </c>
      <c r="C5" s="202" t="s">
        <v>633</v>
      </c>
      <c r="D5" s="217">
        <f>SUM(E5:G5)</f>
        <v>0</v>
      </c>
      <c r="E5" s="217"/>
      <c r="F5" s="217"/>
      <c r="G5" s="278"/>
    </row>
    <row r="6" spans="1:8" ht="15.75" customHeight="1">
      <c r="A6" s="1671"/>
      <c r="B6" s="1678"/>
      <c r="C6" s="208" t="s">
        <v>632</v>
      </c>
      <c r="D6" s="224">
        <f>D7+D8</f>
        <v>0</v>
      </c>
      <c r="E6" s="224">
        <f>E7+E8</f>
        <v>0</v>
      </c>
      <c r="F6" s="224">
        <f>F7+F8</f>
        <v>0</v>
      </c>
      <c r="G6" s="270">
        <f>G7+G8</f>
        <v>0</v>
      </c>
      <c r="H6" s="234"/>
    </row>
    <row r="7" spans="1:8" ht="15.75" customHeight="1">
      <c r="A7" s="1671"/>
      <c r="B7" s="1678"/>
      <c r="C7" s="208" t="s">
        <v>631</v>
      </c>
      <c r="D7" s="236">
        <f t="shared" ref="D7:D16" si="0">SUM(E7:G7)</f>
        <v>0</v>
      </c>
      <c r="E7" s="236"/>
      <c r="F7" s="236"/>
      <c r="G7" s="277"/>
      <c r="H7" s="234"/>
    </row>
    <row r="8" spans="1:8" ht="15.75" customHeight="1">
      <c r="A8" s="1671"/>
      <c r="B8" s="1678"/>
      <c r="C8" s="208" t="s">
        <v>630</v>
      </c>
      <c r="D8" s="236">
        <f t="shared" si="0"/>
        <v>0</v>
      </c>
      <c r="E8" s="236"/>
      <c r="F8" s="236"/>
      <c r="G8" s="277"/>
      <c r="H8" s="234"/>
    </row>
    <row r="9" spans="1:8" ht="15.75" customHeight="1">
      <c r="A9" s="1671"/>
      <c r="B9" s="1678"/>
      <c r="C9" s="218" t="s">
        <v>629</v>
      </c>
      <c r="D9" s="233">
        <f t="shared" si="0"/>
        <v>0</v>
      </c>
      <c r="E9" s="233"/>
      <c r="F9" s="233"/>
      <c r="G9" s="276"/>
      <c r="H9" s="199"/>
    </row>
    <row r="10" spans="1:8" ht="15.75" customHeight="1">
      <c r="A10" s="1671"/>
      <c r="B10" s="1678"/>
      <c r="C10" s="218" t="s">
        <v>628</v>
      </c>
      <c r="D10" s="233">
        <f t="shared" si="0"/>
        <v>0</v>
      </c>
      <c r="E10" s="233"/>
      <c r="F10" s="233"/>
      <c r="G10" s="276"/>
      <c r="H10" s="199"/>
    </row>
    <row r="11" spans="1:8" ht="15.75" customHeight="1">
      <c r="A11" s="1671"/>
      <c r="B11" s="1678"/>
      <c r="C11" s="218" t="s">
        <v>627</v>
      </c>
      <c r="D11" s="233">
        <f t="shared" si="0"/>
        <v>0</v>
      </c>
      <c r="E11" s="177"/>
      <c r="F11" s="177"/>
      <c r="G11" s="261"/>
      <c r="H11" s="199"/>
    </row>
    <row r="12" spans="1:8" ht="15.75" customHeight="1">
      <c r="A12" s="1671"/>
      <c r="B12" s="1678"/>
      <c r="C12" s="218" t="s">
        <v>626</v>
      </c>
      <c r="D12" s="233">
        <f t="shared" si="0"/>
        <v>0</v>
      </c>
      <c r="E12" s="177"/>
      <c r="F12" s="177"/>
      <c r="G12" s="261"/>
      <c r="H12" s="199"/>
    </row>
    <row r="13" spans="1:8" ht="15.75" customHeight="1">
      <c r="A13" s="1671"/>
      <c r="B13" s="1678"/>
      <c r="C13" s="218" t="s">
        <v>625</v>
      </c>
      <c r="D13" s="233">
        <f t="shared" si="0"/>
        <v>0</v>
      </c>
      <c r="E13" s="177"/>
      <c r="F13" s="177"/>
      <c r="G13" s="261"/>
      <c r="H13" s="199"/>
    </row>
    <row r="14" spans="1:8" ht="15.75" customHeight="1">
      <c r="A14" s="1671"/>
      <c r="B14" s="1678"/>
      <c r="C14" s="218" t="s">
        <v>624</v>
      </c>
      <c r="D14" s="233">
        <f t="shared" si="0"/>
        <v>0</v>
      </c>
      <c r="E14" s="177"/>
      <c r="F14" s="177"/>
      <c r="G14" s="261"/>
      <c r="H14" s="199"/>
    </row>
    <row r="15" spans="1:8" ht="15.75" customHeight="1">
      <c r="A15" s="1671"/>
      <c r="B15" s="1678"/>
      <c r="C15" s="218" t="s">
        <v>623</v>
      </c>
      <c r="D15" s="233">
        <f t="shared" si="0"/>
        <v>0</v>
      </c>
      <c r="E15" s="177"/>
      <c r="F15" s="177"/>
      <c r="G15" s="261"/>
      <c r="H15" s="199"/>
    </row>
    <row r="16" spans="1:8" ht="15.75" customHeight="1" thickBot="1">
      <c r="A16" s="1671"/>
      <c r="B16" s="1678"/>
      <c r="C16" s="194" t="s">
        <v>622</v>
      </c>
      <c r="D16" s="215">
        <f t="shared" si="0"/>
        <v>0</v>
      </c>
      <c r="E16" s="275"/>
      <c r="F16" s="275"/>
      <c r="G16" s="230"/>
      <c r="H16" s="199"/>
    </row>
    <row r="17" spans="1:8" ht="15.75" customHeight="1" thickTop="1" thickBot="1">
      <c r="A17" s="1671"/>
      <c r="B17" s="1679"/>
      <c r="C17" s="229" t="s">
        <v>621</v>
      </c>
      <c r="D17" s="213">
        <f>SUM(D5:D16)-D6</f>
        <v>0</v>
      </c>
      <c r="E17" s="213">
        <f>SUM(E5:E16)-E6</f>
        <v>0</v>
      </c>
      <c r="F17" s="213">
        <f>SUM(F5:F16)-F6</f>
        <v>0</v>
      </c>
      <c r="G17" s="274">
        <f>SUM(G5:G16)-G6</f>
        <v>0</v>
      </c>
      <c r="H17" s="199"/>
    </row>
    <row r="18" spans="1:8" ht="15.75" customHeight="1">
      <c r="A18" s="1671"/>
      <c r="B18" s="1670" t="s">
        <v>620</v>
      </c>
      <c r="C18" s="227" t="s">
        <v>619</v>
      </c>
      <c r="D18" s="226">
        <f t="shared" ref="D18:D24" si="1">SUM(E18:G18)</f>
        <v>0</v>
      </c>
      <c r="E18" s="226"/>
      <c r="F18" s="226"/>
      <c r="G18" s="273"/>
      <c r="H18" s="199"/>
    </row>
    <row r="19" spans="1:8" ht="15.75" customHeight="1">
      <c r="A19" s="1671"/>
      <c r="B19" s="1671"/>
      <c r="C19" s="205" t="s">
        <v>618</v>
      </c>
      <c r="D19" s="220">
        <f t="shared" si="1"/>
        <v>0</v>
      </c>
      <c r="E19" s="220">
        <v>0</v>
      </c>
      <c r="F19" s="220">
        <v>0</v>
      </c>
      <c r="G19" s="271">
        <v>0</v>
      </c>
      <c r="H19" s="199"/>
    </row>
    <row r="20" spans="1:8" ht="15.75" customHeight="1">
      <c r="A20" s="1671"/>
      <c r="B20" s="1671"/>
      <c r="C20" s="218" t="s">
        <v>617</v>
      </c>
      <c r="D20" s="224">
        <f t="shared" si="1"/>
        <v>0</v>
      </c>
      <c r="E20" s="224"/>
      <c r="F20" s="224"/>
      <c r="G20" s="270"/>
      <c r="H20" s="199"/>
    </row>
    <row r="21" spans="1:8" ht="15.75" customHeight="1">
      <c r="A21" s="1671"/>
      <c r="B21" s="1671"/>
      <c r="C21" s="208" t="s">
        <v>616</v>
      </c>
      <c r="D21" s="222">
        <f t="shared" si="1"/>
        <v>0</v>
      </c>
      <c r="E21" s="222"/>
      <c r="F21" s="222"/>
      <c r="G21" s="272"/>
      <c r="H21" s="199"/>
    </row>
    <row r="22" spans="1:8" ht="15.75" customHeight="1">
      <c r="A22" s="1671"/>
      <c r="B22" s="1671"/>
      <c r="C22" s="205" t="s">
        <v>615</v>
      </c>
      <c r="D22" s="220">
        <f t="shared" si="1"/>
        <v>0</v>
      </c>
      <c r="E22" s="220">
        <v>0</v>
      </c>
      <c r="F22" s="220">
        <v>0</v>
      </c>
      <c r="G22" s="271">
        <v>0</v>
      </c>
      <c r="H22" s="199"/>
    </row>
    <row r="23" spans="1:8" ht="15.75" customHeight="1">
      <c r="A23" s="1671"/>
      <c r="B23" s="1671"/>
      <c r="C23" s="218" t="s">
        <v>614</v>
      </c>
      <c r="D23" s="217">
        <f t="shared" si="1"/>
        <v>0</v>
      </c>
      <c r="E23" s="224"/>
      <c r="F23" s="224"/>
      <c r="G23" s="270"/>
      <c r="H23" s="199"/>
    </row>
    <row r="24" spans="1:8" ht="15.75" customHeight="1" thickBot="1">
      <c r="A24" s="1671"/>
      <c r="B24" s="1671"/>
      <c r="C24" s="194" t="s">
        <v>613</v>
      </c>
      <c r="D24" s="215">
        <f t="shared" si="1"/>
        <v>0</v>
      </c>
      <c r="E24" s="231"/>
      <c r="F24" s="231"/>
      <c r="G24" s="230"/>
      <c r="H24" s="199"/>
    </row>
    <row r="25" spans="1:8" ht="15.75" customHeight="1" thickTop="1" thickBot="1">
      <c r="A25" s="1671"/>
      <c r="B25" s="1672"/>
      <c r="C25" s="191" t="s">
        <v>612</v>
      </c>
      <c r="D25" s="213">
        <f>D18+D20+D21+D23</f>
        <v>0</v>
      </c>
      <c r="E25" s="213">
        <f>E18+E20+E21+E23</f>
        <v>0</v>
      </c>
      <c r="F25" s="213">
        <f>F18+F20+F21+F23</f>
        <v>0</v>
      </c>
      <c r="G25" s="269">
        <f>G18+G20+G21+G23</f>
        <v>0</v>
      </c>
      <c r="H25" s="199"/>
    </row>
    <row r="26" spans="1:8" ht="15.75" customHeight="1" thickBot="1">
      <c r="A26" s="1671"/>
      <c r="B26" s="212" t="s">
        <v>611</v>
      </c>
      <c r="C26" s="211"/>
      <c r="D26" s="213">
        <f>D17-D25</f>
        <v>0</v>
      </c>
      <c r="E26" s="213">
        <f>E17-E25</f>
        <v>0</v>
      </c>
      <c r="F26" s="213">
        <f>F17-F25</f>
        <v>0</v>
      </c>
      <c r="G26" s="269">
        <f>G17-G25</f>
        <v>0</v>
      </c>
      <c r="H26" s="199"/>
    </row>
    <row r="27" spans="1:8" ht="15.75" customHeight="1">
      <c r="A27" s="1670" t="s">
        <v>610</v>
      </c>
      <c r="B27" s="1677" t="s">
        <v>609</v>
      </c>
      <c r="C27" s="198" t="s">
        <v>608</v>
      </c>
      <c r="D27" s="197"/>
      <c r="E27" s="197"/>
      <c r="F27" s="197"/>
      <c r="G27" s="265"/>
      <c r="H27" s="199"/>
    </row>
    <row r="28" spans="1:8" ht="15.75" customHeight="1">
      <c r="A28" s="1671"/>
      <c r="B28" s="1678"/>
      <c r="C28" s="208" t="s">
        <v>607</v>
      </c>
      <c r="D28" s="207"/>
      <c r="E28" s="207"/>
      <c r="F28" s="207"/>
      <c r="G28" s="268"/>
      <c r="H28" s="199"/>
    </row>
    <row r="29" spans="1:8" ht="15.75" customHeight="1">
      <c r="A29" s="1671"/>
      <c r="B29" s="1678"/>
      <c r="C29" s="205" t="s">
        <v>606</v>
      </c>
      <c r="D29" s="204"/>
      <c r="E29" s="204"/>
      <c r="F29" s="204"/>
      <c r="G29" s="267"/>
      <c r="H29" s="199"/>
    </row>
    <row r="30" spans="1:8" ht="15.75" customHeight="1" thickBot="1">
      <c r="A30" s="1671"/>
      <c r="B30" s="1678"/>
      <c r="C30" s="194" t="s">
        <v>605</v>
      </c>
      <c r="D30" s="193"/>
      <c r="E30" s="193"/>
      <c r="F30" s="193"/>
      <c r="G30" s="264"/>
    </row>
    <row r="31" spans="1:8" ht="15.75" customHeight="1" thickTop="1" thickBot="1">
      <c r="A31" s="1671"/>
      <c r="B31" s="1678"/>
      <c r="C31" s="202" t="s">
        <v>604</v>
      </c>
      <c r="D31" s="201"/>
      <c r="E31" s="201"/>
      <c r="F31" s="201"/>
      <c r="G31" s="266"/>
      <c r="H31" s="199"/>
    </row>
    <row r="32" spans="1:8" ht="15.75" customHeight="1">
      <c r="A32" s="1671"/>
      <c r="B32" s="1677" t="s">
        <v>603</v>
      </c>
      <c r="C32" s="198" t="s">
        <v>602</v>
      </c>
      <c r="D32" s="197"/>
      <c r="E32" s="197"/>
      <c r="F32" s="197"/>
      <c r="G32" s="265"/>
      <c r="H32" s="195"/>
    </row>
    <row r="33" spans="1:7" ht="15.75" customHeight="1" thickBot="1">
      <c r="A33" s="1671"/>
      <c r="B33" s="1678"/>
      <c r="C33" s="194" t="s">
        <v>601</v>
      </c>
      <c r="D33" s="193"/>
      <c r="E33" s="193"/>
      <c r="F33" s="193"/>
      <c r="G33" s="264"/>
    </row>
    <row r="34" spans="1:7" ht="15.75" customHeight="1" thickTop="1" thickBot="1">
      <c r="A34" s="1671"/>
      <c r="B34" s="1679"/>
      <c r="C34" s="191" t="s">
        <v>600</v>
      </c>
      <c r="D34" s="190"/>
      <c r="E34" s="190"/>
      <c r="F34" s="190"/>
      <c r="G34" s="263"/>
    </row>
    <row r="35" spans="1:7" ht="15.75" customHeight="1" thickBot="1">
      <c r="A35" s="1672"/>
      <c r="B35" s="1666" t="s">
        <v>599</v>
      </c>
      <c r="C35" s="1667"/>
      <c r="D35" s="190"/>
      <c r="E35" s="190"/>
      <c r="F35" s="190"/>
      <c r="G35" s="263"/>
    </row>
    <row r="36" spans="1:7" ht="15.75" customHeight="1">
      <c r="A36" s="1670" t="s">
        <v>598</v>
      </c>
      <c r="B36" s="1673" t="s">
        <v>597</v>
      </c>
      <c r="C36" s="183" t="s">
        <v>596</v>
      </c>
      <c r="D36" s="188">
        <f>SUM(E36:G36)</f>
        <v>0</v>
      </c>
      <c r="E36" s="182"/>
      <c r="F36" s="182"/>
      <c r="G36" s="262"/>
    </row>
    <row r="37" spans="1:7" ht="15.75" customHeight="1">
      <c r="A37" s="1671"/>
      <c r="B37" s="1674"/>
      <c r="C37" s="180" t="s">
        <v>595</v>
      </c>
      <c r="D37" s="187">
        <f>SUM(E37:G37)</f>
        <v>0</v>
      </c>
      <c r="E37" s="177"/>
      <c r="F37" s="177"/>
      <c r="G37" s="261"/>
    </row>
    <row r="38" spans="1:7" ht="15.75" customHeight="1">
      <c r="A38" s="1671"/>
      <c r="B38" s="1674"/>
      <c r="C38" s="180" t="s">
        <v>594</v>
      </c>
      <c r="D38" s="186">
        <f>SUM(E38:G38)</f>
        <v>0</v>
      </c>
      <c r="E38" s="186"/>
      <c r="F38" s="186"/>
      <c r="G38" s="260"/>
    </row>
    <row r="39" spans="1:7" ht="15.75" customHeight="1" thickBot="1">
      <c r="A39" s="1671"/>
      <c r="B39" s="1675"/>
      <c r="C39" s="175" t="s">
        <v>593</v>
      </c>
      <c r="D39" s="185">
        <f>SUM(D36:D38)</f>
        <v>0</v>
      </c>
      <c r="E39" s="185">
        <f>SUM(E36:E38)</f>
        <v>0</v>
      </c>
      <c r="F39" s="185">
        <f>SUM(F36:F38)</f>
        <v>0</v>
      </c>
      <c r="G39" s="259">
        <f>SUM(G36:G38)</f>
        <v>0</v>
      </c>
    </row>
    <row r="40" spans="1:7" ht="15.75" customHeight="1">
      <c r="A40" s="1671"/>
      <c r="B40" s="1673" t="s">
        <v>592</v>
      </c>
      <c r="C40" s="183" t="s">
        <v>591</v>
      </c>
      <c r="D40" s="188">
        <f>SUM(E40:G40)</f>
        <v>0</v>
      </c>
      <c r="E40" s="182"/>
      <c r="F40" s="182"/>
      <c r="G40" s="262"/>
    </row>
    <row r="41" spans="1:7" ht="15.75" customHeight="1">
      <c r="A41" s="1671"/>
      <c r="B41" s="1674"/>
      <c r="C41" s="180" t="s">
        <v>590</v>
      </c>
      <c r="D41" s="187">
        <f>SUM(E41:G41)</f>
        <v>0</v>
      </c>
      <c r="E41" s="177"/>
      <c r="F41" s="177"/>
      <c r="G41" s="261"/>
    </row>
    <row r="42" spans="1:7" ht="15.75" customHeight="1">
      <c r="A42" s="1671"/>
      <c r="B42" s="1674"/>
      <c r="C42" s="178" t="s">
        <v>589</v>
      </c>
      <c r="D42" s="186">
        <f>SUM(E42:G42)</f>
        <v>0</v>
      </c>
      <c r="E42" s="186"/>
      <c r="F42" s="186"/>
      <c r="G42" s="260"/>
    </row>
    <row r="43" spans="1:7" ht="15.75" customHeight="1" thickBot="1">
      <c r="A43" s="1671"/>
      <c r="B43" s="1675"/>
      <c r="C43" s="175" t="s">
        <v>588</v>
      </c>
      <c r="D43" s="185">
        <f>SUM(D40:D42)</f>
        <v>0</v>
      </c>
      <c r="E43" s="185">
        <f>SUM(E40:E42)</f>
        <v>0</v>
      </c>
      <c r="F43" s="185">
        <f>SUM(F40:F42)</f>
        <v>0</v>
      </c>
      <c r="G43" s="259">
        <f>SUM(G40:G42)</f>
        <v>0</v>
      </c>
    </row>
    <row r="44" spans="1:7" ht="15.75" customHeight="1" thickBot="1">
      <c r="A44" s="1672"/>
      <c r="B44" s="1676" t="s">
        <v>587</v>
      </c>
      <c r="C44" s="1667"/>
      <c r="D44" s="172">
        <f>D39-D43</f>
        <v>0</v>
      </c>
      <c r="E44" s="172">
        <f>E39-E43</f>
        <v>0</v>
      </c>
      <c r="F44" s="172">
        <f>F39-F43</f>
        <v>0</v>
      </c>
      <c r="G44" s="258">
        <f>G39-G43</f>
        <v>0</v>
      </c>
    </row>
    <row r="45" spans="1:7" ht="15.75" customHeight="1" thickBot="1">
      <c r="A45" s="1666" t="s">
        <v>586</v>
      </c>
      <c r="B45" s="1667"/>
      <c r="C45" s="1667"/>
      <c r="D45" s="170">
        <f>SUM(E45:G45)</f>
        <v>0</v>
      </c>
      <c r="E45" s="169">
        <v>0</v>
      </c>
      <c r="F45" s="169">
        <v>0</v>
      </c>
      <c r="G45" s="257">
        <v>0</v>
      </c>
    </row>
    <row r="46" spans="1:7" ht="15.75" customHeight="1" thickBot="1">
      <c r="A46" s="1668" t="s">
        <v>585</v>
      </c>
      <c r="B46" s="1669"/>
      <c r="C46" s="1669"/>
      <c r="D46" s="167">
        <f>D26+D35+D44-D45</f>
        <v>0</v>
      </c>
      <c r="E46" s="167">
        <f>E26+E35+E44-E45</f>
        <v>0</v>
      </c>
      <c r="F46" s="167">
        <f>F26+F35+F44-F45</f>
        <v>0</v>
      </c>
      <c r="G46" s="256">
        <f>G26+G35+G44-G45</f>
        <v>0</v>
      </c>
    </row>
    <row r="47" spans="1:7" ht="15.75" customHeight="1">
      <c r="A47" s="165"/>
      <c r="B47" s="164"/>
    </row>
    <row r="48" spans="1:7" ht="15.75" customHeight="1">
      <c r="B48" s="164"/>
    </row>
    <row r="49" spans="2:2" ht="15.75" customHeight="1">
      <c r="B49" s="164"/>
    </row>
  </sheetData>
  <mergeCells count="15">
    <mergeCell ref="A45:C45"/>
    <mergeCell ref="A46:C46"/>
    <mergeCell ref="A27:A35"/>
    <mergeCell ref="B27:B31"/>
    <mergeCell ref="B32:B34"/>
    <mergeCell ref="B35:C35"/>
    <mergeCell ref="A36:A44"/>
    <mergeCell ref="B36:B39"/>
    <mergeCell ref="B40:B43"/>
    <mergeCell ref="B44:C44"/>
    <mergeCell ref="A1:E2"/>
    <mergeCell ref="A4:C4"/>
    <mergeCell ref="A5:A26"/>
    <mergeCell ref="B5:B17"/>
    <mergeCell ref="B18:B25"/>
  </mergeCells>
  <phoneticPr fontId="4"/>
  <printOptions horizontalCentered="1"/>
  <pageMargins left="0.74803149606299213" right="0.74803149606299213" top="0.35433070866141736" bottom="0.23622047244094491" header="0.31496062992125984" footer="0.15748031496062992"/>
  <pageSetup paperSize="9" scale="94"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68AC8-446C-4136-89F6-0BC864430D4F}">
  <sheetPr codeName="Sheet29">
    <tabColor rgb="FF00B050"/>
    <pageSetUpPr fitToPage="1"/>
  </sheetPr>
  <dimension ref="A1:K42"/>
  <sheetViews>
    <sheetView view="pageBreakPreview" zoomScaleNormal="100" zoomScaleSheetLayoutView="100" workbookViewId="0">
      <selection activeCell="A2" sqref="A2"/>
    </sheetView>
  </sheetViews>
  <sheetFormatPr defaultRowHeight="13.5"/>
  <cols>
    <col min="1" max="1" width="16" style="280" customWidth="1"/>
    <col min="2" max="2" width="10.75" style="280" customWidth="1"/>
    <col min="3" max="3" width="7.5" style="280" customWidth="1"/>
    <col min="4" max="4" width="7.625" style="280" customWidth="1"/>
    <col min="5" max="5" width="8.375" style="280" customWidth="1"/>
    <col min="6" max="6" width="7.5" style="280" customWidth="1"/>
    <col min="7" max="7" width="2.625" style="280" customWidth="1"/>
    <col min="8" max="8" width="8" style="280" customWidth="1"/>
    <col min="9" max="9" width="8.125" style="280" customWidth="1"/>
    <col min="10" max="11" width="7.25" style="280" customWidth="1"/>
    <col min="12" max="16384" width="9" style="280"/>
  </cols>
  <sheetData>
    <row r="1" spans="1:11" ht="24">
      <c r="A1" s="1709" t="s">
        <v>1168</v>
      </c>
      <c r="B1" s="1709"/>
      <c r="C1" s="1709"/>
      <c r="D1" s="1709"/>
      <c r="E1" s="1709"/>
      <c r="F1" s="1709"/>
      <c r="G1" s="1709"/>
      <c r="H1" s="1709"/>
      <c r="I1" s="1709"/>
      <c r="J1" s="1709"/>
      <c r="K1" s="1709"/>
    </row>
    <row r="3" spans="1:11">
      <c r="A3" s="1710" t="s">
        <v>680</v>
      </c>
      <c r="B3" s="1710"/>
      <c r="C3" s="1710"/>
      <c r="D3" s="1710"/>
      <c r="E3" s="1710"/>
      <c r="F3" s="1710"/>
      <c r="G3" s="1710"/>
      <c r="H3" s="1710"/>
      <c r="I3" s="1710"/>
      <c r="J3" s="1710"/>
      <c r="K3" s="1710"/>
    </row>
    <row r="5" spans="1:11">
      <c r="A5" s="1693" t="s">
        <v>679</v>
      </c>
      <c r="B5" s="294" t="s">
        <v>678</v>
      </c>
      <c r="C5" s="1711" t="s">
        <v>677</v>
      </c>
      <c r="D5" s="1713"/>
      <c r="E5" s="1711" t="s">
        <v>676</v>
      </c>
      <c r="F5" s="1713"/>
      <c r="G5" s="1711" t="s">
        <v>675</v>
      </c>
      <c r="H5" s="1712"/>
      <c r="I5" s="1713"/>
      <c r="J5" s="1711" t="s">
        <v>674</v>
      </c>
      <c r="K5" s="1713"/>
    </row>
    <row r="6" spans="1:11">
      <c r="A6" s="1717"/>
      <c r="B6" s="293"/>
      <c r="C6" s="1714" t="s">
        <v>673</v>
      </c>
      <c r="D6" s="1716"/>
      <c r="E6" s="1714" t="s">
        <v>673</v>
      </c>
      <c r="F6" s="1716"/>
      <c r="G6" s="1714" t="s">
        <v>672</v>
      </c>
      <c r="H6" s="1715"/>
      <c r="I6" s="1716"/>
      <c r="J6" s="1714"/>
      <c r="K6" s="1716"/>
    </row>
    <row r="7" spans="1:11">
      <c r="A7" s="1694"/>
      <c r="B7" s="292" t="s">
        <v>671</v>
      </c>
      <c r="C7" s="1685" t="s">
        <v>670</v>
      </c>
      <c r="D7" s="1687"/>
      <c r="E7" s="1685" t="s">
        <v>669</v>
      </c>
      <c r="F7" s="1687"/>
      <c r="G7" s="1685" t="s">
        <v>668</v>
      </c>
      <c r="H7" s="1686"/>
      <c r="I7" s="1687"/>
      <c r="J7" s="1685"/>
      <c r="K7" s="1687"/>
    </row>
    <row r="8" spans="1:11" ht="20.100000000000001" customHeight="1">
      <c r="A8" s="287" t="s">
        <v>667</v>
      </c>
      <c r="B8" s="290"/>
      <c r="C8" s="1683"/>
      <c r="D8" s="1683"/>
      <c r="E8" s="1683"/>
      <c r="F8" s="1683"/>
      <c r="G8" s="1688" t="str">
        <f t="shared" ref="G8:G25" si="0">IF(B8&gt;0,SUM(C8:F8)," ")</f>
        <v xml:space="preserve"> </v>
      </c>
      <c r="H8" s="1689"/>
      <c r="I8" s="1690"/>
      <c r="J8" s="1684"/>
      <c r="K8" s="1684"/>
    </row>
    <row r="9" spans="1:11" ht="20.100000000000001" customHeight="1">
      <c r="A9" s="287" t="s">
        <v>666</v>
      </c>
      <c r="B9" s="290"/>
      <c r="C9" s="1683"/>
      <c r="D9" s="1683"/>
      <c r="E9" s="1683"/>
      <c r="F9" s="1683"/>
      <c r="G9" s="1688" t="str">
        <f t="shared" si="0"/>
        <v xml:space="preserve"> </v>
      </c>
      <c r="H9" s="1689"/>
      <c r="I9" s="1690"/>
      <c r="J9" s="1684"/>
      <c r="K9" s="1684"/>
    </row>
    <row r="10" spans="1:11" ht="20.100000000000001" customHeight="1">
      <c r="A10" s="287" t="s">
        <v>665</v>
      </c>
      <c r="B10" s="290"/>
      <c r="C10" s="1683"/>
      <c r="D10" s="1683"/>
      <c r="E10" s="1683"/>
      <c r="F10" s="1683"/>
      <c r="G10" s="1688" t="str">
        <f t="shared" si="0"/>
        <v xml:space="preserve"> </v>
      </c>
      <c r="H10" s="1689"/>
      <c r="I10" s="1690"/>
      <c r="J10" s="1684"/>
      <c r="K10" s="1684"/>
    </row>
    <row r="11" spans="1:11" ht="20.100000000000001" customHeight="1">
      <c r="A11" s="287" t="s">
        <v>664</v>
      </c>
      <c r="B11" s="290"/>
      <c r="C11" s="1683"/>
      <c r="D11" s="1683"/>
      <c r="E11" s="1683"/>
      <c r="F11" s="1683"/>
      <c r="G11" s="1688" t="str">
        <f t="shared" si="0"/>
        <v xml:space="preserve"> </v>
      </c>
      <c r="H11" s="1689"/>
      <c r="I11" s="1690"/>
      <c r="J11" s="1684"/>
      <c r="K11" s="1684"/>
    </row>
    <row r="12" spans="1:11" ht="20.100000000000001" customHeight="1">
      <c r="A12" s="287" t="s">
        <v>663</v>
      </c>
      <c r="B12" s="290"/>
      <c r="C12" s="1683"/>
      <c r="D12" s="1683"/>
      <c r="E12" s="1683"/>
      <c r="F12" s="1683"/>
      <c r="G12" s="1688" t="str">
        <f t="shared" si="0"/>
        <v xml:space="preserve"> </v>
      </c>
      <c r="H12" s="1689"/>
      <c r="I12" s="1690"/>
      <c r="J12" s="1684"/>
      <c r="K12" s="1684"/>
    </row>
    <row r="13" spans="1:11" ht="20.100000000000001" customHeight="1">
      <c r="A13" s="287" t="s">
        <v>662</v>
      </c>
      <c r="B13" s="290"/>
      <c r="C13" s="1683"/>
      <c r="D13" s="1683"/>
      <c r="E13" s="1683"/>
      <c r="F13" s="1683"/>
      <c r="G13" s="1688" t="str">
        <f t="shared" si="0"/>
        <v xml:space="preserve"> </v>
      </c>
      <c r="H13" s="1689"/>
      <c r="I13" s="1690"/>
      <c r="J13" s="1684"/>
      <c r="K13" s="1684"/>
    </row>
    <row r="14" spans="1:11" ht="20.100000000000001" customHeight="1">
      <c r="A14" s="287" t="s">
        <v>661</v>
      </c>
      <c r="B14" s="290"/>
      <c r="C14" s="1683"/>
      <c r="D14" s="1683"/>
      <c r="E14" s="1683"/>
      <c r="F14" s="1683"/>
      <c r="G14" s="1688" t="str">
        <f t="shared" si="0"/>
        <v xml:space="preserve"> </v>
      </c>
      <c r="H14" s="1689"/>
      <c r="I14" s="1690"/>
      <c r="J14" s="1684"/>
      <c r="K14" s="1684"/>
    </row>
    <row r="15" spans="1:11" ht="20.100000000000001" customHeight="1">
      <c r="A15" s="287" t="s">
        <v>660</v>
      </c>
      <c r="B15" s="290"/>
      <c r="C15" s="1683"/>
      <c r="D15" s="1683"/>
      <c r="E15" s="1683"/>
      <c r="F15" s="1683"/>
      <c r="G15" s="1688" t="str">
        <f t="shared" si="0"/>
        <v xml:space="preserve"> </v>
      </c>
      <c r="H15" s="1689"/>
      <c r="I15" s="1690"/>
      <c r="J15" s="1684"/>
      <c r="K15" s="1684"/>
    </row>
    <row r="16" spans="1:11" ht="20.100000000000001" customHeight="1">
      <c r="A16" s="287" t="s">
        <v>659</v>
      </c>
      <c r="B16" s="290"/>
      <c r="C16" s="1683"/>
      <c r="D16" s="1683"/>
      <c r="E16" s="1683"/>
      <c r="F16" s="1683"/>
      <c r="G16" s="1688" t="str">
        <f t="shared" si="0"/>
        <v xml:space="preserve"> </v>
      </c>
      <c r="H16" s="1689"/>
      <c r="I16" s="1690"/>
      <c r="J16" s="1684"/>
      <c r="K16" s="1684"/>
    </row>
    <row r="17" spans="1:11" ht="20.100000000000001" customHeight="1">
      <c r="A17" s="287" t="s">
        <v>658</v>
      </c>
      <c r="B17" s="290"/>
      <c r="C17" s="1683"/>
      <c r="D17" s="1683"/>
      <c r="E17" s="1683"/>
      <c r="F17" s="1683"/>
      <c r="G17" s="1688" t="str">
        <f t="shared" si="0"/>
        <v xml:space="preserve"> </v>
      </c>
      <c r="H17" s="1689"/>
      <c r="I17" s="1690"/>
      <c r="J17" s="1684"/>
      <c r="K17" s="1684"/>
    </row>
    <row r="18" spans="1:11" ht="20.100000000000001" customHeight="1">
      <c r="A18" s="287" t="s">
        <v>657</v>
      </c>
      <c r="B18" s="290"/>
      <c r="C18" s="1683"/>
      <c r="D18" s="1683"/>
      <c r="E18" s="1683"/>
      <c r="F18" s="1683"/>
      <c r="G18" s="1688" t="str">
        <f t="shared" si="0"/>
        <v xml:space="preserve"> </v>
      </c>
      <c r="H18" s="1689"/>
      <c r="I18" s="1690"/>
      <c r="J18" s="1684"/>
      <c r="K18" s="1684"/>
    </row>
    <row r="19" spans="1:11" ht="20.100000000000001" customHeight="1">
      <c r="A19" s="287" t="s">
        <v>656</v>
      </c>
      <c r="B19" s="290"/>
      <c r="C19" s="1683"/>
      <c r="D19" s="1683"/>
      <c r="E19" s="1683"/>
      <c r="F19" s="1683"/>
      <c r="G19" s="1688" t="str">
        <f t="shared" si="0"/>
        <v xml:space="preserve"> </v>
      </c>
      <c r="H19" s="1689"/>
      <c r="I19" s="1690"/>
      <c r="J19" s="1684"/>
      <c r="K19" s="1684"/>
    </row>
    <row r="20" spans="1:11" ht="20.100000000000001" customHeight="1">
      <c r="A20" s="287" t="s">
        <v>116</v>
      </c>
      <c r="B20" s="290"/>
      <c r="C20" s="1683"/>
      <c r="D20" s="1683"/>
      <c r="E20" s="1683"/>
      <c r="F20" s="1683"/>
      <c r="G20" s="1688" t="str">
        <f t="shared" si="0"/>
        <v xml:space="preserve"> </v>
      </c>
      <c r="H20" s="1689"/>
      <c r="I20" s="1690"/>
      <c r="J20" s="1684"/>
      <c r="K20" s="1684"/>
    </row>
    <row r="21" spans="1:11" ht="20.100000000000001" customHeight="1">
      <c r="A21" s="287"/>
      <c r="B21" s="290"/>
      <c r="C21" s="1683"/>
      <c r="D21" s="1683"/>
      <c r="E21" s="1683"/>
      <c r="F21" s="1683"/>
      <c r="G21" s="1688" t="str">
        <f t="shared" si="0"/>
        <v xml:space="preserve"> </v>
      </c>
      <c r="H21" s="1689"/>
      <c r="I21" s="1690"/>
      <c r="J21" s="1684"/>
      <c r="K21" s="1684"/>
    </row>
    <row r="22" spans="1:11" ht="20.100000000000001" customHeight="1">
      <c r="A22" s="287"/>
      <c r="B22" s="290"/>
      <c r="C22" s="1683"/>
      <c r="D22" s="1683"/>
      <c r="E22" s="1683"/>
      <c r="F22" s="1683"/>
      <c r="G22" s="1688" t="str">
        <f t="shared" si="0"/>
        <v xml:space="preserve"> </v>
      </c>
      <c r="H22" s="1689"/>
      <c r="I22" s="1690"/>
      <c r="J22" s="1684"/>
      <c r="K22" s="1684"/>
    </row>
    <row r="23" spans="1:11" ht="20.100000000000001" customHeight="1">
      <c r="A23" s="287"/>
      <c r="B23" s="290"/>
      <c r="C23" s="1683"/>
      <c r="D23" s="1683"/>
      <c r="E23" s="1683"/>
      <c r="F23" s="1683"/>
      <c r="G23" s="1688" t="str">
        <f t="shared" si="0"/>
        <v xml:space="preserve"> </v>
      </c>
      <c r="H23" s="1689"/>
      <c r="I23" s="1690"/>
      <c r="J23" s="1684"/>
      <c r="K23" s="1684"/>
    </row>
    <row r="24" spans="1:11" ht="20.100000000000001" customHeight="1">
      <c r="A24" s="287"/>
      <c r="B24" s="290"/>
      <c r="C24" s="1683"/>
      <c r="D24" s="1683"/>
      <c r="E24" s="1683"/>
      <c r="F24" s="1683"/>
      <c r="G24" s="1688" t="str">
        <f t="shared" si="0"/>
        <v xml:space="preserve"> </v>
      </c>
      <c r="H24" s="1689"/>
      <c r="I24" s="1690"/>
      <c r="J24" s="1684"/>
      <c r="K24" s="1684"/>
    </row>
    <row r="25" spans="1:11" ht="20.100000000000001" customHeight="1">
      <c r="A25" s="287"/>
      <c r="B25" s="290"/>
      <c r="C25" s="1683"/>
      <c r="D25" s="1683"/>
      <c r="E25" s="1683"/>
      <c r="F25" s="1683"/>
      <c r="G25" s="1688" t="str">
        <f t="shared" si="0"/>
        <v xml:space="preserve"> </v>
      </c>
      <c r="H25" s="1689"/>
      <c r="I25" s="1690"/>
      <c r="J25" s="1684"/>
      <c r="K25" s="1684"/>
    </row>
    <row r="26" spans="1:11" ht="20.100000000000001" customHeight="1">
      <c r="A26" s="287"/>
      <c r="B26" s="290"/>
      <c r="C26" s="1683"/>
      <c r="D26" s="1683"/>
      <c r="E26" s="1683"/>
      <c r="F26" s="1683"/>
      <c r="G26" s="1688"/>
      <c r="H26" s="1689"/>
      <c r="I26" s="1690"/>
      <c r="J26" s="1684"/>
      <c r="K26" s="1684"/>
    </row>
    <row r="27" spans="1:11" ht="20.100000000000001" customHeight="1">
      <c r="A27" s="1693" t="s">
        <v>655</v>
      </c>
      <c r="B27" s="290"/>
      <c r="C27" s="1691"/>
      <c r="D27" s="1691"/>
      <c r="E27" s="1691"/>
      <c r="F27" s="1691"/>
      <c r="G27" s="291" t="s">
        <v>654</v>
      </c>
      <c r="H27" s="1692" t="str">
        <f>IF(B8&gt;0,SUM(G8:I26),"  ")</f>
        <v xml:space="preserve">  </v>
      </c>
      <c r="I27" s="1691"/>
      <c r="J27" s="1684"/>
      <c r="K27" s="1684"/>
    </row>
    <row r="28" spans="1:11" ht="20.100000000000001" customHeight="1">
      <c r="A28" s="1694"/>
      <c r="B28" s="290" t="s">
        <v>654</v>
      </c>
      <c r="C28" s="289"/>
      <c r="D28" s="288" t="s">
        <v>651</v>
      </c>
      <c r="E28" s="289"/>
      <c r="F28" s="288" t="s">
        <v>650</v>
      </c>
      <c r="G28" s="1688"/>
      <c r="H28" s="1689"/>
      <c r="I28" s="1690"/>
      <c r="J28" s="285" t="s">
        <v>194</v>
      </c>
      <c r="K28" s="284"/>
    </row>
    <row r="29" spans="1:11" ht="20.100000000000001" customHeight="1">
      <c r="A29" s="287" t="s">
        <v>653</v>
      </c>
      <c r="B29" s="290" t="s">
        <v>652</v>
      </c>
      <c r="C29" s="289"/>
      <c r="D29" s="288" t="s">
        <v>651</v>
      </c>
      <c r="E29" s="289"/>
      <c r="F29" s="288" t="s">
        <v>650</v>
      </c>
      <c r="G29" s="1696"/>
      <c r="H29" s="1695"/>
      <c r="I29" s="1692"/>
      <c r="J29" s="285" t="s">
        <v>194</v>
      </c>
      <c r="K29" s="284"/>
    </row>
    <row r="30" spans="1:11" ht="20.100000000000001" customHeight="1">
      <c r="A30" s="287" t="s">
        <v>649</v>
      </c>
      <c r="B30" s="286"/>
      <c r="C30" s="1695"/>
      <c r="D30" s="1695"/>
      <c r="E30" s="1695"/>
      <c r="F30" s="1695"/>
      <c r="G30" s="1689"/>
      <c r="H30" s="1689"/>
      <c r="I30" s="1690"/>
      <c r="J30" s="285" t="s">
        <v>194</v>
      </c>
      <c r="K30" s="284"/>
    </row>
    <row r="31" spans="1:11" ht="20.100000000000001" customHeight="1">
      <c r="A31" s="287" t="s">
        <v>648</v>
      </c>
      <c r="B31" s="286"/>
      <c r="C31" s="1695"/>
      <c r="D31" s="1695"/>
      <c r="E31" s="1695"/>
      <c r="F31" s="1695"/>
      <c r="G31" s="1689"/>
      <c r="H31" s="1689"/>
      <c r="I31" s="1690"/>
      <c r="J31" s="285" t="s">
        <v>194</v>
      </c>
      <c r="K31" s="284"/>
    </row>
    <row r="32" spans="1:11" ht="18" customHeight="1">
      <c r="A32" s="1697" t="s">
        <v>647</v>
      </c>
      <c r="B32" s="1700"/>
      <c r="C32" s="1701"/>
      <c r="D32" s="1701"/>
      <c r="E32" s="1701"/>
      <c r="F32" s="1701"/>
      <c r="G32" s="1701"/>
      <c r="H32" s="1701"/>
      <c r="I32" s="1701"/>
      <c r="J32" s="1701"/>
      <c r="K32" s="1702"/>
    </row>
    <row r="33" spans="1:11" ht="18" customHeight="1">
      <c r="A33" s="1698"/>
      <c r="B33" s="1703"/>
      <c r="C33" s="1704"/>
      <c r="D33" s="1704"/>
      <c r="E33" s="1704"/>
      <c r="F33" s="1704"/>
      <c r="G33" s="1704"/>
      <c r="H33" s="1704"/>
      <c r="I33" s="1704"/>
      <c r="J33" s="1704"/>
      <c r="K33" s="1705"/>
    </row>
    <row r="34" spans="1:11" ht="18" customHeight="1">
      <c r="A34" s="1698"/>
      <c r="B34" s="1703"/>
      <c r="C34" s="1704"/>
      <c r="D34" s="1704"/>
      <c r="E34" s="1704"/>
      <c r="F34" s="1704"/>
      <c r="G34" s="1704"/>
      <c r="H34" s="1704"/>
      <c r="I34" s="1704"/>
      <c r="J34" s="1704"/>
      <c r="K34" s="1705"/>
    </row>
    <row r="35" spans="1:11" ht="18" customHeight="1">
      <c r="A35" s="1698"/>
      <c r="B35" s="1703"/>
      <c r="C35" s="1704"/>
      <c r="D35" s="1704"/>
      <c r="E35" s="1704"/>
      <c r="F35" s="1704"/>
      <c r="G35" s="1704"/>
      <c r="H35" s="1704"/>
      <c r="I35" s="1704"/>
      <c r="J35" s="1704"/>
      <c r="K35" s="1705"/>
    </row>
    <row r="36" spans="1:11" ht="18" customHeight="1">
      <c r="A36" s="1698"/>
      <c r="B36" s="1703"/>
      <c r="C36" s="1704"/>
      <c r="D36" s="1704"/>
      <c r="E36" s="1704"/>
      <c r="F36" s="1704"/>
      <c r="G36" s="1704"/>
      <c r="H36" s="1704"/>
      <c r="I36" s="1704"/>
      <c r="J36" s="1704"/>
      <c r="K36" s="1705"/>
    </row>
    <row r="37" spans="1:11" ht="18" customHeight="1">
      <c r="A37" s="1698"/>
      <c r="B37" s="1703"/>
      <c r="C37" s="1704"/>
      <c r="D37" s="1704"/>
      <c r="E37" s="1704"/>
      <c r="F37" s="1704"/>
      <c r="G37" s="1704"/>
      <c r="H37" s="1704"/>
      <c r="I37" s="1704"/>
      <c r="J37" s="1704"/>
      <c r="K37" s="1705"/>
    </row>
    <row r="38" spans="1:11" ht="18" customHeight="1">
      <c r="A38" s="1698"/>
      <c r="B38" s="1703"/>
      <c r="C38" s="1704"/>
      <c r="D38" s="1704"/>
      <c r="E38" s="1704"/>
      <c r="F38" s="1704"/>
      <c r="G38" s="1704"/>
      <c r="H38" s="1704"/>
      <c r="I38" s="1704"/>
      <c r="J38" s="1704"/>
      <c r="K38" s="1705"/>
    </row>
    <row r="39" spans="1:11" ht="18" customHeight="1">
      <c r="A39" s="1698"/>
      <c r="B39" s="1703"/>
      <c r="C39" s="1704"/>
      <c r="D39" s="1704"/>
      <c r="E39" s="1704"/>
      <c r="F39" s="1704"/>
      <c r="G39" s="1704"/>
      <c r="H39" s="1704"/>
      <c r="I39" s="1704"/>
      <c r="J39" s="1704"/>
      <c r="K39" s="1705"/>
    </row>
    <row r="40" spans="1:11" ht="18" customHeight="1">
      <c r="A40" s="1699"/>
      <c r="B40" s="1706"/>
      <c r="C40" s="1707"/>
      <c r="D40" s="1707"/>
      <c r="E40" s="1707"/>
      <c r="F40" s="1707"/>
      <c r="G40" s="1707"/>
      <c r="H40" s="1707"/>
      <c r="I40" s="1707"/>
      <c r="J40" s="1707"/>
      <c r="K40" s="1708"/>
    </row>
    <row r="41" spans="1:11">
      <c r="A41" s="283"/>
      <c r="B41" s="282"/>
      <c r="C41" s="282"/>
      <c r="D41" s="282"/>
      <c r="E41" s="282"/>
      <c r="F41" s="282"/>
      <c r="G41" s="282"/>
      <c r="H41" s="282"/>
      <c r="I41" s="282"/>
      <c r="J41" s="282"/>
      <c r="K41" s="282"/>
    </row>
    <row r="42" spans="1:11">
      <c r="A42" s="281" t="s">
        <v>646</v>
      </c>
    </row>
  </sheetData>
  <mergeCells count="112">
    <mergeCell ref="A1:K1"/>
    <mergeCell ref="A3:K3"/>
    <mergeCell ref="G5:I5"/>
    <mergeCell ref="G6:I6"/>
    <mergeCell ref="J5:K7"/>
    <mergeCell ref="E5:F5"/>
    <mergeCell ref="E6:F6"/>
    <mergeCell ref="A5:A7"/>
    <mergeCell ref="C5:D5"/>
    <mergeCell ref="C6:D6"/>
    <mergeCell ref="A32:A40"/>
    <mergeCell ref="B32:K32"/>
    <mergeCell ref="B33:K33"/>
    <mergeCell ref="B34:K34"/>
    <mergeCell ref="B35:K35"/>
    <mergeCell ref="B36:K36"/>
    <mergeCell ref="B37:K37"/>
    <mergeCell ref="B38:K38"/>
    <mergeCell ref="B40:K40"/>
    <mergeCell ref="B39:K39"/>
    <mergeCell ref="E27:F27"/>
    <mergeCell ref="H27:I27"/>
    <mergeCell ref="J27:K27"/>
    <mergeCell ref="C26:D26"/>
    <mergeCell ref="E26:F26"/>
    <mergeCell ref="G26:I26"/>
    <mergeCell ref="A27:A28"/>
    <mergeCell ref="C31:D31"/>
    <mergeCell ref="E31:F31"/>
    <mergeCell ref="G28:I28"/>
    <mergeCell ref="G29:I29"/>
    <mergeCell ref="G30:I30"/>
    <mergeCell ref="G31:I31"/>
    <mergeCell ref="C30:D30"/>
    <mergeCell ref="E30:F30"/>
    <mergeCell ref="C27:D27"/>
    <mergeCell ref="C22:D22"/>
    <mergeCell ref="E22:F22"/>
    <mergeCell ref="J22:K22"/>
    <mergeCell ref="G22:I22"/>
    <mergeCell ref="J26:K26"/>
    <mergeCell ref="C23:D23"/>
    <mergeCell ref="E23:F23"/>
    <mergeCell ref="J23:K23"/>
    <mergeCell ref="G23:I23"/>
    <mergeCell ref="C24:D24"/>
    <mergeCell ref="E24:F24"/>
    <mergeCell ref="J24:K24"/>
    <mergeCell ref="G24:I24"/>
    <mergeCell ref="C25:D25"/>
    <mergeCell ref="E25:F25"/>
    <mergeCell ref="J25:K25"/>
    <mergeCell ref="G25:I25"/>
    <mergeCell ref="C19:D19"/>
    <mergeCell ref="E19:F19"/>
    <mergeCell ref="J19:K19"/>
    <mergeCell ref="G19:I19"/>
    <mergeCell ref="C20:D20"/>
    <mergeCell ref="E20:F20"/>
    <mergeCell ref="J20:K20"/>
    <mergeCell ref="G20:I20"/>
    <mergeCell ref="C21:D21"/>
    <mergeCell ref="E21:F21"/>
    <mergeCell ref="J21:K21"/>
    <mergeCell ref="G21:I21"/>
    <mergeCell ref="C16:D16"/>
    <mergeCell ref="E16:F16"/>
    <mergeCell ref="J16:K16"/>
    <mergeCell ref="G16:I16"/>
    <mergeCell ref="C17:D17"/>
    <mergeCell ref="E17:F17"/>
    <mergeCell ref="J17:K17"/>
    <mergeCell ref="G17:I17"/>
    <mergeCell ref="C18:D18"/>
    <mergeCell ref="E18:F18"/>
    <mergeCell ref="J18:K18"/>
    <mergeCell ref="G18:I18"/>
    <mergeCell ref="C13:D13"/>
    <mergeCell ref="E13:F13"/>
    <mergeCell ref="J13:K13"/>
    <mergeCell ref="G13:I13"/>
    <mergeCell ref="C14:D14"/>
    <mergeCell ref="E14:F14"/>
    <mergeCell ref="J14:K14"/>
    <mergeCell ref="G14:I14"/>
    <mergeCell ref="C15:D15"/>
    <mergeCell ref="E15:F15"/>
    <mergeCell ref="J15:K15"/>
    <mergeCell ref="G15:I15"/>
    <mergeCell ref="C10:D10"/>
    <mergeCell ref="E10:F10"/>
    <mergeCell ref="J10:K10"/>
    <mergeCell ref="G10:I10"/>
    <mergeCell ref="C11:D11"/>
    <mergeCell ref="E11:F11"/>
    <mergeCell ref="J11:K11"/>
    <mergeCell ref="G11:I11"/>
    <mergeCell ref="C12:D12"/>
    <mergeCell ref="E12:F12"/>
    <mergeCell ref="J12:K12"/>
    <mergeCell ref="G12:I12"/>
    <mergeCell ref="C8:D8"/>
    <mergeCell ref="E8:F8"/>
    <mergeCell ref="J8:K8"/>
    <mergeCell ref="G7:I7"/>
    <mergeCell ref="G8:I8"/>
    <mergeCell ref="E7:F7"/>
    <mergeCell ref="C7:D7"/>
    <mergeCell ref="C9:D9"/>
    <mergeCell ref="E9:F9"/>
    <mergeCell ref="J9:K9"/>
    <mergeCell ref="G9:I9"/>
  </mergeCells>
  <phoneticPr fontId="4"/>
  <printOptions horizontalCentered="1"/>
  <pageMargins left="0.74803149606299213" right="0.74803149606299213" top="0.35433070866141736" bottom="0.23622047244094491" header="0.31496062992125984" footer="0.15748031496062992"/>
  <pageSetup paperSize="9" scale="8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B57A1-36A1-4EDD-940D-CB583C493913}">
  <sheetPr codeName="Sheet30">
    <tabColor rgb="FF00B050"/>
    <pageSetUpPr fitToPage="1"/>
  </sheetPr>
  <dimension ref="A1:K42"/>
  <sheetViews>
    <sheetView view="pageBreakPreview" zoomScaleNormal="100" zoomScaleSheetLayoutView="100" workbookViewId="0">
      <selection activeCell="A2" sqref="A2"/>
    </sheetView>
  </sheetViews>
  <sheetFormatPr defaultRowHeight="13.5"/>
  <cols>
    <col min="1" max="1" width="16" style="280" customWidth="1"/>
    <col min="2" max="2" width="10.75" style="280" customWidth="1"/>
    <col min="3" max="3" width="7.5" style="280" customWidth="1"/>
    <col min="4" max="4" width="7.625" style="280" customWidth="1"/>
    <col min="5" max="5" width="8.375" style="280" customWidth="1"/>
    <col min="6" max="6" width="7.5" style="280" customWidth="1"/>
    <col min="7" max="7" width="2.625" style="280" customWidth="1"/>
    <col min="8" max="8" width="8" style="280" customWidth="1"/>
    <col min="9" max="9" width="8.125" style="280" customWidth="1"/>
    <col min="10" max="11" width="7.25" style="280" customWidth="1"/>
    <col min="12" max="16384" width="9" style="280"/>
  </cols>
  <sheetData>
    <row r="1" spans="1:11" ht="24">
      <c r="A1" s="1709" t="s">
        <v>1177</v>
      </c>
      <c r="B1" s="1709"/>
      <c r="C1" s="1709"/>
      <c r="D1" s="1709"/>
      <c r="E1" s="1709"/>
      <c r="F1" s="1709"/>
      <c r="G1" s="1709"/>
      <c r="H1" s="1709"/>
      <c r="I1" s="1709"/>
      <c r="J1" s="1709"/>
      <c r="K1" s="1709"/>
    </row>
    <row r="3" spans="1:11">
      <c r="A3" s="1710" t="s">
        <v>680</v>
      </c>
      <c r="B3" s="1710"/>
      <c r="C3" s="1710"/>
      <c r="D3" s="1710"/>
      <c r="E3" s="1710"/>
      <c r="F3" s="1710"/>
      <c r="G3" s="1710"/>
      <c r="H3" s="1710"/>
      <c r="I3" s="1710"/>
      <c r="J3" s="1710"/>
      <c r="K3" s="1710"/>
    </row>
    <row r="5" spans="1:11">
      <c r="A5" s="1693" t="s">
        <v>679</v>
      </c>
      <c r="B5" s="294" t="s">
        <v>678</v>
      </c>
      <c r="C5" s="1711" t="s">
        <v>677</v>
      </c>
      <c r="D5" s="1713"/>
      <c r="E5" s="1711" t="s">
        <v>676</v>
      </c>
      <c r="F5" s="1713"/>
      <c r="G5" s="1711" t="s">
        <v>675</v>
      </c>
      <c r="H5" s="1712"/>
      <c r="I5" s="1713"/>
      <c r="J5" s="1711" t="s">
        <v>674</v>
      </c>
      <c r="K5" s="1713"/>
    </row>
    <row r="6" spans="1:11">
      <c r="A6" s="1717"/>
      <c r="B6" s="293"/>
      <c r="C6" s="1714" t="s">
        <v>673</v>
      </c>
      <c r="D6" s="1716"/>
      <c r="E6" s="1714" t="s">
        <v>673</v>
      </c>
      <c r="F6" s="1716"/>
      <c r="G6" s="1714" t="s">
        <v>672</v>
      </c>
      <c r="H6" s="1715"/>
      <c r="I6" s="1716"/>
      <c r="J6" s="1714"/>
      <c r="K6" s="1716"/>
    </row>
    <row r="7" spans="1:11">
      <c r="A7" s="1694"/>
      <c r="B7" s="292" t="s">
        <v>671</v>
      </c>
      <c r="C7" s="1685" t="s">
        <v>670</v>
      </c>
      <c r="D7" s="1687"/>
      <c r="E7" s="1685" t="s">
        <v>669</v>
      </c>
      <c r="F7" s="1687"/>
      <c r="G7" s="1685" t="s">
        <v>668</v>
      </c>
      <c r="H7" s="1686"/>
      <c r="I7" s="1687"/>
      <c r="J7" s="1685"/>
      <c r="K7" s="1687"/>
    </row>
    <row r="8" spans="1:11" ht="20.100000000000001" customHeight="1">
      <c r="A8" s="287" t="s">
        <v>667</v>
      </c>
      <c r="B8" s="290"/>
      <c r="C8" s="1683"/>
      <c r="D8" s="1683"/>
      <c r="E8" s="1683"/>
      <c r="F8" s="1683"/>
      <c r="G8" s="1688" t="str">
        <f t="shared" ref="G8:G25" si="0">IF(B8&gt;0,SUM(C8:F8)," ")</f>
        <v xml:space="preserve"> </v>
      </c>
      <c r="H8" s="1689"/>
      <c r="I8" s="1690"/>
      <c r="J8" s="1684"/>
      <c r="K8" s="1684"/>
    </row>
    <row r="9" spans="1:11" ht="20.100000000000001" customHeight="1">
      <c r="A9" s="287" t="s">
        <v>666</v>
      </c>
      <c r="B9" s="290"/>
      <c r="C9" s="1683"/>
      <c r="D9" s="1683"/>
      <c r="E9" s="1683"/>
      <c r="F9" s="1683"/>
      <c r="G9" s="1688" t="str">
        <f t="shared" si="0"/>
        <v xml:space="preserve"> </v>
      </c>
      <c r="H9" s="1689"/>
      <c r="I9" s="1690"/>
      <c r="J9" s="1684"/>
      <c r="K9" s="1684"/>
    </row>
    <row r="10" spans="1:11" ht="20.100000000000001" customHeight="1">
      <c r="A10" s="287" t="s">
        <v>665</v>
      </c>
      <c r="B10" s="290"/>
      <c r="C10" s="1683"/>
      <c r="D10" s="1683"/>
      <c r="E10" s="1683"/>
      <c r="F10" s="1683"/>
      <c r="G10" s="1688" t="str">
        <f t="shared" si="0"/>
        <v xml:space="preserve"> </v>
      </c>
      <c r="H10" s="1689"/>
      <c r="I10" s="1690"/>
      <c r="J10" s="1684"/>
      <c r="K10" s="1684"/>
    </row>
    <row r="11" spans="1:11" ht="20.100000000000001" customHeight="1">
      <c r="A11" s="287" t="s">
        <v>664</v>
      </c>
      <c r="B11" s="290"/>
      <c r="C11" s="1683"/>
      <c r="D11" s="1683"/>
      <c r="E11" s="1683"/>
      <c r="F11" s="1683"/>
      <c r="G11" s="1688" t="str">
        <f t="shared" si="0"/>
        <v xml:space="preserve"> </v>
      </c>
      <c r="H11" s="1689"/>
      <c r="I11" s="1690"/>
      <c r="J11" s="1684"/>
      <c r="K11" s="1684"/>
    </row>
    <row r="12" spans="1:11" ht="20.100000000000001" customHeight="1">
      <c r="A12" s="287" t="s">
        <v>663</v>
      </c>
      <c r="B12" s="290"/>
      <c r="C12" s="1683"/>
      <c r="D12" s="1683"/>
      <c r="E12" s="1683"/>
      <c r="F12" s="1683"/>
      <c r="G12" s="1688" t="str">
        <f t="shared" si="0"/>
        <v xml:space="preserve"> </v>
      </c>
      <c r="H12" s="1689"/>
      <c r="I12" s="1690"/>
      <c r="J12" s="1684"/>
      <c r="K12" s="1684"/>
    </row>
    <row r="13" spans="1:11" ht="20.100000000000001" customHeight="1">
      <c r="A13" s="287" t="s">
        <v>662</v>
      </c>
      <c r="B13" s="290"/>
      <c r="C13" s="1683"/>
      <c r="D13" s="1683"/>
      <c r="E13" s="1683"/>
      <c r="F13" s="1683"/>
      <c r="G13" s="1688" t="str">
        <f t="shared" si="0"/>
        <v xml:space="preserve"> </v>
      </c>
      <c r="H13" s="1689"/>
      <c r="I13" s="1690"/>
      <c r="J13" s="1684"/>
      <c r="K13" s="1684"/>
    </row>
    <row r="14" spans="1:11" ht="20.100000000000001" customHeight="1">
      <c r="A14" s="287" t="s">
        <v>661</v>
      </c>
      <c r="B14" s="290"/>
      <c r="C14" s="1683"/>
      <c r="D14" s="1683"/>
      <c r="E14" s="1683"/>
      <c r="F14" s="1683"/>
      <c r="G14" s="1688" t="str">
        <f t="shared" si="0"/>
        <v xml:space="preserve"> </v>
      </c>
      <c r="H14" s="1689"/>
      <c r="I14" s="1690"/>
      <c r="J14" s="1684"/>
      <c r="K14" s="1684"/>
    </row>
    <row r="15" spans="1:11" ht="20.100000000000001" customHeight="1">
      <c r="A15" s="287" t="s">
        <v>660</v>
      </c>
      <c r="B15" s="290"/>
      <c r="C15" s="1683"/>
      <c r="D15" s="1683"/>
      <c r="E15" s="1683"/>
      <c r="F15" s="1683"/>
      <c r="G15" s="1688" t="str">
        <f t="shared" si="0"/>
        <v xml:space="preserve"> </v>
      </c>
      <c r="H15" s="1689"/>
      <c r="I15" s="1690"/>
      <c r="J15" s="1684"/>
      <c r="K15" s="1684"/>
    </row>
    <row r="16" spans="1:11" ht="20.100000000000001" customHeight="1">
      <c r="A16" s="287" t="s">
        <v>659</v>
      </c>
      <c r="B16" s="290"/>
      <c r="C16" s="1683"/>
      <c r="D16" s="1683"/>
      <c r="E16" s="1683"/>
      <c r="F16" s="1683"/>
      <c r="G16" s="1688" t="str">
        <f t="shared" si="0"/>
        <v xml:space="preserve"> </v>
      </c>
      <c r="H16" s="1689"/>
      <c r="I16" s="1690"/>
      <c r="J16" s="1684"/>
      <c r="K16" s="1684"/>
    </row>
    <row r="17" spans="1:11" ht="20.100000000000001" customHeight="1">
      <c r="A17" s="287" t="s">
        <v>658</v>
      </c>
      <c r="B17" s="290"/>
      <c r="C17" s="1683"/>
      <c r="D17" s="1683"/>
      <c r="E17" s="1683"/>
      <c r="F17" s="1683"/>
      <c r="G17" s="1688" t="str">
        <f t="shared" si="0"/>
        <v xml:space="preserve"> </v>
      </c>
      <c r="H17" s="1689"/>
      <c r="I17" s="1690"/>
      <c r="J17" s="1684"/>
      <c r="K17" s="1684"/>
    </row>
    <row r="18" spans="1:11" ht="20.100000000000001" customHeight="1">
      <c r="A18" s="287" t="s">
        <v>657</v>
      </c>
      <c r="B18" s="290"/>
      <c r="C18" s="1683"/>
      <c r="D18" s="1683"/>
      <c r="E18" s="1683"/>
      <c r="F18" s="1683"/>
      <c r="G18" s="1688" t="str">
        <f t="shared" si="0"/>
        <v xml:space="preserve"> </v>
      </c>
      <c r="H18" s="1689"/>
      <c r="I18" s="1690"/>
      <c r="J18" s="1684"/>
      <c r="K18" s="1684"/>
    </row>
    <row r="19" spans="1:11" ht="20.100000000000001" customHeight="1">
      <c r="A19" s="287" t="s">
        <v>656</v>
      </c>
      <c r="B19" s="290"/>
      <c r="C19" s="1683"/>
      <c r="D19" s="1683"/>
      <c r="E19" s="1683"/>
      <c r="F19" s="1683"/>
      <c r="G19" s="1688" t="str">
        <f t="shared" si="0"/>
        <v xml:space="preserve"> </v>
      </c>
      <c r="H19" s="1689"/>
      <c r="I19" s="1690"/>
      <c r="J19" s="1684"/>
      <c r="K19" s="1684"/>
    </row>
    <row r="20" spans="1:11" ht="20.100000000000001" customHeight="1">
      <c r="A20" s="287" t="s">
        <v>116</v>
      </c>
      <c r="B20" s="290"/>
      <c r="C20" s="1683"/>
      <c r="D20" s="1683"/>
      <c r="E20" s="1683"/>
      <c r="F20" s="1683"/>
      <c r="G20" s="1688" t="str">
        <f t="shared" si="0"/>
        <v xml:space="preserve"> </v>
      </c>
      <c r="H20" s="1689"/>
      <c r="I20" s="1690"/>
      <c r="J20" s="1684"/>
      <c r="K20" s="1684"/>
    </row>
    <row r="21" spans="1:11" ht="20.100000000000001" customHeight="1">
      <c r="A21" s="287"/>
      <c r="B21" s="290"/>
      <c r="C21" s="1683"/>
      <c r="D21" s="1683"/>
      <c r="E21" s="1683"/>
      <c r="F21" s="1683"/>
      <c r="G21" s="1688" t="str">
        <f t="shared" si="0"/>
        <v xml:space="preserve"> </v>
      </c>
      <c r="H21" s="1689"/>
      <c r="I21" s="1690"/>
      <c r="J21" s="1684"/>
      <c r="K21" s="1684"/>
    </row>
    <row r="22" spans="1:11" ht="20.100000000000001" customHeight="1">
      <c r="A22" s="287"/>
      <c r="B22" s="290"/>
      <c r="C22" s="1683"/>
      <c r="D22" s="1683"/>
      <c r="E22" s="1683"/>
      <c r="F22" s="1683"/>
      <c r="G22" s="1688" t="str">
        <f t="shared" si="0"/>
        <v xml:space="preserve"> </v>
      </c>
      <c r="H22" s="1689"/>
      <c r="I22" s="1690"/>
      <c r="J22" s="1684"/>
      <c r="K22" s="1684"/>
    </row>
    <row r="23" spans="1:11" ht="20.100000000000001" customHeight="1">
      <c r="A23" s="287"/>
      <c r="B23" s="290"/>
      <c r="C23" s="1683"/>
      <c r="D23" s="1683"/>
      <c r="E23" s="1683"/>
      <c r="F23" s="1683"/>
      <c r="G23" s="1688" t="str">
        <f t="shared" si="0"/>
        <v xml:space="preserve"> </v>
      </c>
      <c r="H23" s="1689"/>
      <c r="I23" s="1690"/>
      <c r="J23" s="1684"/>
      <c r="K23" s="1684"/>
    </row>
    <row r="24" spans="1:11" ht="20.100000000000001" customHeight="1">
      <c r="A24" s="287"/>
      <c r="B24" s="290"/>
      <c r="C24" s="1683"/>
      <c r="D24" s="1683"/>
      <c r="E24" s="1683"/>
      <c r="F24" s="1683"/>
      <c r="G24" s="1688" t="str">
        <f t="shared" si="0"/>
        <v xml:space="preserve"> </v>
      </c>
      <c r="H24" s="1689"/>
      <c r="I24" s="1690"/>
      <c r="J24" s="1684"/>
      <c r="K24" s="1684"/>
    </row>
    <row r="25" spans="1:11" ht="20.100000000000001" customHeight="1">
      <c r="A25" s="287"/>
      <c r="B25" s="290"/>
      <c r="C25" s="1683"/>
      <c r="D25" s="1683"/>
      <c r="E25" s="1683"/>
      <c r="F25" s="1683"/>
      <c r="G25" s="1688" t="str">
        <f t="shared" si="0"/>
        <v xml:space="preserve"> </v>
      </c>
      <c r="H25" s="1689"/>
      <c r="I25" s="1690"/>
      <c r="J25" s="1684"/>
      <c r="K25" s="1684"/>
    </row>
    <row r="26" spans="1:11" ht="20.100000000000001" customHeight="1">
      <c r="A26" s="287"/>
      <c r="B26" s="290"/>
      <c r="C26" s="1683"/>
      <c r="D26" s="1683"/>
      <c r="E26" s="1683"/>
      <c r="F26" s="1683"/>
      <c r="G26" s="1688"/>
      <c r="H26" s="1689"/>
      <c r="I26" s="1690"/>
      <c r="J26" s="1684"/>
      <c r="K26" s="1684"/>
    </row>
    <row r="27" spans="1:11" ht="20.100000000000001" customHeight="1">
      <c r="A27" s="1693" t="s">
        <v>655</v>
      </c>
      <c r="B27" s="290"/>
      <c r="C27" s="1691"/>
      <c r="D27" s="1691"/>
      <c r="E27" s="1691"/>
      <c r="F27" s="1691"/>
      <c r="G27" s="291" t="s">
        <v>654</v>
      </c>
      <c r="H27" s="1692" t="str">
        <f>IF(B8&gt;0,SUM(G8:I26),"  ")</f>
        <v xml:space="preserve">  </v>
      </c>
      <c r="I27" s="1691"/>
      <c r="J27" s="1684"/>
      <c r="K27" s="1684"/>
    </row>
    <row r="28" spans="1:11" ht="20.100000000000001" customHeight="1">
      <c r="A28" s="1694"/>
      <c r="B28" s="290" t="s">
        <v>654</v>
      </c>
      <c r="C28" s="289"/>
      <c r="D28" s="288" t="s">
        <v>651</v>
      </c>
      <c r="E28" s="289"/>
      <c r="F28" s="288" t="s">
        <v>650</v>
      </c>
      <c r="G28" s="1688"/>
      <c r="H28" s="1689"/>
      <c r="I28" s="1690"/>
      <c r="J28" s="285" t="s">
        <v>194</v>
      </c>
      <c r="K28" s="284"/>
    </row>
    <row r="29" spans="1:11" ht="20.100000000000001" customHeight="1">
      <c r="A29" s="287" t="s">
        <v>653</v>
      </c>
      <c r="B29" s="290" t="s">
        <v>652</v>
      </c>
      <c r="C29" s="289"/>
      <c r="D29" s="288" t="s">
        <v>651</v>
      </c>
      <c r="E29" s="289"/>
      <c r="F29" s="288" t="s">
        <v>650</v>
      </c>
      <c r="G29" s="1696"/>
      <c r="H29" s="1695"/>
      <c r="I29" s="1692"/>
      <c r="J29" s="285" t="s">
        <v>194</v>
      </c>
      <c r="K29" s="284"/>
    </row>
    <row r="30" spans="1:11" ht="20.100000000000001" customHeight="1">
      <c r="A30" s="287" t="s">
        <v>649</v>
      </c>
      <c r="B30" s="286"/>
      <c r="C30" s="1695"/>
      <c r="D30" s="1695"/>
      <c r="E30" s="1695"/>
      <c r="F30" s="1695"/>
      <c r="G30" s="1689"/>
      <c r="H30" s="1689"/>
      <c r="I30" s="1690"/>
      <c r="J30" s="285" t="s">
        <v>194</v>
      </c>
      <c r="K30" s="284"/>
    </row>
    <row r="31" spans="1:11" ht="20.100000000000001" customHeight="1">
      <c r="A31" s="287" t="s">
        <v>648</v>
      </c>
      <c r="B31" s="286"/>
      <c r="C31" s="1695"/>
      <c r="D31" s="1695"/>
      <c r="E31" s="1695"/>
      <c r="F31" s="1695"/>
      <c r="G31" s="1689"/>
      <c r="H31" s="1689"/>
      <c r="I31" s="1690"/>
      <c r="J31" s="285" t="s">
        <v>194</v>
      </c>
      <c r="K31" s="284"/>
    </row>
    <row r="32" spans="1:11" ht="18" customHeight="1">
      <c r="A32" s="1697" t="s">
        <v>647</v>
      </c>
      <c r="B32" s="1700"/>
      <c r="C32" s="1701"/>
      <c r="D32" s="1701"/>
      <c r="E32" s="1701"/>
      <c r="F32" s="1701"/>
      <c r="G32" s="1701"/>
      <c r="H32" s="1701"/>
      <c r="I32" s="1701"/>
      <c r="J32" s="1701"/>
      <c r="K32" s="1702"/>
    </row>
    <row r="33" spans="1:11" ht="18" customHeight="1">
      <c r="A33" s="1698"/>
      <c r="B33" s="1703"/>
      <c r="C33" s="1704"/>
      <c r="D33" s="1704"/>
      <c r="E33" s="1704"/>
      <c r="F33" s="1704"/>
      <c r="G33" s="1704"/>
      <c r="H33" s="1704"/>
      <c r="I33" s="1704"/>
      <c r="J33" s="1704"/>
      <c r="K33" s="1705"/>
    </row>
    <row r="34" spans="1:11" ht="18" customHeight="1">
      <c r="A34" s="1698"/>
      <c r="B34" s="1703"/>
      <c r="C34" s="1704"/>
      <c r="D34" s="1704"/>
      <c r="E34" s="1704"/>
      <c r="F34" s="1704"/>
      <c r="G34" s="1704"/>
      <c r="H34" s="1704"/>
      <c r="I34" s="1704"/>
      <c r="J34" s="1704"/>
      <c r="K34" s="1705"/>
    </row>
    <row r="35" spans="1:11" ht="18" customHeight="1">
      <c r="A35" s="1698"/>
      <c r="B35" s="1703"/>
      <c r="C35" s="1704"/>
      <c r="D35" s="1704"/>
      <c r="E35" s="1704"/>
      <c r="F35" s="1704"/>
      <c r="G35" s="1704"/>
      <c r="H35" s="1704"/>
      <c r="I35" s="1704"/>
      <c r="J35" s="1704"/>
      <c r="K35" s="1705"/>
    </row>
    <row r="36" spans="1:11" ht="18" customHeight="1">
      <c r="A36" s="1698"/>
      <c r="B36" s="1703"/>
      <c r="C36" s="1704"/>
      <c r="D36" s="1704"/>
      <c r="E36" s="1704"/>
      <c r="F36" s="1704"/>
      <c r="G36" s="1704"/>
      <c r="H36" s="1704"/>
      <c r="I36" s="1704"/>
      <c r="J36" s="1704"/>
      <c r="K36" s="1705"/>
    </row>
    <row r="37" spans="1:11" ht="18" customHeight="1">
      <c r="A37" s="1698"/>
      <c r="B37" s="1703"/>
      <c r="C37" s="1704"/>
      <c r="D37" s="1704"/>
      <c r="E37" s="1704"/>
      <c r="F37" s="1704"/>
      <c r="G37" s="1704"/>
      <c r="H37" s="1704"/>
      <c r="I37" s="1704"/>
      <c r="J37" s="1704"/>
      <c r="K37" s="1705"/>
    </row>
    <row r="38" spans="1:11" ht="18" customHeight="1">
      <c r="A38" s="1698"/>
      <c r="B38" s="1703"/>
      <c r="C38" s="1704"/>
      <c r="D38" s="1704"/>
      <c r="E38" s="1704"/>
      <c r="F38" s="1704"/>
      <c r="G38" s="1704"/>
      <c r="H38" s="1704"/>
      <c r="I38" s="1704"/>
      <c r="J38" s="1704"/>
      <c r="K38" s="1705"/>
    </row>
    <row r="39" spans="1:11" ht="18" customHeight="1">
      <c r="A39" s="1698"/>
      <c r="B39" s="1703"/>
      <c r="C39" s="1704"/>
      <c r="D39" s="1704"/>
      <c r="E39" s="1704"/>
      <c r="F39" s="1704"/>
      <c r="G39" s="1704"/>
      <c r="H39" s="1704"/>
      <c r="I39" s="1704"/>
      <c r="J39" s="1704"/>
      <c r="K39" s="1705"/>
    </row>
    <row r="40" spans="1:11" ht="18" customHeight="1">
      <c r="A40" s="1699"/>
      <c r="B40" s="1706"/>
      <c r="C40" s="1707"/>
      <c r="D40" s="1707"/>
      <c r="E40" s="1707"/>
      <c r="F40" s="1707"/>
      <c r="G40" s="1707"/>
      <c r="H40" s="1707"/>
      <c r="I40" s="1707"/>
      <c r="J40" s="1707"/>
      <c r="K40" s="1708"/>
    </row>
    <row r="41" spans="1:11">
      <c r="A41" s="283"/>
      <c r="B41" s="282"/>
      <c r="C41" s="282"/>
      <c r="D41" s="282"/>
      <c r="E41" s="282"/>
      <c r="F41" s="282"/>
      <c r="G41" s="282"/>
      <c r="H41" s="282"/>
      <c r="I41" s="282"/>
      <c r="J41" s="282"/>
      <c r="K41" s="282"/>
    </row>
    <row r="42" spans="1:11">
      <c r="A42" s="281" t="s">
        <v>646</v>
      </c>
    </row>
  </sheetData>
  <mergeCells count="112">
    <mergeCell ref="J9:K9"/>
    <mergeCell ref="G9:I9"/>
    <mergeCell ref="C8:D8"/>
    <mergeCell ref="E8:F8"/>
    <mergeCell ref="J8:K8"/>
    <mergeCell ref="C11:D11"/>
    <mergeCell ref="E11:F11"/>
    <mergeCell ref="J11:K11"/>
    <mergeCell ref="G11:I11"/>
    <mergeCell ref="C10:D10"/>
    <mergeCell ref="G8:I8"/>
    <mergeCell ref="C9:D9"/>
    <mergeCell ref="E9:F9"/>
    <mergeCell ref="E10:F10"/>
    <mergeCell ref="J10:K10"/>
    <mergeCell ref="G10:I10"/>
    <mergeCell ref="C13:D13"/>
    <mergeCell ref="E13:F13"/>
    <mergeCell ref="J13:K13"/>
    <mergeCell ref="G13:I13"/>
    <mergeCell ref="C12:D12"/>
    <mergeCell ref="E12:F12"/>
    <mergeCell ref="J12:K12"/>
    <mergeCell ref="G12:I12"/>
    <mergeCell ref="C15:D15"/>
    <mergeCell ref="E15:F15"/>
    <mergeCell ref="J15:K15"/>
    <mergeCell ref="G15:I15"/>
    <mergeCell ref="C14:D14"/>
    <mergeCell ref="E14:F14"/>
    <mergeCell ref="J14:K14"/>
    <mergeCell ref="G14:I14"/>
    <mergeCell ref="C18:D18"/>
    <mergeCell ref="E18:F18"/>
    <mergeCell ref="J18:K18"/>
    <mergeCell ref="G18:I18"/>
    <mergeCell ref="C17:D17"/>
    <mergeCell ref="E17:F17"/>
    <mergeCell ref="J17:K17"/>
    <mergeCell ref="G17:I17"/>
    <mergeCell ref="C16:D16"/>
    <mergeCell ref="E16:F16"/>
    <mergeCell ref="J16:K16"/>
    <mergeCell ref="G16:I16"/>
    <mergeCell ref="C21:D21"/>
    <mergeCell ref="E21:F21"/>
    <mergeCell ref="J21:K21"/>
    <mergeCell ref="G21:I21"/>
    <mergeCell ref="C20:D20"/>
    <mergeCell ref="E20:F20"/>
    <mergeCell ref="J20:K20"/>
    <mergeCell ref="G20:I20"/>
    <mergeCell ref="C19:D19"/>
    <mergeCell ref="E19:F19"/>
    <mergeCell ref="J19:K19"/>
    <mergeCell ref="G19:I19"/>
    <mergeCell ref="C24:D24"/>
    <mergeCell ref="E24:F24"/>
    <mergeCell ref="J24:K24"/>
    <mergeCell ref="G24:I24"/>
    <mergeCell ref="C23:D23"/>
    <mergeCell ref="E23:F23"/>
    <mergeCell ref="J23:K23"/>
    <mergeCell ref="G23:I23"/>
    <mergeCell ref="C22:D22"/>
    <mergeCell ref="E22:F22"/>
    <mergeCell ref="J22:K22"/>
    <mergeCell ref="G22:I22"/>
    <mergeCell ref="J27:K27"/>
    <mergeCell ref="C26:D26"/>
    <mergeCell ref="E26:F26"/>
    <mergeCell ref="J26:K26"/>
    <mergeCell ref="G26:I26"/>
    <mergeCell ref="C25:D25"/>
    <mergeCell ref="E25:F25"/>
    <mergeCell ref="J25:K25"/>
    <mergeCell ref="G25:I25"/>
    <mergeCell ref="A27:A28"/>
    <mergeCell ref="C31:D31"/>
    <mergeCell ref="E31:F31"/>
    <mergeCell ref="G28:I28"/>
    <mergeCell ref="G29:I29"/>
    <mergeCell ref="G30:I30"/>
    <mergeCell ref="G31:I31"/>
    <mergeCell ref="C30:D30"/>
    <mergeCell ref="E30:F30"/>
    <mergeCell ref="C27:D27"/>
    <mergeCell ref="E27:F27"/>
    <mergeCell ref="H27:I27"/>
    <mergeCell ref="A32:A40"/>
    <mergeCell ref="B32:K32"/>
    <mergeCell ref="B33:K33"/>
    <mergeCell ref="B34:K34"/>
    <mergeCell ref="B35:K35"/>
    <mergeCell ref="B36:K36"/>
    <mergeCell ref="B37:K37"/>
    <mergeCell ref="B38:K38"/>
    <mergeCell ref="B39:K39"/>
    <mergeCell ref="B40:K40"/>
    <mergeCell ref="A1:K1"/>
    <mergeCell ref="A3:K3"/>
    <mergeCell ref="G5:I5"/>
    <mergeCell ref="G6:I6"/>
    <mergeCell ref="J5:K7"/>
    <mergeCell ref="E5:F5"/>
    <mergeCell ref="E6:F6"/>
    <mergeCell ref="A5:A7"/>
    <mergeCell ref="C5:D5"/>
    <mergeCell ref="C6:D6"/>
    <mergeCell ref="G7:I7"/>
    <mergeCell ref="E7:F7"/>
    <mergeCell ref="C7:D7"/>
  </mergeCells>
  <phoneticPr fontId="4"/>
  <printOptions horizontalCentered="1"/>
  <pageMargins left="0.74803149606299213" right="0.74803149606299213" top="0.35433070866141736" bottom="0.23622047244094491" header="0.31496062992125984" footer="0.15748031496062992"/>
  <pageSetup paperSize="9" scale="8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4C06B-E6AC-42AB-9B40-8B9D10969CB3}">
  <sheetPr codeName="Sheet31">
    <tabColor rgb="FF00B050"/>
    <pageSetUpPr fitToPage="1"/>
  </sheetPr>
  <dimension ref="A1:K42"/>
  <sheetViews>
    <sheetView view="pageBreakPreview" zoomScaleNormal="100" zoomScaleSheetLayoutView="100" workbookViewId="0">
      <selection activeCell="A2" sqref="A2"/>
    </sheetView>
  </sheetViews>
  <sheetFormatPr defaultRowHeight="13.5"/>
  <cols>
    <col min="1" max="1" width="16" style="280" customWidth="1"/>
    <col min="2" max="2" width="10.75" style="280" customWidth="1"/>
    <col min="3" max="3" width="7.5" style="280" customWidth="1"/>
    <col min="4" max="4" width="7.625" style="280" customWidth="1"/>
    <col min="5" max="5" width="8.375" style="280" customWidth="1"/>
    <col min="6" max="6" width="7.5" style="280" customWidth="1"/>
    <col min="7" max="7" width="2.625" style="280" customWidth="1"/>
    <col min="8" max="8" width="8" style="280" customWidth="1"/>
    <col min="9" max="9" width="8.125" style="280" customWidth="1"/>
    <col min="10" max="11" width="7.25" style="280" customWidth="1"/>
    <col min="12" max="16384" width="9" style="280"/>
  </cols>
  <sheetData>
    <row r="1" spans="1:11" ht="24">
      <c r="A1" s="1709" t="s">
        <v>1186</v>
      </c>
      <c r="B1" s="1709"/>
      <c r="C1" s="1709"/>
      <c r="D1" s="1709"/>
      <c r="E1" s="1709"/>
      <c r="F1" s="1709"/>
      <c r="G1" s="1709"/>
      <c r="H1" s="1709"/>
      <c r="I1" s="1709"/>
      <c r="J1" s="1709"/>
      <c r="K1" s="1709"/>
    </row>
    <row r="3" spans="1:11">
      <c r="A3" s="1710" t="s">
        <v>680</v>
      </c>
      <c r="B3" s="1710"/>
      <c r="C3" s="1710"/>
      <c r="D3" s="1710"/>
      <c r="E3" s="1710"/>
      <c r="F3" s="1710"/>
      <c r="G3" s="1710"/>
      <c r="H3" s="1710"/>
      <c r="I3" s="1710"/>
      <c r="J3" s="1710"/>
      <c r="K3" s="1710"/>
    </row>
    <row r="5" spans="1:11">
      <c r="A5" s="1693" t="s">
        <v>679</v>
      </c>
      <c r="B5" s="294" t="s">
        <v>678</v>
      </c>
      <c r="C5" s="1711" t="s">
        <v>677</v>
      </c>
      <c r="D5" s="1713"/>
      <c r="E5" s="1711" t="s">
        <v>676</v>
      </c>
      <c r="F5" s="1713"/>
      <c r="G5" s="1711" t="s">
        <v>675</v>
      </c>
      <c r="H5" s="1712"/>
      <c r="I5" s="1713"/>
      <c r="J5" s="1711" t="s">
        <v>674</v>
      </c>
      <c r="K5" s="1713"/>
    </row>
    <row r="6" spans="1:11">
      <c r="A6" s="1717"/>
      <c r="B6" s="293"/>
      <c r="C6" s="1714" t="s">
        <v>673</v>
      </c>
      <c r="D6" s="1716"/>
      <c r="E6" s="1714" t="s">
        <v>673</v>
      </c>
      <c r="F6" s="1716"/>
      <c r="G6" s="1714" t="s">
        <v>672</v>
      </c>
      <c r="H6" s="1715"/>
      <c r="I6" s="1716"/>
      <c r="J6" s="1714"/>
      <c r="K6" s="1716"/>
    </row>
    <row r="7" spans="1:11">
      <c r="A7" s="1694"/>
      <c r="B7" s="292" t="s">
        <v>671</v>
      </c>
      <c r="C7" s="1685" t="s">
        <v>670</v>
      </c>
      <c r="D7" s="1687"/>
      <c r="E7" s="1685" t="s">
        <v>669</v>
      </c>
      <c r="F7" s="1687"/>
      <c r="G7" s="1685" t="s">
        <v>668</v>
      </c>
      <c r="H7" s="1686"/>
      <c r="I7" s="1687"/>
      <c r="J7" s="1685"/>
      <c r="K7" s="1687"/>
    </row>
    <row r="8" spans="1:11" ht="20.100000000000001" customHeight="1">
      <c r="A8" s="287" t="s">
        <v>667</v>
      </c>
      <c r="B8" s="290"/>
      <c r="C8" s="1683"/>
      <c r="D8" s="1683"/>
      <c r="E8" s="1683"/>
      <c r="F8" s="1683"/>
      <c r="G8" s="1688" t="str">
        <f t="shared" ref="G8:G25" si="0">IF(B8&gt;0,SUM(C8:F8)," ")</f>
        <v xml:space="preserve"> </v>
      </c>
      <c r="H8" s="1689"/>
      <c r="I8" s="1690"/>
      <c r="J8" s="1684"/>
      <c r="K8" s="1684"/>
    </row>
    <row r="9" spans="1:11" ht="20.100000000000001" customHeight="1">
      <c r="A9" s="287" t="s">
        <v>666</v>
      </c>
      <c r="B9" s="290"/>
      <c r="C9" s="1683"/>
      <c r="D9" s="1683"/>
      <c r="E9" s="1683"/>
      <c r="F9" s="1683"/>
      <c r="G9" s="1688" t="str">
        <f t="shared" si="0"/>
        <v xml:space="preserve"> </v>
      </c>
      <c r="H9" s="1689"/>
      <c r="I9" s="1690"/>
      <c r="J9" s="1684"/>
      <c r="K9" s="1684"/>
    </row>
    <row r="10" spans="1:11" ht="20.100000000000001" customHeight="1">
      <c r="A10" s="287" t="s">
        <v>665</v>
      </c>
      <c r="B10" s="290"/>
      <c r="C10" s="1683"/>
      <c r="D10" s="1683"/>
      <c r="E10" s="1683"/>
      <c r="F10" s="1683"/>
      <c r="G10" s="1688" t="str">
        <f t="shared" si="0"/>
        <v xml:space="preserve"> </v>
      </c>
      <c r="H10" s="1689"/>
      <c r="I10" s="1690"/>
      <c r="J10" s="1684"/>
      <c r="K10" s="1684"/>
    </row>
    <row r="11" spans="1:11" ht="20.100000000000001" customHeight="1">
      <c r="A11" s="287" t="s">
        <v>664</v>
      </c>
      <c r="B11" s="290"/>
      <c r="C11" s="1683"/>
      <c r="D11" s="1683"/>
      <c r="E11" s="1683"/>
      <c r="F11" s="1683"/>
      <c r="G11" s="1688" t="str">
        <f t="shared" si="0"/>
        <v xml:space="preserve"> </v>
      </c>
      <c r="H11" s="1689"/>
      <c r="I11" s="1690"/>
      <c r="J11" s="1684"/>
      <c r="K11" s="1684"/>
    </row>
    <row r="12" spans="1:11" ht="20.100000000000001" customHeight="1">
      <c r="A12" s="287" t="s">
        <v>663</v>
      </c>
      <c r="B12" s="290"/>
      <c r="C12" s="1683"/>
      <c r="D12" s="1683"/>
      <c r="E12" s="1683"/>
      <c r="F12" s="1683"/>
      <c r="G12" s="1688" t="str">
        <f t="shared" si="0"/>
        <v xml:space="preserve"> </v>
      </c>
      <c r="H12" s="1689"/>
      <c r="I12" s="1690"/>
      <c r="J12" s="1684"/>
      <c r="K12" s="1684"/>
    </row>
    <row r="13" spans="1:11" ht="20.100000000000001" customHeight="1">
      <c r="A13" s="287" t="s">
        <v>662</v>
      </c>
      <c r="B13" s="290"/>
      <c r="C13" s="1683"/>
      <c r="D13" s="1683"/>
      <c r="E13" s="1683"/>
      <c r="F13" s="1683"/>
      <c r="G13" s="1688" t="str">
        <f t="shared" si="0"/>
        <v xml:space="preserve"> </v>
      </c>
      <c r="H13" s="1689"/>
      <c r="I13" s="1690"/>
      <c r="J13" s="1684"/>
      <c r="K13" s="1684"/>
    </row>
    <row r="14" spans="1:11" ht="20.100000000000001" customHeight="1">
      <c r="A14" s="287" t="s">
        <v>661</v>
      </c>
      <c r="B14" s="290"/>
      <c r="C14" s="1683"/>
      <c r="D14" s="1683"/>
      <c r="E14" s="1683"/>
      <c r="F14" s="1683"/>
      <c r="G14" s="1688" t="str">
        <f t="shared" si="0"/>
        <v xml:space="preserve"> </v>
      </c>
      <c r="H14" s="1689"/>
      <c r="I14" s="1690"/>
      <c r="J14" s="1684"/>
      <c r="K14" s="1684"/>
    </row>
    <row r="15" spans="1:11" ht="20.100000000000001" customHeight="1">
      <c r="A15" s="287" t="s">
        <v>660</v>
      </c>
      <c r="B15" s="290"/>
      <c r="C15" s="1683"/>
      <c r="D15" s="1683"/>
      <c r="E15" s="1683"/>
      <c r="F15" s="1683"/>
      <c r="G15" s="1688" t="str">
        <f t="shared" si="0"/>
        <v xml:space="preserve"> </v>
      </c>
      <c r="H15" s="1689"/>
      <c r="I15" s="1690"/>
      <c r="J15" s="1684"/>
      <c r="K15" s="1684"/>
    </row>
    <row r="16" spans="1:11" ht="20.100000000000001" customHeight="1">
      <c r="A16" s="287" t="s">
        <v>659</v>
      </c>
      <c r="B16" s="290"/>
      <c r="C16" s="1683"/>
      <c r="D16" s="1683"/>
      <c r="E16" s="1683"/>
      <c r="F16" s="1683"/>
      <c r="G16" s="1688" t="str">
        <f t="shared" si="0"/>
        <v xml:space="preserve"> </v>
      </c>
      <c r="H16" s="1689"/>
      <c r="I16" s="1690"/>
      <c r="J16" s="1684"/>
      <c r="K16" s="1684"/>
    </row>
    <row r="17" spans="1:11" ht="20.100000000000001" customHeight="1">
      <c r="A17" s="287" t="s">
        <v>658</v>
      </c>
      <c r="B17" s="290"/>
      <c r="C17" s="1683"/>
      <c r="D17" s="1683"/>
      <c r="E17" s="1683"/>
      <c r="F17" s="1683"/>
      <c r="G17" s="1688" t="str">
        <f t="shared" si="0"/>
        <v xml:space="preserve"> </v>
      </c>
      <c r="H17" s="1689"/>
      <c r="I17" s="1690"/>
      <c r="J17" s="1684"/>
      <c r="K17" s="1684"/>
    </row>
    <row r="18" spans="1:11" ht="20.100000000000001" customHeight="1">
      <c r="A18" s="287" t="s">
        <v>657</v>
      </c>
      <c r="B18" s="290"/>
      <c r="C18" s="1683"/>
      <c r="D18" s="1683"/>
      <c r="E18" s="1683"/>
      <c r="F18" s="1683"/>
      <c r="G18" s="1688" t="str">
        <f t="shared" si="0"/>
        <v xml:space="preserve"> </v>
      </c>
      <c r="H18" s="1689"/>
      <c r="I18" s="1690"/>
      <c r="J18" s="1684"/>
      <c r="K18" s="1684"/>
    </row>
    <row r="19" spans="1:11" ht="20.100000000000001" customHeight="1">
      <c r="A19" s="287" t="s">
        <v>656</v>
      </c>
      <c r="B19" s="290"/>
      <c r="C19" s="1683"/>
      <c r="D19" s="1683"/>
      <c r="E19" s="1683"/>
      <c r="F19" s="1683"/>
      <c r="G19" s="1688" t="str">
        <f t="shared" si="0"/>
        <v xml:space="preserve"> </v>
      </c>
      <c r="H19" s="1689"/>
      <c r="I19" s="1690"/>
      <c r="J19" s="1684"/>
      <c r="K19" s="1684"/>
    </row>
    <row r="20" spans="1:11" ht="20.100000000000001" customHeight="1">
      <c r="A20" s="287" t="s">
        <v>116</v>
      </c>
      <c r="B20" s="290"/>
      <c r="C20" s="1683"/>
      <c r="D20" s="1683"/>
      <c r="E20" s="1683"/>
      <c r="F20" s="1683"/>
      <c r="G20" s="1688" t="str">
        <f t="shared" si="0"/>
        <v xml:space="preserve"> </v>
      </c>
      <c r="H20" s="1689"/>
      <c r="I20" s="1690"/>
      <c r="J20" s="1684"/>
      <c r="K20" s="1684"/>
    </row>
    <row r="21" spans="1:11" ht="20.100000000000001" customHeight="1">
      <c r="A21" s="287"/>
      <c r="B21" s="290"/>
      <c r="C21" s="1683"/>
      <c r="D21" s="1683"/>
      <c r="E21" s="1683"/>
      <c r="F21" s="1683"/>
      <c r="G21" s="1688" t="str">
        <f t="shared" si="0"/>
        <v xml:space="preserve"> </v>
      </c>
      <c r="H21" s="1689"/>
      <c r="I21" s="1690"/>
      <c r="J21" s="1684"/>
      <c r="K21" s="1684"/>
    </row>
    <row r="22" spans="1:11" ht="20.100000000000001" customHeight="1">
      <c r="A22" s="287"/>
      <c r="B22" s="290"/>
      <c r="C22" s="1683"/>
      <c r="D22" s="1683"/>
      <c r="E22" s="1683"/>
      <c r="F22" s="1683"/>
      <c r="G22" s="1688" t="str">
        <f t="shared" si="0"/>
        <v xml:space="preserve"> </v>
      </c>
      <c r="H22" s="1689"/>
      <c r="I22" s="1690"/>
      <c r="J22" s="1684"/>
      <c r="K22" s="1684"/>
    </row>
    <row r="23" spans="1:11" ht="20.100000000000001" customHeight="1">
      <c r="A23" s="287"/>
      <c r="B23" s="290"/>
      <c r="C23" s="1683"/>
      <c r="D23" s="1683"/>
      <c r="E23" s="1683"/>
      <c r="F23" s="1683"/>
      <c r="G23" s="1688" t="str">
        <f t="shared" si="0"/>
        <v xml:space="preserve"> </v>
      </c>
      <c r="H23" s="1689"/>
      <c r="I23" s="1690"/>
      <c r="J23" s="1684"/>
      <c r="K23" s="1684"/>
    </row>
    <row r="24" spans="1:11" ht="20.100000000000001" customHeight="1">
      <c r="A24" s="287"/>
      <c r="B24" s="290"/>
      <c r="C24" s="1683"/>
      <c r="D24" s="1683"/>
      <c r="E24" s="1683"/>
      <c r="F24" s="1683"/>
      <c r="G24" s="1688" t="str">
        <f t="shared" si="0"/>
        <v xml:space="preserve"> </v>
      </c>
      <c r="H24" s="1689"/>
      <c r="I24" s="1690"/>
      <c r="J24" s="1684"/>
      <c r="K24" s="1684"/>
    </row>
    <row r="25" spans="1:11" ht="20.100000000000001" customHeight="1">
      <c r="A25" s="287"/>
      <c r="B25" s="290"/>
      <c r="C25" s="1683"/>
      <c r="D25" s="1683"/>
      <c r="E25" s="1683"/>
      <c r="F25" s="1683"/>
      <c r="G25" s="1688" t="str">
        <f t="shared" si="0"/>
        <v xml:space="preserve"> </v>
      </c>
      <c r="H25" s="1689"/>
      <c r="I25" s="1690"/>
      <c r="J25" s="1684"/>
      <c r="K25" s="1684"/>
    </row>
    <row r="26" spans="1:11" ht="20.100000000000001" customHeight="1">
      <c r="A26" s="287"/>
      <c r="B26" s="290"/>
      <c r="C26" s="1683"/>
      <c r="D26" s="1683"/>
      <c r="E26" s="1683"/>
      <c r="F26" s="1683"/>
      <c r="G26" s="1688"/>
      <c r="H26" s="1689"/>
      <c r="I26" s="1690"/>
      <c r="J26" s="1684"/>
      <c r="K26" s="1684"/>
    </row>
    <row r="27" spans="1:11" ht="20.100000000000001" customHeight="1">
      <c r="A27" s="1693" t="s">
        <v>655</v>
      </c>
      <c r="B27" s="290"/>
      <c r="C27" s="1691"/>
      <c r="D27" s="1691"/>
      <c r="E27" s="1691"/>
      <c r="F27" s="1691"/>
      <c r="G27" s="291" t="s">
        <v>654</v>
      </c>
      <c r="H27" s="1692" t="str">
        <f>IF(B8&gt;0,SUM(G8:I26),"  ")</f>
        <v xml:space="preserve">  </v>
      </c>
      <c r="I27" s="1691"/>
      <c r="J27" s="1684"/>
      <c r="K27" s="1684"/>
    </row>
    <row r="28" spans="1:11" ht="20.100000000000001" customHeight="1">
      <c r="A28" s="1694"/>
      <c r="B28" s="290" t="s">
        <v>654</v>
      </c>
      <c r="C28" s="289"/>
      <c r="D28" s="288" t="s">
        <v>651</v>
      </c>
      <c r="E28" s="289"/>
      <c r="F28" s="288" t="s">
        <v>650</v>
      </c>
      <c r="G28" s="1688"/>
      <c r="H28" s="1689"/>
      <c r="I28" s="1690"/>
      <c r="J28" s="285" t="s">
        <v>194</v>
      </c>
      <c r="K28" s="284"/>
    </row>
    <row r="29" spans="1:11" ht="20.100000000000001" customHeight="1">
      <c r="A29" s="287" t="s">
        <v>653</v>
      </c>
      <c r="B29" s="290" t="s">
        <v>652</v>
      </c>
      <c r="C29" s="289"/>
      <c r="D29" s="288" t="s">
        <v>651</v>
      </c>
      <c r="E29" s="289"/>
      <c r="F29" s="288" t="s">
        <v>650</v>
      </c>
      <c r="G29" s="1696"/>
      <c r="H29" s="1695"/>
      <c r="I29" s="1692"/>
      <c r="J29" s="285" t="s">
        <v>194</v>
      </c>
      <c r="K29" s="284"/>
    </row>
    <row r="30" spans="1:11" ht="20.100000000000001" customHeight="1">
      <c r="A30" s="287" t="s">
        <v>649</v>
      </c>
      <c r="B30" s="286"/>
      <c r="C30" s="1695"/>
      <c r="D30" s="1695"/>
      <c r="E30" s="1695"/>
      <c r="F30" s="1695"/>
      <c r="G30" s="1689"/>
      <c r="H30" s="1689"/>
      <c r="I30" s="1690"/>
      <c r="J30" s="285" t="s">
        <v>194</v>
      </c>
      <c r="K30" s="284"/>
    </row>
    <row r="31" spans="1:11" ht="20.100000000000001" customHeight="1">
      <c r="A31" s="287" t="s">
        <v>648</v>
      </c>
      <c r="B31" s="286"/>
      <c r="C31" s="1695"/>
      <c r="D31" s="1695"/>
      <c r="E31" s="1695"/>
      <c r="F31" s="1695"/>
      <c r="G31" s="1689"/>
      <c r="H31" s="1689"/>
      <c r="I31" s="1690"/>
      <c r="J31" s="285" t="s">
        <v>194</v>
      </c>
      <c r="K31" s="284"/>
    </row>
    <row r="32" spans="1:11" ht="18" customHeight="1">
      <c r="A32" s="1697" t="s">
        <v>647</v>
      </c>
      <c r="B32" s="1700"/>
      <c r="C32" s="1701"/>
      <c r="D32" s="1701"/>
      <c r="E32" s="1701"/>
      <c r="F32" s="1701"/>
      <c r="G32" s="1701"/>
      <c r="H32" s="1701"/>
      <c r="I32" s="1701"/>
      <c r="J32" s="1701"/>
      <c r="K32" s="1702"/>
    </row>
    <row r="33" spans="1:11" ht="18" customHeight="1">
      <c r="A33" s="1698"/>
      <c r="B33" s="1703"/>
      <c r="C33" s="1704"/>
      <c r="D33" s="1704"/>
      <c r="E33" s="1704"/>
      <c r="F33" s="1704"/>
      <c r="G33" s="1704"/>
      <c r="H33" s="1704"/>
      <c r="I33" s="1704"/>
      <c r="J33" s="1704"/>
      <c r="K33" s="1705"/>
    </row>
    <row r="34" spans="1:11" ht="18" customHeight="1">
      <c r="A34" s="1698"/>
      <c r="B34" s="1703"/>
      <c r="C34" s="1704"/>
      <c r="D34" s="1704"/>
      <c r="E34" s="1704"/>
      <c r="F34" s="1704"/>
      <c r="G34" s="1704"/>
      <c r="H34" s="1704"/>
      <c r="I34" s="1704"/>
      <c r="J34" s="1704"/>
      <c r="K34" s="1705"/>
    </row>
    <row r="35" spans="1:11" ht="18" customHeight="1">
      <c r="A35" s="1698"/>
      <c r="B35" s="1703"/>
      <c r="C35" s="1704"/>
      <c r="D35" s="1704"/>
      <c r="E35" s="1704"/>
      <c r="F35" s="1704"/>
      <c r="G35" s="1704"/>
      <c r="H35" s="1704"/>
      <c r="I35" s="1704"/>
      <c r="J35" s="1704"/>
      <c r="K35" s="1705"/>
    </row>
    <row r="36" spans="1:11" ht="18" customHeight="1">
      <c r="A36" s="1698"/>
      <c r="B36" s="1703"/>
      <c r="C36" s="1704"/>
      <c r="D36" s="1704"/>
      <c r="E36" s="1704"/>
      <c r="F36" s="1704"/>
      <c r="G36" s="1704"/>
      <c r="H36" s="1704"/>
      <c r="I36" s="1704"/>
      <c r="J36" s="1704"/>
      <c r="K36" s="1705"/>
    </row>
    <row r="37" spans="1:11" ht="18" customHeight="1">
      <c r="A37" s="1698"/>
      <c r="B37" s="1703"/>
      <c r="C37" s="1704"/>
      <c r="D37" s="1704"/>
      <c r="E37" s="1704"/>
      <c r="F37" s="1704"/>
      <c r="G37" s="1704"/>
      <c r="H37" s="1704"/>
      <c r="I37" s="1704"/>
      <c r="J37" s="1704"/>
      <c r="K37" s="1705"/>
    </row>
    <row r="38" spans="1:11" ht="18" customHeight="1">
      <c r="A38" s="1698"/>
      <c r="B38" s="1703"/>
      <c r="C38" s="1704"/>
      <c r="D38" s="1704"/>
      <c r="E38" s="1704"/>
      <c r="F38" s="1704"/>
      <c r="G38" s="1704"/>
      <c r="H38" s="1704"/>
      <c r="I38" s="1704"/>
      <c r="J38" s="1704"/>
      <c r="K38" s="1705"/>
    </row>
    <row r="39" spans="1:11" ht="18" customHeight="1">
      <c r="A39" s="1698"/>
      <c r="B39" s="1703"/>
      <c r="C39" s="1704"/>
      <c r="D39" s="1704"/>
      <c r="E39" s="1704"/>
      <c r="F39" s="1704"/>
      <c r="G39" s="1704"/>
      <c r="H39" s="1704"/>
      <c r="I39" s="1704"/>
      <c r="J39" s="1704"/>
      <c r="K39" s="1705"/>
    </row>
    <row r="40" spans="1:11" ht="18" customHeight="1">
      <c r="A40" s="1699"/>
      <c r="B40" s="1706"/>
      <c r="C40" s="1707"/>
      <c r="D40" s="1707"/>
      <c r="E40" s="1707"/>
      <c r="F40" s="1707"/>
      <c r="G40" s="1707"/>
      <c r="H40" s="1707"/>
      <c r="I40" s="1707"/>
      <c r="J40" s="1707"/>
      <c r="K40" s="1708"/>
    </row>
    <row r="41" spans="1:11">
      <c r="A41" s="283"/>
      <c r="B41" s="282"/>
      <c r="C41" s="282"/>
      <c r="D41" s="282"/>
      <c r="E41" s="282"/>
      <c r="F41" s="282"/>
      <c r="G41" s="282"/>
      <c r="H41" s="282"/>
      <c r="I41" s="282"/>
      <c r="J41" s="282"/>
      <c r="K41" s="282"/>
    </row>
    <row r="42" spans="1:11">
      <c r="A42" s="281" t="s">
        <v>646</v>
      </c>
    </row>
  </sheetData>
  <mergeCells count="112">
    <mergeCell ref="A1:K1"/>
    <mergeCell ref="A3:K3"/>
    <mergeCell ref="G5:I5"/>
    <mergeCell ref="G6:I6"/>
    <mergeCell ref="J5:K7"/>
    <mergeCell ref="E5:F5"/>
    <mergeCell ref="E6:F6"/>
    <mergeCell ref="A5:A7"/>
    <mergeCell ref="C5:D5"/>
    <mergeCell ref="C6:D6"/>
    <mergeCell ref="A32:A40"/>
    <mergeCell ref="B32:K32"/>
    <mergeCell ref="B33:K33"/>
    <mergeCell ref="B34:K34"/>
    <mergeCell ref="B35:K35"/>
    <mergeCell ref="B36:K36"/>
    <mergeCell ref="B37:K37"/>
    <mergeCell ref="B38:K38"/>
    <mergeCell ref="B40:K40"/>
    <mergeCell ref="B39:K39"/>
    <mergeCell ref="E27:F27"/>
    <mergeCell ref="H27:I27"/>
    <mergeCell ref="J27:K27"/>
    <mergeCell ref="C26:D26"/>
    <mergeCell ref="E26:F26"/>
    <mergeCell ref="G26:I26"/>
    <mergeCell ref="A27:A28"/>
    <mergeCell ref="C31:D31"/>
    <mergeCell ref="E31:F31"/>
    <mergeCell ref="G28:I28"/>
    <mergeCell ref="G29:I29"/>
    <mergeCell ref="G30:I30"/>
    <mergeCell ref="G31:I31"/>
    <mergeCell ref="C30:D30"/>
    <mergeCell ref="E30:F30"/>
    <mergeCell ref="C27:D27"/>
    <mergeCell ref="C22:D22"/>
    <mergeCell ref="E22:F22"/>
    <mergeCell ref="J22:K22"/>
    <mergeCell ref="G22:I22"/>
    <mergeCell ref="J26:K26"/>
    <mergeCell ref="C23:D23"/>
    <mergeCell ref="E23:F23"/>
    <mergeCell ref="J23:K23"/>
    <mergeCell ref="G23:I23"/>
    <mergeCell ref="C24:D24"/>
    <mergeCell ref="E24:F24"/>
    <mergeCell ref="J24:K24"/>
    <mergeCell ref="G24:I24"/>
    <mergeCell ref="C25:D25"/>
    <mergeCell ref="E25:F25"/>
    <mergeCell ref="J25:K25"/>
    <mergeCell ref="G25:I25"/>
    <mergeCell ref="C19:D19"/>
    <mergeCell ref="E19:F19"/>
    <mergeCell ref="J19:K19"/>
    <mergeCell ref="G19:I19"/>
    <mergeCell ref="C20:D20"/>
    <mergeCell ref="E20:F20"/>
    <mergeCell ref="J20:K20"/>
    <mergeCell ref="G20:I20"/>
    <mergeCell ref="C21:D21"/>
    <mergeCell ref="E21:F21"/>
    <mergeCell ref="J21:K21"/>
    <mergeCell ref="G21:I21"/>
    <mergeCell ref="C16:D16"/>
    <mergeCell ref="E16:F16"/>
    <mergeCell ref="J16:K16"/>
    <mergeCell ref="G16:I16"/>
    <mergeCell ref="C17:D17"/>
    <mergeCell ref="E17:F17"/>
    <mergeCell ref="J17:K17"/>
    <mergeCell ref="G17:I17"/>
    <mergeCell ref="C18:D18"/>
    <mergeCell ref="E18:F18"/>
    <mergeCell ref="J18:K18"/>
    <mergeCell ref="G18:I18"/>
    <mergeCell ref="C13:D13"/>
    <mergeCell ref="E13:F13"/>
    <mergeCell ref="J13:K13"/>
    <mergeCell ref="G13:I13"/>
    <mergeCell ref="C14:D14"/>
    <mergeCell ref="E14:F14"/>
    <mergeCell ref="J14:K14"/>
    <mergeCell ref="G14:I14"/>
    <mergeCell ref="C15:D15"/>
    <mergeCell ref="E15:F15"/>
    <mergeCell ref="J15:K15"/>
    <mergeCell ref="G15:I15"/>
    <mergeCell ref="C10:D10"/>
    <mergeCell ref="E10:F10"/>
    <mergeCell ref="J10:K10"/>
    <mergeCell ref="G10:I10"/>
    <mergeCell ref="C11:D11"/>
    <mergeCell ref="E11:F11"/>
    <mergeCell ref="J11:K11"/>
    <mergeCell ref="G11:I11"/>
    <mergeCell ref="C12:D12"/>
    <mergeCell ref="E12:F12"/>
    <mergeCell ref="J12:K12"/>
    <mergeCell ref="G12:I12"/>
    <mergeCell ref="C8:D8"/>
    <mergeCell ref="E8:F8"/>
    <mergeCell ref="J8:K8"/>
    <mergeCell ref="G7:I7"/>
    <mergeCell ref="G8:I8"/>
    <mergeCell ref="E7:F7"/>
    <mergeCell ref="C7:D7"/>
    <mergeCell ref="C9:D9"/>
    <mergeCell ref="E9:F9"/>
    <mergeCell ref="J9:K9"/>
    <mergeCell ref="G9:I9"/>
  </mergeCells>
  <phoneticPr fontId="4"/>
  <printOptions horizontalCentered="1"/>
  <pageMargins left="0.74803149606299213" right="0.74803149606299213" top="0.35433070866141736" bottom="0.23622047244094491" header="0.31496062992125984" footer="0.15748031496062992"/>
  <pageSetup paperSize="9" scale="8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8056-076C-465C-84AD-B720A40483E8}">
  <sheetPr codeName="Sheet32">
    <tabColor rgb="FF00B050"/>
    <pageSetUpPr fitToPage="1"/>
  </sheetPr>
  <dimension ref="A1:K42"/>
  <sheetViews>
    <sheetView view="pageBreakPreview" zoomScaleNormal="100" zoomScaleSheetLayoutView="100" workbookViewId="0">
      <selection activeCell="A2" sqref="A2"/>
    </sheetView>
  </sheetViews>
  <sheetFormatPr defaultRowHeight="13.5"/>
  <cols>
    <col min="1" max="1" width="16" style="280" customWidth="1"/>
    <col min="2" max="2" width="10.75" style="280" customWidth="1"/>
    <col min="3" max="3" width="7.5" style="280" customWidth="1"/>
    <col min="4" max="4" width="7.625" style="280" customWidth="1"/>
    <col min="5" max="5" width="8.375" style="280" customWidth="1"/>
    <col min="6" max="6" width="7.5" style="280" customWidth="1"/>
    <col min="7" max="7" width="2.625" style="280" customWidth="1"/>
    <col min="8" max="8" width="8" style="280" customWidth="1"/>
    <col min="9" max="9" width="8.125" style="280" customWidth="1"/>
    <col min="10" max="11" width="7.25" style="280" customWidth="1"/>
    <col min="12" max="16384" width="9" style="280"/>
  </cols>
  <sheetData>
    <row r="1" spans="1:11" ht="24">
      <c r="A1" s="1709" t="s">
        <v>1187</v>
      </c>
      <c r="B1" s="1709"/>
      <c r="C1" s="1709"/>
      <c r="D1" s="1709"/>
      <c r="E1" s="1709"/>
      <c r="F1" s="1709"/>
      <c r="G1" s="1709"/>
      <c r="H1" s="1709"/>
      <c r="I1" s="1709"/>
      <c r="J1" s="1709"/>
      <c r="K1" s="1709"/>
    </row>
    <row r="3" spans="1:11">
      <c r="A3" s="1710" t="s">
        <v>680</v>
      </c>
      <c r="B3" s="1710"/>
      <c r="C3" s="1710"/>
      <c r="D3" s="1710"/>
      <c r="E3" s="1710"/>
      <c r="F3" s="1710"/>
      <c r="G3" s="1710"/>
      <c r="H3" s="1710"/>
      <c r="I3" s="1710"/>
      <c r="J3" s="1710"/>
      <c r="K3" s="1710"/>
    </row>
    <row r="5" spans="1:11">
      <c r="A5" s="1693" t="s">
        <v>679</v>
      </c>
      <c r="B5" s="294" t="s">
        <v>678</v>
      </c>
      <c r="C5" s="1711" t="s">
        <v>677</v>
      </c>
      <c r="D5" s="1713"/>
      <c r="E5" s="1711" t="s">
        <v>676</v>
      </c>
      <c r="F5" s="1713"/>
      <c r="G5" s="1711" t="s">
        <v>675</v>
      </c>
      <c r="H5" s="1712"/>
      <c r="I5" s="1713"/>
      <c r="J5" s="1711" t="s">
        <v>674</v>
      </c>
      <c r="K5" s="1713"/>
    </row>
    <row r="6" spans="1:11">
      <c r="A6" s="1717"/>
      <c r="B6" s="293"/>
      <c r="C6" s="1714" t="s">
        <v>673</v>
      </c>
      <c r="D6" s="1716"/>
      <c r="E6" s="1714" t="s">
        <v>673</v>
      </c>
      <c r="F6" s="1716"/>
      <c r="G6" s="1714" t="s">
        <v>672</v>
      </c>
      <c r="H6" s="1715"/>
      <c r="I6" s="1716"/>
      <c r="J6" s="1714"/>
      <c r="K6" s="1716"/>
    </row>
    <row r="7" spans="1:11">
      <c r="A7" s="1694"/>
      <c r="B7" s="292" t="s">
        <v>671</v>
      </c>
      <c r="C7" s="1685" t="s">
        <v>670</v>
      </c>
      <c r="D7" s="1687"/>
      <c r="E7" s="1685" t="s">
        <v>669</v>
      </c>
      <c r="F7" s="1687"/>
      <c r="G7" s="1685" t="s">
        <v>668</v>
      </c>
      <c r="H7" s="1686"/>
      <c r="I7" s="1687"/>
      <c r="J7" s="1685"/>
      <c r="K7" s="1687"/>
    </row>
    <row r="8" spans="1:11" ht="20.100000000000001" customHeight="1">
      <c r="A8" s="287" t="s">
        <v>667</v>
      </c>
      <c r="B8" s="290"/>
      <c r="C8" s="1683"/>
      <c r="D8" s="1683"/>
      <c r="E8" s="1683"/>
      <c r="F8" s="1683"/>
      <c r="G8" s="1688" t="str">
        <f t="shared" ref="G8:G25" si="0">IF(B8&gt;0,SUM(C8:F8)," ")</f>
        <v xml:space="preserve"> </v>
      </c>
      <c r="H8" s="1689"/>
      <c r="I8" s="1690"/>
      <c r="J8" s="1684"/>
      <c r="K8" s="1684"/>
    </row>
    <row r="9" spans="1:11" ht="20.100000000000001" customHeight="1">
      <c r="A9" s="287" t="s">
        <v>666</v>
      </c>
      <c r="B9" s="290"/>
      <c r="C9" s="1683"/>
      <c r="D9" s="1683"/>
      <c r="E9" s="1683"/>
      <c r="F9" s="1683"/>
      <c r="G9" s="1688" t="str">
        <f t="shared" si="0"/>
        <v xml:space="preserve"> </v>
      </c>
      <c r="H9" s="1689"/>
      <c r="I9" s="1690"/>
      <c r="J9" s="1684"/>
      <c r="K9" s="1684"/>
    </row>
    <row r="10" spans="1:11" ht="20.100000000000001" customHeight="1">
      <c r="A10" s="287" t="s">
        <v>665</v>
      </c>
      <c r="B10" s="290"/>
      <c r="C10" s="1683"/>
      <c r="D10" s="1683"/>
      <c r="E10" s="1683"/>
      <c r="F10" s="1683"/>
      <c r="G10" s="1688" t="str">
        <f t="shared" si="0"/>
        <v xml:space="preserve"> </v>
      </c>
      <c r="H10" s="1689"/>
      <c r="I10" s="1690"/>
      <c r="J10" s="1684"/>
      <c r="K10" s="1684"/>
    </row>
    <row r="11" spans="1:11" ht="20.100000000000001" customHeight="1">
      <c r="A11" s="287" t="s">
        <v>664</v>
      </c>
      <c r="B11" s="290"/>
      <c r="C11" s="1683"/>
      <c r="D11" s="1683"/>
      <c r="E11" s="1683"/>
      <c r="F11" s="1683"/>
      <c r="G11" s="1688" t="str">
        <f t="shared" si="0"/>
        <v xml:space="preserve"> </v>
      </c>
      <c r="H11" s="1689"/>
      <c r="I11" s="1690"/>
      <c r="J11" s="1684"/>
      <c r="K11" s="1684"/>
    </row>
    <row r="12" spans="1:11" ht="20.100000000000001" customHeight="1">
      <c r="A12" s="287" t="s">
        <v>663</v>
      </c>
      <c r="B12" s="290"/>
      <c r="C12" s="1683"/>
      <c r="D12" s="1683"/>
      <c r="E12" s="1683"/>
      <c r="F12" s="1683"/>
      <c r="G12" s="1688" t="str">
        <f t="shared" si="0"/>
        <v xml:space="preserve"> </v>
      </c>
      <c r="H12" s="1689"/>
      <c r="I12" s="1690"/>
      <c r="J12" s="1684"/>
      <c r="K12" s="1684"/>
    </row>
    <row r="13" spans="1:11" ht="20.100000000000001" customHeight="1">
      <c r="A13" s="287" t="s">
        <v>662</v>
      </c>
      <c r="B13" s="290"/>
      <c r="C13" s="1683"/>
      <c r="D13" s="1683"/>
      <c r="E13" s="1683"/>
      <c r="F13" s="1683"/>
      <c r="G13" s="1688" t="str">
        <f t="shared" si="0"/>
        <v xml:space="preserve"> </v>
      </c>
      <c r="H13" s="1689"/>
      <c r="I13" s="1690"/>
      <c r="J13" s="1684"/>
      <c r="K13" s="1684"/>
    </row>
    <row r="14" spans="1:11" ht="20.100000000000001" customHeight="1">
      <c r="A14" s="287" t="s">
        <v>661</v>
      </c>
      <c r="B14" s="290"/>
      <c r="C14" s="1683"/>
      <c r="D14" s="1683"/>
      <c r="E14" s="1683"/>
      <c r="F14" s="1683"/>
      <c r="G14" s="1688" t="str">
        <f t="shared" si="0"/>
        <v xml:space="preserve"> </v>
      </c>
      <c r="H14" s="1689"/>
      <c r="I14" s="1690"/>
      <c r="J14" s="1684"/>
      <c r="K14" s="1684"/>
    </row>
    <row r="15" spans="1:11" ht="20.100000000000001" customHeight="1">
      <c r="A15" s="287" t="s">
        <v>660</v>
      </c>
      <c r="B15" s="290"/>
      <c r="C15" s="1683"/>
      <c r="D15" s="1683"/>
      <c r="E15" s="1683"/>
      <c r="F15" s="1683"/>
      <c r="G15" s="1688" t="str">
        <f t="shared" si="0"/>
        <v xml:space="preserve"> </v>
      </c>
      <c r="H15" s="1689"/>
      <c r="I15" s="1690"/>
      <c r="J15" s="1684"/>
      <c r="K15" s="1684"/>
    </row>
    <row r="16" spans="1:11" ht="20.100000000000001" customHeight="1">
      <c r="A16" s="287" t="s">
        <v>659</v>
      </c>
      <c r="B16" s="290"/>
      <c r="C16" s="1683"/>
      <c r="D16" s="1683"/>
      <c r="E16" s="1683"/>
      <c r="F16" s="1683"/>
      <c r="G16" s="1688" t="str">
        <f t="shared" si="0"/>
        <v xml:space="preserve"> </v>
      </c>
      <c r="H16" s="1689"/>
      <c r="I16" s="1690"/>
      <c r="J16" s="1684"/>
      <c r="K16" s="1684"/>
    </row>
    <row r="17" spans="1:11" ht="20.100000000000001" customHeight="1">
      <c r="A17" s="287" t="s">
        <v>658</v>
      </c>
      <c r="B17" s="290"/>
      <c r="C17" s="1683"/>
      <c r="D17" s="1683"/>
      <c r="E17" s="1683"/>
      <c r="F17" s="1683"/>
      <c r="G17" s="1688" t="str">
        <f t="shared" si="0"/>
        <v xml:space="preserve"> </v>
      </c>
      <c r="H17" s="1689"/>
      <c r="I17" s="1690"/>
      <c r="J17" s="1684"/>
      <c r="K17" s="1684"/>
    </row>
    <row r="18" spans="1:11" ht="20.100000000000001" customHeight="1">
      <c r="A18" s="287" t="s">
        <v>657</v>
      </c>
      <c r="B18" s="290"/>
      <c r="C18" s="1683"/>
      <c r="D18" s="1683"/>
      <c r="E18" s="1683"/>
      <c r="F18" s="1683"/>
      <c r="G18" s="1688" t="str">
        <f t="shared" si="0"/>
        <v xml:space="preserve"> </v>
      </c>
      <c r="H18" s="1689"/>
      <c r="I18" s="1690"/>
      <c r="J18" s="1684"/>
      <c r="K18" s="1684"/>
    </row>
    <row r="19" spans="1:11" ht="20.100000000000001" customHeight="1">
      <c r="A19" s="287" t="s">
        <v>656</v>
      </c>
      <c r="B19" s="290"/>
      <c r="C19" s="1683"/>
      <c r="D19" s="1683"/>
      <c r="E19" s="1683"/>
      <c r="F19" s="1683"/>
      <c r="G19" s="1688" t="str">
        <f t="shared" si="0"/>
        <v xml:space="preserve"> </v>
      </c>
      <c r="H19" s="1689"/>
      <c r="I19" s="1690"/>
      <c r="J19" s="1684"/>
      <c r="K19" s="1684"/>
    </row>
    <row r="20" spans="1:11" ht="20.100000000000001" customHeight="1">
      <c r="A20" s="287" t="s">
        <v>116</v>
      </c>
      <c r="B20" s="290"/>
      <c r="C20" s="1683"/>
      <c r="D20" s="1683"/>
      <c r="E20" s="1683"/>
      <c r="F20" s="1683"/>
      <c r="G20" s="1688" t="str">
        <f t="shared" si="0"/>
        <v xml:space="preserve"> </v>
      </c>
      <c r="H20" s="1689"/>
      <c r="I20" s="1690"/>
      <c r="J20" s="1684"/>
      <c r="K20" s="1684"/>
    </row>
    <row r="21" spans="1:11" ht="20.100000000000001" customHeight="1">
      <c r="A21" s="287"/>
      <c r="B21" s="290"/>
      <c r="C21" s="1683"/>
      <c r="D21" s="1683"/>
      <c r="E21" s="1683"/>
      <c r="F21" s="1683"/>
      <c r="G21" s="1688" t="str">
        <f t="shared" si="0"/>
        <v xml:space="preserve"> </v>
      </c>
      <c r="H21" s="1689"/>
      <c r="I21" s="1690"/>
      <c r="J21" s="1684"/>
      <c r="K21" s="1684"/>
    </row>
    <row r="22" spans="1:11" ht="20.100000000000001" customHeight="1">
      <c r="A22" s="287"/>
      <c r="B22" s="290"/>
      <c r="C22" s="1683"/>
      <c r="D22" s="1683"/>
      <c r="E22" s="1683"/>
      <c r="F22" s="1683"/>
      <c r="G22" s="1688" t="str">
        <f t="shared" si="0"/>
        <v xml:space="preserve"> </v>
      </c>
      <c r="H22" s="1689"/>
      <c r="I22" s="1690"/>
      <c r="J22" s="1684"/>
      <c r="K22" s="1684"/>
    </row>
    <row r="23" spans="1:11" ht="20.100000000000001" customHeight="1">
      <c r="A23" s="287"/>
      <c r="B23" s="290"/>
      <c r="C23" s="1683"/>
      <c r="D23" s="1683"/>
      <c r="E23" s="1683"/>
      <c r="F23" s="1683"/>
      <c r="G23" s="1688" t="str">
        <f t="shared" si="0"/>
        <v xml:space="preserve"> </v>
      </c>
      <c r="H23" s="1689"/>
      <c r="I23" s="1690"/>
      <c r="J23" s="1684"/>
      <c r="K23" s="1684"/>
    </row>
    <row r="24" spans="1:11" ht="20.100000000000001" customHeight="1">
      <c r="A24" s="287"/>
      <c r="B24" s="290"/>
      <c r="C24" s="1683"/>
      <c r="D24" s="1683"/>
      <c r="E24" s="1683"/>
      <c r="F24" s="1683"/>
      <c r="G24" s="1688" t="str">
        <f t="shared" si="0"/>
        <v xml:space="preserve"> </v>
      </c>
      <c r="H24" s="1689"/>
      <c r="I24" s="1690"/>
      <c r="J24" s="1684"/>
      <c r="K24" s="1684"/>
    </row>
    <row r="25" spans="1:11" ht="20.100000000000001" customHeight="1">
      <c r="A25" s="287"/>
      <c r="B25" s="290"/>
      <c r="C25" s="1683"/>
      <c r="D25" s="1683"/>
      <c r="E25" s="1683"/>
      <c r="F25" s="1683"/>
      <c r="G25" s="1688" t="str">
        <f t="shared" si="0"/>
        <v xml:space="preserve"> </v>
      </c>
      <c r="H25" s="1689"/>
      <c r="I25" s="1690"/>
      <c r="J25" s="1684"/>
      <c r="K25" s="1684"/>
    </row>
    <row r="26" spans="1:11" ht="20.100000000000001" customHeight="1">
      <c r="A26" s="287"/>
      <c r="B26" s="290"/>
      <c r="C26" s="1683"/>
      <c r="D26" s="1683"/>
      <c r="E26" s="1683"/>
      <c r="F26" s="1683"/>
      <c r="G26" s="1688"/>
      <c r="H26" s="1689"/>
      <c r="I26" s="1690"/>
      <c r="J26" s="1684"/>
      <c r="K26" s="1684"/>
    </row>
    <row r="27" spans="1:11" ht="20.100000000000001" customHeight="1">
      <c r="A27" s="1693" t="s">
        <v>655</v>
      </c>
      <c r="B27" s="290"/>
      <c r="C27" s="1691"/>
      <c r="D27" s="1691"/>
      <c r="E27" s="1691"/>
      <c r="F27" s="1691"/>
      <c r="G27" s="291" t="s">
        <v>654</v>
      </c>
      <c r="H27" s="1692" t="str">
        <f>IF(B8&gt;0,SUM(G8:I26),"  ")</f>
        <v xml:space="preserve">  </v>
      </c>
      <c r="I27" s="1691"/>
      <c r="J27" s="1684"/>
      <c r="K27" s="1684"/>
    </row>
    <row r="28" spans="1:11" ht="20.100000000000001" customHeight="1">
      <c r="A28" s="1694"/>
      <c r="B28" s="290" t="s">
        <v>654</v>
      </c>
      <c r="C28" s="289"/>
      <c r="D28" s="288" t="s">
        <v>651</v>
      </c>
      <c r="E28" s="289"/>
      <c r="F28" s="288" t="s">
        <v>650</v>
      </c>
      <c r="G28" s="1688"/>
      <c r="H28" s="1689"/>
      <c r="I28" s="1690"/>
      <c r="J28" s="285" t="s">
        <v>194</v>
      </c>
      <c r="K28" s="284"/>
    </row>
    <row r="29" spans="1:11" ht="20.100000000000001" customHeight="1">
      <c r="A29" s="287" t="s">
        <v>653</v>
      </c>
      <c r="B29" s="290" t="s">
        <v>652</v>
      </c>
      <c r="C29" s="289"/>
      <c r="D29" s="288" t="s">
        <v>651</v>
      </c>
      <c r="E29" s="289"/>
      <c r="F29" s="288" t="s">
        <v>650</v>
      </c>
      <c r="G29" s="1696"/>
      <c r="H29" s="1695"/>
      <c r="I29" s="1692"/>
      <c r="J29" s="285" t="s">
        <v>194</v>
      </c>
      <c r="K29" s="284"/>
    </row>
    <row r="30" spans="1:11" ht="20.100000000000001" customHeight="1">
      <c r="A30" s="287" t="s">
        <v>649</v>
      </c>
      <c r="B30" s="286"/>
      <c r="C30" s="1695"/>
      <c r="D30" s="1695"/>
      <c r="E30" s="1695"/>
      <c r="F30" s="1695"/>
      <c r="G30" s="1689"/>
      <c r="H30" s="1689"/>
      <c r="I30" s="1690"/>
      <c r="J30" s="285" t="s">
        <v>194</v>
      </c>
      <c r="K30" s="284"/>
    </row>
    <row r="31" spans="1:11" ht="20.100000000000001" customHeight="1">
      <c r="A31" s="287" t="s">
        <v>648</v>
      </c>
      <c r="B31" s="286"/>
      <c r="C31" s="1695"/>
      <c r="D31" s="1695"/>
      <c r="E31" s="1695"/>
      <c r="F31" s="1695"/>
      <c r="G31" s="1689"/>
      <c r="H31" s="1689"/>
      <c r="I31" s="1690"/>
      <c r="J31" s="285" t="s">
        <v>194</v>
      </c>
      <c r="K31" s="284"/>
    </row>
    <row r="32" spans="1:11" ht="18" customHeight="1">
      <c r="A32" s="1697" t="s">
        <v>647</v>
      </c>
      <c r="B32" s="1700"/>
      <c r="C32" s="1701"/>
      <c r="D32" s="1701"/>
      <c r="E32" s="1701"/>
      <c r="F32" s="1701"/>
      <c r="G32" s="1701"/>
      <c r="H32" s="1701"/>
      <c r="I32" s="1701"/>
      <c r="J32" s="1701"/>
      <c r="K32" s="1702"/>
    </row>
    <row r="33" spans="1:11" ht="18" customHeight="1">
      <c r="A33" s="1698"/>
      <c r="B33" s="1703"/>
      <c r="C33" s="1704"/>
      <c r="D33" s="1704"/>
      <c r="E33" s="1704"/>
      <c r="F33" s="1704"/>
      <c r="G33" s="1704"/>
      <c r="H33" s="1704"/>
      <c r="I33" s="1704"/>
      <c r="J33" s="1704"/>
      <c r="K33" s="1705"/>
    </row>
    <row r="34" spans="1:11" ht="18" customHeight="1">
      <c r="A34" s="1698"/>
      <c r="B34" s="1703"/>
      <c r="C34" s="1704"/>
      <c r="D34" s="1704"/>
      <c r="E34" s="1704"/>
      <c r="F34" s="1704"/>
      <c r="G34" s="1704"/>
      <c r="H34" s="1704"/>
      <c r="I34" s="1704"/>
      <c r="J34" s="1704"/>
      <c r="K34" s="1705"/>
    </row>
    <row r="35" spans="1:11" ht="18" customHeight="1">
      <c r="A35" s="1698"/>
      <c r="B35" s="1703"/>
      <c r="C35" s="1704"/>
      <c r="D35" s="1704"/>
      <c r="E35" s="1704"/>
      <c r="F35" s="1704"/>
      <c r="G35" s="1704"/>
      <c r="H35" s="1704"/>
      <c r="I35" s="1704"/>
      <c r="J35" s="1704"/>
      <c r="K35" s="1705"/>
    </row>
    <row r="36" spans="1:11" ht="18" customHeight="1">
      <c r="A36" s="1698"/>
      <c r="B36" s="1703"/>
      <c r="C36" s="1704"/>
      <c r="D36" s="1704"/>
      <c r="E36" s="1704"/>
      <c r="F36" s="1704"/>
      <c r="G36" s="1704"/>
      <c r="H36" s="1704"/>
      <c r="I36" s="1704"/>
      <c r="J36" s="1704"/>
      <c r="K36" s="1705"/>
    </row>
    <row r="37" spans="1:11" ht="18" customHeight="1">
      <c r="A37" s="1698"/>
      <c r="B37" s="1703"/>
      <c r="C37" s="1704"/>
      <c r="D37" s="1704"/>
      <c r="E37" s="1704"/>
      <c r="F37" s="1704"/>
      <c r="G37" s="1704"/>
      <c r="H37" s="1704"/>
      <c r="I37" s="1704"/>
      <c r="J37" s="1704"/>
      <c r="K37" s="1705"/>
    </row>
    <row r="38" spans="1:11" ht="18" customHeight="1">
      <c r="A38" s="1698"/>
      <c r="B38" s="1703"/>
      <c r="C38" s="1704"/>
      <c r="D38" s="1704"/>
      <c r="E38" s="1704"/>
      <c r="F38" s="1704"/>
      <c r="G38" s="1704"/>
      <c r="H38" s="1704"/>
      <c r="I38" s="1704"/>
      <c r="J38" s="1704"/>
      <c r="K38" s="1705"/>
    </row>
    <row r="39" spans="1:11" ht="18" customHeight="1">
      <c r="A39" s="1698"/>
      <c r="B39" s="1703"/>
      <c r="C39" s="1704"/>
      <c r="D39" s="1704"/>
      <c r="E39" s="1704"/>
      <c r="F39" s="1704"/>
      <c r="G39" s="1704"/>
      <c r="H39" s="1704"/>
      <c r="I39" s="1704"/>
      <c r="J39" s="1704"/>
      <c r="K39" s="1705"/>
    </row>
    <row r="40" spans="1:11" ht="18" customHeight="1">
      <c r="A40" s="1699"/>
      <c r="B40" s="1706"/>
      <c r="C40" s="1707"/>
      <c r="D40" s="1707"/>
      <c r="E40" s="1707"/>
      <c r="F40" s="1707"/>
      <c r="G40" s="1707"/>
      <c r="H40" s="1707"/>
      <c r="I40" s="1707"/>
      <c r="J40" s="1707"/>
      <c r="K40" s="1708"/>
    </row>
    <row r="41" spans="1:11">
      <c r="A41" s="283"/>
      <c r="B41" s="282"/>
      <c r="C41" s="282"/>
      <c r="D41" s="282"/>
      <c r="E41" s="282"/>
      <c r="F41" s="282"/>
      <c r="G41" s="282"/>
      <c r="H41" s="282"/>
      <c r="I41" s="282"/>
      <c r="J41" s="282"/>
      <c r="K41" s="282"/>
    </row>
    <row r="42" spans="1:11">
      <c r="A42" s="281" t="s">
        <v>646</v>
      </c>
    </row>
  </sheetData>
  <mergeCells count="112">
    <mergeCell ref="G29:I29"/>
    <mergeCell ref="C30:D30"/>
    <mergeCell ref="E30:F30"/>
    <mergeCell ref="G30:I30"/>
    <mergeCell ref="C31:D31"/>
    <mergeCell ref="E31:F31"/>
    <mergeCell ref="G31:I31"/>
    <mergeCell ref="A32:A40"/>
    <mergeCell ref="B32:K32"/>
    <mergeCell ref="B33:K33"/>
    <mergeCell ref="B34:K34"/>
    <mergeCell ref="B35:K35"/>
    <mergeCell ref="B36:K36"/>
    <mergeCell ref="B37:K37"/>
    <mergeCell ref="B38:K38"/>
    <mergeCell ref="B39:K39"/>
    <mergeCell ref="B40:K40"/>
    <mergeCell ref="C26:D26"/>
    <mergeCell ref="E26:F26"/>
    <mergeCell ref="G26:I26"/>
    <mergeCell ref="J26:K26"/>
    <mergeCell ref="A27:A28"/>
    <mergeCell ref="C27:D27"/>
    <mergeCell ref="E27:F27"/>
    <mergeCell ref="H27:I27"/>
    <mergeCell ref="J27:K27"/>
    <mergeCell ref="G28:I28"/>
    <mergeCell ref="C23:D23"/>
    <mergeCell ref="E23:F23"/>
    <mergeCell ref="G23:I23"/>
    <mergeCell ref="J23:K23"/>
    <mergeCell ref="C24:D24"/>
    <mergeCell ref="E24:F24"/>
    <mergeCell ref="G24:I24"/>
    <mergeCell ref="J24:K24"/>
    <mergeCell ref="C25:D25"/>
    <mergeCell ref="E25:F25"/>
    <mergeCell ref="G25:I25"/>
    <mergeCell ref="J25:K25"/>
    <mergeCell ref="C20:D20"/>
    <mergeCell ref="E20:F20"/>
    <mergeCell ref="G20:I20"/>
    <mergeCell ref="J20:K20"/>
    <mergeCell ref="C21:D21"/>
    <mergeCell ref="E21:F21"/>
    <mergeCell ref="G21:I21"/>
    <mergeCell ref="J21:K21"/>
    <mergeCell ref="C22:D22"/>
    <mergeCell ref="E22:F22"/>
    <mergeCell ref="G22:I22"/>
    <mergeCell ref="J22:K22"/>
    <mergeCell ref="C17:D17"/>
    <mergeCell ref="E17:F17"/>
    <mergeCell ref="G17:I17"/>
    <mergeCell ref="J17:K17"/>
    <mergeCell ref="C18:D18"/>
    <mergeCell ref="E18:F18"/>
    <mergeCell ref="G18:I18"/>
    <mergeCell ref="J18:K18"/>
    <mergeCell ref="C19:D19"/>
    <mergeCell ref="E19:F19"/>
    <mergeCell ref="G19:I19"/>
    <mergeCell ref="J19:K19"/>
    <mergeCell ref="C14:D14"/>
    <mergeCell ref="E14:F14"/>
    <mergeCell ref="G14:I14"/>
    <mergeCell ref="J14:K14"/>
    <mergeCell ref="C15:D15"/>
    <mergeCell ref="E15:F15"/>
    <mergeCell ref="G15:I15"/>
    <mergeCell ref="J15:K15"/>
    <mergeCell ref="C16:D16"/>
    <mergeCell ref="E16:F16"/>
    <mergeCell ref="G16:I16"/>
    <mergeCell ref="J16:K16"/>
    <mergeCell ref="C11:D11"/>
    <mergeCell ref="E11:F11"/>
    <mergeCell ref="G11:I11"/>
    <mergeCell ref="J11:K11"/>
    <mergeCell ref="C12:D12"/>
    <mergeCell ref="E12:F12"/>
    <mergeCell ref="G12:I12"/>
    <mergeCell ref="J12:K12"/>
    <mergeCell ref="C13:D13"/>
    <mergeCell ref="E13:F13"/>
    <mergeCell ref="G13:I13"/>
    <mergeCell ref="J13:K13"/>
    <mergeCell ref="C8:D8"/>
    <mergeCell ref="E8:F8"/>
    <mergeCell ref="G8:I8"/>
    <mergeCell ref="J8:K8"/>
    <mergeCell ref="C9:D9"/>
    <mergeCell ref="E9:F9"/>
    <mergeCell ref="G9:I9"/>
    <mergeCell ref="J9:K9"/>
    <mergeCell ref="C10:D10"/>
    <mergeCell ref="E10:F10"/>
    <mergeCell ref="G10:I10"/>
    <mergeCell ref="J10:K10"/>
    <mergeCell ref="A1:K1"/>
    <mergeCell ref="A3:K3"/>
    <mergeCell ref="A5:A7"/>
    <mergeCell ref="C5:D5"/>
    <mergeCell ref="E5:F5"/>
    <mergeCell ref="G5:I5"/>
    <mergeCell ref="J5:K7"/>
    <mergeCell ref="C6:D6"/>
    <mergeCell ref="E6:F6"/>
    <mergeCell ref="G6:I6"/>
    <mergeCell ref="C7:D7"/>
    <mergeCell ref="E7:F7"/>
    <mergeCell ref="G7:I7"/>
  </mergeCells>
  <phoneticPr fontId="4"/>
  <printOptions horizontalCentered="1"/>
  <pageMargins left="0.74803149606299213" right="0.74803149606299213" top="0.35433070866141736" bottom="0.23622047244094491" header="0.31496062992125984" footer="0.15748031496062992"/>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47070-F8C0-44B4-9416-BFA87EB40504}">
  <sheetPr>
    <tabColor rgb="FF00B050"/>
  </sheetPr>
  <dimension ref="A1:O123"/>
  <sheetViews>
    <sheetView view="pageBreakPreview" zoomScaleNormal="100" zoomScaleSheetLayoutView="100" workbookViewId="0">
      <selection activeCell="I96" sqref="I96:L96"/>
    </sheetView>
  </sheetViews>
  <sheetFormatPr defaultColWidth="5" defaultRowHeight="29.25" customHeight="1"/>
  <cols>
    <col min="1" max="1" width="18" style="333" customWidth="1"/>
    <col min="2" max="2" width="26.625" style="333" customWidth="1"/>
    <col min="3" max="3" width="11" style="333" customWidth="1"/>
    <col min="4" max="6" width="6.125" style="333" customWidth="1"/>
    <col min="7" max="7" width="5.5" style="333" bestFit="1" customWidth="1"/>
    <col min="8" max="8" width="5.125" style="333" customWidth="1"/>
    <col min="9" max="9" width="3.5" style="333" bestFit="1" customWidth="1"/>
    <col min="10" max="12" width="6.125" style="333" customWidth="1"/>
    <col min="13" max="16384" width="5" style="333"/>
  </cols>
  <sheetData>
    <row r="1" spans="1:12" ht="29.25" customHeight="1">
      <c r="A1" s="333" t="s">
        <v>810</v>
      </c>
    </row>
    <row r="3" spans="1:12" ht="29.25" customHeight="1">
      <c r="A3" s="849" t="s">
        <v>812</v>
      </c>
      <c r="B3" s="849"/>
      <c r="C3" s="849"/>
      <c r="D3" s="849"/>
      <c r="E3" s="849"/>
      <c r="F3" s="849"/>
      <c r="G3" s="849"/>
      <c r="H3" s="849"/>
      <c r="I3" s="849"/>
      <c r="J3" s="849"/>
      <c r="K3" s="849"/>
      <c r="L3" s="849"/>
    </row>
    <row r="5" spans="1:12" ht="29.25" customHeight="1" thickBot="1"/>
    <row r="6" spans="1:12" ht="29.25" customHeight="1" thickBot="1">
      <c r="A6" s="747" t="s">
        <v>811</v>
      </c>
      <c r="B6" s="348"/>
      <c r="H6" s="864"/>
      <c r="I6" s="864"/>
      <c r="J6" s="863" t="s">
        <v>1179</v>
      </c>
      <c r="K6" s="863"/>
      <c r="L6" s="863"/>
    </row>
    <row r="7" spans="1:12" ht="28.5" customHeight="1">
      <c r="A7" s="803" t="s">
        <v>813</v>
      </c>
      <c r="B7" s="349" t="s">
        <v>67</v>
      </c>
      <c r="C7" s="807" t="s">
        <v>870</v>
      </c>
      <c r="D7" s="807"/>
      <c r="E7" s="807"/>
      <c r="F7" s="807"/>
      <c r="G7" s="807"/>
      <c r="H7" s="807"/>
      <c r="I7" s="807"/>
      <c r="J7" s="807"/>
      <c r="K7" s="807"/>
      <c r="L7" s="808"/>
    </row>
    <row r="8" spans="1:12" ht="28.5" customHeight="1">
      <c r="A8" s="804"/>
      <c r="B8" s="335" t="s">
        <v>868</v>
      </c>
      <c r="C8" s="782" t="s">
        <v>1052</v>
      </c>
      <c r="D8" s="783"/>
      <c r="E8" s="783"/>
      <c r="F8" s="783"/>
      <c r="G8" s="783"/>
      <c r="H8" s="783"/>
      <c r="I8" s="783"/>
      <c r="J8" s="783"/>
      <c r="K8" s="783"/>
      <c r="L8" s="784"/>
    </row>
    <row r="9" spans="1:12" ht="28.5" customHeight="1">
      <c r="A9" s="804"/>
      <c r="B9" s="339" t="s">
        <v>67</v>
      </c>
      <c r="C9" s="850" t="s">
        <v>869</v>
      </c>
      <c r="D9" s="850"/>
      <c r="E9" s="850"/>
      <c r="F9" s="850"/>
      <c r="G9" s="850"/>
      <c r="H9" s="850"/>
      <c r="I9" s="850"/>
      <c r="J9" s="850"/>
      <c r="K9" s="850"/>
      <c r="L9" s="851"/>
    </row>
    <row r="10" spans="1:12" ht="28.5" customHeight="1">
      <c r="A10" s="804"/>
      <c r="B10" s="335" t="s">
        <v>867</v>
      </c>
      <c r="C10" s="360" t="s">
        <v>1053</v>
      </c>
      <c r="D10" s="359"/>
      <c r="E10" s="359"/>
      <c r="F10" s="359"/>
      <c r="G10" s="359"/>
      <c r="H10" s="359"/>
      <c r="I10" s="359"/>
      <c r="J10" s="359"/>
      <c r="K10" s="359"/>
      <c r="L10" s="361"/>
    </row>
    <row r="11" spans="1:12" ht="28.5" customHeight="1">
      <c r="A11" s="804"/>
      <c r="B11" s="334" t="s">
        <v>814</v>
      </c>
      <c r="C11" s="782"/>
      <c r="D11" s="783"/>
      <c r="E11" s="783"/>
      <c r="F11" s="783"/>
      <c r="G11" s="783"/>
      <c r="H11" s="783"/>
      <c r="I11" s="783"/>
      <c r="J11" s="783"/>
      <c r="K11" s="783"/>
      <c r="L11" s="784"/>
    </row>
    <row r="12" spans="1:12" ht="28.5" customHeight="1">
      <c r="A12" s="804"/>
      <c r="B12" s="334" t="s">
        <v>815</v>
      </c>
      <c r="C12" s="782" t="s">
        <v>1109</v>
      </c>
      <c r="D12" s="783"/>
      <c r="E12" s="783"/>
      <c r="F12" s="783"/>
      <c r="G12" s="783"/>
      <c r="H12" s="783"/>
      <c r="I12" s="783"/>
      <c r="J12" s="783"/>
      <c r="K12" s="783"/>
      <c r="L12" s="784"/>
    </row>
    <row r="13" spans="1:12" ht="28.5" customHeight="1">
      <c r="A13" s="804"/>
      <c r="B13" s="334" t="s">
        <v>816</v>
      </c>
      <c r="C13" s="782" t="s">
        <v>854</v>
      </c>
      <c r="D13" s="783"/>
      <c r="E13" s="783"/>
      <c r="F13" s="795"/>
      <c r="G13" s="796" t="s">
        <v>853</v>
      </c>
      <c r="H13" s="797"/>
      <c r="I13" s="782" t="s">
        <v>854</v>
      </c>
      <c r="J13" s="783"/>
      <c r="K13" s="783"/>
      <c r="L13" s="784"/>
    </row>
    <row r="14" spans="1:12" ht="28.5" customHeight="1">
      <c r="A14" s="804"/>
      <c r="B14" s="334" t="s">
        <v>817</v>
      </c>
      <c r="C14" s="782"/>
      <c r="D14" s="783"/>
      <c r="E14" s="783"/>
      <c r="F14" s="783"/>
      <c r="G14" s="783"/>
      <c r="H14" s="783"/>
      <c r="I14" s="783"/>
      <c r="J14" s="783"/>
      <c r="K14" s="783"/>
      <c r="L14" s="784"/>
    </row>
    <row r="15" spans="1:12" ht="28.5" customHeight="1">
      <c r="A15" s="789" t="s">
        <v>822</v>
      </c>
      <c r="B15" s="334" t="s">
        <v>818</v>
      </c>
      <c r="C15" s="782"/>
      <c r="D15" s="783"/>
      <c r="E15" s="783"/>
      <c r="F15" s="783"/>
      <c r="G15" s="783"/>
      <c r="H15" s="783"/>
      <c r="I15" s="783"/>
      <c r="J15" s="783"/>
      <c r="K15" s="783"/>
      <c r="L15" s="784"/>
    </row>
    <row r="16" spans="1:12" ht="28.5" customHeight="1">
      <c r="A16" s="790"/>
      <c r="B16" s="334" t="s">
        <v>816</v>
      </c>
      <c r="C16" s="782" t="s">
        <v>854</v>
      </c>
      <c r="D16" s="783"/>
      <c r="E16" s="783"/>
      <c r="F16" s="795"/>
      <c r="G16" s="796" t="s">
        <v>853</v>
      </c>
      <c r="H16" s="797"/>
      <c r="I16" s="782" t="s">
        <v>854</v>
      </c>
      <c r="J16" s="783"/>
      <c r="K16" s="783"/>
      <c r="L16" s="784"/>
    </row>
    <row r="17" spans="1:12" ht="28.5" customHeight="1">
      <c r="A17" s="790"/>
      <c r="B17" s="334" t="s">
        <v>817</v>
      </c>
      <c r="C17" s="782"/>
      <c r="D17" s="783"/>
      <c r="E17" s="783"/>
      <c r="F17" s="783"/>
      <c r="G17" s="783"/>
      <c r="H17" s="783"/>
      <c r="I17" s="783"/>
      <c r="J17" s="783"/>
      <c r="K17" s="783"/>
      <c r="L17" s="784"/>
    </row>
    <row r="18" spans="1:12" ht="28.5" customHeight="1">
      <c r="A18" s="350" t="s">
        <v>67</v>
      </c>
      <c r="B18" s="798"/>
      <c r="C18" s="798"/>
      <c r="D18" s="798"/>
      <c r="E18" s="798"/>
      <c r="F18" s="798"/>
      <c r="G18" s="798"/>
      <c r="H18" s="798"/>
      <c r="I18" s="798"/>
      <c r="J18" s="798"/>
      <c r="K18" s="798"/>
      <c r="L18" s="799"/>
    </row>
    <row r="19" spans="1:12" ht="28.5" customHeight="1">
      <c r="A19" s="351" t="s">
        <v>819</v>
      </c>
      <c r="B19" s="798" t="s">
        <v>1180</v>
      </c>
      <c r="C19" s="798"/>
      <c r="D19" s="798"/>
      <c r="E19" s="798"/>
      <c r="F19" s="798"/>
      <c r="G19" s="798"/>
      <c r="H19" s="798"/>
      <c r="I19" s="798"/>
      <c r="J19" s="798"/>
      <c r="K19" s="798"/>
      <c r="L19" s="799"/>
    </row>
    <row r="20" spans="1:12" ht="28.5" customHeight="1">
      <c r="A20" s="351" t="s">
        <v>820</v>
      </c>
      <c r="B20" s="782" t="s">
        <v>1054</v>
      </c>
      <c r="C20" s="783"/>
      <c r="D20" s="783"/>
      <c r="E20" s="783"/>
      <c r="F20" s="783"/>
      <c r="G20" s="783"/>
      <c r="H20" s="783"/>
      <c r="I20" s="783"/>
      <c r="J20" s="783"/>
      <c r="K20" s="783"/>
      <c r="L20" s="784"/>
    </row>
    <row r="21" spans="1:12" ht="28.5" customHeight="1">
      <c r="A21" s="785" t="s">
        <v>821</v>
      </c>
      <c r="B21" s="338" t="s">
        <v>804</v>
      </c>
      <c r="C21" s="787" t="s">
        <v>866</v>
      </c>
      <c r="D21" s="787"/>
      <c r="E21" s="787"/>
      <c r="F21" s="787"/>
      <c r="G21" s="787"/>
      <c r="H21" s="787"/>
      <c r="I21" s="787"/>
      <c r="J21" s="787"/>
      <c r="K21" s="787"/>
      <c r="L21" s="788"/>
    </row>
    <row r="22" spans="1:12" ht="28.5" customHeight="1">
      <c r="A22" s="785"/>
      <c r="B22" s="341" t="s">
        <v>823</v>
      </c>
      <c r="C22" s="337" t="s">
        <v>830</v>
      </c>
      <c r="D22" s="809"/>
      <c r="E22" s="809"/>
      <c r="F22" s="809"/>
      <c r="G22" s="340" t="s">
        <v>809</v>
      </c>
      <c r="H22" s="341"/>
      <c r="I22" s="338" t="s">
        <v>803</v>
      </c>
      <c r="J22" s="341" t="s">
        <v>808</v>
      </c>
      <c r="K22" s="341"/>
      <c r="L22" s="352" t="s">
        <v>807</v>
      </c>
    </row>
    <row r="23" spans="1:12" ht="28.5" customHeight="1">
      <c r="A23" s="785"/>
      <c r="B23" s="341" t="s">
        <v>824</v>
      </c>
      <c r="C23" s="809"/>
      <c r="D23" s="809"/>
      <c r="E23" s="809"/>
      <c r="F23" s="809"/>
      <c r="G23" s="340" t="s">
        <v>809</v>
      </c>
      <c r="H23" s="341"/>
      <c r="I23" s="338" t="s">
        <v>803</v>
      </c>
      <c r="J23" s="341" t="s">
        <v>808</v>
      </c>
      <c r="K23" s="341"/>
      <c r="L23" s="352" t="s">
        <v>807</v>
      </c>
    </row>
    <row r="24" spans="1:12" ht="28.5" customHeight="1">
      <c r="A24" s="785"/>
      <c r="B24" s="341" t="s">
        <v>825</v>
      </c>
      <c r="C24" s="342" t="s">
        <v>831</v>
      </c>
      <c r="D24" s="809" t="s">
        <v>855</v>
      </c>
      <c r="E24" s="809"/>
      <c r="F24" s="809"/>
      <c r="G24" s="340" t="s">
        <v>809</v>
      </c>
      <c r="H24" s="341"/>
      <c r="I24" s="338" t="s">
        <v>803</v>
      </c>
      <c r="J24" s="341" t="s">
        <v>808</v>
      </c>
      <c r="K24" s="341"/>
      <c r="L24" s="352" t="s">
        <v>807</v>
      </c>
    </row>
    <row r="25" spans="1:12" ht="28.5" customHeight="1">
      <c r="A25" s="785"/>
      <c r="B25" s="341" t="s">
        <v>826</v>
      </c>
      <c r="C25" s="337" t="s">
        <v>830</v>
      </c>
      <c r="D25" s="809"/>
      <c r="E25" s="809"/>
      <c r="F25" s="809"/>
      <c r="G25" s="340" t="s">
        <v>809</v>
      </c>
      <c r="H25" s="341"/>
      <c r="I25" s="338" t="s">
        <v>803</v>
      </c>
      <c r="J25" s="341" t="s">
        <v>808</v>
      </c>
      <c r="K25" s="341"/>
      <c r="L25" s="352" t="s">
        <v>807</v>
      </c>
    </row>
    <row r="26" spans="1:12" ht="28.5" customHeight="1">
      <c r="A26" s="785"/>
      <c r="B26" s="334" t="s">
        <v>827</v>
      </c>
      <c r="C26" s="359" t="s">
        <v>808</v>
      </c>
      <c r="D26" s="800"/>
      <c r="E26" s="800"/>
      <c r="F26" s="783" t="s">
        <v>807</v>
      </c>
      <c r="G26" s="783"/>
      <c r="H26" s="783"/>
      <c r="I26" s="783"/>
      <c r="J26" s="783"/>
      <c r="K26" s="783"/>
      <c r="L26" s="784"/>
    </row>
    <row r="27" spans="1:12" ht="28.5" customHeight="1">
      <c r="A27" s="785"/>
      <c r="B27" s="333" t="s">
        <v>828</v>
      </c>
      <c r="C27" s="805" t="s">
        <v>808</v>
      </c>
      <c r="D27" s="801"/>
      <c r="E27" s="801"/>
      <c r="F27" s="791" t="s">
        <v>807</v>
      </c>
      <c r="G27" s="791"/>
      <c r="H27" s="791"/>
      <c r="I27" s="791"/>
      <c r="J27" s="791"/>
      <c r="K27" s="791"/>
      <c r="L27" s="792"/>
    </row>
    <row r="28" spans="1:12" ht="28.5" customHeight="1" thickBot="1">
      <c r="A28" s="786"/>
      <c r="B28" s="353" t="s">
        <v>829</v>
      </c>
      <c r="C28" s="806"/>
      <c r="D28" s="802"/>
      <c r="E28" s="802"/>
      <c r="F28" s="793"/>
      <c r="G28" s="793"/>
      <c r="H28" s="793"/>
      <c r="I28" s="793"/>
      <c r="J28" s="793"/>
      <c r="K28" s="793"/>
      <c r="L28" s="794"/>
    </row>
    <row r="29" spans="1:12" ht="28.5" customHeight="1" thickBot="1">
      <c r="A29" s="759" t="s">
        <v>1172</v>
      </c>
      <c r="B29" s="756"/>
      <c r="C29" s="757"/>
      <c r="D29" s="758"/>
      <c r="E29" s="758"/>
      <c r="F29" s="757"/>
      <c r="G29" s="757"/>
      <c r="H29" s="757"/>
      <c r="I29" s="757"/>
      <c r="J29" s="757"/>
      <c r="K29" s="757"/>
      <c r="L29" s="757"/>
    </row>
    <row r="30" spans="1:12" ht="28.5" customHeight="1">
      <c r="A30" s="865" t="s">
        <v>862</v>
      </c>
      <c r="B30" s="868" t="s">
        <v>863</v>
      </c>
      <c r="C30" s="868"/>
      <c r="D30" s="868"/>
      <c r="E30" s="868"/>
      <c r="F30" s="868"/>
      <c r="G30" s="868"/>
      <c r="H30" s="868"/>
      <c r="I30" s="868"/>
      <c r="J30" s="868"/>
      <c r="K30" s="868"/>
      <c r="L30" s="869"/>
    </row>
    <row r="31" spans="1:12" ht="28.5" customHeight="1">
      <c r="A31" s="866"/>
      <c r="B31" s="870"/>
      <c r="C31" s="870"/>
      <c r="D31" s="870"/>
      <c r="E31" s="870"/>
      <c r="F31" s="870"/>
      <c r="G31" s="870"/>
      <c r="H31" s="870"/>
      <c r="I31" s="870"/>
      <c r="J31" s="870"/>
      <c r="K31" s="870"/>
      <c r="L31" s="871"/>
    </row>
    <row r="32" spans="1:12" ht="28.5" customHeight="1">
      <c r="A32" s="866"/>
      <c r="B32" s="870"/>
      <c r="C32" s="870"/>
      <c r="D32" s="870"/>
      <c r="E32" s="870"/>
      <c r="F32" s="870"/>
      <c r="G32" s="870"/>
      <c r="H32" s="870"/>
      <c r="I32" s="870"/>
      <c r="J32" s="870"/>
      <c r="K32" s="870"/>
      <c r="L32" s="871"/>
    </row>
    <row r="33" spans="1:12" ht="28.5" customHeight="1">
      <c r="A33" s="866"/>
      <c r="B33" s="870"/>
      <c r="C33" s="870"/>
      <c r="D33" s="870"/>
      <c r="E33" s="870"/>
      <c r="F33" s="870"/>
      <c r="G33" s="870"/>
      <c r="H33" s="870"/>
      <c r="I33" s="870"/>
      <c r="J33" s="870"/>
      <c r="K33" s="870"/>
      <c r="L33" s="871"/>
    </row>
    <row r="34" spans="1:12" ht="28.5" customHeight="1">
      <c r="A34" s="866"/>
      <c r="B34" s="870"/>
      <c r="C34" s="870"/>
      <c r="D34" s="870"/>
      <c r="E34" s="870"/>
      <c r="F34" s="870"/>
      <c r="G34" s="870"/>
      <c r="H34" s="870"/>
      <c r="I34" s="870"/>
      <c r="J34" s="870"/>
      <c r="K34" s="870"/>
      <c r="L34" s="871"/>
    </row>
    <row r="35" spans="1:12" ht="28.5" customHeight="1">
      <c r="A35" s="866"/>
      <c r="B35" s="870"/>
      <c r="C35" s="870"/>
      <c r="D35" s="870"/>
      <c r="E35" s="870"/>
      <c r="F35" s="870"/>
      <c r="G35" s="870"/>
      <c r="H35" s="870"/>
      <c r="I35" s="870"/>
      <c r="J35" s="870"/>
      <c r="K35" s="870"/>
      <c r="L35" s="871"/>
    </row>
    <row r="36" spans="1:12" ht="28.5" customHeight="1">
      <c r="A36" s="866"/>
      <c r="B36" s="870"/>
      <c r="C36" s="870"/>
      <c r="D36" s="870"/>
      <c r="E36" s="870"/>
      <c r="F36" s="870"/>
      <c r="G36" s="870"/>
      <c r="H36" s="870"/>
      <c r="I36" s="870"/>
      <c r="J36" s="870"/>
      <c r="K36" s="870"/>
      <c r="L36" s="871"/>
    </row>
    <row r="37" spans="1:12" ht="28.5" customHeight="1">
      <c r="A37" s="866"/>
      <c r="B37" s="870"/>
      <c r="C37" s="870"/>
      <c r="D37" s="870"/>
      <c r="E37" s="870"/>
      <c r="F37" s="870"/>
      <c r="G37" s="870"/>
      <c r="H37" s="870"/>
      <c r="I37" s="870"/>
      <c r="J37" s="870"/>
      <c r="K37" s="870"/>
      <c r="L37" s="871"/>
    </row>
    <row r="38" spans="1:12" ht="28.5" customHeight="1">
      <c r="A38" s="866"/>
      <c r="B38" s="870"/>
      <c r="C38" s="870"/>
      <c r="D38" s="870"/>
      <c r="E38" s="870"/>
      <c r="F38" s="870"/>
      <c r="G38" s="870"/>
      <c r="H38" s="870"/>
      <c r="I38" s="870"/>
      <c r="J38" s="870"/>
      <c r="K38" s="870"/>
      <c r="L38" s="871"/>
    </row>
    <row r="39" spans="1:12" ht="28.5" customHeight="1">
      <c r="A39" s="866"/>
      <c r="B39" s="870"/>
      <c r="C39" s="870"/>
      <c r="D39" s="870"/>
      <c r="E39" s="870"/>
      <c r="F39" s="870"/>
      <c r="G39" s="870"/>
      <c r="H39" s="870"/>
      <c r="I39" s="870"/>
      <c r="J39" s="870"/>
      <c r="K39" s="870"/>
      <c r="L39" s="871"/>
    </row>
    <row r="40" spans="1:12" ht="28.5" customHeight="1">
      <c r="A40" s="866"/>
      <c r="B40" s="870"/>
      <c r="C40" s="870"/>
      <c r="D40" s="870"/>
      <c r="E40" s="870"/>
      <c r="F40" s="870"/>
      <c r="G40" s="870"/>
      <c r="H40" s="870"/>
      <c r="I40" s="870"/>
      <c r="J40" s="870"/>
      <c r="K40" s="870"/>
      <c r="L40" s="871"/>
    </row>
    <row r="41" spans="1:12" ht="28.5" customHeight="1">
      <c r="A41" s="866"/>
      <c r="B41" s="870"/>
      <c r="C41" s="870"/>
      <c r="D41" s="870"/>
      <c r="E41" s="870"/>
      <c r="F41" s="870"/>
      <c r="G41" s="870"/>
      <c r="H41" s="870"/>
      <c r="I41" s="870"/>
      <c r="J41" s="870"/>
      <c r="K41" s="870"/>
      <c r="L41" s="871"/>
    </row>
    <row r="42" spans="1:12" ht="28.5" customHeight="1">
      <c r="A42" s="866"/>
      <c r="B42" s="870"/>
      <c r="C42" s="870"/>
      <c r="D42" s="870"/>
      <c r="E42" s="870"/>
      <c r="F42" s="870"/>
      <c r="G42" s="870"/>
      <c r="H42" s="870"/>
      <c r="I42" s="870"/>
      <c r="J42" s="870"/>
      <c r="K42" s="870"/>
      <c r="L42" s="871"/>
    </row>
    <row r="43" spans="1:12" ht="28.5" customHeight="1">
      <c r="A43" s="866"/>
      <c r="B43" s="870"/>
      <c r="C43" s="870"/>
      <c r="D43" s="870"/>
      <c r="E43" s="870"/>
      <c r="F43" s="870"/>
      <c r="G43" s="870"/>
      <c r="H43" s="870"/>
      <c r="I43" s="870"/>
      <c r="J43" s="870"/>
      <c r="K43" s="870"/>
      <c r="L43" s="871"/>
    </row>
    <row r="44" spans="1:12" ht="28.5" customHeight="1">
      <c r="A44" s="866"/>
      <c r="B44" s="870"/>
      <c r="C44" s="870"/>
      <c r="D44" s="870"/>
      <c r="E44" s="870"/>
      <c r="F44" s="870"/>
      <c r="G44" s="870"/>
      <c r="H44" s="870"/>
      <c r="I44" s="870"/>
      <c r="J44" s="870"/>
      <c r="K44" s="870"/>
      <c r="L44" s="871"/>
    </row>
    <row r="45" spans="1:12" ht="28.5" customHeight="1">
      <c r="A45" s="866"/>
      <c r="B45" s="870"/>
      <c r="C45" s="870"/>
      <c r="D45" s="870"/>
      <c r="E45" s="870"/>
      <c r="F45" s="870"/>
      <c r="G45" s="870"/>
      <c r="H45" s="870"/>
      <c r="I45" s="870"/>
      <c r="J45" s="870"/>
      <c r="K45" s="870"/>
      <c r="L45" s="871"/>
    </row>
    <row r="46" spans="1:12" ht="28.5" customHeight="1">
      <c r="A46" s="866"/>
      <c r="B46" s="870"/>
      <c r="C46" s="870"/>
      <c r="D46" s="870"/>
      <c r="E46" s="870"/>
      <c r="F46" s="870"/>
      <c r="G46" s="870"/>
      <c r="H46" s="870"/>
      <c r="I46" s="870"/>
      <c r="J46" s="870"/>
      <c r="K46" s="870"/>
      <c r="L46" s="871"/>
    </row>
    <row r="47" spans="1:12" ht="28.5" customHeight="1">
      <c r="A47" s="866"/>
      <c r="B47" s="870"/>
      <c r="C47" s="870"/>
      <c r="D47" s="870"/>
      <c r="E47" s="870"/>
      <c r="F47" s="870"/>
      <c r="G47" s="870"/>
      <c r="H47" s="870"/>
      <c r="I47" s="870"/>
      <c r="J47" s="870"/>
      <c r="K47" s="870"/>
      <c r="L47" s="871"/>
    </row>
    <row r="48" spans="1:12" ht="28.5" customHeight="1">
      <c r="A48" s="866"/>
      <c r="B48" s="870"/>
      <c r="C48" s="870"/>
      <c r="D48" s="870"/>
      <c r="E48" s="870"/>
      <c r="F48" s="870"/>
      <c r="G48" s="870"/>
      <c r="H48" s="870"/>
      <c r="I48" s="870"/>
      <c r="J48" s="870"/>
      <c r="K48" s="870"/>
      <c r="L48" s="871"/>
    </row>
    <row r="49" spans="1:12" ht="28.5" customHeight="1">
      <c r="A49" s="866"/>
      <c r="B49" s="870"/>
      <c r="C49" s="870"/>
      <c r="D49" s="870"/>
      <c r="E49" s="870"/>
      <c r="F49" s="870"/>
      <c r="G49" s="870"/>
      <c r="H49" s="870"/>
      <c r="I49" s="870"/>
      <c r="J49" s="870"/>
      <c r="K49" s="870"/>
      <c r="L49" s="871"/>
    </row>
    <row r="50" spans="1:12" ht="28.5" customHeight="1">
      <c r="A50" s="866"/>
      <c r="B50" s="870"/>
      <c r="C50" s="870"/>
      <c r="D50" s="870"/>
      <c r="E50" s="870"/>
      <c r="F50" s="870"/>
      <c r="G50" s="870"/>
      <c r="H50" s="870"/>
      <c r="I50" s="870"/>
      <c r="J50" s="870"/>
      <c r="K50" s="870"/>
      <c r="L50" s="871"/>
    </row>
    <row r="51" spans="1:12" ht="28.5" customHeight="1">
      <c r="A51" s="866"/>
      <c r="B51" s="870"/>
      <c r="C51" s="870"/>
      <c r="D51" s="870"/>
      <c r="E51" s="870"/>
      <c r="F51" s="870"/>
      <c r="G51" s="870"/>
      <c r="H51" s="870"/>
      <c r="I51" s="870"/>
      <c r="J51" s="870"/>
      <c r="K51" s="870"/>
      <c r="L51" s="871"/>
    </row>
    <row r="52" spans="1:12" ht="28.5" customHeight="1">
      <c r="A52" s="866"/>
      <c r="B52" s="870"/>
      <c r="C52" s="870"/>
      <c r="D52" s="870"/>
      <c r="E52" s="870"/>
      <c r="F52" s="870"/>
      <c r="G52" s="870"/>
      <c r="H52" s="870"/>
      <c r="I52" s="870"/>
      <c r="J52" s="870"/>
      <c r="K52" s="870"/>
      <c r="L52" s="871"/>
    </row>
    <row r="53" spans="1:12" ht="28.5" customHeight="1">
      <c r="A53" s="866"/>
      <c r="B53" s="870"/>
      <c r="C53" s="870"/>
      <c r="D53" s="870"/>
      <c r="E53" s="870"/>
      <c r="F53" s="870"/>
      <c r="G53" s="870"/>
      <c r="H53" s="870"/>
      <c r="I53" s="870"/>
      <c r="J53" s="870"/>
      <c r="K53" s="870"/>
      <c r="L53" s="871"/>
    </row>
    <row r="54" spans="1:12" ht="28.5" customHeight="1">
      <c r="A54" s="866"/>
      <c r="B54" s="870"/>
      <c r="C54" s="870"/>
      <c r="D54" s="870"/>
      <c r="E54" s="870"/>
      <c r="F54" s="870"/>
      <c r="G54" s="870"/>
      <c r="H54" s="870"/>
      <c r="I54" s="870"/>
      <c r="J54" s="870"/>
      <c r="K54" s="870"/>
      <c r="L54" s="871"/>
    </row>
    <row r="55" spans="1:12" ht="28.5" customHeight="1">
      <c r="A55" s="866"/>
      <c r="B55" s="870"/>
      <c r="C55" s="870"/>
      <c r="D55" s="870"/>
      <c r="E55" s="870"/>
      <c r="F55" s="870"/>
      <c r="G55" s="870"/>
      <c r="H55" s="870"/>
      <c r="I55" s="870"/>
      <c r="J55" s="870"/>
      <c r="K55" s="870"/>
      <c r="L55" s="871"/>
    </row>
    <row r="56" spans="1:12" ht="28.5" customHeight="1">
      <c r="A56" s="866"/>
      <c r="B56" s="870"/>
      <c r="C56" s="870"/>
      <c r="D56" s="870"/>
      <c r="E56" s="870"/>
      <c r="F56" s="870"/>
      <c r="G56" s="870"/>
      <c r="H56" s="870"/>
      <c r="I56" s="870"/>
      <c r="J56" s="870"/>
      <c r="K56" s="870"/>
      <c r="L56" s="871"/>
    </row>
    <row r="57" spans="1:12" ht="28.5" customHeight="1">
      <c r="A57" s="866"/>
      <c r="B57" s="870"/>
      <c r="C57" s="870"/>
      <c r="D57" s="870"/>
      <c r="E57" s="870"/>
      <c r="F57" s="870"/>
      <c r="G57" s="870"/>
      <c r="H57" s="870"/>
      <c r="I57" s="870"/>
      <c r="J57" s="870"/>
      <c r="K57" s="870"/>
      <c r="L57" s="871"/>
    </row>
    <row r="58" spans="1:12" ht="28.5" customHeight="1">
      <c r="A58" s="866"/>
      <c r="B58" s="870"/>
      <c r="C58" s="870"/>
      <c r="D58" s="870"/>
      <c r="E58" s="870"/>
      <c r="F58" s="870"/>
      <c r="G58" s="870"/>
      <c r="H58" s="870"/>
      <c r="I58" s="870"/>
      <c r="J58" s="870"/>
      <c r="K58" s="870"/>
      <c r="L58" s="871"/>
    </row>
    <row r="59" spans="1:12" ht="28.5" customHeight="1">
      <c r="A59" s="866"/>
      <c r="B59" s="870"/>
      <c r="C59" s="870"/>
      <c r="D59" s="870"/>
      <c r="E59" s="870"/>
      <c r="F59" s="870"/>
      <c r="G59" s="870"/>
      <c r="H59" s="870"/>
      <c r="I59" s="870"/>
      <c r="J59" s="870"/>
      <c r="K59" s="870"/>
      <c r="L59" s="871"/>
    </row>
    <row r="60" spans="1:12" ht="28.5" customHeight="1" thickBot="1">
      <c r="A60" s="867"/>
      <c r="B60" s="872"/>
      <c r="C60" s="872"/>
      <c r="D60" s="872"/>
      <c r="E60" s="872"/>
      <c r="F60" s="872"/>
      <c r="G60" s="872"/>
      <c r="H60" s="872"/>
      <c r="I60" s="872"/>
      <c r="J60" s="872"/>
      <c r="K60" s="872"/>
      <c r="L60" s="873"/>
    </row>
    <row r="61" spans="1:12" ht="28.5" customHeight="1">
      <c r="A61" s="865" t="s">
        <v>864</v>
      </c>
      <c r="B61" s="833"/>
      <c r="C61" s="833"/>
      <c r="D61" s="833"/>
      <c r="E61" s="833"/>
      <c r="F61" s="833"/>
      <c r="G61" s="833"/>
      <c r="H61" s="833"/>
      <c r="I61" s="833"/>
      <c r="J61" s="833"/>
      <c r="K61" s="833"/>
      <c r="L61" s="834"/>
    </row>
    <row r="62" spans="1:12" ht="28.5" customHeight="1">
      <c r="A62" s="866"/>
      <c r="B62" s="835"/>
      <c r="C62" s="835"/>
      <c r="D62" s="835"/>
      <c r="E62" s="835"/>
      <c r="F62" s="835"/>
      <c r="G62" s="835"/>
      <c r="H62" s="835"/>
      <c r="I62" s="835"/>
      <c r="J62" s="835"/>
      <c r="K62" s="835"/>
      <c r="L62" s="836"/>
    </row>
    <row r="63" spans="1:12" ht="28.5" customHeight="1">
      <c r="A63" s="866"/>
      <c r="B63" s="835"/>
      <c r="C63" s="835"/>
      <c r="D63" s="835"/>
      <c r="E63" s="835"/>
      <c r="F63" s="835"/>
      <c r="G63" s="835"/>
      <c r="H63" s="835"/>
      <c r="I63" s="835"/>
      <c r="J63" s="835"/>
      <c r="K63" s="835"/>
      <c r="L63" s="836"/>
    </row>
    <row r="64" spans="1:12" ht="28.5" customHeight="1">
      <c r="A64" s="866"/>
      <c r="B64" s="835"/>
      <c r="C64" s="835"/>
      <c r="D64" s="835"/>
      <c r="E64" s="835"/>
      <c r="F64" s="835"/>
      <c r="G64" s="835"/>
      <c r="H64" s="835"/>
      <c r="I64" s="835"/>
      <c r="J64" s="835"/>
      <c r="K64" s="835"/>
      <c r="L64" s="836"/>
    </row>
    <row r="65" spans="1:12" ht="28.5" customHeight="1">
      <c r="A65" s="866"/>
      <c r="B65" s="835"/>
      <c r="C65" s="835"/>
      <c r="D65" s="835"/>
      <c r="E65" s="835"/>
      <c r="F65" s="835"/>
      <c r="G65" s="835"/>
      <c r="H65" s="835"/>
      <c r="I65" s="835"/>
      <c r="J65" s="835"/>
      <c r="K65" s="835"/>
      <c r="L65" s="836"/>
    </row>
    <row r="66" spans="1:12" ht="28.5" customHeight="1">
      <c r="A66" s="866"/>
      <c r="B66" s="835"/>
      <c r="C66" s="835"/>
      <c r="D66" s="835"/>
      <c r="E66" s="835"/>
      <c r="F66" s="835"/>
      <c r="G66" s="835"/>
      <c r="H66" s="835"/>
      <c r="I66" s="835"/>
      <c r="J66" s="835"/>
      <c r="K66" s="835"/>
      <c r="L66" s="836"/>
    </row>
    <row r="67" spans="1:12" ht="28.5" customHeight="1">
      <c r="A67" s="866"/>
      <c r="B67" s="835"/>
      <c r="C67" s="835"/>
      <c r="D67" s="835"/>
      <c r="E67" s="835"/>
      <c r="F67" s="835"/>
      <c r="G67" s="835"/>
      <c r="H67" s="835"/>
      <c r="I67" s="835"/>
      <c r="J67" s="835"/>
      <c r="K67" s="835"/>
      <c r="L67" s="836"/>
    </row>
    <row r="68" spans="1:12" ht="28.5" customHeight="1">
      <c r="A68" s="866"/>
      <c r="B68" s="835"/>
      <c r="C68" s="835"/>
      <c r="D68" s="835"/>
      <c r="E68" s="835"/>
      <c r="F68" s="835"/>
      <c r="G68" s="835"/>
      <c r="H68" s="835"/>
      <c r="I68" s="835"/>
      <c r="J68" s="835"/>
      <c r="K68" s="835"/>
      <c r="L68" s="836"/>
    </row>
    <row r="69" spans="1:12" ht="28.5" customHeight="1">
      <c r="A69" s="866"/>
      <c r="B69" s="835"/>
      <c r="C69" s="835"/>
      <c r="D69" s="835"/>
      <c r="E69" s="835"/>
      <c r="F69" s="835"/>
      <c r="G69" s="835"/>
      <c r="H69" s="835"/>
      <c r="I69" s="835"/>
      <c r="J69" s="835"/>
      <c r="K69" s="835"/>
      <c r="L69" s="836"/>
    </row>
    <row r="70" spans="1:12" ht="28.5" customHeight="1">
      <c r="A70" s="866"/>
      <c r="B70" s="835"/>
      <c r="C70" s="835"/>
      <c r="D70" s="835"/>
      <c r="E70" s="835"/>
      <c r="F70" s="835"/>
      <c r="G70" s="835"/>
      <c r="H70" s="835"/>
      <c r="I70" s="835"/>
      <c r="J70" s="835"/>
      <c r="K70" s="835"/>
      <c r="L70" s="836"/>
    </row>
    <row r="71" spans="1:12" ht="28.5" customHeight="1">
      <c r="A71" s="866"/>
      <c r="B71" s="835"/>
      <c r="C71" s="835"/>
      <c r="D71" s="835"/>
      <c r="E71" s="835"/>
      <c r="F71" s="835"/>
      <c r="G71" s="835"/>
      <c r="H71" s="835"/>
      <c r="I71" s="835"/>
      <c r="J71" s="835"/>
      <c r="K71" s="835"/>
      <c r="L71" s="836"/>
    </row>
    <row r="72" spans="1:12" ht="28.5" customHeight="1">
      <c r="A72" s="866"/>
      <c r="B72" s="835"/>
      <c r="C72" s="835"/>
      <c r="D72" s="835"/>
      <c r="E72" s="835"/>
      <c r="F72" s="835"/>
      <c r="G72" s="835"/>
      <c r="H72" s="835"/>
      <c r="I72" s="835"/>
      <c r="J72" s="835"/>
      <c r="K72" s="835"/>
      <c r="L72" s="836"/>
    </row>
    <row r="73" spans="1:12" ht="28.5" customHeight="1">
      <c r="A73" s="866"/>
      <c r="B73" s="835"/>
      <c r="C73" s="835"/>
      <c r="D73" s="835"/>
      <c r="E73" s="835"/>
      <c r="F73" s="835"/>
      <c r="G73" s="835"/>
      <c r="H73" s="835"/>
      <c r="I73" s="835"/>
      <c r="J73" s="835"/>
      <c r="K73" s="835"/>
      <c r="L73" s="836"/>
    </row>
    <row r="74" spans="1:12" ht="28.5" customHeight="1">
      <c r="A74" s="866"/>
      <c r="B74" s="835"/>
      <c r="C74" s="835"/>
      <c r="D74" s="835"/>
      <c r="E74" s="835"/>
      <c r="F74" s="835"/>
      <c r="G74" s="835"/>
      <c r="H74" s="835"/>
      <c r="I74" s="835"/>
      <c r="J74" s="835"/>
      <c r="K74" s="835"/>
      <c r="L74" s="836"/>
    </row>
    <row r="75" spans="1:12" ht="28.5" customHeight="1">
      <c r="A75" s="866"/>
      <c r="B75" s="835"/>
      <c r="C75" s="835"/>
      <c r="D75" s="835"/>
      <c r="E75" s="835"/>
      <c r="F75" s="835"/>
      <c r="G75" s="835"/>
      <c r="H75" s="835"/>
      <c r="I75" s="835"/>
      <c r="J75" s="835"/>
      <c r="K75" s="835"/>
      <c r="L75" s="836"/>
    </row>
    <row r="76" spans="1:12" ht="28.5" customHeight="1">
      <c r="A76" s="866"/>
      <c r="B76" s="835"/>
      <c r="C76" s="835"/>
      <c r="D76" s="835"/>
      <c r="E76" s="835"/>
      <c r="F76" s="835"/>
      <c r="G76" s="835"/>
      <c r="H76" s="835"/>
      <c r="I76" s="835"/>
      <c r="J76" s="835"/>
      <c r="K76" s="835"/>
      <c r="L76" s="836"/>
    </row>
    <row r="77" spans="1:12" ht="28.5" customHeight="1">
      <c r="A77" s="866"/>
      <c r="B77" s="835"/>
      <c r="C77" s="835"/>
      <c r="D77" s="835"/>
      <c r="E77" s="835"/>
      <c r="F77" s="835"/>
      <c r="G77" s="835"/>
      <c r="H77" s="835"/>
      <c r="I77" s="835"/>
      <c r="J77" s="835"/>
      <c r="K77" s="835"/>
      <c r="L77" s="836"/>
    </row>
    <row r="78" spans="1:12" ht="28.5" customHeight="1">
      <c r="A78" s="866"/>
      <c r="B78" s="835"/>
      <c r="C78" s="835"/>
      <c r="D78" s="835"/>
      <c r="E78" s="835"/>
      <c r="F78" s="835"/>
      <c r="G78" s="835"/>
      <c r="H78" s="835"/>
      <c r="I78" s="835"/>
      <c r="J78" s="835"/>
      <c r="K78" s="835"/>
      <c r="L78" s="836"/>
    </row>
    <row r="79" spans="1:12" ht="28.5" customHeight="1">
      <c r="A79" s="874" t="s">
        <v>865</v>
      </c>
      <c r="B79" s="837"/>
      <c r="C79" s="838"/>
      <c r="D79" s="838"/>
      <c r="E79" s="838"/>
      <c r="F79" s="838"/>
      <c r="G79" s="838"/>
      <c r="H79" s="838"/>
      <c r="I79" s="838"/>
      <c r="J79" s="838"/>
      <c r="K79" s="838"/>
      <c r="L79" s="839"/>
    </row>
    <row r="80" spans="1:12" ht="28.5" customHeight="1">
      <c r="A80" s="874"/>
      <c r="B80" s="837"/>
      <c r="C80" s="838"/>
      <c r="D80" s="838"/>
      <c r="E80" s="838"/>
      <c r="F80" s="838"/>
      <c r="G80" s="838"/>
      <c r="H80" s="838"/>
      <c r="I80" s="838"/>
      <c r="J80" s="838"/>
      <c r="K80" s="838"/>
      <c r="L80" s="839"/>
    </row>
    <row r="81" spans="1:12" ht="28.5" customHeight="1">
      <c r="A81" s="874"/>
      <c r="B81" s="837"/>
      <c r="C81" s="838"/>
      <c r="D81" s="838"/>
      <c r="E81" s="838"/>
      <c r="F81" s="838"/>
      <c r="G81" s="838"/>
      <c r="H81" s="838"/>
      <c r="I81" s="838"/>
      <c r="J81" s="838"/>
      <c r="K81" s="838"/>
      <c r="L81" s="839"/>
    </row>
    <row r="82" spans="1:12" ht="28.5" customHeight="1">
      <c r="A82" s="874"/>
      <c r="B82" s="837"/>
      <c r="C82" s="838"/>
      <c r="D82" s="838"/>
      <c r="E82" s="838"/>
      <c r="F82" s="838"/>
      <c r="G82" s="838"/>
      <c r="H82" s="838"/>
      <c r="I82" s="838"/>
      <c r="J82" s="838"/>
      <c r="K82" s="838"/>
      <c r="L82" s="839"/>
    </row>
    <row r="83" spans="1:12" ht="28.5" customHeight="1">
      <c r="A83" s="874"/>
      <c r="B83" s="837"/>
      <c r="C83" s="838"/>
      <c r="D83" s="838"/>
      <c r="E83" s="838"/>
      <c r="F83" s="838"/>
      <c r="G83" s="838"/>
      <c r="H83" s="838"/>
      <c r="I83" s="838"/>
      <c r="J83" s="838"/>
      <c r="K83" s="838"/>
      <c r="L83" s="839"/>
    </row>
    <row r="84" spans="1:12" ht="28.5" customHeight="1">
      <c r="A84" s="874"/>
      <c r="B84" s="837"/>
      <c r="C84" s="838"/>
      <c r="D84" s="838"/>
      <c r="E84" s="838"/>
      <c r="F84" s="838"/>
      <c r="G84" s="838"/>
      <c r="H84" s="838"/>
      <c r="I84" s="838"/>
      <c r="J84" s="838"/>
      <c r="K84" s="838"/>
      <c r="L84" s="839"/>
    </row>
    <row r="85" spans="1:12" ht="28.5" customHeight="1">
      <c r="A85" s="874"/>
      <c r="B85" s="837"/>
      <c r="C85" s="838"/>
      <c r="D85" s="838"/>
      <c r="E85" s="838"/>
      <c r="F85" s="838"/>
      <c r="G85" s="838"/>
      <c r="H85" s="838"/>
      <c r="I85" s="838"/>
      <c r="J85" s="838"/>
      <c r="K85" s="838"/>
      <c r="L85" s="839"/>
    </row>
    <row r="86" spans="1:12" ht="28.5" customHeight="1">
      <c r="A86" s="874"/>
      <c r="B86" s="837"/>
      <c r="C86" s="838"/>
      <c r="D86" s="838"/>
      <c r="E86" s="838"/>
      <c r="F86" s="838"/>
      <c r="G86" s="838"/>
      <c r="H86" s="838"/>
      <c r="I86" s="838"/>
      <c r="J86" s="838"/>
      <c r="K86" s="838"/>
      <c r="L86" s="839"/>
    </row>
    <row r="87" spans="1:12" ht="28.5" customHeight="1">
      <c r="A87" s="874"/>
      <c r="B87" s="837"/>
      <c r="C87" s="838"/>
      <c r="D87" s="838"/>
      <c r="E87" s="838"/>
      <c r="F87" s="838"/>
      <c r="G87" s="838"/>
      <c r="H87" s="838"/>
      <c r="I87" s="838"/>
      <c r="J87" s="838"/>
      <c r="K87" s="838"/>
      <c r="L87" s="839"/>
    </row>
    <row r="88" spans="1:12" ht="28.5" customHeight="1">
      <c r="A88" s="874"/>
      <c r="B88" s="837"/>
      <c r="C88" s="838"/>
      <c r="D88" s="838"/>
      <c r="E88" s="838"/>
      <c r="F88" s="838"/>
      <c r="G88" s="838"/>
      <c r="H88" s="838"/>
      <c r="I88" s="838"/>
      <c r="J88" s="838"/>
      <c r="K88" s="838"/>
      <c r="L88" s="839"/>
    </row>
    <row r="89" spans="1:12" ht="28.5" customHeight="1">
      <c r="A89" s="874"/>
      <c r="B89" s="837"/>
      <c r="C89" s="838"/>
      <c r="D89" s="838"/>
      <c r="E89" s="838"/>
      <c r="F89" s="838"/>
      <c r="G89" s="838"/>
      <c r="H89" s="838"/>
      <c r="I89" s="838"/>
      <c r="J89" s="838"/>
      <c r="K89" s="838"/>
      <c r="L89" s="839"/>
    </row>
    <row r="90" spans="1:12" ht="28.5" customHeight="1">
      <c r="A90" s="874"/>
      <c r="B90" s="837"/>
      <c r="C90" s="838"/>
      <c r="D90" s="838"/>
      <c r="E90" s="838"/>
      <c r="F90" s="838"/>
      <c r="G90" s="838"/>
      <c r="H90" s="838"/>
      <c r="I90" s="838"/>
      <c r="J90" s="838"/>
      <c r="K90" s="838"/>
      <c r="L90" s="839"/>
    </row>
    <row r="91" spans="1:12" ht="28.5" customHeight="1">
      <c r="A91" s="874"/>
      <c r="B91" s="837"/>
      <c r="C91" s="838"/>
      <c r="D91" s="838"/>
      <c r="E91" s="838"/>
      <c r="F91" s="838"/>
      <c r="G91" s="838"/>
      <c r="H91" s="838"/>
      <c r="I91" s="838"/>
      <c r="J91" s="838"/>
      <c r="K91" s="838"/>
      <c r="L91" s="839"/>
    </row>
    <row r="92" spans="1:12" ht="28.5" customHeight="1">
      <c r="A92" s="874"/>
      <c r="B92" s="837"/>
      <c r="C92" s="838"/>
      <c r="D92" s="838"/>
      <c r="E92" s="838"/>
      <c r="F92" s="838"/>
      <c r="G92" s="838"/>
      <c r="H92" s="838"/>
      <c r="I92" s="838"/>
      <c r="J92" s="838"/>
      <c r="K92" s="838"/>
      <c r="L92" s="839"/>
    </row>
    <row r="93" spans="1:12" ht="28.5" customHeight="1">
      <c r="A93" s="874"/>
      <c r="B93" s="837"/>
      <c r="C93" s="838"/>
      <c r="D93" s="838"/>
      <c r="E93" s="838"/>
      <c r="F93" s="838"/>
      <c r="G93" s="838"/>
      <c r="H93" s="838"/>
      <c r="I93" s="838"/>
      <c r="J93" s="838"/>
      <c r="K93" s="838"/>
      <c r="L93" s="839"/>
    </row>
    <row r="94" spans="1:12" ht="28.5" customHeight="1">
      <c r="A94" s="874"/>
      <c r="B94" s="837"/>
      <c r="C94" s="838"/>
      <c r="D94" s="838"/>
      <c r="E94" s="838"/>
      <c r="F94" s="838"/>
      <c r="G94" s="838"/>
      <c r="H94" s="838"/>
      <c r="I94" s="838"/>
      <c r="J94" s="838"/>
      <c r="K94" s="838"/>
      <c r="L94" s="839"/>
    </row>
    <row r="95" spans="1:12" ht="28.5" customHeight="1" thickBot="1">
      <c r="A95" s="875"/>
      <c r="B95" s="840"/>
      <c r="C95" s="841"/>
      <c r="D95" s="841"/>
      <c r="E95" s="841"/>
      <c r="F95" s="841"/>
      <c r="G95" s="841"/>
      <c r="H95" s="841"/>
      <c r="I95" s="841"/>
      <c r="J95" s="841"/>
      <c r="K95" s="841"/>
      <c r="L95" s="842"/>
    </row>
    <row r="96" spans="1:12" ht="28.5" customHeight="1">
      <c r="A96" s="843" t="s">
        <v>832</v>
      </c>
      <c r="B96" s="357" t="s">
        <v>67</v>
      </c>
      <c r="C96" s="810"/>
      <c r="D96" s="811"/>
      <c r="E96" s="811"/>
      <c r="F96" s="812"/>
      <c r="G96" s="813" t="s">
        <v>856</v>
      </c>
      <c r="H96" s="814"/>
      <c r="I96" s="815">
        <v>92</v>
      </c>
      <c r="J96" s="816"/>
      <c r="K96" s="816"/>
      <c r="L96" s="817"/>
    </row>
    <row r="97" spans="1:15" ht="28.5" customHeight="1">
      <c r="A97" s="844"/>
      <c r="B97" s="358" t="s">
        <v>833</v>
      </c>
      <c r="C97" s="818"/>
      <c r="D97" s="819"/>
      <c r="E97" s="819"/>
      <c r="F97" s="820"/>
      <c r="G97" s="796" t="s">
        <v>856</v>
      </c>
      <c r="H97" s="797"/>
      <c r="I97" s="796" t="s">
        <v>854</v>
      </c>
      <c r="J97" s="821"/>
      <c r="K97" s="821"/>
      <c r="L97" s="822"/>
    </row>
    <row r="98" spans="1:15" ht="28.5" customHeight="1">
      <c r="A98" s="844"/>
      <c r="B98" s="337" t="s">
        <v>834</v>
      </c>
      <c r="C98" s="782"/>
      <c r="D98" s="783"/>
      <c r="E98" s="783"/>
      <c r="F98" s="783"/>
      <c r="G98" s="783"/>
      <c r="H98" s="783"/>
      <c r="I98" s="783"/>
      <c r="J98" s="783"/>
      <c r="K98" s="783"/>
      <c r="L98" s="784"/>
    </row>
    <row r="99" spans="1:15" ht="28.5" customHeight="1">
      <c r="A99" s="845"/>
      <c r="B99" s="337" t="s">
        <v>835</v>
      </c>
      <c r="C99" s="796"/>
      <c r="D99" s="821"/>
      <c r="E99" s="821"/>
      <c r="F99" s="821"/>
      <c r="G99" s="821"/>
      <c r="H99" s="821"/>
      <c r="I99" s="821"/>
      <c r="J99" s="821"/>
      <c r="K99" s="821"/>
      <c r="L99" s="822"/>
    </row>
    <row r="100" spans="1:15" ht="28.5" customHeight="1">
      <c r="A100" s="852" t="s">
        <v>838</v>
      </c>
      <c r="B100" s="337" t="s">
        <v>67</v>
      </c>
      <c r="C100" s="782"/>
      <c r="D100" s="783"/>
      <c r="E100" s="783"/>
      <c r="F100" s="795"/>
      <c r="G100" s="796" t="s">
        <v>856</v>
      </c>
      <c r="H100" s="797"/>
      <c r="I100" s="823">
        <v>92</v>
      </c>
      <c r="J100" s="824"/>
      <c r="K100" s="824"/>
      <c r="L100" s="825"/>
    </row>
    <row r="101" spans="1:15" ht="28.5" customHeight="1">
      <c r="A101" s="844"/>
      <c r="B101" s="358" t="s">
        <v>833</v>
      </c>
      <c r="C101" s="818"/>
      <c r="D101" s="819"/>
      <c r="E101" s="819"/>
      <c r="F101" s="820"/>
      <c r="G101" s="796" t="s">
        <v>856</v>
      </c>
      <c r="H101" s="797"/>
      <c r="I101" s="796" t="s">
        <v>854</v>
      </c>
      <c r="J101" s="821"/>
      <c r="K101" s="821"/>
      <c r="L101" s="822"/>
    </row>
    <row r="102" spans="1:15" ht="28.5" customHeight="1">
      <c r="A102" s="844"/>
      <c r="B102" s="337" t="s">
        <v>834</v>
      </c>
      <c r="C102" s="782"/>
      <c r="D102" s="783"/>
      <c r="E102" s="783"/>
      <c r="F102" s="783"/>
      <c r="G102" s="783"/>
      <c r="H102" s="783"/>
      <c r="I102" s="783"/>
      <c r="J102" s="783"/>
      <c r="K102" s="783"/>
      <c r="L102" s="784"/>
    </row>
    <row r="103" spans="1:15" ht="28.5" customHeight="1">
      <c r="A103" s="844"/>
      <c r="B103" s="337" t="s">
        <v>835</v>
      </c>
      <c r="C103" s="782"/>
      <c r="D103" s="783"/>
      <c r="E103" s="783"/>
      <c r="F103" s="783"/>
      <c r="G103" s="783"/>
      <c r="H103" s="783"/>
      <c r="I103" s="783"/>
      <c r="J103" s="783"/>
      <c r="K103" s="783"/>
      <c r="L103" s="784"/>
    </row>
    <row r="104" spans="1:15" ht="28.5" customHeight="1">
      <c r="A104" s="845"/>
      <c r="B104" s="337" t="s">
        <v>837</v>
      </c>
      <c r="C104" s="796" t="s">
        <v>836</v>
      </c>
      <c r="D104" s="821"/>
      <c r="E104" s="821"/>
      <c r="F104" s="821"/>
      <c r="G104" s="821"/>
      <c r="H104" s="821"/>
      <c r="I104" s="821"/>
      <c r="J104" s="821"/>
      <c r="K104" s="821"/>
      <c r="L104" s="822"/>
      <c r="O104" s="333" t="s">
        <v>857</v>
      </c>
    </row>
    <row r="105" spans="1:15" ht="28.5" customHeight="1">
      <c r="A105" s="853" t="s">
        <v>839</v>
      </c>
      <c r="B105" s="343" t="s">
        <v>802</v>
      </c>
      <c r="C105" s="823" t="s">
        <v>840</v>
      </c>
      <c r="D105" s="824"/>
      <c r="E105" s="824"/>
      <c r="F105" s="829"/>
      <c r="G105" s="826" t="s">
        <v>841</v>
      </c>
      <c r="H105" s="827"/>
      <c r="I105" s="827"/>
      <c r="J105" s="827"/>
      <c r="K105" s="827"/>
      <c r="L105" s="828"/>
    </row>
    <row r="106" spans="1:15" ht="28.5" customHeight="1">
      <c r="A106" s="854"/>
      <c r="B106" s="336"/>
      <c r="C106" s="830"/>
      <c r="D106" s="831"/>
      <c r="E106" s="831"/>
      <c r="F106" s="832"/>
      <c r="G106" s="796" t="s">
        <v>858</v>
      </c>
      <c r="H106" s="821"/>
      <c r="I106" s="821"/>
      <c r="J106" s="821"/>
      <c r="K106" s="821" t="s">
        <v>859</v>
      </c>
      <c r="L106" s="822"/>
    </row>
    <row r="107" spans="1:15" ht="28.5" customHeight="1">
      <c r="A107" s="855"/>
      <c r="B107" s="336"/>
      <c r="C107" s="830"/>
      <c r="D107" s="831"/>
      <c r="E107" s="831"/>
      <c r="F107" s="832"/>
      <c r="G107" s="796" t="s">
        <v>858</v>
      </c>
      <c r="H107" s="821"/>
      <c r="I107" s="821"/>
      <c r="J107" s="821"/>
      <c r="K107" s="821" t="s">
        <v>859</v>
      </c>
      <c r="L107" s="822"/>
    </row>
    <row r="108" spans="1:15" ht="28.5" customHeight="1">
      <c r="A108" s="853" t="s">
        <v>806</v>
      </c>
      <c r="B108" s="343" t="s">
        <v>802</v>
      </c>
      <c r="C108" s="823" t="s">
        <v>860</v>
      </c>
      <c r="D108" s="824"/>
      <c r="E108" s="824"/>
      <c r="F108" s="824"/>
      <c r="G108" s="824"/>
      <c r="H108" s="824"/>
      <c r="I108" s="824"/>
      <c r="J108" s="824"/>
      <c r="K108" s="824"/>
      <c r="L108" s="825"/>
    </row>
    <row r="109" spans="1:15" ht="28.5" customHeight="1">
      <c r="A109" s="854"/>
      <c r="B109" s="336"/>
      <c r="C109" s="830"/>
      <c r="D109" s="831"/>
      <c r="E109" s="831"/>
      <c r="F109" s="832"/>
      <c r="G109" s="796" t="s">
        <v>858</v>
      </c>
      <c r="H109" s="821"/>
      <c r="I109" s="821"/>
      <c r="J109" s="821"/>
      <c r="K109" s="821" t="s">
        <v>859</v>
      </c>
      <c r="L109" s="822"/>
    </row>
    <row r="110" spans="1:15" ht="28.5" customHeight="1">
      <c r="A110" s="855"/>
      <c r="B110" s="336"/>
      <c r="C110" s="830"/>
      <c r="D110" s="831"/>
      <c r="E110" s="831"/>
      <c r="F110" s="832"/>
      <c r="G110" s="796" t="s">
        <v>858</v>
      </c>
      <c r="H110" s="821"/>
      <c r="I110" s="821"/>
      <c r="J110" s="821"/>
      <c r="K110" s="821" t="s">
        <v>859</v>
      </c>
      <c r="L110" s="822"/>
    </row>
    <row r="111" spans="1:15" ht="28.5" customHeight="1">
      <c r="A111" s="853" t="s">
        <v>842</v>
      </c>
      <c r="B111" s="846" t="s">
        <v>861</v>
      </c>
      <c r="C111" s="847"/>
      <c r="D111" s="847"/>
      <c r="E111" s="847"/>
      <c r="F111" s="847"/>
      <c r="G111" s="847"/>
      <c r="H111" s="847"/>
      <c r="I111" s="847"/>
      <c r="J111" s="847"/>
      <c r="K111" s="847"/>
      <c r="L111" s="848"/>
    </row>
    <row r="112" spans="1:15" ht="28.5" customHeight="1">
      <c r="A112" s="854"/>
      <c r="B112" s="343" t="s">
        <v>871</v>
      </c>
      <c r="C112" s="823" t="s">
        <v>843</v>
      </c>
      <c r="D112" s="829"/>
      <c r="E112" s="823" t="s">
        <v>844</v>
      </c>
      <c r="F112" s="824"/>
      <c r="G112" s="824"/>
      <c r="H112" s="824"/>
      <c r="I112" s="824"/>
      <c r="J112" s="824"/>
      <c r="K112" s="824"/>
      <c r="L112" s="825"/>
    </row>
    <row r="113" spans="1:12" ht="28.5" customHeight="1">
      <c r="A113" s="854"/>
      <c r="B113" s="356" t="s">
        <v>805</v>
      </c>
      <c r="C113" s="341"/>
      <c r="D113" s="338" t="s">
        <v>803</v>
      </c>
      <c r="E113" s="796"/>
      <c r="F113" s="821"/>
      <c r="G113" s="821"/>
      <c r="H113" s="821"/>
      <c r="I113" s="821"/>
      <c r="J113" s="821"/>
      <c r="K113" s="821"/>
      <c r="L113" s="822"/>
    </row>
    <row r="114" spans="1:12" ht="28.5" customHeight="1">
      <c r="A114" s="854"/>
      <c r="B114" s="356" t="s">
        <v>845</v>
      </c>
      <c r="C114" s="341"/>
      <c r="D114" s="338" t="s">
        <v>803</v>
      </c>
      <c r="E114" s="796"/>
      <c r="F114" s="821"/>
      <c r="G114" s="821"/>
      <c r="H114" s="821"/>
      <c r="I114" s="821"/>
      <c r="J114" s="821"/>
      <c r="K114" s="821"/>
      <c r="L114" s="822"/>
    </row>
    <row r="115" spans="1:12" ht="28.5" customHeight="1">
      <c r="A115" s="854"/>
      <c r="B115" s="356" t="s">
        <v>846</v>
      </c>
      <c r="C115" s="341"/>
      <c r="D115" s="338" t="s">
        <v>803</v>
      </c>
      <c r="E115" s="796"/>
      <c r="F115" s="821"/>
      <c r="G115" s="821"/>
      <c r="H115" s="821"/>
      <c r="I115" s="821"/>
      <c r="J115" s="821"/>
      <c r="K115" s="821"/>
      <c r="L115" s="822"/>
    </row>
    <row r="116" spans="1:12" ht="28.5" customHeight="1">
      <c r="A116" s="854"/>
      <c r="B116" s="356" t="s">
        <v>847</v>
      </c>
      <c r="C116" s="341"/>
      <c r="D116" s="338" t="s">
        <v>803</v>
      </c>
      <c r="E116" s="796"/>
      <c r="F116" s="821"/>
      <c r="G116" s="821"/>
      <c r="H116" s="821"/>
      <c r="I116" s="821"/>
      <c r="J116" s="821"/>
      <c r="K116" s="821"/>
      <c r="L116" s="822"/>
    </row>
    <row r="117" spans="1:12" ht="28.5" customHeight="1">
      <c r="A117" s="854"/>
      <c r="B117" s="344" t="s">
        <v>848</v>
      </c>
      <c r="C117" s="341"/>
      <c r="D117" s="338" t="s">
        <v>803</v>
      </c>
      <c r="E117" s="796"/>
      <c r="F117" s="821"/>
      <c r="G117" s="821"/>
      <c r="H117" s="821"/>
      <c r="I117" s="821"/>
      <c r="J117" s="821"/>
      <c r="K117" s="821"/>
      <c r="L117" s="822"/>
    </row>
    <row r="118" spans="1:12" ht="28.5" customHeight="1">
      <c r="A118" s="854"/>
      <c r="B118" s="344" t="s">
        <v>849</v>
      </c>
      <c r="C118" s="341"/>
      <c r="D118" s="338" t="s">
        <v>803</v>
      </c>
      <c r="E118" s="796"/>
      <c r="F118" s="821"/>
      <c r="G118" s="821"/>
      <c r="H118" s="821"/>
      <c r="I118" s="821"/>
      <c r="J118" s="821"/>
      <c r="K118" s="821"/>
      <c r="L118" s="822"/>
    </row>
    <row r="119" spans="1:12" ht="28.5" customHeight="1">
      <c r="A119" s="854"/>
      <c r="B119" s="344" t="s">
        <v>850</v>
      </c>
      <c r="C119" s="341"/>
      <c r="D119" s="338" t="s">
        <v>803</v>
      </c>
      <c r="E119" s="796"/>
      <c r="F119" s="821"/>
      <c r="G119" s="821"/>
      <c r="H119" s="821"/>
      <c r="I119" s="821"/>
      <c r="J119" s="821"/>
      <c r="K119" s="821"/>
      <c r="L119" s="822"/>
    </row>
    <row r="120" spans="1:12" ht="28.5" customHeight="1">
      <c r="A120" s="854"/>
      <c r="B120" s="344" t="s">
        <v>851</v>
      </c>
      <c r="C120" s="341"/>
      <c r="D120" s="338" t="s">
        <v>803</v>
      </c>
      <c r="E120" s="796"/>
      <c r="F120" s="821"/>
      <c r="G120" s="821"/>
      <c r="H120" s="821"/>
      <c r="I120" s="821"/>
      <c r="J120" s="821"/>
      <c r="K120" s="821"/>
      <c r="L120" s="822"/>
    </row>
    <row r="121" spans="1:12" ht="28.5" customHeight="1">
      <c r="A121" s="854"/>
      <c r="B121" s="344" t="s">
        <v>852</v>
      </c>
      <c r="C121" s="341"/>
      <c r="D121" s="338" t="s">
        <v>803</v>
      </c>
      <c r="E121" s="796"/>
      <c r="F121" s="821"/>
      <c r="G121" s="821"/>
      <c r="H121" s="821"/>
      <c r="I121" s="821"/>
      <c r="J121" s="821"/>
      <c r="K121" s="821"/>
      <c r="L121" s="822"/>
    </row>
    <row r="122" spans="1:12" ht="28.5" customHeight="1" thickBot="1">
      <c r="A122" s="854"/>
      <c r="B122" s="345"/>
      <c r="C122" s="346"/>
      <c r="D122" s="347" t="s">
        <v>803</v>
      </c>
      <c r="E122" s="857"/>
      <c r="F122" s="858"/>
      <c r="G122" s="858"/>
      <c r="H122" s="858"/>
      <c r="I122" s="858"/>
      <c r="J122" s="858"/>
      <c r="K122" s="858"/>
      <c r="L122" s="859"/>
    </row>
    <row r="123" spans="1:12" ht="28.5" customHeight="1" thickTop="1" thickBot="1">
      <c r="A123" s="856"/>
      <c r="B123" s="354" t="s">
        <v>791</v>
      </c>
      <c r="C123" s="353">
        <f>SUM(C113:C122)</f>
        <v>0</v>
      </c>
      <c r="D123" s="355" t="s">
        <v>803</v>
      </c>
      <c r="E123" s="860"/>
      <c r="F123" s="861"/>
      <c r="G123" s="861"/>
      <c r="H123" s="861"/>
      <c r="I123" s="861"/>
      <c r="J123" s="861"/>
      <c r="K123" s="861"/>
      <c r="L123" s="862"/>
    </row>
  </sheetData>
  <mergeCells count="94">
    <mergeCell ref="A3:L3"/>
    <mergeCell ref="C9:L9"/>
    <mergeCell ref="C112:D112"/>
    <mergeCell ref="A100:A104"/>
    <mergeCell ref="A105:A107"/>
    <mergeCell ref="A108:A110"/>
    <mergeCell ref="A111:A123"/>
    <mergeCell ref="F26:L26"/>
    <mergeCell ref="E122:L122"/>
    <mergeCell ref="E123:L123"/>
    <mergeCell ref="J6:L6"/>
    <mergeCell ref="H6:I6"/>
    <mergeCell ref="A30:A60"/>
    <mergeCell ref="B30:L60"/>
    <mergeCell ref="A61:A78"/>
    <mergeCell ref="A79:A95"/>
    <mergeCell ref="B61:L78"/>
    <mergeCell ref="B79:L95"/>
    <mergeCell ref="A96:A99"/>
    <mergeCell ref="E117:L117"/>
    <mergeCell ref="E118:L118"/>
    <mergeCell ref="C110:F110"/>
    <mergeCell ref="G110:H110"/>
    <mergeCell ref="I110:J110"/>
    <mergeCell ref="K110:L110"/>
    <mergeCell ref="B111:L111"/>
    <mergeCell ref="C107:F107"/>
    <mergeCell ref="G107:H107"/>
    <mergeCell ref="I107:J107"/>
    <mergeCell ref="K107:L107"/>
    <mergeCell ref="C109:F109"/>
    <mergeCell ref="G109:H109"/>
    <mergeCell ref="E119:L119"/>
    <mergeCell ref="E120:L120"/>
    <mergeCell ref="E121:L121"/>
    <mergeCell ref="E113:L113"/>
    <mergeCell ref="E112:L112"/>
    <mergeCell ref="E114:L114"/>
    <mergeCell ref="E115:L115"/>
    <mergeCell ref="E116:L116"/>
    <mergeCell ref="I109:J109"/>
    <mergeCell ref="K109:L109"/>
    <mergeCell ref="C108:L108"/>
    <mergeCell ref="C104:L104"/>
    <mergeCell ref="G105:L105"/>
    <mergeCell ref="K106:L106"/>
    <mergeCell ref="I106:J106"/>
    <mergeCell ref="G106:H106"/>
    <mergeCell ref="C105:F105"/>
    <mergeCell ref="C106:F106"/>
    <mergeCell ref="C101:F101"/>
    <mergeCell ref="G101:H101"/>
    <mergeCell ref="I101:L101"/>
    <mergeCell ref="C102:L102"/>
    <mergeCell ref="C103:L103"/>
    <mergeCell ref="C98:L98"/>
    <mergeCell ref="C99:L99"/>
    <mergeCell ref="C100:F100"/>
    <mergeCell ref="G100:H100"/>
    <mergeCell ref="I100:L100"/>
    <mergeCell ref="C96:F96"/>
    <mergeCell ref="G96:H96"/>
    <mergeCell ref="I96:L96"/>
    <mergeCell ref="C97:F97"/>
    <mergeCell ref="G97:H97"/>
    <mergeCell ref="I97:L97"/>
    <mergeCell ref="A7:A14"/>
    <mergeCell ref="C27:C28"/>
    <mergeCell ref="C11:L11"/>
    <mergeCell ref="C12:L12"/>
    <mergeCell ref="C13:F13"/>
    <mergeCell ref="C7:L7"/>
    <mergeCell ref="C8:L8"/>
    <mergeCell ref="D22:F22"/>
    <mergeCell ref="C23:F23"/>
    <mergeCell ref="D24:F24"/>
    <mergeCell ref="D25:F25"/>
    <mergeCell ref="G13:H13"/>
    <mergeCell ref="I13:L13"/>
    <mergeCell ref="C14:L14"/>
    <mergeCell ref="C15:L15"/>
    <mergeCell ref="B19:L19"/>
    <mergeCell ref="B20:L20"/>
    <mergeCell ref="A21:A28"/>
    <mergeCell ref="C21:L21"/>
    <mergeCell ref="A15:A17"/>
    <mergeCell ref="F27:L28"/>
    <mergeCell ref="C16:F16"/>
    <mergeCell ref="G16:H16"/>
    <mergeCell ref="I16:L16"/>
    <mergeCell ref="C17:L17"/>
    <mergeCell ref="B18:L18"/>
    <mergeCell ref="D26:E26"/>
    <mergeCell ref="D27:E28"/>
  </mergeCells>
  <phoneticPr fontId="4"/>
  <dataValidations count="1">
    <dataValidation type="list" allowBlank="1" showInputMessage="1" showErrorMessage="1" sqref="B6" xr:uid="{22B476EE-B01F-4FD3-BC85-606BD84AAC16}">
      <formula1>"神戸,阪神南,阪神北,東播磨,北播磨,中播磨,西播磨,但馬,丹波,淡路"</formula1>
    </dataValidation>
  </dataValidations>
  <printOptions horizontalCentered="1"/>
  <pageMargins left="0.74803149606299213" right="0.74803149606299213" top="0.78740157480314965" bottom="0.78740157480314965" header="0.31496062992125984" footer="0.15748031496062992"/>
  <pageSetup paperSize="9" scale="75" fitToWidth="0" fitToHeight="4" orientation="portrait" r:id="rId1"/>
  <headerFooter alignWithMargins="0"/>
  <rowBreaks count="3" manualBreakCount="3">
    <brk id="28" max="11" man="1"/>
    <brk id="60" max="11" man="1"/>
    <brk id="95" max="1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761A5-3DFD-4889-B748-B1409A763515}">
  <sheetPr codeName="Sheet7">
    <tabColor rgb="FF00B050"/>
  </sheetPr>
  <dimension ref="A1:U103"/>
  <sheetViews>
    <sheetView view="pageBreakPreview" zoomScale="85" zoomScaleNormal="100" zoomScaleSheetLayoutView="85" workbookViewId="0">
      <selection activeCell="D68" sqref="D68:J68"/>
    </sheetView>
  </sheetViews>
  <sheetFormatPr defaultRowHeight="14.25"/>
  <cols>
    <col min="1" max="1" width="11.75" style="423" customWidth="1"/>
    <col min="2" max="3" width="7.75" style="423" customWidth="1"/>
    <col min="4" max="21" width="5.5" style="423" customWidth="1"/>
    <col min="22" max="16384" width="9" style="423"/>
  </cols>
  <sheetData>
    <row r="1" spans="1:21" ht="19.5" customHeight="1">
      <c r="A1" s="423" t="s">
        <v>103</v>
      </c>
    </row>
    <row r="2" spans="1:21" ht="19.5" customHeight="1">
      <c r="A2" s="903"/>
      <c r="B2" s="903"/>
      <c r="C2" s="903"/>
      <c r="D2" s="903"/>
      <c r="E2" s="903"/>
      <c r="F2" s="903"/>
      <c r="G2" s="903"/>
      <c r="H2" s="903"/>
      <c r="I2" s="903"/>
      <c r="J2" s="903"/>
      <c r="K2" s="903"/>
      <c r="L2" s="903"/>
      <c r="M2" s="903"/>
      <c r="N2" s="903"/>
      <c r="O2" s="903"/>
      <c r="P2" s="903"/>
      <c r="Q2" s="903"/>
      <c r="R2" s="903"/>
      <c r="S2" s="903"/>
      <c r="T2" s="903"/>
      <c r="U2" s="903"/>
    </row>
    <row r="3" spans="1:21" ht="19.5" customHeight="1">
      <c r="A3" s="909" t="s">
        <v>102</v>
      </c>
      <c r="B3" s="942" t="s">
        <v>101</v>
      </c>
      <c r="C3" s="925"/>
      <c r="D3" s="915" t="str">
        <f>'6-1社会福祉法人調書'!H7</f>
        <v>○○市○○町○○１－２－３</v>
      </c>
      <c r="E3" s="920"/>
      <c r="F3" s="920"/>
      <c r="G3" s="920"/>
      <c r="H3" s="920"/>
      <c r="I3" s="920"/>
      <c r="J3" s="920"/>
      <c r="K3" s="920"/>
      <c r="L3" s="920"/>
      <c r="M3" s="920"/>
      <c r="N3" s="920"/>
      <c r="O3" s="920"/>
      <c r="P3" s="920"/>
      <c r="Q3" s="920"/>
      <c r="R3" s="920"/>
      <c r="S3" s="920"/>
      <c r="T3" s="920"/>
      <c r="U3" s="916"/>
    </row>
    <row r="4" spans="1:21" ht="19.5" customHeight="1">
      <c r="A4" s="909"/>
      <c r="B4" s="942" t="s">
        <v>100</v>
      </c>
      <c r="C4" s="925"/>
      <c r="D4" s="936"/>
      <c r="E4" s="937"/>
      <c r="F4" s="938"/>
      <c r="G4" s="936"/>
      <c r="H4" s="937"/>
      <c r="I4" s="938"/>
      <c r="J4" s="936"/>
      <c r="K4" s="937"/>
      <c r="L4" s="938"/>
      <c r="M4" s="936"/>
      <c r="N4" s="937"/>
      <c r="O4" s="938"/>
      <c r="P4" s="936"/>
      <c r="Q4" s="937"/>
      <c r="R4" s="938"/>
      <c r="S4" s="915" t="s">
        <v>99</v>
      </c>
      <c r="T4" s="920"/>
      <c r="U4" s="916"/>
    </row>
    <row r="5" spans="1:21" ht="19.5" customHeight="1">
      <c r="A5" s="909"/>
      <c r="B5" s="942" t="s">
        <v>98</v>
      </c>
      <c r="C5" s="925"/>
      <c r="D5" s="936"/>
      <c r="E5" s="937"/>
      <c r="F5" s="938"/>
      <c r="G5" s="936"/>
      <c r="H5" s="937"/>
      <c r="I5" s="938"/>
      <c r="J5" s="936"/>
      <c r="K5" s="937"/>
      <c r="L5" s="938"/>
      <c r="M5" s="936"/>
      <c r="N5" s="937"/>
      <c r="O5" s="938"/>
      <c r="P5" s="936"/>
      <c r="Q5" s="937"/>
      <c r="R5" s="938"/>
      <c r="S5" s="915"/>
      <c r="T5" s="920"/>
      <c r="U5" s="916"/>
    </row>
    <row r="6" spans="1:21" ht="19.5" customHeight="1">
      <c r="A6" s="909"/>
      <c r="B6" s="942" t="s">
        <v>97</v>
      </c>
      <c r="C6" s="925"/>
      <c r="D6" s="933"/>
      <c r="E6" s="934"/>
      <c r="F6" s="935"/>
      <c r="G6" s="933"/>
      <c r="H6" s="934"/>
      <c r="I6" s="935"/>
      <c r="J6" s="933"/>
      <c r="K6" s="934"/>
      <c r="L6" s="935"/>
      <c r="M6" s="933"/>
      <c r="N6" s="934"/>
      <c r="O6" s="935"/>
      <c r="P6" s="933"/>
      <c r="Q6" s="934"/>
      <c r="R6" s="935"/>
      <c r="S6" s="927">
        <f>SUM(D6:R6)</f>
        <v>0</v>
      </c>
      <c r="T6" s="928"/>
      <c r="U6" s="929"/>
    </row>
    <row r="7" spans="1:21" ht="19.5" customHeight="1">
      <c r="A7" s="909"/>
      <c r="B7" s="942" t="s">
        <v>96</v>
      </c>
      <c r="C7" s="925"/>
      <c r="D7" s="936"/>
      <c r="E7" s="937"/>
      <c r="F7" s="938"/>
      <c r="G7" s="936"/>
      <c r="H7" s="937"/>
      <c r="I7" s="938"/>
      <c r="J7" s="936"/>
      <c r="K7" s="937"/>
      <c r="L7" s="938"/>
      <c r="M7" s="936"/>
      <c r="N7" s="937"/>
      <c r="O7" s="938"/>
      <c r="P7" s="936"/>
      <c r="Q7" s="937"/>
      <c r="R7" s="938"/>
      <c r="S7" s="930"/>
      <c r="T7" s="931"/>
      <c r="U7" s="932"/>
    </row>
    <row r="8" spans="1:21" ht="19.5" customHeight="1">
      <c r="A8" s="909"/>
      <c r="B8" s="914" t="s">
        <v>95</v>
      </c>
      <c r="C8" s="914"/>
      <c r="D8" s="917" t="s">
        <v>948</v>
      </c>
      <c r="E8" s="918"/>
      <c r="F8" s="918"/>
      <c r="G8" s="918"/>
      <c r="H8" s="918"/>
      <c r="I8" s="918"/>
      <c r="J8" s="918"/>
      <c r="K8" s="918"/>
      <c r="L8" s="918"/>
      <c r="M8" s="918"/>
      <c r="N8" s="918"/>
      <c r="O8" s="918"/>
      <c r="P8" s="918"/>
      <c r="Q8" s="918"/>
      <c r="R8" s="918"/>
      <c r="S8" s="918"/>
      <c r="T8" s="918"/>
      <c r="U8" s="919"/>
    </row>
    <row r="9" spans="1:21" ht="19.5" customHeight="1">
      <c r="A9" s="909"/>
      <c r="B9" s="914"/>
      <c r="C9" s="914"/>
      <c r="D9" s="957"/>
      <c r="E9" s="957"/>
      <c r="F9" s="957"/>
      <c r="G9" s="957"/>
      <c r="H9" s="957"/>
      <c r="I9" s="957"/>
      <c r="J9" s="957"/>
      <c r="K9" s="957"/>
      <c r="L9" s="957"/>
      <c r="M9" s="957"/>
      <c r="N9" s="957"/>
      <c r="O9" s="957"/>
      <c r="P9" s="957"/>
      <c r="Q9" s="957"/>
      <c r="R9" s="957"/>
      <c r="S9" s="957"/>
      <c r="T9" s="957"/>
      <c r="U9" s="957"/>
    </row>
    <row r="10" spans="1:21" ht="19.5" customHeight="1">
      <c r="A10" s="909"/>
      <c r="B10" s="914"/>
      <c r="C10" s="914"/>
      <c r="D10" s="958"/>
      <c r="E10" s="958"/>
      <c r="F10" s="958"/>
      <c r="G10" s="958"/>
      <c r="H10" s="958"/>
      <c r="I10" s="958"/>
      <c r="J10" s="958"/>
      <c r="K10" s="958"/>
      <c r="L10" s="958"/>
      <c r="M10" s="958"/>
      <c r="N10" s="958"/>
      <c r="O10" s="958"/>
      <c r="P10" s="958"/>
      <c r="Q10" s="958"/>
      <c r="R10" s="958"/>
      <c r="S10" s="958"/>
      <c r="T10" s="958"/>
      <c r="U10" s="958"/>
    </row>
    <row r="11" spans="1:21" ht="19.5" customHeight="1">
      <c r="A11" s="909"/>
      <c r="B11" s="914"/>
      <c r="C11" s="914"/>
      <c r="D11" s="958"/>
      <c r="E11" s="958"/>
      <c r="F11" s="958"/>
      <c r="G11" s="958"/>
      <c r="H11" s="958"/>
      <c r="I11" s="958"/>
      <c r="J11" s="958"/>
      <c r="K11" s="958"/>
      <c r="L11" s="958"/>
      <c r="M11" s="958"/>
      <c r="N11" s="958"/>
      <c r="O11" s="958"/>
      <c r="P11" s="958"/>
      <c r="Q11" s="958"/>
      <c r="R11" s="958"/>
      <c r="S11" s="958"/>
      <c r="T11" s="958"/>
      <c r="U11" s="958"/>
    </row>
    <row r="12" spans="1:21" ht="19.5" customHeight="1">
      <c r="A12" s="905" t="s">
        <v>94</v>
      </c>
      <c r="B12" s="910" t="s">
        <v>93</v>
      </c>
      <c r="C12" s="910"/>
      <c r="D12" s="942" t="s">
        <v>92</v>
      </c>
      <c r="E12" s="924"/>
      <c r="F12" s="924"/>
      <c r="G12" s="924"/>
      <c r="H12" s="924"/>
      <c r="I12" s="924"/>
      <c r="J12" s="924"/>
      <c r="K12" s="924"/>
      <c r="L12" s="924"/>
      <c r="M12" s="924"/>
      <c r="N12" s="924"/>
      <c r="O12" s="924"/>
      <c r="P12" s="924"/>
      <c r="Q12" s="924"/>
      <c r="R12" s="924"/>
      <c r="S12" s="924"/>
      <c r="T12" s="924"/>
      <c r="U12" s="925"/>
    </row>
    <row r="13" spans="1:21" ht="19.5" customHeight="1">
      <c r="A13" s="906"/>
      <c r="B13" s="910"/>
      <c r="C13" s="910"/>
      <c r="D13" s="400"/>
      <c r="E13" s="910" t="s">
        <v>926</v>
      </c>
      <c r="F13" s="910"/>
      <c r="G13" s="910"/>
      <c r="H13" s="910"/>
      <c r="I13" s="910"/>
      <c r="J13" s="400"/>
      <c r="K13" s="910" t="s">
        <v>925</v>
      </c>
      <c r="L13" s="910"/>
      <c r="M13" s="910"/>
      <c r="N13" s="910"/>
      <c r="O13" s="910"/>
      <c r="P13" s="910"/>
      <c r="Q13" s="910"/>
      <c r="R13" s="910"/>
      <c r="S13" s="910"/>
      <c r="T13" s="910"/>
      <c r="U13" s="910"/>
    </row>
    <row r="14" spans="1:21" ht="19.5" customHeight="1">
      <c r="A14" s="906"/>
      <c r="B14" s="910"/>
      <c r="C14" s="910"/>
      <c r="D14" s="942" t="s">
        <v>91</v>
      </c>
      <c r="E14" s="945"/>
      <c r="F14" s="945"/>
      <c r="G14" s="945"/>
      <c r="H14" s="945"/>
      <c r="I14" s="945"/>
      <c r="J14" s="945"/>
      <c r="K14" s="945"/>
      <c r="L14" s="945"/>
      <c r="M14" s="945"/>
      <c r="N14" s="945"/>
      <c r="O14" s="945"/>
      <c r="P14" s="945"/>
      <c r="Q14" s="945"/>
      <c r="R14" s="945"/>
      <c r="S14" s="945"/>
      <c r="T14" s="945"/>
      <c r="U14" s="946"/>
    </row>
    <row r="15" spans="1:21" ht="19.5" customHeight="1">
      <c r="A15" s="906"/>
      <c r="B15" s="910"/>
      <c r="C15" s="910"/>
      <c r="D15" s="400"/>
      <c r="E15" s="910" t="s">
        <v>912</v>
      </c>
      <c r="F15" s="910"/>
      <c r="G15" s="910"/>
      <c r="H15" s="910"/>
      <c r="I15" s="910"/>
      <c r="J15" s="400"/>
      <c r="K15" s="910" t="s">
        <v>924</v>
      </c>
      <c r="L15" s="910"/>
      <c r="M15" s="910"/>
      <c r="N15" s="910"/>
      <c r="O15" s="910"/>
      <c r="P15" s="400"/>
      <c r="Q15" s="910" t="s">
        <v>921</v>
      </c>
      <c r="R15" s="910"/>
      <c r="S15" s="910"/>
      <c r="T15" s="910"/>
      <c r="U15" s="910"/>
    </row>
    <row r="16" spans="1:21" ht="19.5" customHeight="1">
      <c r="A16" s="906"/>
      <c r="B16" s="910"/>
      <c r="C16" s="910"/>
      <c r="D16" s="400"/>
      <c r="E16" s="910" t="s">
        <v>914</v>
      </c>
      <c r="F16" s="910"/>
      <c r="G16" s="910"/>
      <c r="H16" s="910"/>
      <c r="I16" s="910"/>
      <c r="J16" s="400"/>
      <c r="K16" s="910" t="s">
        <v>918</v>
      </c>
      <c r="L16" s="910"/>
      <c r="M16" s="910"/>
      <c r="N16" s="910"/>
      <c r="O16" s="910"/>
      <c r="P16" s="400"/>
      <c r="Q16" s="910" t="s">
        <v>922</v>
      </c>
      <c r="R16" s="910"/>
      <c r="S16" s="910"/>
      <c r="T16" s="910"/>
      <c r="U16" s="910"/>
    </row>
    <row r="17" spans="1:21" ht="19.5" customHeight="1">
      <c r="A17" s="906"/>
      <c r="B17" s="910"/>
      <c r="C17" s="910"/>
      <c r="D17" s="400"/>
      <c r="E17" s="910" t="s">
        <v>915</v>
      </c>
      <c r="F17" s="910"/>
      <c r="G17" s="910"/>
      <c r="H17" s="910"/>
      <c r="I17" s="910"/>
      <c r="J17" s="400"/>
      <c r="K17" s="910" t="s">
        <v>919</v>
      </c>
      <c r="L17" s="910"/>
      <c r="M17" s="910"/>
      <c r="N17" s="910"/>
      <c r="O17" s="910"/>
      <c r="P17" s="400"/>
      <c r="Q17" s="910" t="s">
        <v>913</v>
      </c>
      <c r="R17" s="910"/>
      <c r="S17" s="910"/>
      <c r="T17" s="910"/>
      <c r="U17" s="910"/>
    </row>
    <row r="18" spans="1:21" ht="19.5" customHeight="1">
      <c r="A18" s="906"/>
      <c r="B18" s="910"/>
      <c r="C18" s="910"/>
      <c r="D18" s="400"/>
      <c r="E18" s="910" t="s">
        <v>916</v>
      </c>
      <c r="F18" s="910"/>
      <c r="G18" s="910"/>
      <c r="H18" s="910"/>
      <c r="I18" s="910"/>
      <c r="J18" s="400"/>
      <c r="K18" s="910" t="s">
        <v>920</v>
      </c>
      <c r="L18" s="910"/>
      <c r="M18" s="910"/>
      <c r="N18" s="910"/>
      <c r="O18" s="910"/>
      <c r="P18" s="400"/>
      <c r="Q18" s="910" t="s">
        <v>923</v>
      </c>
      <c r="R18" s="910"/>
      <c r="S18" s="910"/>
      <c r="T18" s="910"/>
      <c r="U18" s="910"/>
    </row>
    <row r="19" spans="1:21" ht="19.5" customHeight="1">
      <c r="A19" s="906"/>
      <c r="B19" s="910"/>
      <c r="C19" s="910"/>
      <c r="D19" s="400"/>
      <c r="E19" s="910" t="s">
        <v>917</v>
      </c>
      <c r="F19" s="910"/>
      <c r="G19" s="910"/>
      <c r="H19" s="910"/>
      <c r="I19" s="910"/>
      <c r="J19" s="910"/>
      <c r="K19" s="910"/>
      <c r="L19" s="910"/>
      <c r="M19" s="910"/>
      <c r="N19" s="910"/>
      <c r="O19" s="910"/>
      <c r="P19" s="910"/>
      <c r="Q19" s="910"/>
      <c r="R19" s="910"/>
      <c r="S19" s="910"/>
      <c r="T19" s="910"/>
      <c r="U19" s="910"/>
    </row>
    <row r="20" spans="1:21" ht="19.5" customHeight="1">
      <c r="A20" s="906"/>
      <c r="B20" s="910"/>
      <c r="C20" s="910"/>
      <c r="D20" s="942" t="s">
        <v>90</v>
      </c>
      <c r="E20" s="945"/>
      <c r="F20" s="945"/>
      <c r="G20" s="945"/>
      <c r="H20" s="945"/>
      <c r="I20" s="945"/>
      <c r="J20" s="945"/>
      <c r="K20" s="945"/>
      <c r="L20" s="945"/>
      <c r="M20" s="945"/>
      <c r="N20" s="945"/>
      <c r="O20" s="945"/>
      <c r="P20" s="945"/>
      <c r="Q20" s="945"/>
      <c r="R20" s="945"/>
      <c r="S20" s="945"/>
      <c r="T20" s="945"/>
      <c r="U20" s="946"/>
    </row>
    <row r="21" spans="1:21" ht="19.5" customHeight="1">
      <c r="A21" s="906"/>
      <c r="B21" s="910"/>
      <c r="C21" s="910"/>
      <c r="D21" s="400"/>
      <c r="E21" s="429" t="s">
        <v>929</v>
      </c>
      <c r="F21" s="400"/>
      <c r="G21" s="429" t="s">
        <v>928</v>
      </c>
      <c r="H21" s="400"/>
      <c r="I21" s="910" t="s">
        <v>927</v>
      </c>
      <c r="J21" s="910"/>
      <c r="K21" s="910"/>
      <c r="L21" s="910"/>
      <c r="M21" s="910"/>
      <c r="N21" s="910"/>
      <c r="O21" s="910"/>
      <c r="P21" s="910"/>
      <c r="Q21" s="910"/>
      <c r="R21" s="910"/>
      <c r="S21" s="910"/>
      <c r="T21" s="910"/>
      <c r="U21" s="910"/>
    </row>
    <row r="22" spans="1:21" ht="19.5" customHeight="1">
      <c r="A22" s="906"/>
      <c r="B22" s="926" t="s">
        <v>89</v>
      </c>
      <c r="C22" s="926"/>
      <c r="D22" s="429" t="s">
        <v>88</v>
      </c>
      <c r="E22" s="910" t="s">
        <v>930</v>
      </c>
      <c r="F22" s="910"/>
      <c r="G22" s="910"/>
      <c r="H22" s="910"/>
      <c r="I22" s="910"/>
      <c r="J22" s="910"/>
      <c r="K22" s="910"/>
      <c r="L22" s="910"/>
      <c r="M22" s="910"/>
      <c r="N22" s="910"/>
      <c r="O22" s="910"/>
      <c r="P22" s="909" t="s">
        <v>87</v>
      </c>
      <c r="Q22" s="909"/>
      <c r="R22" s="941"/>
      <c r="S22" s="943"/>
      <c r="T22" s="925" t="s">
        <v>84</v>
      </c>
      <c r="U22" s="910"/>
    </row>
    <row r="23" spans="1:21" ht="19.5" customHeight="1">
      <c r="A23" s="906"/>
      <c r="B23" s="926"/>
      <c r="C23" s="926"/>
      <c r="D23" s="429" t="s">
        <v>86</v>
      </c>
      <c r="E23" s="910" t="s">
        <v>950</v>
      </c>
      <c r="F23" s="910"/>
      <c r="G23" s="910"/>
      <c r="H23" s="910"/>
      <c r="I23" s="910"/>
      <c r="J23" s="910"/>
      <c r="K23" s="910"/>
      <c r="L23" s="910"/>
      <c r="M23" s="910"/>
      <c r="N23" s="910"/>
      <c r="O23" s="910"/>
      <c r="P23" s="909" t="s">
        <v>85</v>
      </c>
      <c r="Q23" s="909"/>
      <c r="R23" s="941"/>
      <c r="S23" s="943"/>
      <c r="T23" s="925" t="s">
        <v>84</v>
      </c>
      <c r="U23" s="910"/>
    </row>
    <row r="24" spans="1:21" ht="19.5" customHeight="1">
      <c r="A24" s="906"/>
      <c r="B24" s="914" t="s">
        <v>931</v>
      </c>
      <c r="C24" s="909"/>
      <c r="D24" s="1720" t="s">
        <v>83</v>
      </c>
      <c r="E24" s="1720"/>
      <c r="F24" s="1720"/>
      <c r="G24" s="400"/>
      <c r="H24" s="914" t="s">
        <v>932</v>
      </c>
      <c r="I24" s="914"/>
      <c r="J24" s="400"/>
      <c r="K24" s="914" t="s">
        <v>933</v>
      </c>
      <c r="L24" s="914"/>
      <c r="M24" s="909" t="s">
        <v>82</v>
      </c>
      <c r="N24" s="909"/>
      <c r="O24" s="909"/>
      <c r="P24" s="909"/>
      <c r="Q24" s="909"/>
      <c r="R24" s="941"/>
      <c r="S24" s="943"/>
      <c r="T24" s="925" t="s">
        <v>949</v>
      </c>
      <c r="U24" s="910"/>
    </row>
    <row r="25" spans="1:21" ht="19.5" customHeight="1">
      <c r="A25" s="906"/>
      <c r="B25" s="909"/>
      <c r="C25" s="909"/>
      <c r="D25" s="914" t="s">
        <v>81</v>
      </c>
      <c r="E25" s="914"/>
      <c r="F25" s="914"/>
      <c r="G25" s="400"/>
      <c r="H25" s="914" t="s">
        <v>934</v>
      </c>
      <c r="I25" s="914"/>
      <c r="J25" s="400"/>
      <c r="K25" s="1720" t="s">
        <v>935</v>
      </c>
      <c r="L25" s="1720"/>
      <c r="M25" s="909" t="s">
        <v>936</v>
      </c>
      <c r="N25" s="909"/>
      <c r="O25" s="909"/>
      <c r="P25" s="909"/>
      <c r="Q25" s="909"/>
      <c r="R25" s="941"/>
      <c r="S25" s="943"/>
      <c r="T25" s="925" t="s">
        <v>949</v>
      </c>
      <c r="U25" s="910"/>
    </row>
    <row r="26" spans="1:21" ht="19.5" customHeight="1">
      <c r="A26" s="906"/>
      <c r="B26" s="909"/>
      <c r="C26" s="909"/>
      <c r="D26" s="914" t="s">
        <v>80</v>
      </c>
      <c r="E26" s="914"/>
      <c r="F26" s="914"/>
      <c r="G26" s="909" t="s">
        <v>79</v>
      </c>
      <c r="H26" s="909"/>
      <c r="I26" s="910"/>
      <c r="J26" s="910"/>
      <c r="K26" s="910"/>
      <c r="L26" s="910"/>
      <c r="M26" s="910"/>
      <c r="N26" s="910"/>
      <c r="O26" s="910"/>
      <c r="P26" s="910"/>
      <c r="Q26" s="910"/>
      <c r="R26" s="910"/>
      <c r="S26" s="910"/>
      <c r="T26" s="910"/>
      <c r="U26" s="910"/>
    </row>
    <row r="27" spans="1:21" ht="19.5" customHeight="1">
      <c r="A27" s="906"/>
      <c r="B27" s="909"/>
      <c r="C27" s="909"/>
      <c r="D27" s="914"/>
      <c r="E27" s="914"/>
      <c r="F27" s="914"/>
      <c r="G27" s="909" t="s">
        <v>78</v>
      </c>
      <c r="H27" s="909"/>
      <c r="I27" s="910"/>
      <c r="J27" s="910"/>
      <c r="K27" s="910"/>
      <c r="L27" s="910"/>
      <c r="M27" s="910"/>
      <c r="N27" s="910"/>
      <c r="O27" s="910"/>
      <c r="P27" s="910"/>
      <c r="Q27" s="910"/>
      <c r="R27" s="910"/>
      <c r="S27" s="910"/>
      <c r="T27" s="910"/>
      <c r="U27" s="910"/>
    </row>
    <row r="28" spans="1:21" ht="19.5" customHeight="1">
      <c r="A28" s="906"/>
      <c r="B28" s="909"/>
      <c r="C28" s="909"/>
      <c r="D28" s="914"/>
      <c r="E28" s="914"/>
      <c r="F28" s="914"/>
      <c r="G28" s="909" t="s">
        <v>77</v>
      </c>
      <c r="H28" s="909"/>
      <c r="I28" s="910"/>
      <c r="J28" s="910"/>
      <c r="K28" s="910"/>
      <c r="L28" s="910"/>
      <c r="M28" s="910"/>
      <c r="N28" s="910"/>
      <c r="O28" s="910"/>
      <c r="P28" s="910"/>
      <c r="Q28" s="910"/>
      <c r="R28" s="910"/>
      <c r="S28" s="910"/>
      <c r="T28" s="910"/>
      <c r="U28" s="910"/>
    </row>
    <row r="29" spans="1:21" ht="31.5" customHeight="1">
      <c r="A29" s="906"/>
      <c r="B29" s="953" t="s">
        <v>76</v>
      </c>
      <c r="C29" s="954"/>
      <c r="D29" s="909" t="s">
        <v>75</v>
      </c>
      <c r="E29" s="909"/>
      <c r="F29" s="909"/>
      <c r="G29" s="400"/>
      <c r="H29" s="909" t="s">
        <v>937</v>
      </c>
      <c r="I29" s="909"/>
      <c r="J29" s="400"/>
      <c r="K29" s="944" t="s">
        <v>938</v>
      </c>
      <c r="L29" s="944"/>
      <c r="M29" s="909" t="s">
        <v>74</v>
      </c>
      <c r="N29" s="909"/>
      <c r="O29" s="400"/>
      <c r="P29" s="909" t="s">
        <v>937</v>
      </c>
      <c r="Q29" s="909"/>
      <c r="R29" s="400"/>
      <c r="S29" s="909" t="s">
        <v>939</v>
      </c>
      <c r="T29" s="909"/>
      <c r="U29" s="909"/>
    </row>
    <row r="30" spans="1:21" ht="19.5" customHeight="1">
      <c r="A30" s="906"/>
      <c r="B30" s="914" t="s">
        <v>73</v>
      </c>
      <c r="C30" s="914"/>
      <c r="D30" s="909"/>
      <c r="E30" s="909" t="s">
        <v>941</v>
      </c>
      <c r="F30" s="909"/>
      <c r="G30" s="909"/>
      <c r="H30" s="909" t="s">
        <v>940</v>
      </c>
      <c r="I30" s="909"/>
      <c r="J30" s="939" t="s">
        <v>71</v>
      </c>
      <c r="K30" s="939"/>
      <c r="L30" s="939"/>
      <c r="M30" s="939"/>
      <c r="N30" s="939"/>
      <c r="O30" s="939"/>
      <c r="P30" s="939"/>
      <c r="Q30" s="939"/>
      <c r="R30" s="939"/>
      <c r="S30" s="939"/>
      <c r="T30" s="939"/>
      <c r="U30" s="939"/>
    </row>
    <row r="31" spans="1:21" ht="19.5" customHeight="1">
      <c r="A31" s="906"/>
      <c r="B31" s="914"/>
      <c r="C31" s="914"/>
      <c r="D31" s="909"/>
      <c r="E31" s="909"/>
      <c r="F31" s="909"/>
      <c r="G31" s="909"/>
      <c r="H31" s="909"/>
      <c r="I31" s="909"/>
      <c r="J31" s="940"/>
      <c r="K31" s="940"/>
      <c r="L31" s="940"/>
      <c r="M31" s="940"/>
      <c r="N31" s="940"/>
      <c r="O31" s="940"/>
      <c r="P31" s="940"/>
      <c r="Q31" s="940"/>
      <c r="R31" s="940"/>
      <c r="S31" s="940"/>
      <c r="T31" s="940"/>
      <c r="U31" s="940"/>
    </row>
    <row r="32" spans="1:21" ht="19.5" customHeight="1">
      <c r="A32" s="906"/>
      <c r="B32" s="914" t="s">
        <v>72</v>
      </c>
      <c r="C32" s="914"/>
      <c r="D32" s="909"/>
      <c r="E32" s="909" t="s">
        <v>941</v>
      </c>
      <c r="F32" s="909"/>
      <c r="G32" s="909"/>
      <c r="H32" s="909" t="s">
        <v>940</v>
      </c>
      <c r="I32" s="909"/>
      <c r="J32" s="939" t="s">
        <v>71</v>
      </c>
      <c r="K32" s="939"/>
      <c r="L32" s="939"/>
      <c r="M32" s="939"/>
      <c r="N32" s="939"/>
      <c r="O32" s="939"/>
      <c r="P32" s="939"/>
      <c r="Q32" s="939"/>
      <c r="R32" s="939"/>
      <c r="S32" s="939"/>
      <c r="T32" s="939"/>
      <c r="U32" s="939"/>
    </row>
    <row r="33" spans="1:21" ht="18.75" customHeight="1">
      <c r="A33" s="906"/>
      <c r="B33" s="914"/>
      <c r="C33" s="914"/>
      <c r="D33" s="909"/>
      <c r="E33" s="909"/>
      <c r="F33" s="909"/>
      <c r="G33" s="909"/>
      <c r="H33" s="909"/>
      <c r="I33" s="909"/>
      <c r="J33" s="940"/>
      <c r="K33" s="940"/>
      <c r="L33" s="940"/>
      <c r="M33" s="940"/>
      <c r="N33" s="940"/>
      <c r="O33" s="940"/>
      <c r="P33" s="940"/>
      <c r="Q33" s="940"/>
      <c r="R33" s="940"/>
      <c r="S33" s="940"/>
      <c r="T33" s="940"/>
      <c r="U33" s="940"/>
    </row>
    <row r="34" spans="1:21" ht="19.5" customHeight="1">
      <c r="A34" s="906"/>
      <c r="B34" s="914" t="s">
        <v>68</v>
      </c>
      <c r="C34" s="909" t="s">
        <v>70</v>
      </c>
      <c r="D34" s="909"/>
      <c r="E34" s="909"/>
      <c r="F34" s="909"/>
      <c r="G34" s="941"/>
      <c r="H34" s="909" t="s">
        <v>942</v>
      </c>
      <c r="I34" s="909" t="s">
        <v>69</v>
      </c>
      <c r="J34" s="909"/>
      <c r="K34" s="909"/>
      <c r="L34" s="909"/>
      <c r="M34" s="909"/>
      <c r="N34" s="909"/>
      <c r="O34" s="909"/>
      <c r="P34" s="909"/>
      <c r="Q34" s="909"/>
      <c r="R34" s="909"/>
      <c r="S34" s="909"/>
      <c r="T34" s="909"/>
      <c r="U34" s="909"/>
    </row>
    <row r="35" spans="1:21" ht="19.5" customHeight="1">
      <c r="A35" s="906"/>
      <c r="B35" s="914"/>
      <c r="C35" s="909"/>
      <c r="D35" s="909"/>
      <c r="E35" s="909"/>
      <c r="F35" s="909"/>
      <c r="G35" s="941"/>
      <c r="H35" s="909"/>
      <c r="I35" s="909" t="s">
        <v>945</v>
      </c>
      <c r="J35" s="909"/>
      <c r="K35" s="418"/>
      <c r="L35" s="431" t="s">
        <v>943</v>
      </c>
      <c r="M35" s="915" t="s">
        <v>944</v>
      </c>
      <c r="N35" s="916"/>
      <c r="O35" s="418"/>
      <c r="P35" s="431" t="s">
        <v>943</v>
      </c>
      <c r="Q35" s="909" t="s">
        <v>946</v>
      </c>
      <c r="R35" s="909"/>
      <c r="S35" s="418"/>
      <c r="T35" s="925" t="s">
        <v>943</v>
      </c>
      <c r="U35" s="910"/>
    </row>
    <row r="36" spans="1:21" ht="24" customHeight="1">
      <c r="A36" s="906"/>
      <c r="B36" s="914"/>
      <c r="C36" s="914" t="s">
        <v>947</v>
      </c>
      <c r="D36" s="914"/>
      <c r="E36" s="914"/>
      <c r="F36" s="914"/>
      <c r="G36" s="941"/>
      <c r="H36" s="909" t="s">
        <v>942</v>
      </c>
      <c r="I36" s="909" t="s">
        <v>69</v>
      </c>
      <c r="J36" s="909"/>
      <c r="K36" s="909"/>
      <c r="L36" s="909"/>
      <c r="M36" s="909"/>
      <c r="N36" s="909"/>
      <c r="O36" s="909"/>
      <c r="P36" s="909"/>
      <c r="Q36" s="909"/>
      <c r="R36" s="909"/>
      <c r="S36" s="909"/>
      <c r="T36" s="909"/>
      <c r="U36" s="909"/>
    </row>
    <row r="37" spans="1:21" ht="24" customHeight="1">
      <c r="A37" s="907"/>
      <c r="B37" s="914"/>
      <c r="C37" s="914"/>
      <c r="D37" s="914"/>
      <c r="E37" s="914"/>
      <c r="F37" s="914"/>
      <c r="G37" s="941"/>
      <c r="H37" s="909"/>
      <c r="I37" s="909" t="s">
        <v>945</v>
      </c>
      <c r="J37" s="909"/>
      <c r="K37" s="418"/>
      <c r="L37" s="431" t="s">
        <v>943</v>
      </c>
      <c r="M37" s="909" t="s">
        <v>944</v>
      </c>
      <c r="N37" s="909"/>
      <c r="O37" s="418"/>
      <c r="P37" s="431" t="s">
        <v>943</v>
      </c>
      <c r="Q37" s="909" t="s">
        <v>946</v>
      </c>
      <c r="R37" s="909"/>
      <c r="S37" s="418"/>
      <c r="T37" s="924" t="s">
        <v>943</v>
      </c>
      <c r="U37" s="925"/>
    </row>
    <row r="38" spans="1:21" ht="33.75" customHeight="1">
      <c r="A38" s="914" t="s">
        <v>115</v>
      </c>
      <c r="B38" s="909" t="s">
        <v>106</v>
      </c>
      <c r="C38" s="909"/>
      <c r="D38" s="909" t="s">
        <v>1004</v>
      </c>
      <c r="E38" s="909"/>
      <c r="F38" s="909"/>
      <c r="G38" s="909"/>
      <c r="H38" s="909" t="s">
        <v>1005</v>
      </c>
      <c r="I38" s="909"/>
      <c r="J38" s="909"/>
      <c r="K38" s="909"/>
      <c r="L38" s="914" t="s">
        <v>114</v>
      </c>
      <c r="M38" s="914"/>
      <c r="N38" s="914"/>
      <c r="O38" s="914"/>
      <c r="P38" s="914"/>
      <c r="Q38" s="914"/>
      <c r="R38" s="909" t="s">
        <v>113</v>
      </c>
      <c r="S38" s="909"/>
      <c r="T38" s="909"/>
      <c r="U38" s="909"/>
    </row>
    <row r="39" spans="1:21" ht="19.5" customHeight="1">
      <c r="A39" s="914"/>
      <c r="B39" s="905"/>
      <c r="C39" s="914" t="s">
        <v>112</v>
      </c>
      <c r="D39" s="400"/>
      <c r="E39" s="910" t="s">
        <v>954</v>
      </c>
      <c r="F39" s="910"/>
      <c r="G39" s="910"/>
      <c r="H39" s="400"/>
      <c r="I39" s="910" t="s">
        <v>955</v>
      </c>
      <c r="J39" s="910"/>
      <c r="K39" s="910"/>
      <c r="L39" s="909" t="s">
        <v>960</v>
      </c>
      <c r="M39" s="909"/>
      <c r="N39" s="909"/>
      <c r="O39" s="909"/>
      <c r="P39" s="909"/>
      <c r="Q39" s="909"/>
      <c r="R39" s="909"/>
      <c r="S39" s="909" t="s">
        <v>111</v>
      </c>
      <c r="T39" s="909"/>
      <c r="U39" s="909"/>
    </row>
    <row r="40" spans="1:21" ht="19.5" customHeight="1">
      <c r="A40" s="914"/>
      <c r="B40" s="906"/>
      <c r="C40" s="914"/>
      <c r="D40" s="400"/>
      <c r="E40" s="910" t="s">
        <v>952</v>
      </c>
      <c r="F40" s="910"/>
      <c r="G40" s="910"/>
      <c r="H40" s="400"/>
      <c r="I40" s="910" t="s">
        <v>956</v>
      </c>
      <c r="J40" s="910"/>
      <c r="K40" s="910"/>
      <c r="L40" s="909"/>
      <c r="M40" s="909"/>
      <c r="N40" s="909"/>
      <c r="O40" s="909"/>
      <c r="P40" s="909"/>
      <c r="Q40" s="909"/>
      <c r="R40" s="909"/>
      <c r="S40" s="909"/>
      <c r="T40" s="909"/>
      <c r="U40" s="909"/>
    </row>
    <row r="41" spans="1:21" ht="33" customHeight="1">
      <c r="A41" s="914"/>
      <c r="B41" s="907"/>
      <c r="C41" s="914"/>
      <c r="D41" s="400"/>
      <c r="E41" s="910" t="s">
        <v>953</v>
      </c>
      <c r="F41" s="910"/>
      <c r="G41" s="910"/>
      <c r="H41" s="400"/>
      <c r="I41" s="1718" t="s">
        <v>957</v>
      </c>
      <c r="J41" s="1719"/>
      <c r="K41" s="1719"/>
      <c r="L41" s="909"/>
      <c r="M41" s="909"/>
      <c r="N41" s="909"/>
      <c r="O41" s="909"/>
      <c r="P41" s="909"/>
      <c r="Q41" s="909"/>
      <c r="R41" s="909"/>
      <c r="S41" s="909" t="s">
        <v>961</v>
      </c>
      <c r="T41" s="909"/>
      <c r="U41" s="909"/>
    </row>
    <row r="42" spans="1:21" ht="19.5" customHeight="1">
      <c r="A42" s="914"/>
      <c r="B42" s="905"/>
      <c r="C42" s="876" t="s">
        <v>110</v>
      </c>
      <c r="D42" s="905"/>
      <c r="E42" s="911" t="s">
        <v>116</v>
      </c>
      <c r="F42" s="911"/>
      <c r="G42" s="911"/>
      <c r="H42" s="400"/>
      <c r="I42" s="1719" t="s">
        <v>958</v>
      </c>
      <c r="J42" s="1719"/>
      <c r="K42" s="1719"/>
      <c r="L42" s="909"/>
      <c r="M42" s="909"/>
      <c r="N42" s="909"/>
      <c r="O42" s="909"/>
      <c r="P42" s="909"/>
      <c r="Q42" s="909"/>
      <c r="R42" s="909"/>
      <c r="S42" s="909"/>
      <c r="T42" s="909"/>
      <c r="U42" s="909"/>
    </row>
    <row r="43" spans="1:21" ht="19.5" customHeight="1">
      <c r="A43" s="914"/>
      <c r="B43" s="906"/>
      <c r="C43" s="877"/>
      <c r="D43" s="906"/>
      <c r="E43" s="912" t="s">
        <v>962</v>
      </c>
      <c r="F43" s="912"/>
      <c r="G43" s="912"/>
      <c r="H43" s="400"/>
      <c r="I43" s="910" t="s">
        <v>959</v>
      </c>
      <c r="J43" s="910"/>
      <c r="K43" s="910"/>
      <c r="L43" s="909"/>
      <c r="M43" s="909"/>
      <c r="N43" s="909"/>
      <c r="O43" s="909"/>
      <c r="P43" s="909"/>
      <c r="Q43" s="909"/>
      <c r="R43" s="909"/>
      <c r="S43" s="909" t="s">
        <v>109</v>
      </c>
      <c r="T43" s="909"/>
      <c r="U43" s="909"/>
    </row>
    <row r="44" spans="1:21" ht="19.5" customHeight="1">
      <c r="A44" s="914"/>
      <c r="B44" s="906"/>
      <c r="C44" s="877"/>
      <c r="D44" s="907"/>
      <c r="E44" s="913"/>
      <c r="F44" s="913"/>
      <c r="G44" s="913"/>
      <c r="H44" s="905"/>
      <c r="I44" s="911" t="s">
        <v>116</v>
      </c>
      <c r="J44" s="911"/>
      <c r="K44" s="911"/>
      <c r="L44" s="909"/>
      <c r="M44" s="909"/>
      <c r="N44" s="909"/>
      <c r="O44" s="909"/>
      <c r="P44" s="909"/>
      <c r="Q44" s="909"/>
      <c r="R44" s="909"/>
      <c r="S44" s="909"/>
      <c r="T44" s="909"/>
      <c r="U44" s="909"/>
    </row>
    <row r="45" spans="1:21" ht="19.5" customHeight="1">
      <c r="A45" s="914"/>
      <c r="B45" s="906"/>
      <c r="C45" s="877"/>
      <c r="D45" s="908"/>
      <c r="E45" s="897"/>
      <c r="F45" s="897"/>
      <c r="G45" s="898"/>
      <c r="H45" s="906"/>
      <c r="I45" s="912" t="s">
        <v>962</v>
      </c>
      <c r="J45" s="912"/>
      <c r="K45" s="912"/>
      <c r="L45" s="909"/>
      <c r="M45" s="909"/>
      <c r="N45" s="909"/>
      <c r="O45" s="909"/>
      <c r="P45" s="909"/>
      <c r="Q45" s="909"/>
      <c r="R45" s="908"/>
      <c r="S45" s="897"/>
      <c r="T45" s="897"/>
      <c r="U45" s="898"/>
    </row>
    <row r="46" spans="1:21" ht="19.5" customHeight="1">
      <c r="A46" s="914"/>
      <c r="B46" s="907"/>
      <c r="C46" s="878"/>
      <c r="D46" s="902"/>
      <c r="E46" s="903"/>
      <c r="F46" s="903"/>
      <c r="G46" s="904"/>
      <c r="H46" s="907"/>
      <c r="I46" s="913"/>
      <c r="J46" s="913"/>
      <c r="K46" s="913"/>
      <c r="L46" s="909"/>
      <c r="M46" s="909"/>
      <c r="N46" s="909"/>
      <c r="O46" s="909"/>
      <c r="P46" s="909"/>
      <c r="Q46" s="909"/>
      <c r="R46" s="902"/>
      <c r="S46" s="903"/>
      <c r="T46" s="903"/>
      <c r="U46" s="904"/>
    </row>
    <row r="47" spans="1:21" ht="19.5" customHeight="1">
      <c r="A47" s="914"/>
      <c r="B47" s="909" t="s">
        <v>108</v>
      </c>
      <c r="C47" s="909"/>
      <c r="D47" s="917" t="s">
        <v>107</v>
      </c>
      <c r="E47" s="918"/>
      <c r="F47" s="918"/>
      <c r="G47" s="918"/>
      <c r="H47" s="918"/>
      <c r="I47" s="918"/>
      <c r="J47" s="918"/>
      <c r="K47" s="918"/>
      <c r="L47" s="918"/>
      <c r="M47" s="918"/>
      <c r="N47" s="918"/>
      <c r="O47" s="918"/>
      <c r="P47" s="918"/>
      <c r="Q47" s="918"/>
      <c r="R47" s="918"/>
      <c r="S47" s="918"/>
      <c r="T47" s="918"/>
      <c r="U47" s="919"/>
    </row>
    <row r="48" spans="1:21" ht="19.5" customHeight="1">
      <c r="A48" s="914"/>
      <c r="B48" s="400"/>
      <c r="C48" s="429" t="s">
        <v>963</v>
      </c>
      <c r="D48" s="970"/>
      <c r="E48" s="970"/>
      <c r="F48" s="970"/>
      <c r="G48" s="970"/>
      <c r="H48" s="970"/>
      <c r="I48" s="970"/>
      <c r="J48" s="970"/>
      <c r="K48" s="970"/>
      <c r="L48" s="970"/>
      <c r="M48" s="970"/>
      <c r="N48" s="970"/>
      <c r="O48" s="970"/>
      <c r="P48" s="970"/>
      <c r="Q48" s="970"/>
      <c r="R48" s="970"/>
      <c r="S48" s="970"/>
      <c r="T48" s="970"/>
      <c r="U48" s="970"/>
    </row>
    <row r="49" spans="1:21" ht="19.5" customHeight="1">
      <c r="A49" s="914"/>
      <c r="B49" s="400"/>
      <c r="C49" s="429" t="s">
        <v>964</v>
      </c>
      <c r="D49" s="926"/>
      <c r="E49" s="926"/>
      <c r="F49" s="926"/>
      <c r="G49" s="926"/>
      <c r="H49" s="926"/>
      <c r="I49" s="926"/>
      <c r="J49" s="926"/>
      <c r="K49" s="926"/>
      <c r="L49" s="926"/>
      <c r="M49" s="926"/>
      <c r="N49" s="926"/>
      <c r="O49" s="926"/>
      <c r="P49" s="926"/>
      <c r="Q49" s="926"/>
      <c r="R49" s="926"/>
      <c r="S49" s="926"/>
      <c r="T49" s="926"/>
      <c r="U49" s="926"/>
    </row>
    <row r="50" spans="1:21" ht="19.5" customHeight="1">
      <c r="A50" s="876" t="s">
        <v>977</v>
      </c>
      <c r="B50" s="909" t="s">
        <v>106</v>
      </c>
      <c r="C50" s="909"/>
      <c r="D50" s="915" t="s">
        <v>976</v>
      </c>
      <c r="E50" s="920"/>
      <c r="F50" s="920"/>
      <c r="G50" s="916"/>
      <c r="H50" s="915" t="s">
        <v>965</v>
      </c>
      <c r="I50" s="920"/>
      <c r="J50" s="920"/>
      <c r="K50" s="920"/>
      <c r="L50" s="920"/>
      <c r="M50" s="916"/>
      <c r="N50" s="921" t="s">
        <v>105</v>
      </c>
      <c r="O50" s="922"/>
      <c r="P50" s="922"/>
      <c r="Q50" s="922"/>
      <c r="R50" s="922"/>
      <c r="S50" s="922"/>
      <c r="T50" s="922"/>
      <c r="U50" s="923"/>
    </row>
    <row r="51" spans="1:21" s="388" customFormat="1" ht="32.25" customHeight="1">
      <c r="A51" s="877"/>
      <c r="B51" s="882" t="s">
        <v>968</v>
      </c>
      <c r="C51" s="884"/>
      <c r="D51" s="405"/>
      <c r="E51" s="434" t="s">
        <v>963</v>
      </c>
      <c r="F51" s="405"/>
      <c r="G51" s="434" t="s">
        <v>964</v>
      </c>
      <c r="H51" s="882"/>
      <c r="I51" s="883"/>
      <c r="J51" s="883"/>
      <c r="K51" s="883"/>
      <c r="L51" s="883"/>
      <c r="M51" s="884"/>
      <c r="N51" s="888" t="s">
        <v>966</v>
      </c>
      <c r="O51" s="889"/>
      <c r="P51" s="889"/>
      <c r="Q51" s="889"/>
      <c r="R51" s="889"/>
      <c r="S51" s="889"/>
      <c r="T51" s="889"/>
      <c r="U51" s="890"/>
    </row>
    <row r="52" spans="1:21" s="388" customFormat="1" ht="32.25" customHeight="1">
      <c r="A52" s="877"/>
      <c r="B52" s="882" t="s">
        <v>969</v>
      </c>
      <c r="C52" s="884"/>
      <c r="D52" s="405"/>
      <c r="E52" s="434" t="s">
        <v>963</v>
      </c>
      <c r="F52" s="405"/>
      <c r="G52" s="434" t="s">
        <v>964</v>
      </c>
      <c r="H52" s="882"/>
      <c r="I52" s="883"/>
      <c r="J52" s="883"/>
      <c r="K52" s="883"/>
      <c r="L52" s="883"/>
      <c r="M52" s="884"/>
      <c r="N52" s="891"/>
      <c r="O52" s="892"/>
      <c r="P52" s="892"/>
      <c r="Q52" s="892"/>
      <c r="R52" s="892"/>
      <c r="S52" s="892"/>
      <c r="T52" s="892"/>
      <c r="U52" s="893"/>
    </row>
    <row r="53" spans="1:21" s="388" customFormat="1" ht="32.25" customHeight="1">
      <c r="A53" s="877"/>
      <c r="B53" s="882" t="s">
        <v>971</v>
      </c>
      <c r="C53" s="884"/>
      <c r="D53" s="405"/>
      <c r="E53" s="434" t="s">
        <v>963</v>
      </c>
      <c r="F53" s="405"/>
      <c r="G53" s="434" t="s">
        <v>964</v>
      </c>
      <c r="H53" s="882"/>
      <c r="I53" s="883"/>
      <c r="J53" s="883"/>
      <c r="K53" s="883"/>
      <c r="L53" s="883"/>
      <c r="M53" s="884"/>
      <c r="N53" s="891"/>
      <c r="O53" s="892"/>
      <c r="P53" s="892"/>
      <c r="Q53" s="892"/>
      <c r="R53" s="892"/>
      <c r="S53" s="892"/>
      <c r="T53" s="892"/>
      <c r="U53" s="893"/>
    </row>
    <row r="54" spans="1:21" s="388" customFormat="1" ht="32.25" customHeight="1">
      <c r="A54" s="877"/>
      <c r="B54" s="882" t="s">
        <v>970</v>
      </c>
      <c r="C54" s="884"/>
      <c r="D54" s="405"/>
      <c r="E54" s="434" t="s">
        <v>963</v>
      </c>
      <c r="F54" s="405"/>
      <c r="G54" s="434" t="s">
        <v>964</v>
      </c>
      <c r="H54" s="882"/>
      <c r="I54" s="883"/>
      <c r="J54" s="883"/>
      <c r="K54" s="883"/>
      <c r="L54" s="883"/>
      <c r="M54" s="884"/>
      <c r="N54" s="894"/>
      <c r="O54" s="895"/>
      <c r="P54" s="895"/>
      <c r="Q54" s="895"/>
      <c r="R54" s="895"/>
      <c r="S54" s="895"/>
      <c r="T54" s="895"/>
      <c r="U54" s="896"/>
    </row>
    <row r="55" spans="1:21" s="388" customFormat="1" ht="32.25" customHeight="1">
      <c r="A55" s="877"/>
      <c r="B55" s="882" t="s">
        <v>972</v>
      </c>
      <c r="C55" s="884"/>
      <c r="D55" s="405"/>
      <c r="E55" s="434" t="s">
        <v>963</v>
      </c>
      <c r="F55" s="405"/>
      <c r="G55" s="434" t="s">
        <v>964</v>
      </c>
      <c r="H55" s="882"/>
      <c r="I55" s="883"/>
      <c r="J55" s="883"/>
      <c r="K55" s="883"/>
      <c r="L55" s="883"/>
      <c r="M55" s="884"/>
      <c r="N55" s="888" t="s">
        <v>966</v>
      </c>
      <c r="O55" s="889"/>
      <c r="P55" s="889"/>
      <c r="Q55" s="889"/>
      <c r="R55" s="889"/>
      <c r="S55" s="889"/>
      <c r="T55" s="889"/>
      <c r="U55" s="890"/>
    </row>
    <row r="56" spans="1:21" s="388" customFormat="1" ht="32.25" customHeight="1">
      <c r="A56" s="877"/>
      <c r="B56" s="882" t="s">
        <v>104</v>
      </c>
      <c r="C56" s="884"/>
      <c r="D56" s="405"/>
      <c r="E56" s="434" t="s">
        <v>963</v>
      </c>
      <c r="F56" s="405"/>
      <c r="G56" s="434" t="s">
        <v>964</v>
      </c>
      <c r="H56" s="882"/>
      <c r="I56" s="883"/>
      <c r="J56" s="883"/>
      <c r="K56" s="883"/>
      <c r="L56" s="883"/>
      <c r="M56" s="884"/>
      <c r="N56" s="891"/>
      <c r="O56" s="892"/>
      <c r="P56" s="892"/>
      <c r="Q56" s="892"/>
      <c r="R56" s="892"/>
      <c r="S56" s="892"/>
      <c r="T56" s="892"/>
      <c r="U56" s="893"/>
    </row>
    <row r="57" spans="1:21" s="388" customFormat="1" ht="32.25" customHeight="1">
      <c r="A57" s="877"/>
      <c r="B57" s="882" t="s">
        <v>973</v>
      </c>
      <c r="C57" s="884"/>
      <c r="D57" s="405"/>
      <c r="E57" s="434" t="s">
        <v>963</v>
      </c>
      <c r="F57" s="405"/>
      <c r="G57" s="434" t="s">
        <v>964</v>
      </c>
      <c r="H57" s="882"/>
      <c r="I57" s="883"/>
      <c r="J57" s="883"/>
      <c r="K57" s="883"/>
      <c r="L57" s="883"/>
      <c r="M57" s="884"/>
      <c r="N57" s="891"/>
      <c r="O57" s="892"/>
      <c r="P57" s="892"/>
      <c r="Q57" s="892"/>
      <c r="R57" s="892"/>
      <c r="S57" s="892"/>
      <c r="T57" s="892"/>
      <c r="U57" s="893"/>
    </row>
    <row r="58" spans="1:21" s="388" customFormat="1" ht="58.5" customHeight="1">
      <c r="A58" s="877"/>
      <c r="B58" s="882" t="s">
        <v>951</v>
      </c>
      <c r="C58" s="884"/>
      <c r="D58" s="405"/>
      <c r="E58" s="434" t="s">
        <v>963</v>
      </c>
      <c r="F58" s="405"/>
      <c r="G58" s="434" t="s">
        <v>964</v>
      </c>
      <c r="H58" s="882"/>
      <c r="I58" s="883"/>
      <c r="J58" s="883"/>
      <c r="K58" s="883"/>
      <c r="L58" s="883"/>
      <c r="M58" s="884"/>
      <c r="N58" s="894"/>
      <c r="O58" s="895"/>
      <c r="P58" s="895"/>
      <c r="Q58" s="895"/>
      <c r="R58" s="895"/>
      <c r="S58" s="895"/>
      <c r="T58" s="895"/>
      <c r="U58" s="896"/>
    </row>
    <row r="59" spans="1:21" s="388" customFormat="1" ht="32.25" customHeight="1">
      <c r="A59" s="877"/>
      <c r="B59" s="882" t="s">
        <v>974</v>
      </c>
      <c r="C59" s="884"/>
      <c r="D59" s="405"/>
      <c r="E59" s="434" t="s">
        <v>963</v>
      </c>
      <c r="F59" s="405"/>
      <c r="G59" s="434" t="s">
        <v>964</v>
      </c>
      <c r="H59" s="882"/>
      <c r="I59" s="883"/>
      <c r="J59" s="883"/>
      <c r="K59" s="883"/>
      <c r="L59" s="883"/>
      <c r="M59" s="884"/>
      <c r="N59" s="888" t="s">
        <v>967</v>
      </c>
      <c r="O59" s="897"/>
      <c r="P59" s="897"/>
      <c r="Q59" s="897"/>
      <c r="R59" s="897"/>
      <c r="S59" s="897"/>
      <c r="T59" s="897"/>
      <c r="U59" s="898"/>
    </row>
    <row r="60" spans="1:21" s="388" customFormat="1" ht="46.5" customHeight="1">
      <c r="A60" s="877"/>
      <c r="B60" s="882" t="s">
        <v>1162</v>
      </c>
      <c r="C60" s="884"/>
      <c r="D60" s="405"/>
      <c r="E60" s="434" t="s">
        <v>963</v>
      </c>
      <c r="F60" s="405"/>
      <c r="G60" s="434" t="s">
        <v>964</v>
      </c>
      <c r="H60" s="882"/>
      <c r="I60" s="883"/>
      <c r="J60" s="883"/>
      <c r="K60" s="883"/>
      <c r="L60" s="883"/>
      <c r="M60" s="884"/>
      <c r="N60" s="899"/>
      <c r="O60" s="900"/>
      <c r="P60" s="900"/>
      <c r="Q60" s="900"/>
      <c r="R60" s="900"/>
      <c r="S60" s="900"/>
      <c r="T60" s="900"/>
      <c r="U60" s="901"/>
    </row>
    <row r="61" spans="1:21" s="388" customFormat="1" ht="32.25" customHeight="1">
      <c r="A61" s="878"/>
      <c r="B61" s="882" t="s">
        <v>975</v>
      </c>
      <c r="C61" s="884"/>
      <c r="D61" s="405"/>
      <c r="E61" s="434" t="s">
        <v>963</v>
      </c>
      <c r="F61" s="405"/>
      <c r="G61" s="434" t="s">
        <v>964</v>
      </c>
      <c r="H61" s="882"/>
      <c r="I61" s="883"/>
      <c r="J61" s="883"/>
      <c r="K61" s="883"/>
      <c r="L61" s="883"/>
      <c r="M61" s="884"/>
      <c r="N61" s="902"/>
      <c r="O61" s="903"/>
      <c r="P61" s="903"/>
      <c r="Q61" s="903"/>
      <c r="R61" s="903"/>
      <c r="S61" s="903"/>
      <c r="T61" s="903"/>
      <c r="U61" s="904"/>
    </row>
    <row r="62" spans="1:21" ht="19.5" customHeight="1">
      <c r="A62" s="959" t="s">
        <v>978</v>
      </c>
      <c r="B62" s="955" t="s">
        <v>132</v>
      </c>
      <c r="C62" s="955"/>
      <c r="D62" s="879" t="s">
        <v>131</v>
      </c>
      <c r="E62" s="880"/>
      <c r="F62" s="880"/>
      <c r="G62" s="880"/>
      <c r="H62" s="881"/>
      <c r="I62" s="405"/>
      <c r="J62" s="434" t="s">
        <v>979</v>
      </c>
      <c r="K62" s="405"/>
      <c r="L62" s="882" t="s">
        <v>980</v>
      </c>
      <c r="M62" s="883"/>
      <c r="N62" s="883"/>
      <c r="O62" s="883"/>
      <c r="P62" s="883"/>
      <c r="Q62" s="883"/>
      <c r="R62" s="883"/>
      <c r="S62" s="883"/>
      <c r="T62" s="883"/>
      <c r="U62" s="884"/>
    </row>
    <row r="63" spans="1:21" ht="19.5" customHeight="1">
      <c r="A63" s="960"/>
      <c r="B63" s="955"/>
      <c r="C63" s="955"/>
      <c r="D63" s="885" t="s">
        <v>127</v>
      </c>
      <c r="E63" s="886"/>
      <c r="F63" s="886"/>
      <c r="G63" s="886"/>
      <c r="H63" s="887"/>
      <c r="I63" s="885" t="s">
        <v>981</v>
      </c>
      <c r="J63" s="886"/>
      <c r="K63" s="886"/>
      <c r="L63" s="886"/>
      <c r="M63" s="886"/>
      <c r="N63" s="887"/>
      <c r="O63" s="885" t="s">
        <v>126</v>
      </c>
      <c r="P63" s="886"/>
      <c r="Q63" s="886"/>
      <c r="R63" s="886"/>
      <c r="S63" s="886"/>
      <c r="T63" s="886"/>
      <c r="U63" s="887"/>
    </row>
    <row r="64" spans="1:21" ht="19.5" customHeight="1">
      <c r="A64" s="960"/>
      <c r="B64" s="955"/>
      <c r="C64" s="955"/>
      <c r="D64" s="885" t="s">
        <v>125</v>
      </c>
      <c r="E64" s="886"/>
      <c r="F64" s="886"/>
      <c r="G64" s="886"/>
      <c r="H64" s="887"/>
      <c r="I64" s="885" t="s">
        <v>982</v>
      </c>
      <c r="J64" s="886"/>
      <c r="K64" s="886"/>
      <c r="L64" s="886"/>
      <c r="M64" s="886"/>
      <c r="N64" s="887"/>
      <c r="O64" s="885" t="s">
        <v>983</v>
      </c>
      <c r="P64" s="886"/>
      <c r="Q64" s="886"/>
      <c r="R64" s="886"/>
      <c r="S64" s="886"/>
      <c r="T64" s="886"/>
      <c r="U64" s="887"/>
    </row>
    <row r="65" spans="1:21" ht="19.5" customHeight="1">
      <c r="A65" s="960"/>
      <c r="B65" s="955"/>
      <c r="C65" s="955"/>
      <c r="D65" s="947" t="s">
        <v>130</v>
      </c>
      <c r="E65" s="948"/>
      <c r="F65" s="948"/>
      <c r="G65" s="948"/>
      <c r="H65" s="948"/>
      <c r="I65" s="948"/>
      <c r="J65" s="948"/>
      <c r="K65" s="948"/>
      <c r="L65" s="948"/>
      <c r="M65" s="948"/>
      <c r="N65" s="948"/>
      <c r="O65" s="948"/>
      <c r="P65" s="948"/>
      <c r="Q65" s="948"/>
      <c r="R65" s="948"/>
      <c r="S65" s="948"/>
      <c r="T65" s="948"/>
      <c r="U65" s="949"/>
    </row>
    <row r="66" spans="1:21" ht="19.5" customHeight="1">
      <c r="A66" s="960"/>
      <c r="B66" s="955"/>
      <c r="C66" s="955"/>
      <c r="D66" s="950"/>
      <c r="E66" s="951"/>
      <c r="F66" s="951"/>
      <c r="G66" s="951"/>
      <c r="H66" s="951"/>
      <c r="I66" s="951"/>
      <c r="J66" s="951"/>
      <c r="K66" s="951"/>
      <c r="L66" s="951"/>
      <c r="M66" s="951"/>
      <c r="N66" s="951"/>
      <c r="O66" s="951"/>
      <c r="P66" s="951"/>
      <c r="Q66" s="951"/>
      <c r="R66" s="951"/>
      <c r="S66" s="951"/>
      <c r="T66" s="951"/>
      <c r="U66" s="952"/>
    </row>
    <row r="67" spans="1:21" ht="19.5" customHeight="1">
      <c r="A67" s="960"/>
      <c r="B67" s="956" t="s">
        <v>985</v>
      </c>
      <c r="C67" s="956"/>
      <c r="D67" s="885" t="s">
        <v>129</v>
      </c>
      <c r="E67" s="886"/>
      <c r="F67" s="886"/>
      <c r="G67" s="886"/>
      <c r="H67" s="887"/>
      <c r="I67" s="405"/>
      <c r="J67" s="434" t="s">
        <v>963</v>
      </c>
      <c r="K67" s="405"/>
      <c r="L67" s="882" t="s">
        <v>964</v>
      </c>
      <c r="M67" s="883"/>
      <c r="N67" s="883"/>
      <c r="O67" s="883"/>
      <c r="P67" s="883"/>
      <c r="Q67" s="883"/>
      <c r="R67" s="883"/>
      <c r="S67" s="883"/>
      <c r="T67" s="883"/>
      <c r="U67" s="884"/>
    </row>
    <row r="68" spans="1:21" ht="19.5" customHeight="1">
      <c r="A68" s="960"/>
      <c r="B68" s="956"/>
      <c r="C68" s="956"/>
      <c r="D68" s="1721" t="s">
        <v>128</v>
      </c>
      <c r="E68" s="1722"/>
      <c r="F68" s="1722"/>
      <c r="G68" s="1722"/>
      <c r="H68" s="1722"/>
      <c r="I68" s="1722"/>
      <c r="J68" s="1723"/>
      <c r="K68" s="885" t="s">
        <v>984</v>
      </c>
      <c r="L68" s="886"/>
      <c r="M68" s="886"/>
      <c r="N68" s="886"/>
      <c r="O68" s="886"/>
      <c r="P68" s="886"/>
      <c r="Q68" s="886"/>
      <c r="R68" s="886"/>
      <c r="S68" s="886"/>
      <c r="T68" s="886"/>
      <c r="U68" s="887"/>
    </row>
    <row r="69" spans="1:21" ht="19.5" customHeight="1">
      <c r="A69" s="960"/>
      <c r="B69" s="956"/>
      <c r="C69" s="956"/>
      <c r="D69" s="885" t="s">
        <v>127</v>
      </c>
      <c r="E69" s="886"/>
      <c r="F69" s="886"/>
      <c r="G69" s="886"/>
      <c r="H69" s="887"/>
      <c r="I69" s="885" t="s">
        <v>981</v>
      </c>
      <c r="J69" s="886"/>
      <c r="K69" s="886"/>
      <c r="L69" s="886"/>
      <c r="M69" s="886"/>
      <c r="N69" s="887"/>
      <c r="O69" s="885" t="s">
        <v>126</v>
      </c>
      <c r="P69" s="886"/>
      <c r="Q69" s="886"/>
      <c r="R69" s="886"/>
      <c r="S69" s="886"/>
      <c r="T69" s="886"/>
      <c r="U69" s="887"/>
    </row>
    <row r="70" spans="1:21" ht="19.5" customHeight="1">
      <c r="A70" s="960"/>
      <c r="B70" s="956"/>
      <c r="C70" s="956"/>
      <c r="D70" s="885" t="s">
        <v>125</v>
      </c>
      <c r="E70" s="886"/>
      <c r="F70" s="886"/>
      <c r="G70" s="886"/>
      <c r="H70" s="887"/>
      <c r="I70" s="885" t="s">
        <v>982</v>
      </c>
      <c r="J70" s="886"/>
      <c r="K70" s="886"/>
      <c r="L70" s="886"/>
      <c r="M70" s="886"/>
      <c r="N70" s="887"/>
      <c r="O70" s="885" t="s">
        <v>983</v>
      </c>
      <c r="P70" s="886"/>
      <c r="Q70" s="886"/>
      <c r="R70" s="886"/>
      <c r="S70" s="886"/>
      <c r="T70" s="886"/>
      <c r="U70" s="887"/>
    </row>
    <row r="71" spans="1:21" ht="19.5" customHeight="1">
      <c r="A71" s="960"/>
      <c r="B71" s="956"/>
      <c r="C71" s="956"/>
      <c r="D71" s="947" t="s">
        <v>130</v>
      </c>
      <c r="E71" s="948"/>
      <c r="F71" s="948"/>
      <c r="G71" s="948"/>
      <c r="H71" s="948"/>
      <c r="I71" s="948"/>
      <c r="J71" s="948"/>
      <c r="K71" s="948"/>
      <c r="L71" s="948"/>
      <c r="M71" s="948"/>
      <c r="N71" s="948"/>
      <c r="O71" s="948"/>
      <c r="P71" s="948"/>
      <c r="Q71" s="948"/>
      <c r="R71" s="948"/>
      <c r="S71" s="948"/>
      <c r="T71" s="948"/>
      <c r="U71" s="949"/>
    </row>
    <row r="72" spans="1:21" ht="19.5" customHeight="1">
      <c r="A72" s="960"/>
      <c r="B72" s="956"/>
      <c r="C72" s="956"/>
      <c r="D72" s="950"/>
      <c r="E72" s="951"/>
      <c r="F72" s="951"/>
      <c r="G72" s="951"/>
      <c r="H72" s="951"/>
      <c r="I72" s="951"/>
      <c r="J72" s="951"/>
      <c r="K72" s="951"/>
      <c r="L72" s="951"/>
      <c r="M72" s="951"/>
      <c r="N72" s="951"/>
      <c r="O72" s="951"/>
      <c r="P72" s="951"/>
      <c r="Q72" s="951"/>
      <c r="R72" s="951"/>
      <c r="S72" s="951"/>
      <c r="T72" s="951"/>
      <c r="U72" s="952"/>
    </row>
    <row r="73" spans="1:21" ht="19.5" customHeight="1">
      <c r="A73" s="960"/>
      <c r="B73" s="956" t="s">
        <v>986</v>
      </c>
      <c r="C73" s="956"/>
      <c r="D73" s="885" t="s">
        <v>987</v>
      </c>
      <c r="E73" s="886"/>
      <c r="F73" s="886"/>
      <c r="G73" s="886"/>
      <c r="H73" s="887"/>
      <c r="I73" s="405"/>
      <c r="J73" s="434" t="s">
        <v>963</v>
      </c>
      <c r="K73" s="405"/>
      <c r="L73" s="882" t="s">
        <v>964</v>
      </c>
      <c r="M73" s="883"/>
      <c r="N73" s="883"/>
      <c r="O73" s="883"/>
      <c r="P73" s="883"/>
      <c r="Q73" s="883"/>
      <c r="R73" s="883"/>
      <c r="S73" s="883"/>
      <c r="T73" s="883"/>
      <c r="U73" s="884"/>
    </row>
    <row r="74" spans="1:21" ht="19.5" customHeight="1">
      <c r="A74" s="960"/>
      <c r="B74" s="956"/>
      <c r="C74" s="956"/>
      <c r="D74" s="947" t="s">
        <v>988</v>
      </c>
      <c r="E74" s="948"/>
      <c r="F74" s="948"/>
      <c r="G74" s="948"/>
      <c r="H74" s="948"/>
      <c r="I74" s="948"/>
      <c r="J74" s="948"/>
      <c r="K74" s="948"/>
      <c r="L74" s="948"/>
      <c r="M74" s="948"/>
      <c r="N74" s="948"/>
      <c r="O74" s="948"/>
      <c r="P74" s="948"/>
      <c r="Q74" s="948"/>
      <c r="R74" s="948"/>
      <c r="S74" s="948"/>
      <c r="T74" s="948"/>
      <c r="U74" s="949"/>
    </row>
    <row r="75" spans="1:21" ht="19.5" customHeight="1">
      <c r="A75" s="960"/>
      <c r="B75" s="956"/>
      <c r="C75" s="956"/>
      <c r="D75" s="950"/>
      <c r="E75" s="951"/>
      <c r="F75" s="951"/>
      <c r="G75" s="951"/>
      <c r="H75" s="951"/>
      <c r="I75" s="951"/>
      <c r="J75" s="951"/>
      <c r="K75" s="951"/>
      <c r="L75" s="951"/>
      <c r="M75" s="951"/>
      <c r="N75" s="951"/>
      <c r="O75" s="951"/>
      <c r="P75" s="951"/>
      <c r="Q75" s="951"/>
      <c r="R75" s="951"/>
      <c r="S75" s="951"/>
      <c r="T75" s="951"/>
      <c r="U75" s="952"/>
    </row>
    <row r="76" spans="1:21" ht="19.5" customHeight="1">
      <c r="A76" s="960"/>
      <c r="B76" s="956"/>
      <c r="C76" s="956"/>
      <c r="D76" s="885" t="s">
        <v>127</v>
      </c>
      <c r="E76" s="886"/>
      <c r="F76" s="886"/>
      <c r="G76" s="886"/>
      <c r="H76" s="887"/>
      <c r="I76" s="885" t="s">
        <v>981</v>
      </c>
      <c r="J76" s="886"/>
      <c r="K76" s="886"/>
      <c r="L76" s="886"/>
      <c r="M76" s="886"/>
      <c r="N76" s="887"/>
      <c r="O76" s="885" t="s">
        <v>126</v>
      </c>
      <c r="P76" s="886"/>
      <c r="Q76" s="886"/>
      <c r="R76" s="886"/>
      <c r="S76" s="886"/>
      <c r="T76" s="886"/>
      <c r="U76" s="887"/>
    </row>
    <row r="77" spans="1:21" ht="19.5" customHeight="1">
      <c r="A77" s="960"/>
      <c r="B77" s="956"/>
      <c r="C77" s="956"/>
      <c r="D77" s="885" t="s">
        <v>125</v>
      </c>
      <c r="E77" s="886"/>
      <c r="F77" s="886"/>
      <c r="G77" s="886"/>
      <c r="H77" s="887"/>
      <c r="I77" s="885" t="s">
        <v>982</v>
      </c>
      <c r="J77" s="886"/>
      <c r="K77" s="886"/>
      <c r="L77" s="886"/>
      <c r="M77" s="886"/>
      <c r="N77" s="887"/>
      <c r="O77" s="885" t="s">
        <v>983</v>
      </c>
      <c r="P77" s="886"/>
      <c r="Q77" s="886"/>
      <c r="R77" s="886"/>
      <c r="S77" s="886"/>
      <c r="T77" s="886"/>
      <c r="U77" s="887"/>
    </row>
    <row r="78" spans="1:21" ht="33" customHeight="1">
      <c r="A78" s="960"/>
      <c r="B78" s="956" t="s">
        <v>989</v>
      </c>
      <c r="C78" s="956"/>
      <c r="D78" s="908" t="s">
        <v>993</v>
      </c>
      <c r="E78" s="897"/>
      <c r="F78" s="897"/>
      <c r="G78" s="898"/>
      <c r="H78" s="915" t="s">
        <v>976</v>
      </c>
      <c r="I78" s="920"/>
      <c r="J78" s="920"/>
      <c r="K78" s="916"/>
      <c r="L78" s="914" t="s">
        <v>995</v>
      </c>
      <c r="M78" s="914"/>
      <c r="N78" s="914"/>
      <c r="O78" s="914"/>
      <c r="P78" s="914"/>
      <c r="Q78" s="914" t="s">
        <v>105</v>
      </c>
      <c r="R78" s="914"/>
      <c r="S78" s="914"/>
      <c r="T78" s="914"/>
      <c r="U78" s="914"/>
    </row>
    <row r="79" spans="1:21" ht="24.75" customHeight="1">
      <c r="A79" s="960"/>
      <c r="B79" s="956"/>
      <c r="C79" s="956"/>
      <c r="D79" s="955" t="s">
        <v>123</v>
      </c>
      <c r="E79" s="955"/>
      <c r="F79" s="955"/>
      <c r="G79" s="955"/>
      <c r="H79" s="971"/>
      <c r="I79" s="876" t="s">
        <v>963</v>
      </c>
      <c r="J79" s="971"/>
      <c r="K79" s="876" t="s">
        <v>964</v>
      </c>
      <c r="L79" s="926"/>
      <c r="M79" s="926"/>
      <c r="N79" s="926"/>
      <c r="O79" s="926"/>
      <c r="P79" s="926"/>
      <c r="Q79" s="914" t="s">
        <v>994</v>
      </c>
      <c r="R79" s="914"/>
      <c r="S79" s="914"/>
      <c r="T79" s="914"/>
      <c r="U79" s="914"/>
    </row>
    <row r="80" spans="1:21" ht="24.75" customHeight="1">
      <c r="A80" s="960"/>
      <c r="B80" s="956"/>
      <c r="C80" s="956"/>
      <c r="D80" s="955"/>
      <c r="E80" s="955"/>
      <c r="F80" s="955"/>
      <c r="G80" s="955"/>
      <c r="H80" s="970"/>
      <c r="I80" s="878"/>
      <c r="J80" s="970"/>
      <c r="K80" s="878"/>
      <c r="L80" s="926"/>
      <c r="M80" s="926"/>
      <c r="N80" s="926"/>
      <c r="O80" s="926"/>
      <c r="P80" s="926"/>
      <c r="Q80" s="914"/>
      <c r="R80" s="914"/>
      <c r="S80" s="914"/>
      <c r="T80" s="914"/>
      <c r="U80" s="914"/>
    </row>
    <row r="81" spans="1:21" ht="24.75" customHeight="1">
      <c r="A81" s="960"/>
      <c r="B81" s="956"/>
      <c r="C81" s="956"/>
      <c r="D81" s="955" t="s">
        <v>122</v>
      </c>
      <c r="E81" s="955"/>
      <c r="F81" s="955"/>
      <c r="G81" s="955"/>
      <c r="H81" s="971"/>
      <c r="I81" s="876" t="s">
        <v>963</v>
      </c>
      <c r="J81" s="971"/>
      <c r="K81" s="876" t="s">
        <v>964</v>
      </c>
      <c r="L81" s="926"/>
      <c r="M81" s="926"/>
      <c r="N81" s="926"/>
      <c r="O81" s="926"/>
      <c r="P81" s="926"/>
      <c r="Q81" s="914" t="s">
        <v>994</v>
      </c>
      <c r="R81" s="914"/>
      <c r="S81" s="914"/>
      <c r="T81" s="914"/>
      <c r="U81" s="914"/>
    </row>
    <row r="82" spans="1:21" ht="24.75" customHeight="1">
      <c r="A82" s="960"/>
      <c r="B82" s="956"/>
      <c r="C82" s="956"/>
      <c r="D82" s="955"/>
      <c r="E82" s="955"/>
      <c r="F82" s="955"/>
      <c r="G82" s="955"/>
      <c r="H82" s="970"/>
      <c r="I82" s="878"/>
      <c r="J82" s="970"/>
      <c r="K82" s="878"/>
      <c r="L82" s="926"/>
      <c r="M82" s="926"/>
      <c r="N82" s="926"/>
      <c r="O82" s="926"/>
      <c r="P82" s="926"/>
      <c r="Q82" s="914"/>
      <c r="R82" s="914"/>
      <c r="S82" s="914"/>
      <c r="T82" s="914"/>
      <c r="U82" s="914"/>
    </row>
    <row r="83" spans="1:21" ht="24.75" customHeight="1">
      <c r="A83" s="960"/>
      <c r="B83" s="956"/>
      <c r="C83" s="956"/>
      <c r="D83" s="955" t="s">
        <v>121</v>
      </c>
      <c r="E83" s="955"/>
      <c r="F83" s="955"/>
      <c r="G83" s="955"/>
      <c r="H83" s="971"/>
      <c r="I83" s="876" t="s">
        <v>963</v>
      </c>
      <c r="J83" s="971"/>
      <c r="K83" s="876" t="s">
        <v>964</v>
      </c>
      <c r="L83" s="926"/>
      <c r="M83" s="926"/>
      <c r="N83" s="926"/>
      <c r="O83" s="926"/>
      <c r="P83" s="926"/>
      <c r="Q83" s="914" t="s">
        <v>994</v>
      </c>
      <c r="R83" s="914"/>
      <c r="S83" s="914"/>
      <c r="T83" s="914"/>
      <c r="U83" s="914"/>
    </row>
    <row r="84" spans="1:21" ht="24.75" customHeight="1">
      <c r="A84" s="960"/>
      <c r="B84" s="956"/>
      <c r="C84" s="956"/>
      <c r="D84" s="955"/>
      <c r="E84" s="955"/>
      <c r="F84" s="955"/>
      <c r="G84" s="955"/>
      <c r="H84" s="970"/>
      <c r="I84" s="878"/>
      <c r="J84" s="970"/>
      <c r="K84" s="878"/>
      <c r="L84" s="926"/>
      <c r="M84" s="926"/>
      <c r="N84" s="926"/>
      <c r="O84" s="926"/>
      <c r="P84" s="926"/>
      <c r="Q84" s="914"/>
      <c r="R84" s="914"/>
      <c r="S84" s="914"/>
      <c r="T84" s="914"/>
      <c r="U84" s="914"/>
    </row>
    <row r="85" spans="1:21" ht="24.75" customHeight="1">
      <c r="A85" s="960"/>
      <c r="B85" s="956"/>
      <c r="C85" s="956"/>
      <c r="D85" s="955" t="s">
        <v>120</v>
      </c>
      <c r="E85" s="955"/>
      <c r="F85" s="955"/>
      <c r="G85" s="955"/>
      <c r="H85" s="971"/>
      <c r="I85" s="876" t="s">
        <v>963</v>
      </c>
      <c r="J85" s="971"/>
      <c r="K85" s="876" t="s">
        <v>964</v>
      </c>
      <c r="L85" s="926"/>
      <c r="M85" s="926"/>
      <c r="N85" s="926"/>
      <c r="O85" s="926"/>
      <c r="P85" s="926"/>
      <c r="Q85" s="914" t="s">
        <v>994</v>
      </c>
      <c r="R85" s="914"/>
      <c r="S85" s="914"/>
      <c r="T85" s="914"/>
      <c r="U85" s="914"/>
    </row>
    <row r="86" spans="1:21" ht="24.75" customHeight="1">
      <c r="A86" s="960"/>
      <c r="B86" s="956"/>
      <c r="C86" s="956"/>
      <c r="D86" s="955"/>
      <c r="E86" s="955"/>
      <c r="F86" s="955"/>
      <c r="G86" s="955"/>
      <c r="H86" s="970"/>
      <c r="I86" s="878"/>
      <c r="J86" s="970"/>
      <c r="K86" s="878"/>
      <c r="L86" s="926"/>
      <c r="M86" s="926"/>
      <c r="N86" s="926"/>
      <c r="O86" s="926"/>
      <c r="P86" s="926"/>
      <c r="Q86" s="914"/>
      <c r="R86" s="914"/>
      <c r="S86" s="914"/>
      <c r="T86" s="914"/>
      <c r="U86" s="914"/>
    </row>
    <row r="87" spans="1:21" ht="24.75" customHeight="1">
      <c r="A87" s="960"/>
      <c r="B87" s="956"/>
      <c r="C87" s="956"/>
      <c r="D87" s="955" t="s">
        <v>119</v>
      </c>
      <c r="E87" s="955"/>
      <c r="F87" s="955"/>
      <c r="G87" s="955"/>
      <c r="H87" s="971"/>
      <c r="I87" s="876" t="s">
        <v>963</v>
      </c>
      <c r="J87" s="971"/>
      <c r="K87" s="876" t="s">
        <v>964</v>
      </c>
      <c r="L87" s="926"/>
      <c r="M87" s="926"/>
      <c r="N87" s="926"/>
      <c r="O87" s="926"/>
      <c r="P87" s="926"/>
      <c r="Q87" s="914" t="s">
        <v>994</v>
      </c>
      <c r="R87" s="914"/>
      <c r="S87" s="914"/>
      <c r="T87" s="914"/>
      <c r="U87" s="914"/>
    </row>
    <row r="88" spans="1:21" ht="24.75" customHeight="1">
      <c r="A88" s="960"/>
      <c r="B88" s="956"/>
      <c r="C88" s="956"/>
      <c r="D88" s="955"/>
      <c r="E88" s="955"/>
      <c r="F88" s="955"/>
      <c r="G88" s="955"/>
      <c r="H88" s="970"/>
      <c r="I88" s="878"/>
      <c r="J88" s="970"/>
      <c r="K88" s="878"/>
      <c r="L88" s="926"/>
      <c r="M88" s="926"/>
      <c r="N88" s="926"/>
      <c r="O88" s="926"/>
      <c r="P88" s="926"/>
      <c r="Q88" s="914"/>
      <c r="R88" s="914"/>
      <c r="S88" s="914"/>
      <c r="T88" s="914"/>
      <c r="U88" s="914"/>
    </row>
    <row r="89" spans="1:21" ht="24.75" customHeight="1">
      <c r="A89" s="960"/>
      <c r="B89" s="956"/>
      <c r="C89" s="956"/>
      <c r="D89" s="955" t="s">
        <v>118</v>
      </c>
      <c r="E89" s="955"/>
      <c r="F89" s="955"/>
      <c r="G89" s="955"/>
      <c r="H89" s="971"/>
      <c r="I89" s="876" t="s">
        <v>963</v>
      </c>
      <c r="J89" s="971"/>
      <c r="K89" s="876" t="s">
        <v>964</v>
      </c>
      <c r="L89" s="926"/>
      <c r="M89" s="926"/>
      <c r="N89" s="926"/>
      <c r="O89" s="926"/>
      <c r="P89" s="926"/>
      <c r="Q89" s="914" t="s">
        <v>994</v>
      </c>
      <c r="R89" s="914"/>
      <c r="S89" s="914"/>
      <c r="T89" s="914"/>
      <c r="U89" s="914"/>
    </row>
    <row r="90" spans="1:21" ht="24.75" customHeight="1">
      <c r="A90" s="960"/>
      <c r="B90" s="956"/>
      <c r="C90" s="956"/>
      <c r="D90" s="955"/>
      <c r="E90" s="955"/>
      <c r="F90" s="955"/>
      <c r="G90" s="955"/>
      <c r="H90" s="970"/>
      <c r="I90" s="878"/>
      <c r="J90" s="970"/>
      <c r="K90" s="878"/>
      <c r="L90" s="926"/>
      <c r="M90" s="926"/>
      <c r="N90" s="926"/>
      <c r="O90" s="926"/>
      <c r="P90" s="926"/>
      <c r="Q90" s="914"/>
      <c r="R90" s="914"/>
      <c r="S90" s="914"/>
      <c r="T90" s="914"/>
      <c r="U90" s="914"/>
    </row>
    <row r="91" spans="1:21" ht="24.75" customHeight="1">
      <c r="A91" s="960"/>
      <c r="B91" s="956"/>
      <c r="C91" s="956"/>
      <c r="D91" s="973" t="s">
        <v>117</v>
      </c>
      <c r="E91" s="974"/>
      <c r="F91" s="974"/>
      <c r="G91" s="975"/>
      <c r="H91" s="971"/>
      <c r="I91" s="876" t="s">
        <v>963</v>
      </c>
      <c r="J91" s="971"/>
      <c r="K91" s="876" t="s">
        <v>964</v>
      </c>
      <c r="L91" s="926"/>
      <c r="M91" s="926"/>
      <c r="N91" s="926"/>
      <c r="O91" s="926"/>
      <c r="P91" s="926"/>
      <c r="Q91" s="914" t="s">
        <v>994</v>
      </c>
      <c r="R91" s="914"/>
      <c r="S91" s="914"/>
      <c r="T91" s="914"/>
      <c r="U91" s="914"/>
    </row>
    <row r="92" spans="1:21" ht="24.75" customHeight="1">
      <c r="A92" s="960"/>
      <c r="B92" s="956"/>
      <c r="C92" s="956"/>
      <c r="D92" s="976"/>
      <c r="E92" s="977"/>
      <c r="F92" s="977"/>
      <c r="G92" s="978"/>
      <c r="H92" s="970"/>
      <c r="I92" s="878"/>
      <c r="J92" s="970"/>
      <c r="K92" s="878"/>
      <c r="L92" s="926"/>
      <c r="M92" s="926"/>
      <c r="N92" s="926"/>
      <c r="O92" s="926"/>
      <c r="P92" s="926"/>
      <c r="Q92" s="914"/>
      <c r="R92" s="914"/>
      <c r="S92" s="914"/>
      <c r="T92" s="914"/>
      <c r="U92" s="914"/>
    </row>
    <row r="93" spans="1:21" ht="24.75" customHeight="1">
      <c r="A93" s="960"/>
      <c r="B93" s="956"/>
      <c r="C93" s="956"/>
      <c r="D93" s="973" t="s">
        <v>116</v>
      </c>
      <c r="E93" s="974"/>
      <c r="F93" s="974"/>
      <c r="G93" s="975"/>
      <c r="H93" s="971"/>
      <c r="I93" s="876" t="s">
        <v>963</v>
      </c>
      <c r="J93" s="971"/>
      <c r="K93" s="876" t="s">
        <v>964</v>
      </c>
      <c r="L93" s="926"/>
      <c r="M93" s="926"/>
      <c r="N93" s="926"/>
      <c r="O93" s="926"/>
      <c r="P93" s="926"/>
      <c r="Q93" s="914" t="s">
        <v>994</v>
      </c>
      <c r="R93" s="914"/>
      <c r="S93" s="914"/>
      <c r="T93" s="914"/>
      <c r="U93" s="914"/>
    </row>
    <row r="94" spans="1:21" ht="24.75" customHeight="1">
      <c r="A94" s="960"/>
      <c r="B94" s="956"/>
      <c r="C94" s="956"/>
      <c r="D94" s="976" t="s">
        <v>1155</v>
      </c>
      <c r="E94" s="977"/>
      <c r="F94" s="977"/>
      <c r="G94" s="978"/>
      <c r="H94" s="970"/>
      <c r="I94" s="878"/>
      <c r="J94" s="970"/>
      <c r="K94" s="878"/>
      <c r="L94" s="926"/>
      <c r="M94" s="926"/>
      <c r="N94" s="926"/>
      <c r="O94" s="926"/>
      <c r="P94" s="926"/>
      <c r="Q94" s="914"/>
      <c r="R94" s="914"/>
      <c r="S94" s="914"/>
      <c r="T94" s="914"/>
      <c r="U94" s="914"/>
    </row>
    <row r="95" spans="1:21" ht="28.5" customHeight="1">
      <c r="A95" s="960"/>
      <c r="B95" s="956"/>
      <c r="C95" s="956"/>
      <c r="D95" s="979" t="s">
        <v>990</v>
      </c>
      <c r="E95" s="980"/>
      <c r="F95" s="980"/>
      <c r="G95" s="981"/>
      <c r="H95" s="433"/>
      <c r="I95" s="405" t="s">
        <v>996</v>
      </c>
      <c r="J95" s="433"/>
      <c r="K95" s="882" t="s">
        <v>997</v>
      </c>
      <c r="L95" s="883"/>
      <c r="M95" s="883"/>
      <c r="N95" s="883"/>
      <c r="O95" s="883"/>
      <c r="P95" s="884"/>
      <c r="Q95" s="914" t="s">
        <v>994</v>
      </c>
      <c r="R95" s="914"/>
      <c r="S95" s="914"/>
      <c r="T95" s="914"/>
      <c r="U95" s="914"/>
    </row>
    <row r="96" spans="1:21" ht="18.75" customHeight="1">
      <c r="A96" s="960"/>
      <c r="B96" s="956"/>
      <c r="C96" s="956"/>
      <c r="D96" s="982"/>
      <c r="E96" s="983"/>
      <c r="F96" s="983"/>
      <c r="G96" s="984"/>
      <c r="H96" s="888" t="s">
        <v>998</v>
      </c>
      <c r="I96" s="889"/>
      <c r="J96" s="889"/>
      <c r="K96" s="889"/>
      <c r="L96" s="889"/>
      <c r="M96" s="889"/>
      <c r="N96" s="889"/>
      <c r="O96" s="889"/>
      <c r="P96" s="890"/>
      <c r="Q96" s="914"/>
      <c r="R96" s="914"/>
      <c r="S96" s="914"/>
      <c r="T96" s="914"/>
      <c r="U96" s="914"/>
    </row>
    <row r="97" spans="1:21" ht="18.75" customHeight="1">
      <c r="A97" s="960"/>
      <c r="B97" s="956"/>
      <c r="C97" s="956"/>
      <c r="D97" s="982"/>
      <c r="E97" s="983"/>
      <c r="F97" s="983"/>
      <c r="G97" s="984"/>
      <c r="H97" s="985"/>
      <c r="I97" s="986"/>
      <c r="J97" s="986"/>
      <c r="K97" s="986"/>
      <c r="L97" s="987"/>
      <c r="M97" s="987"/>
      <c r="N97" s="987"/>
      <c r="O97" s="987"/>
      <c r="P97" s="988"/>
      <c r="Q97" s="876"/>
      <c r="R97" s="876"/>
      <c r="S97" s="876"/>
      <c r="T97" s="876"/>
      <c r="U97" s="876"/>
    </row>
    <row r="98" spans="1:21" ht="20.25" customHeight="1">
      <c r="A98" s="960"/>
      <c r="B98" s="956"/>
      <c r="C98" s="956"/>
      <c r="D98" s="956" t="s">
        <v>991</v>
      </c>
      <c r="E98" s="956"/>
      <c r="F98" s="956"/>
      <c r="G98" s="956"/>
      <c r="H98" s="962"/>
      <c r="I98" s="963"/>
      <c r="J98" s="889" t="s">
        <v>999</v>
      </c>
      <c r="K98" s="890"/>
      <c r="L98" s="888" t="s">
        <v>1001</v>
      </c>
      <c r="M98" s="889"/>
      <c r="N98" s="889"/>
      <c r="O98" s="889"/>
      <c r="P98" s="963"/>
      <c r="Q98" s="963"/>
      <c r="R98" s="966" t="s">
        <v>1000</v>
      </c>
      <c r="S98" s="966"/>
      <c r="T98" s="966"/>
      <c r="U98" s="967"/>
    </row>
    <row r="99" spans="1:21" ht="20.25" customHeight="1">
      <c r="A99" s="960"/>
      <c r="B99" s="956"/>
      <c r="C99" s="956"/>
      <c r="D99" s="956"/>
      <c r="E99" s="956"/>
      <c r="F99" s="956"/>
      <c r="G99" s="956"/>
      <c r="H99" s="964"/>
      <c r="I99" s="965"/>
      <c r="J99" s="895"/>
      <c r="K99" s="896"/>
      <c r="L99" s="964">
        <f>H98*P98</f>
        <v>0</v>
      </c>
      <c r="M99" s="965"/>
      <c r="N99" s="965"/>
      <c r="O99" s="968" t="s">
        <v>1000</v>
      </c>
      <c r="P99" s="968"/>
      <c r="Q99" s="968"/>
      <c r="R99" s="968"/>
      <c r="S99" s="968"/>
      <c r="T99" s="968"/>
      <c r="U99" s="969"/>
    </row>
    <row r="100" spans="1:21" ht="20.25" customHeight="1">
      <c r="A100" s="960"/>
      <c r="B100" s="956"/>
      <c r="C100" s="956"/>
      <c r="D100" s="956" t="s">
        <v>992</v>
      </c>
      <c r="E100" s="956"/>
      <c r="F100" s="956"/>
      <c r="G100" s="956"/>
      <c r="H100" s="962"/>
      <c r="I100" s="963"/>
      <c r="J100" s="889" t="s">
        <v>999</v>
      </c>
      <c r="K100" s="890"/>
      <c r="L100" s="888" t="s">
        <v>1001</v>
      </c>
      <c r="M100" s="889"/>
      <c r="N100" s="889"/>
      <c r="O100" s="889"/>
      <c r="P100" s="963"/>
      <c r="Q100" s="963"/>
      <c r="R100" s="966" t="s">
        <v>1000</v>
      </c>
      <c r="S100" s="966"/>
      <c r="T100" s="966"/>
      <c r="U100" s="967"/>
    </row>
    <row r="101" spans="1:21" ht="20.25" customHeight="1">
      <c r="A101" s="961"/>
      <c r="B101" s="956"/>
      <c r="C101" s="956"/>
      <c r="D101" s="956"/>
      <c r="E101" s="956"/>
      <c r="F101" s="956"/>
      <c r="G101" s="956"/>
      <c r="H101" s="964"/>
      <c r="I101" s="965"/>
      <c r="J101" s="895"/>
      <c r="K101" s="896"/>
      <c r="L101" s="964">
        <f>H100*P100</f>
        <v>0</v>
      </c>
      <c r="M101" s="965"/>
      <c r="N101" s="965"/>
      <c r="O101" s="968" t="s">
        <v>1000</v>
      </c>
      <c r="P101" s="968"/>
      <c r="Q101" s="968"/>
      <c r="R101" s="968"/>
      <c r="S101" s="968"/>
      <c r="T101" s="968"/>
      <c r="U101" s="969"/>
    </row>
    <row r="102" spans="1:21" ht="20.25" customHeight="1">
      <c r="A102" s="437"/>
      <c r="B102" s="437"/>
      <c r="C102" s="437"/>
      <c r="D102" s="437"/>
      <c r="E102" s="437"/>
      <c r="F102" s="437"/>
      <c r="G102" s="437"/>
      <c r="H102" s="425"/>
      <c r="I102" s="425"/>
      <c r="J102" s="425"/>
      <c r="K102" s="425"/>
      <c r="L102" s="444"/>
      <c r="M102" s="444"/>
      <c r="N102" s="444"/>
      <c r="O102" s="424"/>
      <c r="P102" s="424"/>
      <c r="Q102" s="424"/>
      <c r="R102" s="424"/>
      <c r="S102" s="424"/>
      <c r="T102" s="424"/>
      <c r="U102" s="424"/>
    </row>
    <row r="103" spans="1:21">
      <c r="A103" s="972" t="s">
        <v>1003</v>
      </c>
      <c r="B103" s="972"/>
      <c r="C103" s="972"/>
      <c r="D103" s="972"/>
      <c r="E103" s="972"/>
      <c r="F103" s="972"/>
      <c r="G103" s="972"/>
      <c r="H103" s="972"/>
      <c r="I103" s="972"/>
      <c r="J103" s="972"/>
      <c r="K103" s="972"/>
      <c r="L103" s="972"/>
      <c r="M103" s="972"/>
      <c r="N103" s="972"/>
      <c r="O103" s="972"/>
      <c r="P103" s="972"/>
      <c r="Q103" s="972"/>
      <c r="R103" s="972"/>
      <c r="S103" s="972"/>
      <c r="T103" s="972"/>
      <c r="U103" s="972"/>
    </row>
  </sheetData>
  <mergeCells count="309">
    <mergeCell ref="P98:Q98"/>
    <mergeCell ref="L98:O98"/>
    <mergeCell ref="R98:U98"/>
    <mergeCell ref="L99:N99"/>
    <mergeCell ref="O99:U99"/>
    <mergeCell ref="H91:H92"/>
    <mergeCell ref="H93:H94"/>
    <mergeCell ref="I93:I94"/>
    <mergeCell ref="J93:J94"/>
    <mergeCell ref="K93:K94"/>
    <mergeCell ref="L93:P94"/>
    <mergeCell ref="Q93:U94"/>
    <mergeCell ref="I91:I92"/>
    <mergeCell ref="J91:J92"/>
    <mergeCell ref="K91:K92"/>
    <mergeCell ref="L91:P92"/>
    <mergeCell ref="Q91:U92"/>
    <mergeCell ref="A103:U103"/>
    <mergeCell ref="D79:G80"/>
    <mergeCell ref="D81:G82"/>
    <mergeCell ref="D83:G84"/>
    <mergeCell ref="D85:G86"/>
    <mergeCell ref="D87:G88"/>
    <mergeCell ref="D89:G90"/>
    <mergeCell ref="D91:G92"/>
    <mergeCell ref="D93:G93"/>
    <mergeCell ref="D94:G94"/>
    <mergeCell ref="D95:G97"/>
    <mergeCell ref="D98:G99"/>
    <mergeCell ref="D100:G101"/>
    <mergeCell ref="H96:P96"/>
    <mergeCell ref="H97:P97"/>
    <mergeCell ref="Q95:U97"/>
    <mergeCell ref="H98:I99"/>
    <mergeCell ref="J98:K99"/>
    <mergeCell ref="H89:H90"/>
    <mergeCell ref="I89:I90"/>
    <mergeCell ref="J89:J90"/>
    <mergeCell ref="K89:K90"/>
    <mergeCell ref="L89:P90"/>
    <mergeCell ref="Q89:U90"/>
    <mergeCell ref="L78:P78"/>
    <mergeCell ref="H78:K78"/>
    <mergeCell ref="L79:P80"/>
    <mergeCell ref="Q78:U78"/>
    <mergeCell ref="Q79:U80"/>
    <mergeCell ref="H87:H88"/>
    <mergeCell ref="I87:I88"/>
    <mergeCell ref="J87:J88"/>
    <mergeCell ref="K87:K88"/>
    <mergeCell ref="L87:P88"/>
    <mergeCell ref="Q87:U88"/>
    <mergeCell ref="I81:I82"/>
    <mergeCell ref="J81:J82"/>
    <mergeCell ref="K81:K82"/>
    <mergeCell ref="L81:P82"/>
    <mergeCell ref="Q81:U82"/>
    <mergeCell ref="H83:H84"/>
    <mergeCell ref="I83:I84"/>
    <mergeCell ref="J83:J84"/>
    <mergeCell ref="H79:H80"/>
    <mergeCell ref="I79:I80"/>
    <mergeCell ref="J79:J80"/>
    <mergeCell ref="K79:K80"/>
    <mergeCell ref="B73:C77"/>
    <mergeCell ref="L73:U73"/>
    <mergeCell ref="B78:C101"/>
    <mergeCell ref="D78:G78"/>
    <mergeCell ref="D76:H76"/>
    <mergeCell ref="I76:N76"/>
    <mergeCell ref="O76:U76"/>
    <mergeCell ref="D77:H77"/>
    <mergeCell ref="I77:N77"/>
    <mergeCell ref="O77:U77"/>
    <mergeCell ref="D74:U74"/>
    <mergeCell ref="D75:U75"/>
    <mergeCell ref="D73:H73"/>
    <mergeCell ref="K95:P95"/>
    <mergeCell ref="K83:K84"/>
    <mergeCell ref="L83:P84"/>
    <mergeCell ref="Q83:U84"/>
    <mergeCell ref="H85:H86"/>
    <mergeCell ref="I85:I86"/>
    <mergeCell ref="J85:J86"/>
    <mergeCell ref="K85:K86"/>
    <mergeCell ref="L85:P86"/>
    <mergeCell ref="Q85:U86"/>
    <mergeCell ref="H81:H82"/>
    <mergeCell ref="A62:A101"/>
    <mergeCell ref="H100:I101"/>
    <mergeCell ref="J100:K101"/>
    <mergeCell ref="L100:O100"/>
    <mergeCell ref="P100:Q100"/>
    <mergeCell ref="R100:U100"/>
    <mergeCell ref="L101:N101"/>
    <mergeCell ref="O101:U101"/>
    <mergeCell ref="B32:C33"/>
    <mergeCell ref="H57:M57"/>
    <mergeCell ref="H58:M58"/>
    <mergeCell ref="B56:C56"/>
    <mergeCell ref="B57:C57"/>
    <mergeCell ref="N51:U54"/>
    <mergeCell ref="B50:C50"/>
    <mergeCell ref="A38:A49"/>
    <mergeCell ref="B38:C38"/>
    <mergeCell ref="B47:C47"/>
    <mergeCell ref="D48:U49"/>
    <mergeCell ref="D66:U66"/>
    <mergeCell ref="D67:H67"/>
    <mergeCell ref="L67:U67"/>
    <mergeCell ref="D68:J68"/>
    <mergeCell ref="K68:U68"/>
    <mergeCell ref="A2:U2"/>
    <mergeCell ref="A3:A11"/>
    <mergeCell ref="Q16:U16"/>
    <mergeCell ref="Q17:U17"/>
    <mergeCell ref="Q18:U18"/>
    <mergeCell ref="B3:C3"/>
    <mergeCell ref="B4:C4"/>
    <mergeCell ref="B5:C5"/>
    <mergeCell ref="B6:C6"/>
    <mergeCell ref="B7:C7"/>
    <mergeCell ref="B12:C21"/>
    <mergeCell ref="E15:I15"/>
    <mergeCell ref="E16:I16"/>
    <mergeCell ref="E17:I17"/>
    <mergeCell ref="E18:I18"/>
    <mergeCell ref="E19:U19"/>
    <mergeCell ref="K15:O15"/>
    <mergeCell ref="K16:O16"/>
    <mergeCell ref="K17:O17"/>
    <mergeCell ref="K18:O18"/>
    <mergeCell ref="Q15:U15"/>
    <mergeCell ref="I21:U21"/>
    <mergeCell ref="B8:C11"/>
    <mergeCell ref="D9:U11"/>
    <mergeCell ref="D71:U71"/>
    <mergeCell ref="D72:U72"/>
    <mergeCell ref="D64:H64"/>
    <mergeCell ref="I64:N64"/>
    <mergeCell ref="O64:U64"/>
    <mergeCell ref="D65:U65"/>
    <mergeCell ref="B29:C29"/>
    <mergeCell ref="D29:F29"/>
    <mergeCell ref="S29:U29"/>
    <mergeCell ref="B62:C66"/>
    <mergeCell ref="B67:C72"/>
    <mergeCell ref="D69:H69"/>
    <mergeCell ref="I69:N69"/>
    <mergeCell ref="O69:U69"/>
    <mergeCell ref="D70:H70"/>
    <mergeCell ref="I70:N70"/>
    <mergeCell ref="O70:U70"/>
    <mergeCell ref="B30:C31"/>
    <mergeCell ref="D30:D31"/>
    <mergeCell ref="E30:F31"/>
    <mergeCell ref="H30:I31"/>
    <mergeCell ref="H29:I29"/>
    <mergeCell ref="L38:Q38"/>
    <mergeCell ref="D32:D33"/>
    <mergeCell ref="B22:C23"/>
    <mergeCell ref="E22:O22"/>
    <mergeCell ref="E23:O23"/>
    <mergeCell ref="P22:Q22"/>
    <mergeCell ref="P23:Q23"/>
    <mergeCell ref="D14:U14"/>
    <mergeCell ref="D20:U20"/>
    <mergeCell ref="B61:C61"/>
    <mergeCell ref="B60:C60"/>
    <mergeCell ref="T24:U24"/>
    <mergeCell ref="R24:S24"/>
    <mergeCell ref="B24:C28"/>
    <mergeCell ref="J30:U30"/>
    <mergeCell ref="G30:G31"/>
    <mergeCell ref="J31:U31"/>
    <mergeCell ref="K24:L24"/>
    <mergeCell ref="H24:I24"/>
    <mergeCell ref="M24:Q24"/>
    <mergeCell ref="Q35:R35"/>
    <mergeCell ref="T35:U35"/>
    <mergeCell ref="G34:G35"/>
    <mergeCell ref="C34:F35"/>
    <mergeCell ref="D38:G38"/>
    <mergeCell ref="H38:K38"/>
    <mergeCell ref="D12:U12"/>
    <mergeCell ref="R22:S22"/>
    <mergeCell ref="R23:S23"/>
    <mergeCell ref="T22:U22"/>
    <mergeCell ref="T23:U23"/>
    <mergeCell ref="K29:L29"/>
    <mergeCell ref="M29:N29"/>
    <mergeCell ref="P29:Q29"/>
    <mergeCell ref="D25:F25"/>
    <mergeCell ref="D26:F28"/>
    <mergeCell ref="D24:F24"/>
    <mergeCell ref="G26:H26"/>
    <mergeCell ref="G28:H28"/>
    <mergeCell ref="G27:H27"/>
    <mergeCell ref="I26:U26"/>
    <mergeCell ref="I27:U27"/>
    <mergeCell ref="I28:U28"/>
    <mergeCell ref="T25:U25"/>
    <mergeCell ref="H25:I25"/>
    <mergeCell ref="K25:L25"/>
    <mergeCell ref="M25:Q25"/>
    <mergeCell ref="R25:S25"/>
    <mergeCell ref="H32:I33"/>
    <mergeCell ref="J32:U32"/>
    <mergeCell ref="J33:U33"/>
    <mergeCell ref="A12:A37"/>
    <mergeCell ref="D3:U3"/>
    <mergeCell ref="D4:F4"/>
    <mergeCell ref="G4:I4"/>
    <mergeCell ref="J4:L4"/>
    <mergeCell ref="M4:O4"/>
    <mergeCell ref="P4:R4"/>
    <mergeCell ref="D5:F5"/>
    <mergeCell ref="G5:I5"/>
    <mergeCell ref="J5:L5"/>
    <mergeCell ref="M5:O5"/>
    <mergeCell ref="P5:R5"/>
    <mergeCell ref="D6:F6"/>
    <mergeCell ref="G36:G37"/>
    <mergeCell ref="C36:F37"/>
    <mergeCell ref="H36:H37"/>
    <mergeCell ref="I36:U36"/>
    <mergeCell ref="I37:J37"/>
    <mergeCell ref="M37:N37"/>
    <mergeCell ref="E13:I13"/>
    <mergeCell ref="K13:U13"/>
    <mergeCell ref="B34:B37"/>
    <mergeCell ref="S4:U4"/>
    <mergeCell ref="S5:U5"/>
    <mergeCell ref="E39:G39"/>
    <mergeCell ref="E40:G40"/>
    <mergeCell ref="E41:G41"/>
    <mergeCell ref="E42:G42"/>
    <mergeCell ref="I39:K39"/>
    <mergeCell ref="I40:K40"/>
    <mergeCell ref="I41:K41"/>
    <mergeCell ref="S6:U6"/>
    <mergeCell ref="S7:U7"/>
    <mergeCell ref="D8:U8"/>
    <mergeCell ref="G6:I6"/>
    <mergeCell ref="J6:L6"/>
    <mergeCell ref="M6:O6"/>
    <mergeCell ref="P6:R6"/>
    <mergeCell ref="D7:F7"/>
    <mergeCell ref="G7:I7"/>
    <mergeCell ref="J7:L7"/>
    <mergeCell ref="M7:O7"/>
    <mergeCell ref="P7:R7"/>
    <mergeCell ref="E32:F33"/>
    <mergeCell ref="G32:G33"/>
    <mergeCell ref="R38:U38"/>
    <mergeCell ref="H34:H35"/>
    <mergeCell ref="I34:U34"/>
    <mergeCell ref="I35:J35"/>
    <mergeCell ref="M35:N35"/>
    <mergeCell ref="D47:U47"/>
    <mergeCell ref="D45:G46"/>
    <mergeCell ref="H44:H46"/>
    <mergeCell ref="D50:G50"/>
    <mergeCell ref="H50:M50"/>
    <mergeCell ref="N50:U50"/>
    <mergeCell ref="Q37:R37"/>
    <mergeCell ref="T37:U37"/>
    <mergeCell ref="C42:C46"/>
    <mergeCell ref="B42:B46"/>
    <mergeCell ref="D42:D44"/>
    <mergeCell ref="R45:U46"/>
    <mergeCell ref="L39:Q46"/>
    <mergeCell ref="S39:U40"/>
    <mergeCell ref="S41:U42"/>
    <mergeCell ref="S43:U44"/>
    <mergeCell ref="R39:R40"/>
    <mergeCell ref="R41:R42"/>
    <mergeCell ref="R43:R44"/>
    <mergeCell ref="I42:K42"/>
    <mergeCell ref="I44:K44"/>
    <mergeCell ref="E43:G44"/>
    <mergeCell ref="I45:K46"/>
    <mergeCell ref="I43:K43"/>
    <mergeCell ref="C39:C41"/>
    <mergeCell ref="B39:B41"/>
    <mergeCell ref="A50:A61"/>
    <mergeCell ref="D62:H62"/>
    <mergeCell ref="L62:U62"/>
    <mergeCell ref="I63:N63"/>
    <mergeCell ref="O63:U63"/>
    <mergeCell ref="D63:H63"/>
    <mergeCell ref="B51:C51"/>
    <mergeCell ref="B52:C52"/>
    <mergeCell ref="B53:C53"/>
    <mergeCell ref="B54:C54"/>
    <mergeCell ref="B55:C55"/>
    <mergeCell ref="H51:M51"/>
    <mergeCell ref="H52:M52"/>
    <mergeCell ref="H53:M53"/>
    <mergeCell ref="H54:M54"/>
    <mergeCell ref="H55:M55"/>
    <mergeCell ref="B58:C58"/>
    <mergeCell ref="N55:U58"/>
    <mergeCell ref="H56:M56"/>
    <mergeCell ref="N59:U61"/>
    <mergeCell ref="H59:M59"/>
    <mergeCell ref="H60:M60"/>
    <mergeCell ref="H61:M61"/>
    <mergeCell ref="B59:C59"/>
  </mergeCells>
  <phoneticPr fontId="4"/>
  <dataValidations count="1">
    <dataValidation type="list" allowBlank="1" showInputMessage="1" showErrorMessage="1" sqref="D15:D19 J15:J18 P15:P18 D13 J13 D21 F21 H21 G24:G25 J24:J25 J29 D30 R29 O29 G29:G30 D32 G32 R39 R41 R43 B42 B39 D39:D42 B48:B49 H39:H44 F51:F61 D51:D61 K62 I62 K67 I67 K73 I73 J79 H79 J81 J83 J85 J87 J89 J91 J93 H89 H91 H93 H81 H83 H85 H87 J95 H95" xr:uid="{3836342C-5D9E-4D5C-A199-C91C45A4AB48}">
      <formula1>"○"</formula1>
    </dataValidation>
  </dataValidations>
  <printOptions horizontalCentered="1"/>
  <pageMargins left="0.74803149606299213" right="0.74803149606299213" top="0.35433070866141736" bottom="0.23622047244094491" header="0.31496062992125984" footer="0.15748031496062992"/>
  <pageSetup paperSize="9" scale="58" fitToWidth="0" fitToHeight="3" orientation="portrait" r:id="rId1"/>
  <headerFooter alignWithMargins="0"/>
  <rowBreaks count="1" manualBreakCount="1">
    <brk id="61" max="2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50366-1370-49B6-9616-10ACD95B7C4F}">
  <sheetPr codeName="Sheet10">
    <tabColor rgb="FF00B050"/>
  </sheetPr>
  <dimension ref="A1:D30"/>
  <sheetViews>
    <sheetView view="pageBreakPreview" zoomScaleNormal="100" zoomScaleSheetLayoutView="100" workbookViewId="0">
      <selection activeCell="A2" sqref="A2:D2"/>
    </sheetView>
  </sheetViews>
  <sheetFormatPr defaultRowHeight="14.25"/>
  <cols>
    <col min="1" max="1" width="26.25" style="310" customWidth="1"/>
    <col min="2" max="2" width="18.625" style="310" customWidth="1"/>
    <col min="3" max="3" width="15.875" style="310" customWidth="1"/>
    <col min="4" max="4" width="39.625" style="310" customWidth="1"/>
    <col min="5" max="16384" width="9" style="371"/>
  </cols>
  <sheetData>
    <row r="1" spans="1:4">
      <c r="A1" s="377" t="s">
        <v>1189</v>
      </c>
    </row>
    <row r="2" spans="1:4" s="376" customFormat="1" ht="17.25">
      <c r="A2" s="991" t="s">
        <v>872</v>
      </c>
      <c r="B2" s="991"/>
      <c r="C2" s="991"/>
      <c r="D2" s="991"/>
    </row>
    <row r="3" spans="1:4" ht="24.75" customHeight="1">
      <c r="A3" s="372"/>
      <c r="B3" s="372"/>
      <c r="C3" s="372"/>
      <c r="D3" s="372"/>
    </row>
    <row r="4" spans="1:4">
      <c r="C4" s="371"/>
      <c r="D4" s="748" t="str">
        <f>'1-1-1高齢者福祉施設整備計画書'!J6</f>
        <v>令和○年○月○日</v>
      </c>
    </row>
    <row r="5" spans="1:4" ht="15" thickBot="1">
      <c r="A5" s="370"/>
    </row>
    <row r="6" spans="1:4" ht="32.25" customHeight="1" thickBot="1">
      <c r="A6" s="366" t="s">
        <v>796</v>
      </c>
      <c r="B6" s="367" t="s">
        <v>873</v>
      </c>
      <c r="C6" s="369" t="s">
        <v>874</v>
      </c>
      <c r="D6" s="477" t="s">
        <v>799</v>
      </c>
    </row>
    <row r="7" spans="1:4" ht="60.75" customHeight="1" thickTop="1">
      <c r="A7" s="364" t="s">
        <v>800</v>
      </c>
      <c r="B7" s="413"/>
      <c r="C7" s="373"/>
      <c r="D7" s="478"/>
    </row>
    <row r="8" spans="1:4" ht="60.75" customHeight="1">
      <c r="A8" s="328" t="s">
        <v>800</v>
      </c>
      <c r="B8" s="374"/>
      <c r="C8" s="375"/>
      <c r="D8" s="479"/>
    </row>
    <row r="9" spans="1:4" ht="60.75" customHeight="1">
      <c r="A9" s="328"/>
      <c r="B9" s="374"/>
      <c r="C9" s="375"/>
      <c r="D9" s="479"/>
    </row>
    <row r="10" spans="1:4" ht="60.75" customHeight="1">
      <c r="A10" s="328"/>
      <c r="B10" s="374"/>
      <c r="C10" s="375"/>
      <c r="D10" s="479"/>
    </row>
    <row r="11" spans="1:4" ht="60.75" customHeight="1">
      <c r="A11" s="328"/>
      <c r="B11" s="374"/>
      <c r="C11" s="375"/>
      <c r="D11" s="479"/>
    </row>
    <row r="12" spans="1:4" ht="60.75" customHeight="1">
      <c r="A12" s="328"/>
      <c r="B12" s="374"/>
      <c r="C12" s="375"/>
      <c r="D12" s="479"/>
    </row>
    <row r="13" spans="1:4" ht="60.75" customHeight="1">
      <c r="A13" s="328"/>
      <c r="B13" s="374"/>
      <c r="C13" s="375"/>
      <c r="D13" s="479"/>
    </row>
    <row r="14" spans="1:4" ht="60.75" customHeight="1">
      <c r="A14" s="328"/>
      <c r="B14" s="374"/>
      <c r="C14" s="375"/>
      <c r="D14" s="479"/>
    </row>
    <row r="15" spans="1:4" ht="60.75" customHeight="1" thickBot="1">
      <c r="A15" s="480"/>
      <c r="B15" s="416"/>
      <c r="C15" s="481"/>
      <c r="D15" s="482"/>
    </row>
    <row r="17" spans="1:4">
      <c r="A17" s="377" t="s">
        <v>141</v>
      </c>
      <c r="B17" s="377"/>
      <c r="C17" s="377"/>
    </row>
    <row r="18" spans="1:4">
      <c r="A18" s="377"/>
      <c r="B18" s="377"/>
      <c r="C18" s="377"/>
    </row>
    <row r="19" spans="1:4" ht="17.25">
      <c r="A19" s="992" t="s">
        <v>140</v>
      </c>
      <c r="B19" s="992"/>
      <c r="C19" s="992"/>
      <c r="D19" s="992"/>
    </row>
    <row r="20" spans="1:4">
      <c r="A20" s="377"/>
      <c r="B20" s="377"/>
      <c r="C20" s="377"/>
    </row>
    <row r="21" spans="1:4">
      <c r="A21" s="378" t="s">
        <v>139</v>
      </c>
      <c r="B21" s="993" t="str">
        <f>'1-1-1高齢者福祉施設整備計画書'!C8</f>
        <v>社会福祉法人〇〇会</v>
      </c>
      <c r="C21" s="993"/>
    </row>
    <row r="22" spans="1:4">
      <c r="A22" s="378" t="s">
        <v>138</v>
      </c>
      <c r="B22" s="993" t="str">
        <f>'1-1-1高齢者福祉施設整備計画書'!B19</f>
        <v>特別養護老人ホーム○○</v>
      </c>
      <c r="C22" s="993"/>
      <c r="D22" s="371"/>
    </row>
    <row r="23" spans="1:4">
      <c r="A23" s="378" t="s">
        <v>137</v>
      </c>
      <c r="B23" s="993"/>
      <c r="C23" s="993"/>
      <c r="D23" s="371"/>
    </row>
    <row r="24" spans="1:4" ht="15" thickBot="1">
      <c r="A24" s="377"/>
      <c r="B24" s="379"/>
      <c r="C24" s="380"/>
      <c r="D24" s="371"/>
    </row>
    <row r="25" spans="1:4" s="377" customFormat="1" ht="45" customHeight="1">
      <c r="A25" s="483" t="s">
        <v>136</v>
      </c>
      <c r="B25" s="994"/>
      <c r="C25" s="994"/>
      <c r="D25" s="484"/>
    </row>
    <row r="26" spans="1:4" s="377" customFormat="1" ht="45" customHeight="1">
      <c r="A26" s="485" t="s">
        <v>135</v>
      </c>
      <c r="B26" s="989"/>
      <c r="C26" s="989"/>
      <c r="D26" s="486"/>
    </row>
    <row r="27" spans="1:4" s="377" customFormat="1" ht="45" customHeight="1">
      <c r="A27" s="485" t="s">
        <v>134</v>
      </c>
      <c r="B27" s="989"/>
      <c r="C27" s="989"/>
      <c r="D27" s="486"/>
    </row>
    <row r="28" spans="1:4" s="377" customFormat="1" ht="45" customHeight="1">
      <c r="A28" s="487" t="s">
        <v>1040</v>
      </c>
      <c r="B28" s="989"/>
      <c r="C28" s="989"/>
      <c r="D28" s="486"/>
    </row>
    <row r="29" spans="1:4" s="377" customFormat="1" ht="45" customHeight="1">
      <c r="A29" s="487" t="s">
        <v>875</v>
      </c>
      <c r="B29" s="989"/>
      <c r="C29" s="989"/>
      <c r="D29" s="486"/>
    </row>
    <row r="30" spans="1:4" s="377" customFormat="1" ht="207" customHeight="1" thickBot="1">
      <c r="A30" s="488" t="s">
        <v>133</v>
      </c>
      <c r="B30" s="990"/>
      <c r="C30" s="990"/>
      <c r="D30" s="489"/>
    </row>
  </sheetData>
  <mergeCells count="11">
    <mergeCell ref="B27:C27"/>
    <mergeCell ref="B28:C28"/>
    <mergeCell ref="B29:C29"/>
    <mergeCell ref="B30:C30"/>
    <mergeCell ref="A2:D2"/>
    <mergeCell ref="A19:D19"/>
    <mergeCell ref="B21:C21"/>
    <mergeCell ref="B22:C22"/>
    <mergeCell ref="B23:C23"/>
    <mergeCell ref="B25:C25"/>
    <mergeCell ref="B26:C26"/>
  </mergeCells>
  <phoneticPr fontId="4"/>
  <printOptions horizontalCentered="1"/>
  <pageMargins left="0.74803149606299213" right="0.74803149606299213" top="0.35433070866141736" bottom="0.23622047244094491" header="0.31496062992125984" footer="0.15748031496062992"/>
  <pageSetup paperSize="9" scale="80" fitToWidth="0" fitToHeight="2" orientation="portrait" r:id="rId1"/>
  <headerFooter alignWithMargins="0"/>
  <rowBreaks count="1" manualBreakCount="1">
    <brk id="15"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E599E-5615-4AC0-A3CA-E163F4E4064A}">
  <sheetPr>
    <tabColor rgb="FFFFFF00"/>
  </sheetPr>
  <dimension ref="A1:P96"/>
  <sheetViews>
    <sheetView view="pageBreakPreview" zoomScale="115" zoomScaleNormal="100" zoomScaleSheetLayoutView="115" workbookViewId="0">
      <selection activeCell="I60" sqref="I60:K60"/>
    </sheetView>
  </sheetViews>
  <sheetFormatPr defaultColWidth="2.875" defaultRowHeight="15.75" customHeight="1"/>
  <cols>
    <col min="1" max="1" width="5.25" style="387" customWidth="1"/>
    <col min="2" max="2" width="12.625" style="387" customWidth="1"/>
    <col min="3" max="5" width="5" style="387" customWidth="1"/>
    <col min="6" max="6" width="5.375" style="387" customWidth="1"/>
    <col min="7" max="8" width="6" style="387" customWidth="1"/>
    <col min="9" max="9" width="5.375" style="387" customWidth="1"/>
    <col min="10" max="10" width="3.75" style="387" customWidth="1"/>
    <col min="11" max="11" width="9.375" style="387" customWidth="1"/>
    <col min="12" max="12" width="5.75" style="387" customWidth="1"/>
    <col min="13" max="13" width="14" style="387" customWidth="1"/>
    <col min="14" max="14" width="6.375" style="387" customWidth="1"/>
    <col min="15" max="15" width="14.125" style="387" customWidth="1"/>
    <col min="16" max="16" width="7.875" style="387" customWidth="1"/>
    <col min="17" max="16384" width="2.875" style="387"/>
  </cols>
  <sheetData>
    <row r="1" spans="1:16" ht="18" customHeight="1">
      <c r="A1" s="383" t="s">
        <v>180</v>
      </c>
      <c r="B1" s="383"/>
      <c r="C1" s="383"/>
      <c r="D1" s="383"/>
      <c r="E1" s="383"/>
      <c r="F1" s="383"/>
      <c r="G1" s="383"/>
      <c r="H1" s="383"/>
      <c r="I1" s="383"/>
      <c r="J1" s="383"/>
      <c r="K1" s="383"/>
      <c r="L1" s="383"/>
      <c r="M1" s="383"/>
      <c r="N1" s="383"/>
      <c r="O1" s="383"/>
      <c r="P1" s="383"/>
    </row>
    <row r="2" spans="1:16" ht="18" customHeight="1">
      <c r="A2" s="403"/>
      <c r="B2" s="403"/>
      <c r="C2" s="403"/>
      <c r="D2" s="403"/>
      <c r="E2" s="403"/>
      <c r="F2" s="403"/>
      <c r="G2" s="403"/>
      <c r="H2" s="403"/>
      <c r="I2" s="403"/>
      <c r="J2" s="403"/>
      <c r="K2" s="403"/>
      <c r="L2" s="403"/>
      <c r="M2" s="403"/>
      <c r="N2" s="403"/>
      <c r="O2" s="403"/>
      <c r="P2" s="403"/>
    </row>
    <row r="3" spans="1:16" ht="18" customHeight="1">
      <c r="A3" s="1008" t="s">
        <v>179</v>
      </c>
      <c r="B3" s="1008"/>
      <c r="C3" s="1008"/>
      <c r="D3" s="1008"/>
      <c r="E3" s="1008"/>
      <c r="F3" s="1008"/>
      <c r="G3" s="1008"/>
      <c r="H3" s="1008"/>
      <c r="I3" s="1008"/>
      <c r="J3" s="1008"/>
      <c r="K3" s="1008"/>
      <c r="L3" s="1008"/>
      <c r="M3" s="1008"/>
      <c r="N3" s="1008"/>
      <c r="O3" s="1008"/>
      <c r="P3" s="1008"/>
    </row>
    <row r="4" spans="1:16" ht="18" customHeight="1">
      <c r="A4" s="381"/>
      <c r="B4" s="381"/>
      <c r="C4" s="381"/>
      <c r="D4" s="381"/>
      <c r="E4" s="381"/>
      <c r="F4" s="381"/>
      <c r="G4" s="381"/>
      <c r="H4" s="381"/>
      <c r="I4" s="381"/>
      <c r="J4" s="381"/>
      <c r="K4" s="381"/>
      <c r="L4" s="381"/>
      <c r="M4" s="381"/>
      <c r="N4" s="381"/>
      <c r="O4" s="381"/>
      <c r="P4" s="381"/>
    </row>
    <row r="5" spans="1:16" ht="18" customHeight="1">
      <c r="A5" s="384" t="s">
        <v>178</v>
      </c>
      <c r="B5" s="384"/>
      <c r="C5" s="903" t="s">
        <v>177</v>
      </c>
      <c r="D5" s="903"/>
      <c r="J5" s="1009" t="s">
        <v>907</v>
      </c>
      <c r="K5" s="1009"/>
      <c r="L5" s="1009"/>
      <c r="M5" s="968" t="str">
        <f>'1-1-1高齢者福祉施設整備計画書'!C8</f>
        <v>社会福祉法人〇〇会</v>
      </c>
      <c r="N5" s="968"/>
      <c r="O5" s="968"/>
      <c r="P5" s="968"/>
    </row>
    <row r="6" spans="1:16" ht="18" customHeight="1">
      <c r="A6" s="382"/>
      <c r="B6" s="382"/>
      <c r="C6" s="382"/>
      <c r="D6" s="382"/>
      <c r="E6" s="382"/>
      <c r="F6" s="382"/>
      <c r="J6" s="1010" t="s">
        <v>908</v>
      </c>
      <c r="K6" s="1010"/>
      <c r="L6" s="1010"/>
      <c r="M6" s="968" t="s">
        <v>906</v>
      </c>
      <c r="N6" s="968"/>
      <c r="O6" s="968"/>
      <c r="P6" s="968"/>
    </row>
    <row r="7" spans="1:16" ht="18" customHeight="1">
      <c r="A7" s="383" t="s">
        <v>176</v>
      </c>
      <c r="B7" s="383"/>
      <c r="C7" s="383"/>
      <c r="D7" s="383"/>
      <c r="E7" s="383"/>
      <c r="F7" s="383"/>
      <c r="G7" s="383"/>
      <c r="H7" s="403"/>
      <c r="I7" s="403"/>
      <c r="J7" s="403"/>
      <c r="K7" s="403"/>
      <c r="L7" s="403"/>
      <c r="M7" s="383"/>
    </row>
    <row r="8" spans="1:16" ht="18" customHeight="1">
      <c r="A8" s="403"/>
      <c r="B8" s="403"/>
      <c r="C8" s="403"/>
      <c r="D8" s="403"/>
      <c r="E8" s="403"/>
      <c r="F8" s="385"/>
      <c r="G8" s="385"/>
      <c r="H8" s="404"/>
      <c r="I8" s="404"/>
      <c r="J8" s="404"/>
      <c r="K8" s="404"/>
      <c r="L8" s="404"/>
      <c r="M8" s="404"/>
      <c r="N8" s="404"/>
      <c r="O8" s="404"/>
      <c r="P8" s="404"/>
    </row>
    <row r="9" spans="1:16" ht="18" customHeight="1">
      <c r="A9" s="905" t="s">
        <v>175</v>
      </c>
      <c r="B9" s="905"/>
      <c r="C9" s="905"/>
      <c r="D9" s="905"/>
      <c r="E9" s="905"/>
      <c r="F9" s="905"/>
      <c r="G9" s="905"/>
      <c r="H9" s="905"/>
      <c r="I9" s="908" t="s">
        <v>894</v>
      </c>
      <c r="J9" s="897"/>
      <c r="K9" s="897"/>
      <c r="L9" s="897"/>
      <c r="M9" s="897"/>
      <c r="N9" s="898"/>
      <c r="O9" s="888" t="s">
        <v>174</v>
      </c>
      <c r="P9" s="890"/>
    </row>
    <row r="10" spans="1:16" ht="18" customHeight="1">
      <c r="A10" s="902"/>
      <c r="B10" s="903"/>
      <c r="C10" s="903"/>
      <c r="D10" s="903"/>
      <c r="E10" s="903"/>
      <c r="F10" s="903"/>
      <c r="G10" s="399"/>
      <c r="H10" s="398" t="s">
        <v>898</v>
      </c>
      <c r="I10" s="995" t="s">
        <v>1163</v>
      </c>
      <c r="J10" s="996"/>
      <c r="K10" s="996"/>
      <c r="L10" s="996"/>
      <c r="M10" s="996"/>
      <c r="N10" s="997"/>
      <c r="O10" s="894"/>
      <c r="P10" s="896"/>
    </row>
    <row r="11" spans="1:16" ht="18" customHeight="1">
      <c r="A11" s="962" t="s">
        <v>166</v>
      </c>
      <c r="B11" s="1014" t="s">
        <v>173</v>
      </c>
      <c r="C11" s="1031">
        <v>0</v>
      </c>
      <c r="D11" s="1031"/>
      <c r="E11" s="1031"/>
      <c r="F11" s="1031"/>
      <c r="G11" s="1031"/>
      <c r="H11" s="1031"/>
      <c r="I11" s="1018" t="s">
        <v>886</v>
      </c>
      <c r="J11" s="1019"/>
      <c r="K11" s="918" t="s">
        <v>888</v>
      </c>
      <c r="L11" s="919"/>
      <c r="M11" s="1018">
        <v>0</v>
      </c>
      <c r="N11" s="1027"/>
      <c r="O11" s="1002" t="s">
        <v>172</v>
      </c>
      <c r="P11" s="1003"/>
    </row>
    <row r="12" spans="1:16" ht="18" customHeight="1">
      <c r="A12" s="1011"/>
      <c r="B12" s="1015"/>
      <c r="C12" s="1032"/>
      <c r="D12" s="1032"/>
      <c r="E12" s="1032"/>
      <c r="F12" s="1032"/>
      <c r="G12" s="1032"/>
      <c r="H12" s="1032"/>
      <c r="I12" s="1020"/>
      <c r="J12" s="1021"/>
      <c r="K12" s="1024"/>
      <c r="L12" s="1025"/>
      <c r="M12" s="1020"/>
      <c r="N12" s="1028"/>
      <c r="O12" s="1004"/>
      <c r="P12" s="1005"/>
    </row>
    <row r="13" spans="1:16" ht="18" customHeight="1">
      <c r="A13" s="1012" t="s">
        <v>166</v>
      </c>
      <c r="B13" s="1016" t="s">
        <v>171</v>
      </c>
      <c r="C13" s="1033">
        <v>0</v>
      </c>
      <c r="D13" s="1034"/>
      <c r="E13" s="1034"/>
      <c r="F13" s="1034"/>
      <c r="G13" s="1034"/>
      <c r="H13" s="1034"/>
      <c r="I13" s="1022" t="s">
        <v>886</v>
      </c>
      <c r="J13" s="1023"/>
      <c r="K13" s="1026" t="s">
        <v>889</v>
      </c>
      <c r="L13" s="1026"/>
      <c r="M13" s="1029">
        <v>0</v>
      </c>
      <c r="N13" s="1030"/>
      <c r="O13" s="1006"/>
      <c r="P13" s="1007"/>
    </row>
    <row r="14" spans="1:16" ht="18" customHeight="1">
      <c r="A14" s="1013"/>
      <c r="B14" s="1017"/>
      <c r="C14" s="1035"/>
      <c r="D14" s="1036"/>
      <c r="E14" s="1036"/>
      <c r="F14" s="1036"/>
      <c r="G14" s="1036"/>
      <c r="H14" s="1036"/>
      <c r="I14" s="1123" t="s">
        <v>887</v>
      </c>
      <c r="J14" s="455" t="s">
        <v>886</v>
      </c>
      <c r="K14" s="1126" t="s">
        <v>904</v>
      </c>
      <c r="L14" s="1127"/>
      <c r="M14" s="1121">
        <v>0</v>
      </c>
      <c r="N14" s="1122"/>
      <c r="O14" s="998" t="s">
        <v>170</v>
      </c>
      <c r="P14" s="999"/>
    </row>
    <row r="15" spans="1:16" ht="18" customHeight="1">
      <c r="A15" s="1012" t="s">
        <v>166</v>
      </c>
      <c r="B15" s="1016" t="s">
        <v>169</v>
      </c>
      <c r="C15" s="1033">
        <v>0</v>
      </c>
      <c r="D15" s="1034"/>
      <c r="E15" s="1034"/>
      <c r="F15" s="1034"/>
      <c r="G15" s="1034"/>
      <c r="H15" s="1034"/>
      <c r="I15" s="1124"/>
      <c r="J15" s="460" t="s">
        <v>886</v>
      </c>
      <c r="K15" s="1024" t="s">
        <v>890</v>
      </c>
      <c r="L15" s="1025"/>
      <c r="M15" s="1103">
        <v>0</v>
      </c>
      <c r="N15" s="1104"/>
      <c r="O15" s="1000"/>
      <c r="P15" s="1001"/>
    </row>
    <row r="16" spans="1:16" ht="18" customHeight="1">
      <c r="A16" s="1013"/>
      <c r="B16" s="1017"/>
      <c r="C16" s="1035"/>
      <c r="D16" s="1036"/>
      <c r="E16" s="1036"/>
      <c r="F16" s="1036"/>
      <c r="G16" s="1036"/>
      <c r="H16" s="1036"/>
      <c r="I16" s="1124"/>
      <c r="J16" s="460" t="s">
        <v>886</v>
      </c>
      <c r="K16" s="1024" t="s">
        <v>891</v>
      </c>
      <c r="L16" s="1025"/>
      <c r="M16" s="1103">
        <v>0</v>
      </c>
      <c r="N16" s="1104"/>
      <c r="O16" s="751" t="s">
        <v>168</v>
      </c>
      <c r="P16" s="752"/>
    </row>
    <row r="17" spans="1:16" ht="18" customHeight="1">
      <c r="A17" s="458" t="s">
        <v>166</v>
      </c>
      <c r="B17" s="459" t="s">
        <v>116</v>
      </c>
      <c r="C17" s="1032">
        <v>0</v>
      </c>
      <c r="D17" s="1032"/>
      <c r="E17" s="1032"/>
      <c r="F17" s="1032"/>
      <c r="G17" s="1032"/>
      <c r="H17" s="1032"/>
      <c r="I17" s="1124"/>
      <c r="J17" s="461" t="s">
        <v>886</v>
      </c>
      <c r="K17" s="1024" t="s">
        <v>892</v>
      </c>
      <c r="L17" s="1025"/>
      <c r="M17" s="1103">
        <v>0</v>
      </c>
      <c r="N17" s="1104"/>
      <c r="O17" s="751" t="s">
        <v>167</v>
      </c>
      <c r="P17" s="752"/>
    </row>
    <row r="18" spans="1:16" ht="18" customHeight="1">
      <c r="A18" s="902" t="s">
        <v>905</v>
      </c>
      <c r="B18" s="904"/>
      <c r="C18" s="1032"/>
      <c r="D18" s="1032"/>
      <c r="E18" s="1032"/>
      <c r="F18" s="1032"/>
      <c r="G18" s="1032"/>
      <c r="H18" s="1032"/>
      <c r="I18" s="1125"/>
      <c r="J18" s="450" t="s">
        <v>886</v>
      </c>
      <c r="K18" s="968" t="s">
        <v>893</v>
      </c>
      <c r="L18" s="969"/>
      <c r="M18" s="1022">
        <v>0</v>
      </c>
      <c r="N18" s="1105"/>
      <c r="O18" s="750" t="s">
        <v>164</v>
      </c>
      <c r="P18" s="749"/>
    </row>
    <row r="19" spans="1:16" ht="18" customHeight="1">
      <c r="A19" s="907" t="s">
        <v>885</v>
      </c>
      <c r="B19" s="902"/>
      <c r="C19" s="1051">
        <f>SUM(C11:H18)</f>
        <v>0</v>
      </c>
      <c r="D19" s="1051"/>
      <c r="E19" s="1051"/>
      <c r="F19" s="1051"/>
      <c r="G19" s="1051"/>
      <c r="H19" s="1051"/>
      <c r="I19" s="915" t="s">
        <v>885</v>
      </c>
      <c r="J19" s="920"/>
      <c r="K19" s="920"/>
      <c r="L19" s="920"/>
      <c r="M19" s="1117">
        <f>SUM(M11:N18)</f>
        <v>0</v>
      </c>
      <c r="N19" s="1118"/>
      <c r="O19" s="393"/>
      <c r="P19" s="456"/>
    </row>
    <row r="20" spans="1:16" ht="18" customHeight="1">
      <c r="B20" s="402" t="s">
        <v>902</v>
      </c>
      <c r="C20" s="897" t="s">
        <v>876</v>
      </c>
      <c r="D20" s="897"/>
      <c r="E20" s="897"/>
      <c r="F20" s="1071">
        <v>0</v>
      </c>
      <c r="G20" s="1071"/>
      <c r="H20" s="1071" t="s">
        <v>877</v>
      </c>
      <c r="I20" s="1071"/>
      <c r="J20" s="1071"/>
      <c r="K20" s="1148">
        <v>0</v>
      </c>
      <c r="L20" s="1148"/>
      <c r="M20" s="1149" t="s">
        <v>896</v>
      </c>
      <c r="N20" s="1149"/>
      <c r="O20" s="897">
        <v>0</v>
      </c>
      <c r="P20" s="897"/>
    </row>
    <row r="21" spans="1:16" ht="12" customHeight="1">
      <c r="A21" s="403"/>
      <c r="D21" s="402"/>
      <c r="E21" s="402"/>
      <c r="G21" s="1150" t="s">
        <v>162</v>
      </c>
      <c r="H21" s="1150"/>
      <c r="I21" s="1150"/>
      <c r="J21" s="1150"/>
      <c r="K21" s="1150"/>
      <c r="L21" s="463"/>
      <c r="M21" s="464"/>
      <c r="N21" s="406"/>
      <c r="O21" s="406"/>
      <c r="P21" s="389"/>
    </row>
    <row r="22" spans="1:16" ht="18" customHeight="1">
      <c r="A22" s="403"/>
      <c r="C22" s="900" t="s">
        <v>897</v>
      </c>
      <c r="D22" s="900"/>
      <c r="E22" s="900"/>
      <c r="F22" s="1119">
        <v>0</v>
      </c>
      <c r="G22" s="1119"/>
      <c r="H22" s="1119" t="s">
        <v>895</v>
      </c>
      <c r="I22" s="1119"/>
      <c r="J22" s="1119"/>
      <c r="K22" s="1120">
        <v>0</v>
      </c>
      <c r="L22" s="1120"/>
      <c r="M22" s="1010" t="s">
        <v>116</v>
      </c>
      <c r="N22" s="1010"/>
      <c r="O22" s="900">
        <v>0</v>
      </c>
      <c r="P22" s="900"/>
    </row>
    <row r="23" spans="1:16" ht="18" customHeight="1">
      <c r="A23" s="384" t="s">
        <v>161</v>
      </c>
      <c r="F23" s="403"/>
      <c r="G23" s="403"/>
      <c r="H23" s="403"/>
      <c r="I23" s="403"/>
      <c r="J23" s="384" t="s">
        <v>899</v>
      </c>
      <c r="K23" s="403"/>
      <c r="L23" s="403"/>
      <c r="M23" s="384"/>
      <c r="N23" s="403"/>
      <c r="O23" s="403"/>
      <c r="P23" s="403"/>
    </row>
    <row r="24" spans="1:16" ht="18" customHeight="1">
      <c r="A24" s="921" t="s">
        <v>901</v>
      </c>
      <c r="B24" s="922"/>
      <c r="C24" s="923"/>
      <c r="D24" s="915" t="s">
        <v>903</v>
      </c>
      <c r="E24" s="920"/>
      <c r="F24" s="920"/>
      <c r="G24" s="920"/>
      <c r="H24" s="916"/>
      <c r="I24" s="921" t="s">
        <v>900</v>
      </c>
      <c r="J24" s="922"/>
      <c r="K24" s="922"/>
      <c r="L24" s="922"/>
      <c r="M24" s="923"/>
      <c r="N24" s="915" t="s">
        <v>903</v>
      </c>
      <c r="O24" s="920"/>
      <c r="P24" s="916"/>
    </row>
    <row r="25" spans="1:16" ht="18" customHeight="1">
      <c r="A25" s="403"/>
      <c r="B25" s="403"/>
      <c r="C25" s="403"/>
      <c r="D25" s="403"/>
      <c r="E25" s="403"/>
      <c r="F25" s="403"/>
      <c r="G25" s="403"/>
      <c r="H25" s="403"/>
      <c r="I25" s="403"/>
      <c r="J25" s="403"/>
      <c r="K25" s="403"/>
      <c r="L25" s="403"/>
      <c r="M25" s="403"/>
      <c r="N25" s="403"/>
      <c r="O25" s="403"/>
      <c r="P25" s="403"/>
    </row>
    <row r="26" spans="1:16" ht="18" customHeight="1" thickBot="1">
      <c r="A26" s="387" t="s">
        <v>160</v>
      </c>
      <c r="F26" s="403"/>
      <c r="G26" s="403"/>
      <c r="H26" s="403"/>
      <c r="I26" s="403"/>
      <c r="J26" s="403"/>
      <c r="K26" s="403"/>
      <c r="L26" s="403"/>
      <c r="M26" s="403"/>
      <c r="N26" s="403"/>
      <c r="O26" s="403"/>
      <c r="P26" s="402" t="s">
        <v>909</v>
      </c>
    </row>
    <row r="27" spans="1:16" ht="18" customHeight="1" thickTop="1">
      <c r="A27" s="915" t="s">
        <v>159</v>
      </c>
      <c r="B27" s="920"/>
      <c r="C27" s="916"/>
      <c r="D27" s="909" t="s">
        <v>158</v>
      </c>
      <c r="E27" s="909"/>
      <c r="F27" s="909"/>
      <c r="G27" s="915" t="s">
        <v>883</v>
      </c>
      <c r="H27" s="920"/>
      <c r="I27" s="920"/>
      <c r="J27" s="1106"/>
      <c r="K27" s="1101" t="s">
        <v>157</v>
      </c>
      <c r="L27" s="1090"/>
      <c r="M27" s="1102"/>
      <c r="N27" s="916" t="s">
        <v>884</v>
      </c>
      <c r="O27" s="916"/>
      <c r="P27" s="909"/>
    </row>
    <row r="28" spans="1:16" ht="18" customHeight="1">
      <c r="A28" s="1057" t="s">
        <v>156</v>
      </c>
      <c r="B28" s="1058"/>
      <c r="C28" s="417"/>
      <c r="D28" s="1059">
        <v>0</v>
      </c>
      <c r="E28" s="1060"/>
      <c r="F28" s="1061"/>
      <c r="G28" s="1107">
        <v>0</v>
      </c>
      <c r="H28" s="1108"/>
      <c r="I28" s="1108"/>
      <c r="J28" s="1109"/>
      <c r="K28" s="1037">
        <f>SUM(D28:J28)</f>
        <v>0</v>
      </c>
      <c r="L28" s="1038"/>
      <c r="M28" s="1039"/>
      <c r="N28" s="1040"/>
      <c r="O28" s="1040"/>
      <c r="P28" s="1041"/>
    </row>
    <row r="29" spans="1:16" ht="18" customHeight="1" thickBot="1">
      <c r="A29" s="902" t="s">
        <v>155</v>
      </c>
      <c r="B29" s="903"/>
      <c r="C29" s="399"/>
      <c r="D29" s="1062">
        <v>0</v>
      </c>
      <c r="E29" s="997"/>
      <c r="F29" s="1063"/>
      <c r="G29" s="1064">
        <v>0</v>
      </c>
      <c r="H29" s="1065"/>
      <c r="I29" s="1065"/>
      <c r="J29" s="1066"/>
      <c r="K29" s="1110">
        <f>SUM(D29:J29)</f>
        <v>0</v>
      </c>
      <c r="L29" s="1111"/>
      <c r="M29" s="1112"/>
      <c r="N29" s="1113"/>
      <c r="O29" s="1113"/>
      <c r="P29" s="1114"/>
    </row>
    <row r="30" spans="1:16" ht="18" customHeight="1" thickTop="1">
      <c r="A30" s="403"/>
      <c r="B30" s="403"/>
      <c r="C30" s="403"/>
      <c r="D30" s="403"/>
      <c r="E30" s="403"/>
      <c r="F30" s="403"/>
      <c r="G30" s="403"/>
      <c r="H30" s="403"/>
      <c r="I30" s="403"/>
      <c r="J30" s="403"/>
      <c r="K30" s="403"/>
      <c r="L30" s="403"/>
    </row>
    <row r="31" spans="1:16" ht="18" customHeight="1">
      <c r="A31" s="384" t="s">
        <v>154</v>
      </c>
      <c r="B31" s="384"/>
      <c r="D31" s="403"/>
      <c r="E31" s="403"/>
      <c r="P31" s="402" t="s">
        <v>909</v>
      </c>
    </row>
    <row r="32" spans="1:16" ht="18" customHeight="1" thickBot="1">
      <c r="A32" s="908" t="s">
        <v>153</v>
      </c>
      <c r="B32" s="897"/>
      <c r="C32" s="898"/>
      <c r="D32" s="915" t="s">
        <v>910</v>
      </c>
      <c r="E32" s="920"/>
      <c r="F32" s="920"/>
      <c r="G32" s="897"/>
      <c r="H32" s="897"/>
      <c r="I32" s="897"/>
      <c r="J32" s="897"/>
      <c r="K32" s="920"/>
      <c r="L32" s="920"/>
      <c r="M32" s="920"/>
      <c r="N32" s="920"/>
      <c r="O32" s="920"/>
      <c r="P32" s="916"/>
    </row>
    <row r="33" spans="1:16" ht="18" customHeight="1" thickTop="1">
      <c r="A33" s="902"/>
      <c r="B33" s="903"/>
      <c r="C33" s="904"/>
      <c r="D33" s="907" t="s">
        <v>880</v>
      </c>
      <c r="E33" s="902"/>
      <c r="F33" s="902"/>
      <c r="G33" s="1089" t="s">
        <v>881</v>
      </c>
      <c r="H33" s="1090"/>
      <c r="I33" s="1090"/>
      <c r="J33" s="1091"/>
      <c r="K33" s="904" t="s">
        <v>882</v>
      </c>
      <c r="L33" s="904"/>
      <c r="M33" s="907"/>
      <c r="N33" s="907" t="s">
        <v>791</v>
      </c>
      <c r="O33" s="907"/>
      <c r="P33" s="907"/>
    </row>
    <row r="34" spans="1:16" ht="18" customHeight="1">
      <c r="A34" s="1052">
        <f>K28</f>
        <v>0</v>
      </c>
      <c r="B34" s="1053"/>
      <c r="C34" s="1154"/>
      <c r="D34" s="1098"/>
      <c r="E34" s="1093"/>
      <c r="F34" s="1093"/>
      <c r="G34" s="1092"/>
      <c r="H34" s="1093"/>
      <c r="I34" s="1093"/>
      <c r="J34" s="1094"/>
      <c r="K34" s="1053">
        <f>A34</f>
        <v>0</v>
      </c>
      <c r="L34" s="1053"/>
      <c r="M34" s="1054"/>
      <c r="N34" s="1052">
        <f>SUM(D34:M34)</f>
        <v>0</v>
      </c>
      <c r="O34" s="1053"/>
      <c r="P34" s="1054"/>
    </row>
    <row r="35" spans="1:16" ht="18" customHeight="1" thickBot="1">
      <c r="A35" s="1155">
        <f>K29</f>
        <v>0</v>
      </c>
      <c r="B35" s="1156"/>
      <c r="C35" s="1157"/>
      <c r="D35" s="1099"/>
      <c r="E35" s="1100"/>
      <c r="F35" s="1100"/>
      <c r="G35" s="1095"/>
      <c r="H35" s="1096"/>
      <c r="I35" s="1096"/>
      <c r="J35" s="1097"/>
      <c r="K35" s="1056">
        <f>A35</f>
        <v>0</v>
      </c>
      <c r="L35" s="1056"/>
      <c r="M35" s="997"/>
      <c r="N35" s="1055">
        <f>SUM(D35:M35)</f>
        <v>0</v>
      </c>
      <c r="O35" s="1056"/>
      <c r="P35" s="997"/>
    </row>
    <row r="36" spans="1:16" ht="18" customHeight="1" thickTop="1">
      <c r="A36" s="403"/>
      <c r="B36" s="403"/>
      <c r="C36" s="403"/>
      <c r="D36" s="403"/>
      <c r="E36" s="403"/>
      <c r="F36" s="403"/>
      <c r="G36" s="403"/>
      <c r="H36" s="403"/>
      <c r="I36" s="403"/>
      <c r="J36" s="403"/>
      <c r="K36" s="403"/>
      <c r="L36" s="403"/>
      <c r="M36" s="403"/>
      <c r="N36" s="403"/>
      <c r="O36" s="403"/>
      <c r="P36" s="403"/>
    </row>
    <row r="37" spans="1:16" ht="18" customHeight="1" thickBot="1">
      <c r="A37" s="387" t="s">
        <v>152</v>
      </c>
      <c r="N37" s="403"/>
      <c r="O37" s="403"/>
      <c r="P37" s="402" t="s">
        <v>909</v>
      </c>
    </row>
    <row r="38" spans="1:16" ht="18" customHeight="1" thickTop="1">
      <c r="A38" s="915" t="s">
        <v>148</v>
      </c>
      <c r="B38" s="920"/>
      <c r="C38" s="916"/>
      <c r="D38" s="400" t="s">
        <v>147</v>
      </c>
      <c r="E38" s="915" t="s">
        <v>146</v>
      </c>
      <c r="F38" s="920"/>
      <c r="G38" s="920"/>
      <c r="H38" s="916"/>
      <c r="I38" s="1128" t="s">
        <v>145</v>
      </c>
      <c r="J38" s="1129"/>
      <c r="K38" s="1129"/>
      <c r="L38" s="1129"/>
      <c r="M38" s="1089" t="s">
        <v>878</v>
      </c>
      <c r="N38" s="1091"/>
      <c r="O38" s="1130" t="s">
        <v>151</v>
      </c>
      <c r="P38" s="916"/>
    </row>
    <row r="39" spans="1:16" ht="18" customHeight="1">
      <c r="A39" s="1134"/>
      <c r="B39" s="1046"/>
      <c r="C39" s="1047"/>
      <c r="D39" s="391"/>
      <c r="E39" s="1045"/>
      <c r="F39" s="1046"/>
      <c r="G39" s="1046"/>
      <c r="H39" s="1047"/>
      <c r="I39" s="1045"/>
      <c r="J39" s="1046"/>
      <c r="K39" s="1046"/>
      <c r="L39" s="1046"/>
      <c r="M39" s="1135"/>
      <c r="N39" s="1151"/>
      <c r="O39" s="1135"/>
      <c r="P39" s="1047"/>
    </row>
    <row r="40" spans="1:16" ht="18" customHeight="1" thickBot="1">
      <c r="A40" s="1042"/>
      <c r="B40" s="1043"/>
      <c r="C40" s="1044"/>
      <c r="D40" s="435"/>
      <c r="E40" s="1042"/>
      <c r="F40" s="1043"/>
      <c r="G40" s="1043"/>
      <c r="H40" s="1044"/>
      <c r="I40" s="1042"/>
      <c r="J40" s="1043"/>
      <c r="K40" s="1043"/>
      <c r="L40" s="1043"/>
      <c r="M40" s="1152"/>
      <c r="N40" s="1153"/>
      <c r="O40" s="1067"/>
      <c r="P40" s="1068"/>
    </row>
    <row r="41" spans="1:16" ht="18" customHeight="1" thickTop="1" thickBot="1">
      <c r="A41" s="915" t="s">
        <v>150</v>
      </c>
      <c r="B41" s="920"/>
      <c r="C41" s="916"/>
      <c r="D41" s="400" t="s">
        <v>799</v>
      </c>
      <c r="E41" s="942"/>
      <c r="F41" s="924"/>
      <c r="G41" s="924"/>
      <c r="H41" s="924"/>
      <c r="I41" s="924"/>
      <c r="J41" s="924"/>
      <c r="K41" s="924"/>
      <c r="L41" s="924"/>
      <c r="M41" s="1115" t="s">
        <v>879</v>
      </c>
      <c r="N41" s="1116"/>
      <c r="O41" s="1138"/>
      <c r="P41" s="1139"/>
    </row>
    <row r="42" spans="1:16" ht="18" customHeight="1" thickTop="1">
      <c r="A42" s="383"/>
      <c r="B42" s="383"/>
      <c r="C42" s="383"/>
      <c r="D42" s="383"/>
      <c r="E42" s="383"/>
      <c r="F42" s="383"/>
      <c r="G42" s="383"/>
      <c r="H42" s="383"/>
      <c r="I42" s="383"/>
      <c r="J42" s="383"/>
      <c r="K42" s="383"/>
      <c r="L42" s="383"/>
      <c r="M42" s="383"/>
      <c r="N42" s="383"/>
      <c r="O42" s="383"/>
      <c r="P42" s="383"/>
    </row>
    <row r="43" spans="1:16" ht="18" customHeight="1">
      <c r="A43" s="387" t="s">
        <v>149</v>
      </c>
      <c r="N43" s="407"/>
      <c r="O43" s="407"/>
      <c r="P43" s="402" t="s">
        <v>909</v>
      </c>
    </row>
    <row r="44" spans="1:16" ht="18" customHeight="1">
      <c r="A44" s="909" t="s">
        <v>148</v>
      </c>
      <c r="B44" s="909"/>
      <c r="C44" s="909"/>
      <c r="D44" s="400" t="s">
        <v>147</v>
      </c>
      <c r="E44" s="909" t="s">
        <v>146</v>
      </c>
      <c r="F44" s="909"/>
      <c r="G44" s="944" t="s">
        <v>145</v>
      </c>
      <c r="H44" s="944"/>
      <c r="I44" s="944"/>
      <c r="J44" s="944"/>
      <c r="K44" s="909" t="s">
        <v>144</v>
      </c>
      <c r="L44" s="909"/>
      <c r="M44" s="909" t="s">
        <v>878</v>
      </c>
      <c r="N44" s="909"/>
      <c r="O44" s="390" t="s">
        <v>143</v>
      </c>
      <c r="P44" s="390"/>
    </row>
    <row r="45" spans="1:16" ht="18" customHeight="1">
      <c r="A45" s="905"/>
      <c r="B45" s="905"/>
      <c r="C45" s="905"/>
      <c r="D45" s="436"/>
      <c r="E45" s="905"/>
      <c r="F45" s="905"/>
      <c r="G45" s="905"/>
      <c r="H45" s="905"/>
      <c r="I45" s="905"/>
      <c r="J45" s="905"/>
      <c r="K45" s="905"/>
      <c r="L45" s="905"/>
      <c r="M45" s="1136">
        <f>M17</f>
        <v>0</v>
      </c>
      <c r="N45" s="1136"/>
      <c r="O45" s="1137"/>
      <c r="P45" s="1137"/>
    </row>
    <row r="46" spans="1:16" ht="18" customHeight="1">
      <c r="A46" s="1132"/>
      <c r="B46" s="1132"/>
      <c r="C46" s="1132"/>
      <c r="D46" s="392"/>
      <c r="E46" s="1132"/>
      <c r="F46" s="1132"/>
      <c r="G46" s="1132"/>
      <c r="H46" s="1132"/>
      <c r="I46" s="1132"/>
      <c r="J46" s="1132"/>
      <c r="K46" s="1132"/>
      <c r="L46" s="1132"/>
      <c r="M46" s="1133"/>
      <c r="N46" s="1133"/>
      <c r="O46" s="1140"/>
      <c r="P46" s="1140"/>
    </row>
    <row r="47" spans="1:16" ht="18" customHeight="1">
      <c r="A47" s="907"/>
      <c r="B47" s="907"/>
      <c r="C47" s="907"/>
      <c r="D47" s="435"/>
      <c r="E47" s="907"/>
      <c r="F47" s="907"/>
      <c r="G47" s="907"/>
      <c r="H47" s="907"/>
      <c r="I47" s="907"/>
      <c r="J47" s="907"/>
      <c r="K47" s="907"/>
      <c r="L47" s="907"/>
      <c r="M47" s="1084"/>
      <c r="N47" s="1084"/>
      <c r="O47" s="1131"/>
      <c r="P47" s="1131"/>
    </row>
    <row r="48" spans="1:16" ht="18" customHeight="1">
      <c r="A48" s="403"/>
      <c r="B48" s="403"/>
      <c r="C48" s="403"/>
      <c r="D48" s="403"/>
      <c r="E48" s="403"/>
      <c r="F48" s="403"/>
      <c r="G48" s="403"/>
      <c r="H48" s="403"/>
      <c r="I48" s="403"/>
      <c r="J48" s="403"/>
      <c r="K48" s="403"/>
      <c r="L48" s="403"/>
      <c r="M48" s="403"/>
      <c r="N48" s="403"/>
      <c r="O48" s="403"/>
      <c r="P48" s="403"/>
    </row>
    <row r="49" spans="1:16" ht="18" customHeight="1">
      <c r="A49" s="383" t="s">
        <v>142</v>
      </c>
      <c r="B49" s="383"/>
      <c r="C49" s="383"/>
      <c r="D49" s="383"/>
      <c r="E49" s="383"/>
      <c r="F49" s="383"/>
      <c r="G49" s="383"/>
      <c r="H49" s="403"/>
      <c r="I49" s="403"/>
      <c r="J49" s="403"/>
      <c r="K49" s="403"/>
      <c r="L49" s="403"/>
      <c r="M49" s="403"/>
      <c r="N49" s="403"/>
      <c r="O49" s="403"/>
      <c r="P49" s="403"/>
    </row>
    <row r="50" spans="1:16" ht="18" customHeight="1">
      <c r="A50" s="1045"/>
      <c r="B50" s="1046"/>
      <c r="C50" s="1046"/>
      <c r="D50" s="1046"/>
      <c r="E50" s="1046"/>
      <c r="F50" s="1046"/>
      <c r="G50" s="1046"/>
      <c r="H50" s="1046"/>
      <c r="I50" s="1046"/>
      <c r="J50" s="1046"/>
      <c r="K50" s="1046"/>
      <c r="L50" s="1046"/>
      <c r="M50" s="1046"/>
      <c r="N50" s="1046"/>
      <c r="O50" s="1046"/>
      <c r="P50" s="1047"/>
    </row>
    <row r="51" spans="1:16" ht="18" customHeight="1">
      <c r="A51" s="1048"/>
      <c r="B51" s="1049"/>
      <c r="C51" s="1049"/>
      <c r="D51" s="1049"/>
      <c r="E51" s="1049"/>
      <c r="F51" s="1049"/>
      <c r="G51" s="1049"/>
      <c r="H51" s="1049"/>
      <c r="I51" s="1049"/>
      <c r="J51" s="1049"/>
      <c r="K51" s="1049"/>
      <c r="L51" s="1049"/>
      <c r="M51" s="1049"/>
      <c r="N51" s="1049"/>
      <c r="O51" s="1049"/>
      <c r="P51" s="1050"/>
    </row>
    <row r="52" spans="1:16" ht="18" customHeight="1">
      <c r="A52" s="1042"/>
      <c r="B52" s="1043"/>
      <c r="C52" s="1043"/>
      <c r="D52" s="1043"/>
      <c r="E52" s="1043"/>
      <c r="F52" s="1043"/>
      <c r="G52" s="1043"/>
      <c r="H52" s="1043"/>
      <c r="I52" s="1043"/>
      <c r="J52" s="1043"/>
      <c r="K52" s="1043"/>
      <c r="L52" s="1043"/>
      <c r="M52" s="1043"/>
      <c r="N52" s="1043"/>
      <c r="O52" s="1043"/>
      <c r="P52" s="1044"/>
    </row>
    <row r="54" spans="1:16" ht="15.75" customHeight="1">
      <c r="A54" s="387" t="s">
        <v>1006</v>
      </c>
    </row>
    <row r="55" spans="1:16" ht="18" customHeight="1">
      <c r="A55" s="384" t="s">
        <v>178</v>
      </c>
      <c r="B55" s="384"/>
      <c r="C55" s="903" t="s">
        <v>177</v>
      </c>
      <c r="D55" s="903"/>
      <c r="J55" s="1009" t="s">
        <v>907</v>
      </c>
      <c r="K55" s="1009"/>
      <c r="L55" s="1009"/>
      <c r="M55" s="968" t="str">
        <f>M5</f>
        <v>社会福祉法人〇〇会</v>
      </c>
      <c r="N55" s="968"/>
      <c r="O55" s="968"/>
      <c r="P55" s="968"/>
    </row>
    <row r="56" spans="1:16" ht="18" customHeight="1">
      <c r="D56" s="419"/>
      <c r="E56" s="419"/>
      <c r="F56" s="419"/>
      <c r="G56" s="419"/>
      <c r="H56" s="407"/>
      <c r="I56" s="407"/>
      <c r="J56" s="407"/>
      <c r="K56" s="420"/>
      <c r="L56" s="420"/>
      <c r="M56" s="420"/>
      <c r="N56" s="445"/>
      <c r="O56" s="445"/>
      <c r="P56" s="445"/>
    </row>
    <row r="57" spans="1:16" ht="15.75" customHeight="1">
      <c r="A57" s="1069" t="s">
        <v>911</v>
      </c>
      <c r="B57" s="1069"/>
      <c r="C57" s="909" t="s">
        <v>1007</v>
      </c>
      <c r="D57" s="909"/>
      <c r="E57" s="909"/>
      <c r="F57" s="909"/>
      <c r="G57" s="909"/>
      <c r="H57" s="909" t="s">
        <v>1008</v>
      </c>
      <c r="I57" s="909"/>
      <c r="J57" s="909"/>
      <c r="K57" s="941" t="s">
        <v>195</v>
      </c>
      <c r="L57" s="941"/>
      <c r="M57" s="941"/>
      <c r="N57" s="941"/>
      <c r="O57" s="915" t="s">
        <v>1009</v>
      </c>
      <c r="P57" s="916"/>
    </row>
    <row r="58" spans="1:16" ht="33.75" customHeight="1">
      <c r="A58" s="1069"/>
      <c r="B58" s="1069"/>
      <c r="C58" s="909" t="s">
        <v>1010</v>
      </c>
      <c r="D58" s="909"/>
      <c r="E58" s="909"/>
      <c r="F58" s="909" t="s">
        <v>1011</v>
      </c>
      <c r="G58" s="909"/>
      <c r="H58" s="909"/>
      <c r="I58" s="909" t="s">
        <v>1012</v>
      </c>
      <c r="J58" s="909"/>
      <c r="K58" s="909"/>
      <c r="L58" s="909"/>
      <c r="M58" s="915" t="s">
        <v>1013</v>
      </c>
      <c r="N58" s="916"/>
      <c r="O58" s="914" t="s">
        <v>1014</v>
      </c>
      <c r="P58" s="914"/>
    </row>
    <row r="59" spans="1:16" ht="31.5" customHeight="1">
      <c r="A59" s="1069"/>
      <c r="B59" s="1069"/>
      <c r="C59" s="888"/>
      <c r="D59" s="889"/>
      <c r="E59" s="890"/>
      <c r="F59" s="908"/>
      <c r="G59" s="897"/>
      <c r="H59" s="898"/>
      <c r="I59" s="1141"/>
      <c r="J59" s="1031"/>
      <c r="K59" s="1031"/>
      <c r="L59" s="438" t="s">
        <v>1015</v>
      </c>
      <c r="M59" s="447"/>
      <c r="N59" s="438" t="s">
        <v>1015</v>
      </c>
      <c r="O59" s="447"/>
      <c r="P59" s="432" t="s">
        <v>1015</v>
      </c>
    </row>
    <row r="60" spans="1:16" ht="31.5" customHeight="1">
      <c r="A60" s="1069"/>
      <c r="B60" s="1069"/>
      <c r="C60" s="1142"/>
      <c r="D60" s="1143"/>
      <c r="E60" s="1144"/>
      <c r="F60" s="1048"/>
      <c r="G60" s="1049"/>
      <c r="H60" s="1050"/>
      <c r="I60" s="1085"/>
      <c r="J60" s="1086"/>
      <c r="K60" s="1086"/>
      <c r="L60" s="453" t="s">
        <v>1015</v>
      </c>
      <c r="M60" s="469"/>
      <c r="N60" s="453" t="s">
        <v>1015</v>
      </c>
      <c r="O60" s="469"/>
      <c r="P60" s="473" t="s">
        <v>1015</v>
      </c>
    </row>
    <row r="61" spans="1:16" ht="31.5" customHeight="1">
      <c r="A61" s="1069"/>
      <c r="B61" s="1069"/>
      <c r="C61" s="1142"/>
      <c r="D61" s="1143"/>
      <c r="E61" s="1144"/>
      <c r="F61" s="1048"/>
      <c r="G61" s="1049"/>
      <c r="H61" s="1050"/>
      <c r="I61" s="1085"/>
      <c r="J61" s="1086"/>
      <c r="K61" s="1086"/>
      <c r="L61" s="453" t="s">
        <v>1015</v>
      </c>
      <c r="M61" s="469"/>
      <c r="N61" s="453" t="s">
        <v>1015</v>
      </c>
      <c r="O61" s="469"/>
      <c r="P61" s="473" t="s">
        <v>1015</v>
      </c>
    </row>
    <row r="62" spans="1:16" ht="31.5" customHeight="1">
      <c r="A62" s="1069"/>
      <c r="B62" s="1069"/>
      <c r="C62" s="1142"/>
      <c r="D62" s="1143"/>
      <c r="E62" s="1144"/>
      <c r="F62" s="1048"/>
      <c r="G62" s="1049"/>
      <c r="H62" s="1050"/>
      <c r="I62" s="1085"/>
      <c r="J62" s="1086"/>
      <c r="K62" s="1086"/>
      <c r="L62" s="453" t="s">
        <v>1015</v>
      </c>
      <c r="M62" s="469"/>
      <c r="N62" s="453" t="s">
        <v>1015</v>
      </c>
      <c r="O62" s="469"/>
      <c r="P62" s="473" t="s">
        <v>1015</v>
      </c>
    </row>
    <row r="63" spans="1:16" ht="31.5" customHeight="1">
      <c r="A63" s="1069"/>
      <c r="B63" s="1069"/>
      <c r="C63" s="894"/>
      <c r="D63" s="895"/>
      <c r="E63" s="896"/>
      <c r="F63" s="902"/>
      <c r="G63" s="903"/>
      <c r="H63" s="904"/>
      <c r="I63" s="1146"/>
      <c r="J63" s="1147"/>
      <c r="K63" s="1147"/>
      <c r="L63" s="451" t="s">
        <v>1015</v>
      </c>
      <c r="M63" s="448"/>
      <c r="N63" s="451" t="s">
        <v>1015</v>
      </c>
      <c r="O63" s="448"/>
      <c r="P63" s="466" t="s">
        <v>1015</v>
      </c>
    </row>
    <row r="64" spans="1:16" ht="22.5" customHeight="1">
      <c r="A64" s="1069"/>
      <c r="B64" s="1069"/>
      <c r="C64" s="909" t="s">
        <v>1016</v>
      </c>
      <c r="D64" s="909"/>
      <c r="E64" s="909"/>
      <c r="F64" s="909"/>
      <c r="G64" s="909"/>
      <c r="H64" s="909"/>
      <c r="I64" s="909"/>
      <c r="J64" s="909"/>
      <c r="K64" s="909"/>
      <c r="L64" s="909"/>
      <c r="M64" s="909"/>
      <c r="N64" s="909"/>
      <c r="O64" s="909"/>
      <c r="P64" s="909"/>
    </row>
    <row r="65" spans="1:16" ht="22.5" customHeight="1">
      <c r="A65" s="1069"/>
      <c r="B65" s="1069"/>
      <c r="C65" s="909" t="s">
        <v>148</v>
      </c>
      <c r="D65" s="909"/>
      <c r="E65" s="909"/>
      <c r="F65" s="400" t="s">
        <v>147</v>
      </c>
      <c r="G65" s="909" t="s">
        <v>146</v>
      </c>
      <c r="H65" s="909"/>
      <c r="I65" s="944" t="s">
        <v>145</v>
      </c>
      <c r="J65" s="944"/>
      <c r="K65" s="944"/>
      <c r="L65" s="944"/>
      <c r="M65" s="915" t="s">
        <v>878</v>
      </c>
      <c r="N65" s="916"/>
      <c r="O65" s="915" t="s">
        <v>151</v>
      </c>
      <c r="P65" s="916"/>
    </row>
    <row r="66" spans="1:16" ht="22.5" customHeight="1">
      <c r="A66" s="1069"/>
      <c r="B66" s="1069"/>
      <c r="C66" s="1045">
        <f>A45</f>
        <v>0</v>
      </c>
      <c r="D66" s="1046"/>
      <c r="E66" s="1047"/>
      <c r="F66" s="457">
        <f>D39</f>
        <v>0</v>
      </c>
      <c r="G66" s="1045">
        <f>E39</f>
        <v>0</v>
      </c>
      <c r="H66" s="1047"/>
      <c r="I66" s="1087">
        <f>I39</f>
        <v>0</v>
      </c>
      <c r="J66" s="1088"/>
      <c r="K66" s="1088"/>
      <c r="L66" s="452" t="s">
        <v>1015</v>
      </c>
      <c r="M66" s="475">
        <f>M39</f>
        <v>0</v>
      </c>
      <c r="N66" s="452" t="s">
        <v>1015</v>
      </c>
      <c r="O66" s="475">
        <f>O39</f>
        <v>0</v>
      </c>
      <c r="P66" s="476" t="s">
        <v>1015</v>
      </c>
    </row>
    <row r="67" spans="1:16" ht="22.5" customHeight="1">
      <c r="A67" s="1069"/>
      <c r="B67" s="1069"/>
      <c r="C67" s="899">
        <f t="shared" ref="C67" si="0">A46</f>
        <v>0</v>
      </c>
      <c r="D67" s="900"/>
      <c r="E67" s="901"/>
      <c r="F67" s="474">
        <f t="shared" ref="F67:G67" si="1">D40</f>
        <v>0</v>
      </c>
      <c r="G67" s="899">
        <f t="shared" si="1"/>
        <v>0</v>
      </c>
      <c r="H67" s="901"/>
      <c r="I67" s="1145">
        <f t="shared" ref="I67" si="2">I40</f>
        <v>0</v>
      </c>
      <c r="J67" s="1032"/>
      <c r="K67" s="1032"/>
      <c r="L67" s="421" t="s">
        <v>1015</v>
      </c>
      <c r="M67" s="472">
        <f t="shared" ref="M67" si="3">M40</f>
        <v>0</v>
      </c>
      <c r="N67" s="421" t="s">
        <v>1015</v>
      </c>
      <c r="O67" s="472">
        <f t="shared" ref="O67" si="4">O40</f>
        <v>0</v>
      </c>
      <c r="P67" s="465" t="s">
        <v>1015</v>
      </c>
    </row>
    <row r="68" spans="1:16" ht="22.5" customHeight="1">
      <c r="A68" s="1069"/>
      <c r="B68" s="1069"/>
      <c r="C68" s="1128" t="s">
        <v>150</v>
      </c>
      <c r="D68" s="1129"/>
      <c r="E68" s="1129"/>
      <c r="F68" s="1160"/>
      <c r="G68" s="401" t="s">
        <v>799</v>
      </c>
      <c r="H68" s="915">
        <f>E41</f>
        <v>0</v>
      </c>
      <c r="I68" s="920"/>
      <c r="J68" s="920"/>
      <c r="K68" s="920"/>
      <c r="L68" s="916"/>
      <c r="M68" s="897" t="s">
        <v>879</v>
      </c>
      <c r="N68" s="898"/>
      <c r="O68" s="1161">
        <f>O41</f>
        <v>0</v>
      </c>
      <c r="P68" s="1162"/>
    </row>
    <row r="69" spans="1:16" ht="15.75" customHeight="1">
      <c r="A69" s="1069" t="s">
        <v>1033</v>
      </c>
      <c r="B69" s="1069"/>
      <c r="C69" s="888" t="s">
        <v>1017</v>
      </c>
      <c r="D69" s="889"/>
      <c r="E69" s="889"/>
      <c r="F69" s="439"/>
      <c r="G69" s="916" t="s">
        <v>1019</v>
      </c>
      <c r="H69" s="909"/>
      <c r="I69" s="909" t="s">
        <v>1020</v>
      </c>
      <c r="J69" s="909"/>
      <c r="K69" s="909" t="s">
        <v>1021</v>
      </c>
      <c r="L69" s="909"/>
      <c r="M69" s="909" t="s">
        <v>1022</v>
      </c>
      <c r="N69" s="909"/>
      <c r="O69" s="1082" t="s">
        <v>1023</v>
      </c>
      <c r="P69" s="1083"/>
    </row>
    <row r="70" spans="1:16" ht="15.75" customHeight="1">
      <c r="A70" s="1069"/>
      <c r="B70" s="1069"/>
      <c r="C70" s="891"/>
      <c r="D70" s="892"/>
      <c r="E70" s="892"/>
      <c r="F70" s="421" t="s">
        <v>1002</v>
      </c>
      <c r="G70" s="897" t="s">
        <v>1019</v>
      </c>
      <c r="H70" s="898"/>
      <c r="I70" s="462"/>
      <c r="J70" s="449" t="s">
        <v>1024</v>
      </c>
      <c r="K70" s="447"/>
      <c r="L70" s="438" t="s">
        <v>1002</v>
      </c>
      <c r="M70" s="908"/>
      <c r="N70" s="898"/>
      <c r="O70" s="1082"/>
      <c r="P70" s="1083"/>
    </row>
    <row r="71" spans="1:16" ht="15.75" customHeight="1">
      <c r="A71" s="1069"/>
      <c r="B71" s="1069"/>
      <c r="C71" s="891" t="s">
        <v>1018</v>
      </c>
      <c r="D71" s="892"/>
      <c r="E71" s="892"/>
      <c r="F71" s="442"/>
      <c r="G71" s="1049" t="s">
        <v>1019</v>
      </c>
      <c r="H71" s="1050"/>
      <c r="I71" s="454"/>
      <c r="J71" s="468" t="s">
        <v>1024</v>
      </c>
      <c r="K71" s="469"/>
      <c r="L71" s="453" t="s">
        <v>1002</v>
      </c>
      <c r="M71" s="1048"/>
      <c r="N71" s="1050"/>
      <c r="O71" s="1078"/>
      <c r="P71" s="1079"/>
    </row>
    <row r="72" spans="1:16" ht="15.75" customHeight="1">
      <c r="A72" s="1069"/>
      <c r="B72" s="1069"/>
      <c r="C72" s="1158">
        <f>C19</f>
        <v>0</v>
      </c>
      <c r="D72" s="1159"/>
      <c r="E72" s="1159"/>
      <c r="F72" s="421" t="s">
        <v>1015</v>
      </c>
      <c r="G72" s="903" t="s">
        <v>1019</v>
      </c>
      <c r="H72" s="904"/>
      <c r="I72" s="446"/>
      <c r="J72" s="467" t="s">
        <v>1024</v>
      </c>
      <c r="K72" s="448"/>
      <c r="L72" s="451" t="s">
        <v>1002</v>
      </c>
      <c r="M72" s="902"/>
      <c r="N72" s="904"/>
      <c r="O72" s="1080"/>
      <c r="P72" s="1081"/>
    </row>
    <row r="73" spans="1:16" ht="15.75" customHeight="1">
      <c r="A73" s="1069"/>
      <c r="B73" s="1069"/>
      <c r="C73" s="440" t="s">
        <v>1025</v>
      </c>
      <c r="D73" s="441"/>
      <c r="E73" s="441" t="s">
        <v>1024</v>
      </c>
      <c r="F73" s="442"/>
      <c r="G73" s="918" t="s">
        <v>1027</v>
      </c>
      <c r="H73" s="918"/>
      <c r="I73" s="918"/>
      <c r="J73" s="918"/>
      <c r="K73" s="918"/>
      <c r="L73" s="918"/>
      <c r="M73" s="918"/>
      <c r="N73" s="918"/>
      <c r="O73" s="918"/>
      <c r="P73" s="919"/>
    </row>
    <row r="74" spans="1:16" ht="15.75" customHeight="1">
      <c r="A74" s="1069"/>
      <c r="B74" s="1069"/>
      <c r="C74" s="440" t="s">
        <v>1026</v>
      </c>
      <c r="D74" s="441"/>
      <c r="E74" s="441" t="s">
        <v>1024</v>
      </c>
      <c r="F74" s="442"/>
      <c r="G74" s="1075"/>
      <c r="H74" s="1075"/>
      <c r="I74" s="1075"/>
      <c r="J74" s="1075"/>
      <c r="K74" s="1075"/>
      <c r="L74" s="1075"/>
      <c r="M74" s="1075"/>
      <c r="N74" s="1075"/>
      <c r="O74" s="1075"/>
      <c r="P74" s="1076"/>
    </row>
    <row r="75" spans="1:16" ht="15.75" customHeight="1">
      <c r="A75" s="1069"/>
      <c r="B75" s="1069"/>
      <c r="C75" s="443"/>
      <c r="D75" s="386"/>
      <c r="E75" s="386"/>
      <c r="F75" s="451"/>
      <c r="G75" s="968"/>
      <c r="H75" s="968"/>
      <c r="I75" s="968"/>
      <c r="J75" s="968"/>
      <c r="K75" s="968"/>
      <c r="L75" s="968"/>
      <c r="M75" s="968"/>
      <c r="N75" s="968"/>
      <c r="O75" s="968"/>
      <c r="P75" s="969"/>
    </row>
    <row r="76" spans="1:16" ht="15.75" customHeight="1">
      <c r="A76" s="888" t="s">
        <v>1032</v>
      </c>
      <c r="B76" s="889"/>
      <c r="C76" s="915" t="s">
        <v>1028</v>
      </c>
      <c r="D76" s="920"/>
      <c r="E76" s="916"/>
      <c r="F76" s="915" t="s">
        <v>1029</v>
      </c>
      <c r="G76" s="920"/>
      <c r="H76" s="916"/>
      <c r="I76" s="915" t="s">
        <v>1030</v>
      </c>
      <c r="J76" s="920"/>
      <c r="K76" s="916"/>
      <c r="L76" s="915" t="s">
        <v>1031</v>
      </c>
      <c r="M76" s="920"/>
      <c r="N76" s="920"/>
      <c r="O76" s="920"/>
      <c r="P76" s="916"/>
    </row>
    <row r="77" spans="1:16" ht="15.75" customHeight="1">
      <c r="A77" s="891"/>
      <c r="B77" s="892"/>
      <c r="C77" s="908" t="s">
        <v>1156</v>
      </c>
      <c r="D77" s="897"/>
      <c r="E77" s="898"/>
      <c r="F77" s="1070"/>
      <c r="G77" s="1071"/>
      <c r="H77" s="897" t="s">
        <v>1002</v>
      </c>
      <c r="I77" s="888"/>
      <c r="J77" s="889"/>
      <c r="K77" s="890"/>
      <c r="L77" s="908"/>
      <c r="M77" s="897"/>
      <c r="N77" s="897"/>
      <c r="O77" s="897"/>
      <c r="P77" s="898"/>
    </row>
    <row r="78" spans="1:16" ht="15.75" customHeight="1">
      <c r="A78" s="894"/>
      <c r="B78" s="895"/>
      <c r="C78" s="902"/>
      <c r="D78" s="903"/>
      <c r="E78" s="904"/>
      <c r="F78" s="1072"/>
      <c r="G78" s="1073"/>
      <c r="H78" s="903"/>
      <c r="I78" s="894"/>
      <c r="J78" s="895"/>
      <c r="K78" s="896"/>
      <c r="L78" s="902"/>
      <c r="M78" s="903"/>
      <c r="N78" s="903"/>
      <c r="O78" s="903"/>
      <c r="P78" s="904"/>
    </row>
    <row r="79" spans="1:16" ht="15.75" customHeight="1">
      <c r="A79" s="888" t="s">
        <v>1034</v>
      </c>
      <c r="B79" s="889"/>
      <c r="C79" s="917"/>
      <c r="D79" s="918"/>
      <c r="E79" s="918"/>
      <c r="F79" s="918"/>
      <c r="G79" s="918"/>
      <c r="H79" s="918"/>
      <c r="I79" s="918"/>
      <c r="J79" s="918"/>
      <c r="K79" s="918"/>
      <c r="L79" s="918"/>
      <c r="M79" s="918"/>
      <c r="N79" s="918"/>
      <c r="O79" s="918"/>
      <c r="P79" s="919"/>
    </row>
    <row r="80" spans="1:16" ht="15.75" customHeight="1">
      <c r="A80" s="891"/>
      <c r="B80" s="892"/>
      <c r="C80" s="1074"/>
      <c r="D80" s="1075"/>
      <c r="E80" s="1075"/>
      <c r="F80" s="1075"/>
      <c r="G80" s="1075"/>
      <c r="H80" s="1075"/>
      <c r="I80" s="1075"/>
      <c r="J80" s="1075"/>
      <c r="K80" s="1075"/>
      <c r="L80" s="1075"/>
      <c r="M80" s="1075"/>
      <c r="N80" s="1075"/>
      <c r="O80" s="1075"/>
      <c r="P80" s="1076"/>
    </row>
    <row r="81" spans="1:16" ht="15.75" customHeight="1">
      <c r="A81" s="894"/>
      <c r="B81" s="895"/>
      <c r="C81" s="1077"/>
      <c r="D81" s="968"/>
      <c r="E81" s="968"/>
      <c r="F81" s="968"/>
      <c r="G81" s="968"/>
      <c r="H81" s="968"/>
      <c r="I81" s="968"/>
      <c r="J81" s="968"/>
      <c r="K81" s="968"/>
      <c r="L81" s="968"/>
      <c r="M81" s="968"/>
      <c r="N81" s="968"/>
      <c r="O81" s="968"/>
      <c r="P81" s="969"/>
    </row>
    <row r="83" spans="1:16" ht="15.75" customHeight="1">
      <c r="A83" s="383" t="s">
        <v>193</v>
      </c>
      <c r="B83" s="383"/>
      <c r="C83" s="383"/>
    </row>
    <row r="84" spans="1:16" ht="15.75" customHeight="1">
      <c r="A84" s="428" t="s">
        <v>192</v>
      </c>
      <c r="B84" s="426"/>
      <c r="C84" s="426"/>
      <c r="D84" s="427"/>
    </row>
    <row r="85" spans="1:16" ht="15.75" customHeight="1">
      <c r="A85" s="426" t="s">
        <v>191</v>
      </c>
      <c r="B85" s="426"/>
      <c r="C85" s="426" t="s">
        <v>190</v>
      </c>
      <c r="D85" s="427"/>
    </row>
    <row r="86" spans="1:16" ht="15.75" customHeight="1">
      <c r="A86" s="426" t="s">
        <v>189</v>
      </c>
      <c r="B86" s="426"/>
      <c r="C86" s="426" t="s">
        <v>188</v>
      </c>
      <c r="D86" s="427"/>
    </row>
    <row r="87" spans="1:16" ht="15.75" customHeight="1">
      <c r="A87" s="426" t="s">
        <v>1035</v>
      </c>
      <c r="B87" s="426"/>
      <c r="C87" s="426"/>
      <c r="D87" s="427"/>
    </row>
    <row r="88" spans="1:16" ht="15.75" customHeight="1">
      <c r="A88" s="426"/>
      <c r="B88" s="426" t="s">
        <v>1036</v>
      </c>
      <c r="C88" s="426"/>
      <c r="D88" s="427"/>
    </row>
    <row r="89" spans="1:16" ht="15.75" customHeight="1">
      <c r="A89" s="426" t="s">
        <v>187</v>
      </c>
      <c r="B89" s="426"/>
      <c r="C89" s="426" t="s">
        <v>186</v>
      </c>
      <c r="D89" s="427"/>
    </row>
    <row r="90" spans="1:16" ht="15.75" customHeight="1">
      <c r="A90" s="426" t="s">
        <v>185</v>
      </c>
      <c r="B90" s="426"/>
      <c r="C90" s="426" t="s">
        <v>184</v>
      </c>
      <c r="D90" s="427"/>
    </row>
    <row r="91" spans="1:16" ht="15.75" customHeight="1">
      <c r="A91" s="428" t="s">
        <v>183</v>
      </c>
      <c r="B91" s="426"/>
      <c r="C91" s="426"/>
      <c r="D91" s="427"/>
    </row>
    <row r="92" spans="1:16" ht="15.75" customHeight="1">
      <c r="A92" s="426" t="s">
        <v>1037</v>
      </c>
      <c r="B92" s="426"/>
      <c r="C92" s="426" t="s">
        <v>182</v>
      </c>
      <c r="D92" s="422"/>
    </row>
    <row r="93" spans="1:16" ht="15.75" customHeight="1">
      <c r="A93" s="426"/>
      <c r="B93" s="426" t="s">
        <v>1038</v>
      </c>
      <c r="C93" s="426"/>
      <c r="D93" s="422"/>
    </row>
    <row r="94" spans="1:16" ht="15.75" customHeight="1">
      <c r="A94" s="426" t="s">
        <v>181</v>
      </c>
      <c r="B94" s="426"/>
      <c r="C94" s="426"/>
      <c r="D94" s="422"/>
    </row>
    <row r="95" spans="1:16" ht="15.75" customHeight="1">
      <c r="A95" s="471"/>
      <c r="B95" s="471"/>
    </row>
    <row r="96" spans="1:16" ht="15.75" customHeight="1">
      <c r="A96" s="470"/>
      <c r="B96" s="470"/>
    </row>
  </sheetData>
  <mergeCells count="215">
    <mergeCell ref="A34:C34"/>
    <mergeCell ref="A35:C35"/>
    <mergeCell ref="G66:H66"/>
    <mergeCell ref="G67:H67"/>
    <mergeCell ref="C65:E65"/>
    <mergeCell ref="G65:H65"/>
    <mergeCell ref="L76:P76"/>
    <mergeCell ref="C71:E71"/>
    <mergeCell ref="C72:E72"/>
    <mergeCell ref="C69:E69"/>
    <mergeCell ref="C70:E70"/>
    <mergeCell ref="G69:H69"/>
    <mergeCell ref="G70:H70"/>
    <mergeCell ref="I69:J69"/>
    <mergeCell ref="I76:K76"/>
    <mergeCell ref="C68:F68"/>
    <mergeCell ref="O68:P68"/>
    <mergeCell ref="A57:B68"/>
    <mergeCell ref="I65:L65"/>
    <mergeCell ref="M65:N65"/>
    <mergeCell ref="C61:E61"/>
    <mergeCell ref="F61:H61"/>
    <mergeCell ref="I61:K61"/>
    <mergeCell ref="C62:E62"/>
    <mergeCell ref="K15:L15"/>
    <mergeCell ref="K16:L16"/>
    <mergeCell ref="K17:L17"/>
    <mergeCell ref="K18:L18"/>
    <mergeCell ref="K57:N57"/>
    <mergeCell ref="H57:J57"/>
    <mergeCell ref="M58:N58"/>
    <mergeCell ref="H20:J20"/>
    <mergeCell ref="K20:L20"/>
    <mergeCell ref="M20:N20"/>
    <mergeCell ref="G21:K21"/>
    <mergeCell ref="I39:L39"/>
    <mergeCell ref="I40:L40"/>
    <mergeCell ref="M38:N38"/>
    <mergeCell ref="M39:N39"/>
    <mergeCell ref="M40:N40"/>
    <mergeCell ref="N33:P33"/>
    <mergeCell ref="D32:P32"/>
    <mergeCell ref="O20:P20"/>
    <mergeCell ref="O22:P22"/>
    <mergeCell ref="C17:H18"/>
    <mergeCell ref="A32:C33"/>
    <mergeCell ref="A38:C38"/>
    <mergeCell ref="E38:H38"/>
    <mergeCell ref="F62:H62"/>
    <mergeCell ref="I62:K62"/>
    <mergeCell ref="I59:K59"/>
    <mergeCell ref="C59:E59"/>
    <mergeCell ref="F59:H59"/>
    <mergeCell ref="C60:E60"/>
    <mergeCell ref="H68:L68"/>
    <mergeCell ref="C67:E67"/>
    <mergeCell ref="I67:K67"/>
    <mergeCell ref="C63:E63"/>
    <mergeCell ref="F63:H63"/>
    <mergeCell ref="I63:K63"/>
    <mergeCell ref="C64:P64"/>
    <mergeCell ref="O65:P65"/>
    <mergeCell ref="M68:N68"/>
    <mergeCell ref="O47:P47"/>
    <mergeCell ref="A46:C46"/>
    <mergeCell ref="E46:F46"/>
    <mergeCell ref="G46:J46"/>
    <mergeCell ref="K46:L46"/>
    <mergeCell ref="M46:N46"/>
    <mergeCell ref="A39:C39"/>
    <mergeCell ref="E39:H39"/>
    <mergeCell ref="O39:P39"/>
    <mergeCell ref="A40:C40"/>
    <mergeCell ref="A45:C45"/>
    <mergeCell ref="G45:J45"/>
    <mergeCell ref="K45:L45"/>
    <mergeCell ref="M45:N45"/>
    <mergeCell ref="E40:H40"/>
    <mergeCell ref="O45:P45"/>
    <mergeCell ref="O41:P41"/>
    <mergeCell ref="O46:P46"/>
    <mergeCell ref="A47:C47"/>
    <mergeCell ref="E47:F47"/>
    <mergeCell ref="G47:J47"/>
    <mergeCell ref="C5:D5"/>
    <mergeCell ref="M5:P5"/>
    <mergeCell ref="M6:P6"/>
    <mergeCell ref="A41:C41"/>
    <mergeCell ref="E41:L41"/>
    <mergeCell ref="M41:N41"/>
    <mergeCell ref="K44:L44"/>
    <mergeCell ref="M44:N44"/>
    <mergeCell ref="I19:L19"/>
    <mergeCell ref="M19:N19"/>
    <mergeCell ref="F20:G20"/>
    <mergeCell ref="C20:E20"/>
    <mergeCell ref="C22:E22"/>
    <mergeCell ref="F22:G22"/>
    <mergeCell ref="H22:J22"/>
    <mergeCell ref="K22:L22"/>
    <mergeCell ref="M22:N22"/>
    <mergeCell ref="M14:N14"/>
    <mergeCell ref="M15:N15"/>
    <mergeCell ref="M16:N16"/>
    <mergeCell ref="I14:I18"/>
    <mergeCell ref="K14:L14"/>
    <mergeCell ref="I38:L38"/>
    <mergeCell ref="O38:P38"/>
    <mergeCell ref="A24:C24"/>
    <mergeCell ref="I24:M24"/>
    <mergeCell ref="A27:C27"/>
    <mergeCell ref="K27:M27"/>
    <mergeCell ref="M17:N17"/>
    <mergeCell ref="M18:N18"/>
    <mergeCell ref="G27:J27"/>
    <mergeCell ref="G28:J28"/>
    <mergeCell ref="K29:M29"/>
    <mergeCell ref="N29:P29"/>
    <mergeCell ref="A18:B18"/>
    <mergeCell ref="D33:F33"/>
    <mergeCell ref="K47:L47"/>
    <mergeCell ref="M47:N47"/>
    <mergeCell ref="F60:H60"/>
    <mergeCell ref="I60:K60"/>
    <mergeCell ref="C66:E66"/>
    <mergeCell ref="I66:K66"/>
    <mergeCell ref="I58:L58"/>
    <mergeCell ref="C58:E58"/>
    <mergeCell ref="F58:H58"/>
    <mergeCell ref="C57:G57"/>
    <mergeCell ref="C55:D55"/>
    <mergeCell ref="J55:L55"/>
    <mergeCell ref="M55:P55"/>
    <mergeCell ref="O58:P58"/>
    <mergeCell ref="O57:P57"/>
    <mergeCell ref="E45:F45"/>
    <mergeCell ref="G33:J33"/>
    <mergeCell ref="G34:J34"/>
    <mergeCell ref="G35:J35"/>
    <mergeCell ref="K34:M34"/>
    <mergeCell ref="K35:M35"/>
    <mergeCell ref="D34:F34"/>
    <mergeCell ref="D35:F35"/>
    <mergeCell ref="A69:B75"/>
    <mergeCell ref="A76:B78"/>
    <mergeCell ref="A79:B81"/>
    <mergeCell ref="L77:P78"/>
    <mergeCell ref="C77:E78"/>
    <mergeCell ref="H77:H78"/>
    <mergeCell ref="F77:G78"/>
    <mergeCell ref="I77:K78"/>
    <mergeCell ref="C79:P81"/>
    <mergeCell ref="O71:P71"/>
    <mergeCell ref="M72:N72"/>
    <mergeCell ref="O72:P72"/>
    <mergeCell ref="G73:P73"/>
    <mergeCell ref="G71:H71"/>
    <mergeCell ref="G72:H72"/>
    <mergeCell ref="K69:L69"/>
    <mergeCell ref="O69:P69"/>
    <mergeCell ref="M69:N69"/>
    <mergeCell ref="M70:N70"/>
    <mergeCell ref="O70:P70"/>
    <mergeCell ref="M71:N71"/>
    <mergeCell ref="C76:E76"/>
    <mergeCell ref="F76:H76"/>
    <mergeCell ref="G74:P75"/>
    <mergeCell ref="C15:H16"/>
    <mergeCell ref="K28:M28"/>
    <mergeCell ref="N28:P28"/>
    <mergeCell ref="A52:P52"/>
    <mergeCell ref="A19:B19"/>
    <mergeCell ref="K33:M33"/>
    <mergeCell ref="A50:P50"/>
    <mergeCell ref="A51:P51"/>
    <mergeCell ref="N24:P24"/>
    <mergeCell ref="N27:P27"/>
    <mergeCell ref="C19:H19"/>
    <mergeCell ref="N34:P34"/>
    <mergeCell ref="N35:P35"/>
    <mergeCell ref="A28:B28"/>
    <mergeCell ref="A29:B29"/>
    <mergeCell ref="D24:H24"/>
    <mergeCell ref="D27:F27"/>
    <mergeCell ref="D28:F28"/>
    <mergeCell ref="D29:F29"/>
    <mergeCell ref="G29:J29"/>
    <mergeCell ref="A44:C44"/>
    <mergeCell ref="E44:F44"/>
    <mergeCell ref="O40:P40"/>
    <mergeCell ref="G44:J44"/>
    <mergeCell ref="I9:N9"/>
    <mergeCell ref="I10:N10"/>
    <mergeCell ref="O14:P15"/>
    <mergeCell ref="O11:P13"/>
    <mergeCell ref="A3:P3"/>
    <mergeCell ref="J5:L5"/>
    <mergeCell ref="J6:L6"/>
    <mergeCell ref="A11:A12"/>
    <mergeCell ref="A13:A14"/>
    <mergeCell ref="A15:A16"/>
    <mergeCell ref="B11:B12"/>
    <mergeCell ref="B13:B14"/>
    <mergeCell ref="B15:B16"/>
    <mergeCell ref="A9:H9"/>
    <mergeCell ref="O9:P10"/>
    <mergeCell ref="A10:F10"/>
    <mergeCell ref="I11:J12"/>
    <mergeCell ref="I13:J13"/>
    <mergeCell ref="K11:L12"/>
    <mergeCell ref="K13:L13"/>
    <mergeCell ref="M11:N12"/>
    <mergeCell ref="M13:N13"/>
    <mergeCell ref="C11:H12"/>
    <mergeCell ref="C13:H14"/>
  </mergeCells>
  <phoneticPr fontId="4"/>
  <printOptions horizontalCentered="1"/>
  <pageMargins left="0.74803149606299213" right="0.74803149606299213" top="0.35433070866141736" bottom="0.23622047244094491" header="0.31496062992125984" footer="0.15748031496062992"/>
  <pageSetup paperSize="9" scale="66" orientation="portrait" r:id="rId1"/>
  <headerFooter alignWithMargins="0"/>
  <rowBreaks count="1" manualBreakCount="1">
    <brk id="52" max="1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3C647-69D1-4A42-911E-5771DF2E3992}">
  <sheetPr codeName="Sheet14">
    <tabColor rgb="FF00B050"/>
    <pageSetUpPr fitToPage="1"/>
  </sheetPr>
  <dimension ref="A1:AE438"/>
  <sheetViews>
    <sheetView view="pageBreakPreview" zoomScaleNormal="100" zoomScaleSheetLayoutView="100" workbookViewId="0">
      <selection activeCell="B3" sqref="B3:C5"/>
    </sheetView>
  </sheetViews>
  <sheetFormatPr defaultRowHeight="13.5" customHeight="1"/>
  <cols>
    <col min="1" max="1" width="8.25" style="490" customWidth="1"/>
    <col min="2" max="2" width="11.125" style="582" customWidth="1"/>
    <col min="3" max="3" width="11.625" style="607" bestFit="1" customWidth="1"/>
    <col min="4" max="4" width="9.5" style="612" bestFit="1" customWidth="1"/>
    <col min="5" max="5" width="7.5" style="612" customWidth="1"/>
    <col min="6" max="6" width="7.625" style="612" customWidth="1"/>
    <col min="7" max="18" width="7.625" style="591" customWidth="1"/>
    <col min="19" max="20" width="5.25" style="591" customWidth="1"/>
    <col min="21" max="23" width="4.375" style="591" customWidth="1"/>
    <col min="24" max="24" width="6.125" style="591" customWidth="1"/>
    <col min="25" max="16384" width="9" style="490"/>
  </cols>
  <sheetData>
    <row r="1" spans="1:31" ht="21.75" customHeight="1">
      <c r="A1" s="1177" t="s">
        <v>291</v>
      </c>
      <c r="B1" s="1177"/>
      <c r="C1" s="1177"/>
      <c r="D1" s="1177"/>
      <c r="E1" s="1177"/>
      <c r="F1" s="1177"/>
      <c r="G1" s="1177"/>
      <c r="H1" s="1177"/>
      <c r="I1" s="1177"/>
      <c r="J1" s="1177"/>
      <c r="K1" s="1177"/>
      <c r="L1" s="1177"/>
      <c r="M1" s="1177"/>
      <c r="N1" s="1177"/>
      <c r="O1" s="1177"/>
      <c r="P1" s="1177"/>
      <c r="Q1" s="1177"/>
      <c r="R1" s="1177"/>
      <c r="S1" s="1177"/>
      <c r="T1" s="1177"/>
      <c r="U1" s="1177"/>
      <c r="V1" s="1177"/>
      <c r="W1" s="1177"/>
      <c r="X1" s="1177"/>
    </row>
    <row r="2" spans="1:31" ht="13.5" customHeight="1">
      <c r="A2" s="491" t="s">
        <v>1190</v>
      </c>
      <c r="B2" s="492"/>
      <c r="C2" s="493"/>
      <c r="D2" s="494"/>
      <c r="E2" s="494"/>
      <c r="F2" s="494"/>
      <c r="G2" s="495"/>
      <c r="H2" s="495"/>
      <c r="I2" s="496"/>
      <c r="J2" s="496"/>
      <c r="K2" s="496"/>
      <c r="L2" s="496"/>
      <c r="M2" s="496"/>
      <c r="N2" s="496"/>
      <c r="O2" s="496"/>
      <c r="P2" s="495"/>
      <c r="Q2" s="495"/>
      <c r="R2" s="497"/>
      <c r="S2" s="495"/>
      <c r="T2" s="497"/>
      <c r="U2" s="495"/>
      <c r="V2" s="495"/>
      <c r="W2" s="495"/>
      <c r="X2" s="495"/>
    </row>
    <row r="3" spans="1:31" s="498" customFormat="1" ht="13.5" customHeight="1">
      <c r="A3" s="1170" t="s">
        <v>290</v>
      </c>
      <c r="B3" s="1170" t="s">
        <v>289</v>
      </c>
      <c r="C3" s="1171"/>
      <c r="D3" s="1178" t="s">
        <v>288</v>
      </c>
      <c r="E3" s="1182"/>
      <c r="F3" s="1182"/>
      <c r="G3" s="1182"/>
      <c r="H3" s="1179"/>
      <c r="I3" s="1178" t="s">
        <v>287</v>
      </c>
      <c r="J3" s="1179"/>
      <c r="K3" s="1178" t="s">
        <v>286</v>
      </c>
      <c r="L3" s="1179"/>
      <c r="M3" s="1180"/>
      <c r="N3" s="1181"/>
      <c r="O3" s="1178"/>
      <c r="P3" s="1179"/>
      <c r="Q3" s="1180" t="s">
        <v>99</v>
      </c>
      <c r="R3" s="1181"/>
      <c r="S3" s="1193" t="s">
        <v>1157</v>
      </c>
      <c r="T3" s="1186" t="s">
        <v>285</v>
      </c>
      <c r="U3" s="1182" t="s">
        <v>284</v>
      </c>
      <c r="V3" s="1182"/>
      <c r="W3" s="1179"/>
      <c r="X3" s="1163" t="s">
        <v>283</v>
      </c>
    </row>
    <row r="4" spans="1:31" s="498" customFormat="1" ht="15" customHeight="1">
      <c r="A4" s="1172"/>
      <c r="B4" s="1172"/>
      <c r="C4" s="1173"/>
      <c r="D4" s="1183" t="s">
        <v>282</v>
      </c>
      <c r="E4" s="499"/>
      <c r="F4" s="499"/>
      <c r="G4" s="500"/>
      <c r="H4" s="1165" t="s">
        <v>281</v>
      </c>
      <c r="I4" s="1163" t="s">
        <v>282</v>
      </c>
      <c r="J4" s="1165" t="s">
        <v>281</v>
      </c>
      <c r="K4" s="1163" t="s">
        <v>282</v>
      </c>
      <c r="L4" s="1165" t="s">
        <v>281</v>
      </c>
      <c r="M4" s="1163" t="s">
        <v>282</v>
      </c>
      <c r="N4" s="1165" t="s">
        <v>281</v>
      </c>
      <c r="O4" s="1163" t="s">
        <v>282</v>
      </c>
      <c r="P4" s="1165" t="s">
        <v>281</v>
      </c>
      <c r="Q4" s="1163" t="s">
        <v>282</v>
      </c>
      <c r="R4" s="1165" t="s">
        <v>281</v>
      </c>
      <c r="S4" s="1191"/>
      <c r="T4" s="1187"/>
      <c r="U4" s="1191" t="s">
        <v>280</v>
      </c>
      <c r="V4" s="1189" t="s">
        <v>279</v>
      </c>
      <c r="W4" s="1189" t="s">
        <v>278</v>
      </c>
      <c r="X4" s="1185"/>
    </row>
    <row r="5" spans="1:31" s="498" customFormat="1" ht="15" customHeight="1" thickBot="1">
      <c r="A5" s="1172"/>
      <c r="B5" s="1174"/>
      <c r="C5" s="1175"/>
      <c r="D5" s="1184"/>
      <c r="E5" s="501" t="s">
        <v>277</v>
      </c>
      <c r="F5" s="501" t="s">
        <v>276</v>
      </c>
      <c r="G5" s="502" t="s">
        <v>275</v>
      </c>
      <c r="H5" s="1166"/>
      <c r="I5" s="1164"/>
      <c r="J5" s="1166"/>
      <c r="K5" s="1164"/>
      <c r="L5" s="1166"/>
      <c r="M5" s="1164"/>
      <c r="N5" s="1166"/>
      <c r="O5" s="1164"/>
      <c r="P5" s="1166"/>
      <c r="Q5" s="1164"/>
      <c r="R5" s="1166"/>
      <c r="S5" s="1191"/>
      <c r="T5" s="1188"/>
      <c r="U5" s="1192"/>
      <c r="V5" s="1190"/>
      <c r="W5" s="1190"/>
      <c r="X5" s="1164"/>
    </row>
    <row r="6" spans="1:31" ht="13.5" customHeight="1" thickTop="1">
      <c r="A6" s="1176" t="s">
        <v>274</v>
      </c>
      <c r="B6" s="503" t="s">
        <v>271</v>
      </c>
      <c r="C6" s="504"/>
      <c r="D6" s="505"/>
      <c r="E6" s="506"/>
      <c r="F6" s="505"/>
      <c r="G6" s="505"/>
      <c r="H6" s="505"/>
      <c r="I6" s="505"/>
      <c r="J6" s="505"/>
      <c r="K6" s="505"/>
      <c r="L6" s="505"/>
      <c r="M6" s="505"/>
      <c r="N6" s="505"/>
      <c r="O6" s="505"/>
      <c r="P6" s="505"/>
      <c r="Q6" s="506">
        <f>D6+I6+K6+O6+M6</f>
        <v>0</v>
      </c>
      <c r="R6" s="507"/>
      <c r="S6" s="508"/>
      <c r="T6" s="509"/>
      <c r="U6" s="508"/>
      <c r="V6" s="508"/>
      <c r="W6" s="508"/>
      <c r="X6" s="508"/>
    </row>
    <row r="7" spans="1:31" ht="13.5" customHeight="1">
      <c r="A7" s="1168"/>
      <c r="B7" s="503" t="s">
        <v>270</v>
      </c>
      <c r="C7" s="510"/>
      <c r="D7" s="511"/>
      <c r="E7" s="512"/>
      <c r="F7" s="511"/>
      <c r="G7" s="511"/>
      <c r="H7" s="511"/>
      <c r="I7" s="511"/>
      <c r="J7" s="511"/>
      <c r="K7" s="511"/>
      <c r="L7" s="511"/>
      <c r="M7" s="511"/>
      <c r="N7" s="511"/>
      <c r="O7" s="511"/>
      <c r="P7" s="511"/>
      <c r="Q7" s="512">
        <f t="shared" ref="Q7:Q14" si="0">D7+I7+K7+O7+M7</f>
        <v>0</v>
      </c>
      <c r="R7" s="513"/>
      <c r="S7" s="514"/>
      <c r="T7" s="515"/>
      <c r="U7" s="514"/>
      <c r="V7" s="514"/>
      <c r="W7" s="514"/>
      <c r="X7" s="514"/>
    </row>
    <row r="8" spans="1:31" ht="13.5" customHeight="1">
      <c r="A8" s="1168"/>
      <c r="B8" s="503" t="s">
        <v>273</v>
      </c>
      <c r="C8" s="510"/>
      <c r="D8" s="511"/>
      <c r="E8" s="512"/>
      <c r="F8" s="511"/>
      <c r="G8" s="511"/>
      <c r="H8" s="511"/>
      <c r="I8" s="511"/>
      <c r="J8" s="511"/>
      <c r="K8" s="511"/>
      <c r="L8" s="511"/>
      <c r="M8" s="511"/>
      <c r="N8" s="511"/>
      <c r="O8" s="511"/>
      <c r="P8" s="511"/>
      <c r="Q8" s="512">
        <f t="shared" si="0"/>
        <v>0</v>
      </c>
      <c r="R8" s="513"/>
      <c r="S8" s="514"/>
      <c r="T8" s="515"/>
      <c r="U8" s="514"/>
      <c r="V8" s="514"/>
      <c r="W8" s="514"/>
      <c r="X8" s="514"/>
    </row>
    <row r="9" spans="1:31" ht="13.5" customHeight="1">
      <c r="A9" s="1168"/>
      <c r="B9" s="503" t="s">
        <v>269</v>
      </c>
      <c r="C9" s="510"/>
      <c r="D9" s="511"/>
      <c r="E9" s="512"/>
      <c r="F9" s="511"/>
      <c r="G9" s="511"/>
      <c r="H9" s="511"/>
      <c r="I9" s="511"/>
      <c r="J9" s="511"/>
      <c r="K9" s="511"/>
      <c r="L9" s="511"/>
      <c r="M9" s="511"/>
      <c r="N9" s="511"/>
      <c r="O9" s="511"/>
      <c r="P9" s="511"/>
      <c r="Q9" s="512">
        <f t="shared" si="0"/>
        <v>0</v>
      </c>
      <c r="R9" s="513"/>
      <c r="S9" s="514"/>
      <c r="T9" s="515"/>
      <c r="U9" s="514"/>
      <c r="V9" s="514"/>
      <c r="W9" s="514"/>
      <c r="X9" s="514"/>
    </row>
    <row r="10" spans="1:31" ht="13.5" customHeight="1">
      <c r="A10" s="1168"/>
      <c r="B10" s="503" t="s">
        <v>268</v>
      </c>
      <c r="C10" s="516"/>
      <c r="D10" s="511"/>
      <c r="E10" s="511"/>
      <c r="F10" s="512"/>
      <c r="G10" s="511"/>
      <c r="H10" s="511"/>
      <c r="I10" s="511"/>
      <c r="J10" s="511"/>
      <c r="K10" s="511"/>
      <c r="L10" s="511"/>
      <c r="M10" s="511"/>
      <c r="N10" s="511"/>
      <c r="O10" s="511"/>
      <c r="P10" s="511"/>
      <c r="Q10" s="512">
        <f t="shared" si="0"/>
        <v>0</v>
      </c>
      <c r="R10" s="513"/>
      <c r="S10" s="514"/>
      <c r="T10" s="515"/>
      <c r="U10" s="514"/>
      <c r="V10" s="514"/>
      <c r="W10" s="514"/>
      <c r="X10" s="514"/>
      <c r="AE10" s="517"/>
    </row>
    <row r="11" spans="1:31" ht="13.5" customHeight="1">
      <c r="A11" s="1168"/>
      <c r="B11" s="503" t="s">
        <v>267</v>
      </c>
      <c r="C11" s="516"/>
      <c r="D11" s="511"/>
      <c r="E11" s="511"/>
      <c r="F11" s="512"/>
      <c r="G11" s="511"/>
      <c r="H11" s="511"/>
      <c r="I11" s="511"/>
      <c r="J11" s="511"/>
      <c r="K11" s="511"/>
      <c r="L11" s="511"/>
      <c r="M11" s="511"/>
      <c r="N11" s="511"/>
      <c r="O11" s="511"/>
      <c r="P11" s="511"/>
      <c r="Q11" s="512">
        <f t="shared" si="0"/>
        <v>0</v>
      </c>
      <c r="R11" s="513"/>
      <c r="S11" s="514"/>
      <c r="T11" s="515"/>
      <c r="U11" s="514"/>
      <c r="V11" s="514"/>
      <c r="W11" s="514"/>
      <c r="X11" s="515"/>
    </row>
    <row r="12" spans="1:31" ht="13.5" customHeight="1">
      <c r="A12" s="1168"/>
      <c r="B12" s="503" t="s">
        <v>266</v>
      </c>
      <c r="C12" s="518"/>
      <c r="D12" s="511"/>
      <c r="E12" s="511"/>
      <c r="F12" s="512"/>
      <c r="G12" s="511"/>
      <c r="H12" s="511"/>
      <c r="I12" s="511"/>
      <c r="J12" s="511"/>
      <c r="K12" s="511"/>
      <c r="L12" s="511"/>
      <c r="M12" s="511"/>
      <c r="N12" s="511"/>
      <c r="O12" s="511"/>
      <c r="P12" s="511"/>
      <c r="Q12" s="512">
        <f t="shared" si="0"/>
        <v>0</v>
      </c>
      <c r="R12" s="513"/>
      <c r="S12" s="514"/>
      <c r="T12" s="515"/>
      <c r="U12" s="514"/>
      <c r="V12" s="514"/>
      <c r="W12" s="514"/>
      <c r="X12" s="515"/>
    </row>
    <row r="13" spans="1:31" ht="13.5" customHeight="1">
      <c r="A13" s="1168"/>
      <c r="B13" s="503" t="s">
        <v>217</v>
      </c>
      <c r="C13" s="518"/>
      <c r="D13" s="511"/>
      <c r="E13" s="511"/>
      <c r="F13" s="512"/>
      <c r="G13" s="511"/>
      <c r="H13" s="511"/>
      <c r="I13" s="511"/>
      <c r="J13" s="511"/>
      <c r="K13" s="511"/>
      <c r="L13" s="511"/>
      <c r="M13" s="511"/>
      <c r="N13" s="511"/>
      <c r="O13" s="511"/>
      <c r="P13" s="511"/>
      <c r="Q13" s="512">
        <f t="shared" si="0"/>
        <v>0</v>
      </c>
      <c r="R13" s="513"/>
      <c r="S13" s="514"/>
      <c r="T13" s="515"/>
      <c r="U13" s="514"/>
      <c r="V13" s="514"/>
      <c r="W13" s="514"/>
      <c r="X13" s="514"/>
    </row>
    <row r="14" spans="1:31" ht="13.5" customHeight="1">
      <c r="A14" s="1168"/>
      <c r="B14" s="503" t="s">
        <v>265</v>
      </c>
      <c r="C14" s="518"/>
      <c r="D14" s="511"/>
      <c r="E14" s="511"/>
      <c r="F14" s="512"/>
      <c r="G14" s="511"/>
      <c r="H14" s="511"/>
      <c r="I14" s="511"/>
      <c r="J14" s="511"/>
      <c r="K14" s="511"/>
      <c r="L14" s="511"/>
      <c r="M14" s="511"/>
      <c r="N14" s="511"/>
      <c r="O14" s="511"/>
      <c r="P14" s="511"/>
      <c r="Q14" s="512">
        <f t="shared" si="0"/>
        <v>0</v>
      </c>
      <c r="R14" s="513"/>
      <c r="S14" s="515"/>
      <c r="T14" s="515"/>
      <c r="U14" s="514"/>
      <c r="V14" s="514"/>
      <c r="W14" s="514"/>
      <c r="X14" s="515"/>
    </row>
    <row r="15" spans="1:31" ht="13.5" customHeight="1">
      <c r="A15" s="1169"/>
      <c r="B15" s="1215" t="s">
        <v>216</v>
      </c>
      <c r="C15" s="1216"/>
      <c r="D15" s="519">
        <f t="shared" ref="D15:K15" si="1">SUM(D6:D14)</f>
        <v>0</v>
      </c>
      <c r="E15" s="519">
        <f t="shared" si="1"/>
        <v>0</v>
      </c>
      <c r="F15" s="519">
        <f t="shared" si="1"/>
        <v>0</v>
      </c>
      <c r="G15" s="519">
        <f t="shared" si="1"/>
        <v>0</v>
      </c>
      <c r="H15" s="519">
        <f t="shared" si="1"/>
        <v>0</v>
      </c>
      <c r="I15" s="519">
        <f t="shared" si="1"/>
        <v>0</v>
      </c>
      <c r="J15" s="519">
        <f t="shared" si="1"/>
        <v>0</v>
      </c>
      <c r="K15" s="519">
        <f t="shared" si="1"/>
        <v>0</v>
      </c>
      <c r="L15" s="519">
        <f>SUM(L6:L14)</f>
        <v>0</v>
      </c>
      <c r="M15" s="519"/>
      <c r="N15" s="519"/>
      <c r="O15" s="519">
        <f>SUM(O6:O14)</f>
        <v>0</v>
      </c>
      <c r="P15" s="519">
        <f>SUM(P6:P14)</f>
        <v>0</v>
      </c>
      <c r="Q15" s="519">
        <f>SUM(Q6:Q14)</f>
        <v>0</v>
      </c>
      <c r="R15" s="519">
        <f>SUM(R6:R14)</f>
        <v>0</v>
      </c>
      <c r="S15" s="520">
        <f>Q6+Q7+Q8+Q9+Q10+Q11+Q12+Q13+Q14</f>
        <v>0</v>
      </c>
      <c r="T15" s="521">
        <f>Q6+Q7+Q8+Q9+Q10</f>
        <v>0</v>
      </c>
      <c r="U15" s="522"/>
      <c r="V15" s="522"/>
      <c r="W15" s="522"/>
      <c r="X15" s="522"/>
    </row>
    <row r="16" spans="1:31" ht="13.5" customHeight="1">
      <c r="A16" s="1167" t="s">
        <v>272</v>
      </c>
      <c r="B16" s="523" t="s">
        <v>271</v>
      </c>
      <c r="C16" s="524"/>
      <c r="D16" s="525"/>
      <c r="E16" s="526"/>
      <c r="F16" s="525"/>
      <c r="G16" s="525"/>
      <c r="H16" s="525"/>
      <c r="I16" s="525"/>
      <c r="J16" s="525"/>
      <c r="K16" s="525"/>
      <c r="L16" s="525"/>
      <c r="M16" s="525"/>
      <c r="N16" s="525"/>
      <c r="O16" s="525"/>
      <c r="P16" s="525"/>
      <c r="Q16" s="526">
        <f t="shared" ref="Q16:Q23" si="2">D16+I16+K16+O16+M16</f>
        <v>0</v>
      </c>
      <c r="R16" s="527"/>
      <c r="S16" s="528"/>
      <c r="T16" s="529"/>
      <c r="U16" s="528"/>
      <c r="V16" s="528"/>
      <c r="W16" s="528"/>
      <c r="X16" s="528"/>
    </row>
    <row r="17" spans="1:24" ht="13.5" customHeight="1">
      <c r="A17" s="1168"/>
      <c r="B17" s="503" t="s">
        <v>270</v>
      </c>
      <c r="C17" s="518"/>
      <c r="D17" s="511"/>
      <c r="E17" s="512"/>
      <c r="F17" s="511"/>
      <c r="G17" s="511"/>
      <c r="H17" s="511"/>
      <c r="I17" s="511"/>
      <c r="J17" s="511"/>
      <c r="K17" s="511"/>
      <c r="L17" s="511"/>
      <c r="M17" s="511"/>
      <c r="N17" s="511"/>
      <c r="O17" s="511"/>
      <c r="P17" s="511"/>
      <c r="Q17" s="512">
        <f t="shared" si="2"/>
        <v>0</v>
      </c>
      <c r="R17" s="513"/>
      <c r="S17" s="514"/>
      <c r="T17" s="515"/>
      <c r="U17" s="514"/>
      <c r="V17" s="514"/>
      <c r="W17" s="514"/>
      <c r="X17" s="514"/>
    </row>
    <row r="18" spans="1:24" ht="13.5" customHeight="1">
      <c r="A18" s="1168"/>
      <c r="B18" s="503" t="s">
        <v>269</v>
      </c>
      <c r="C18" s="518"/>
      <c r="D18" s="511"/>
      <c r="E18" s="512"/>
      <c r="F18" s="511"/>
      <c r="G18" s="511"/>
      <c r="H18" s="511"/>
      <c r="I18" s="511"/>
      <c r="J18" s="511"/>
      <c r="K18" s="511"/>
      <c r="L18" s="511"/>
      <c r="M18" s="511"/>
      <c r="N18" s="511"/>
      <c r="O18" s="511"/>
      <c r="P18" s="511"/>
      <c r="Q18" s="512">
        <f t="shared" si="2"/>
        <v>0</v>
      </c>
      <c r="R18" s="513"/>
      <c r="S18" s="514"/>
      <c r="T18" s="515"/>
      <c r="U18" s="514"/>
      <c r="V18" s="514"/>
      <c r="W18" s="514"/>
      <c r="X18" s="514"/>
    </row>
    <row r="19" spans="1:24" ht="13.5" customHeight="1">
      <c r="A19" s="1168"/>
      <c r="B19" s="1217" t="s">
        <v>268</v>
      </c>
      <c r="C19" s="1218"/>
      <c r="D19" s="511"/>
      <c r="E19" s="511"/>
      <c r="F19" s="512"/>
      <c r="G19" s="511"/>
      <c r="H19" s="511"/>
      <c r="I19" s="511"/>
      <c r="J19" s="511"/>
      <c r="K19" s="511"/>
      <c r="L19" s="511"/>
      <c r="M19" s="511"/>
      <c r="N19" s="511"/>
      <c r="O19" s="511"/>
      <c r="P19" s="511"/>
      <c r="Q19" s="512">
        <f t="shared" si="2"/>
        <v>0</v>
      </c>
      <c r="R19" s="513"/>
      <c r="S19" s="514"/>
      <c r="T19" s="515"/>
      <c r="U19" s="514"/>
      <c r="V19" s="514"/>
      <c r="W19" s="514"/>
      <c r="X19" s="514"/>
    </row>
    <row r="20" spans="1:24" ht="13.5" customHeight="1">
      <c r="A20" s="1168"/>
      <c r="B20" s="503" t="s">
        <v>267</v>
      </c>
      <c r="C20" s="518"/>
      <c r="D20" s="511"/>
      <c r="E20" s="511"/>
      <c r="F20" s="512"/>
      <c r="G20" s="511"/>
      <c r="H20" s="511"/>
      <c r="I20" s="511"/>
      <c r="J20" s="511"/>
      <c r="K20" s="511"/>
      <c r="L20" s="511"/>
      <c r="M20" s="511"/>
      <c r="N20" s="511"/>
      <c r="O20" s="511"/>
      <c r="P20" s="511"/>
      <c r="Q20" s="512">
        <f t="shared" si="2"/>
        <v>0</v>
      </c>
      <c r="R20" s="513"/>
      <c r="S20" s="514"/>
      <c r="T20" s="515"/>
      <c r="U20" s="514"/>
      <c r="V20" s="514"/>
      <c r="W20" s="514"/>
      <c r="X20" s="515"/>
    </row>
    <row r="21" spans="1:24" ht="13.5" customHeight="1">
      <c r="A21" s="1168"/>
      <c r="B21" s="503" t="s">
        <v>266</v>
      </c>
      <c r="C21" s="518"/>
      <c r="D21" s="511"/>
      <c r="E21" s="511"/>
      <c r="F21" s="512"/>
      <c r="G21" s="511"/>
      <c r="H21" s="511"/>
      <c r="I21" s="511"/>
      <c r="J21" s="511"/>
      <c r="K21" s="511"/>
      <c r="L21" s="511"/>
      <c r="M21" s="511"/>
      <c r="N21" s="511"/>
      <c r="O21" s="511"/>
      <c r="P21" s="511"/>
      <c r="Q21" s="512">
        <f t="shared" si="2"/>
        <v>0</v>
      </c>
      <c r="R21" s="513"/>
      <c r="S21" s="514"/>
      <c r="T21" s="515"/>
      <c r="U21" s="514"/>
      <c r="V21" s="514"/>
      <c r="W21" s="514"/>
      <c r="X21" s="515"/>
    </row>
    <row r="22" spans="1:24" ht="13.5" customHeight="1">
      <c r="A22" s="1168"/>
      <c r="B22" s="503" t="s">
        <v>217</v>
      </c>
      <c r="C22" s="518"/>
      <c r="D22" s="511"/>
      <c r="E22" s="511"/>
      <c r="F22" s="512"/>
      <c r="G22" s="511"/>
      <c r="H22" s="511"/>
      <c r="I22" s="511"/>
      <c r="J22" s="511"/>
      <c r="K22" s="511"/>
      <c r="L22" s="511"/>
      <c r="M22" s="511"/>
      <c r="N22" s="511"/>
      <c r="O22" s="511"/>
      <c r="P22" s="511"/>
      <c r="Q22" s="512">
        <f t="shared" si="2"/>
        <v>0</v>
      </c>
      <c r="R22" s="513"/>
      <c r="S22" s="514"/>
      <c r="T22" s="515"/>
      <c r="U22" s="514"/>
      <c r="V22" s="514"/>
      <c r="W22" s="514"/>
      <c r="X22" s="514"/>
    </row>
    <row r="23" spans="1:24" ht="13.5" customHeight="1">
      <c r="A23" s="1168"/>
      <c r="B23" s="503" t="s">
        <v>265</v>
      </c>
      <c r="C23" s="530"/>
      <c r="D23" s="511"/>
      <c r="E23" s="511"/>
      <c r="F23" s="512"/>
      <c r="G23" s="511"/>
      <c r="H23" s="511"/>
      <c r="I23" s="511"/>
      <c r="J23" s="511"/>
      <c r="K23" s="511"/>
      <c r="L23" s="511"/>
      <c r="M23" s="511"/>
      <c r="N23" s="511"/>
      <c r="O23" s="511"/>
      <c r="P23" s="511"/>
      <c r="Q23" s="512">
        <f t="shared" si="2"/>
        <v>0</v>
      </c>
      <c r="R23" s="513"/>
      <c r="S23" s="515"/>
      <c r="T23" s="515"/>
      <c r="U23" s="514"/>
      <c r="V23" s="514"/>
      <c r="W23" s="514"/>
      <c r="X23" s="515"/>
    </row>
    <row r="24" spans="1:24" ht="13.5" customHeight="1">
      <c r="A24" s="1169"/>
      <c r="B24" s="1201" t="s">
        <v>216</v>
      </c>
      <c r="C24" s="1202"/>
      <c r="D24" s="519">
        <f t="shared" ref="D24:L24" si="3">SUM(D16:D23)</f>
        <v>0</v>
      </c>
      <c r="E24" s="519">
        <f t="shared" si="3"/>
        <v>0</v>
      </c>
      <c r="F24" s="519">
        <f t="shared" si="3"/>
        <v>0</v>
      </c>
      <c r="G24" s="519">
        <f t="shared" si="3"/>
        <v>0</v>
      </c>
      <c r="H24" s="519">
        <f t="shared" si="3"/>
        <v>0</v>
      </c>
      <c r="I24" s="519">
        <f t="shared" si="3"/>
        <v>0</v>
      </c>
      <c r="J24" s="519">
        <f t="shared" si="3"/>
        <v>0</v>
      </c>
      <c r="K24" s="519">
        <f t="shared" si="3"/>
        <v>0</v>
      </c>
      <c r="L24" s="519">
        <f t="shared" si="3"/>
        <v>0</v>
      </c>
      <c r="M24" s="519"/>
      <c r="N24" s="519"/>
      <c r="O24" s="519">
        <f>SUM(O16:O23)</f>
        <v>0</v>
      </c>
      <c r="P24" s="519">
        <f>SUM(P16:P23)</f>
        <v>0</v>
      </c>
      <c r="Q24" s="519">
        <f>SUM(Q16:Q23)</f>
        <v>0</v>
      </c>
      <c r="R24" s="519">
        <f>SUM(R16:R23)</f>
        <v>0</v>
      </c>
      <c r="S24" s="521">
        <f>Q16+Q17+Q18+Q19+Q20+Q21+Q22+Q23</f>
        <v>0</v>
      </c>
      <c r="T24" s="521">
        <f>Q16+Q17+Q18+Q19+Q21</f>
        <v>0</v>
      </c>
      <c r="U24" s="531"/>
      <c r="V24" s="532"/>
      <c r="W24" s="532"/>
      <c r="X24" s="532"/>
    </row>
    <row r="25" spans="1:24" ht="13.5" customHeight="1">
      <c r="A25" s="1195" t="s">
        <v>264</v>
      </c>
      <c r="B25" s="523" t="s">
        <v>263</v>
      </c>
      <c r="C25" s="533" t="s">
        <v>262</v>
      </c>
      <c r="D25" s="525"/>
      <c r="E25" s="525"/>
      <c r="F25" s="525"/>
      <c r="G25" s="525"/>
      <c r="H25" s="526"/>
      <c r="I25" s="525"/>
      <c r="J25" s="526"/>
      <c r="K25" s="525"/>
      <c r="L25" s="525"/>
      <c r="M25" s="525"/>
      <c r="N25" s="525"/>
      <c r="O25" s="525"/>
      <c r="P25" s="534"/>
      <c r="Q25" s="535"/>
      <c r="R25" s="534"/>
      <c r="S25" s="536"/>
      <c r="T25" s="529"/>
      <c r="U25" s="528"/>
      <c r="V25" s="528"/>
      <c r="W25" s="528"/>
      <c r="X25" s="515"/>
    </row>
    <row r="26" spans="1:24" ht="13.5" customHeight="1">
      <c r="A26" s="1196"/>
      <c r="B26" s="503" t="s">
        <v>261</v>
      </c>
      <c r="C26" s="516" t="s">
        <v>260</v>
      </c>
      <c r="D26" s="511"/>
      <c r="E26" s="511"/>
      <c r="F26" s="511"/>
      <c r="G26" s="512"/>
      <c r="H26" s="512"/>
      <c r="I26" s="511"/>
      <c r="J26" s="512"/>
      <c r="K26" s="511"/>
      <c r="L26" s="511"/>
      <c r="M26" s="511"/>
      <c r="N26" s="511"/>
      <c r="O26" s="511"/>
      <c r="P26" s="511"/>
      <c r="Q26" s="512"/>
      <c r="R26" s="511"/>
      <c r="S26" s="536"/>
      <c r="T26" s="515"/>
      <c r="U26" s="514"/>
      <c r="V26" s="514"/>
      <c r="W26" s="514"/>
      <c r="X26" s="514"/>
    </row>
    <row r="27" spans="1:24" ht="13.5" customHeight="1">
      <c r="A27" s="1196"/>
      <c r="B27" s="503"/>
      <c r="C27" s="516" t="s">
        <v>259</v>
      </c>
      <c r="D27" s="534"/>
      <c r="E27" s="534"/>
      <c r="F27" s="534"/>
      <c r="G27" s="534"/>
      <c r="H27" s="535"/>
      <c r="I27" s="534"/>
      <c r="J27" s="535"/>
      <c r="K27" s="534"/>
      <c r="L27" s="534"/>
      <c r="M27" s="534"/>
      <c r="N27" s="534"/>
      <c r="O27" s="534"/>
      <c r="P27" s="534"/>
      <c r="Q27" s="512"/>
      <c r="R27" s="511"/>
      <c r="S27" s="515"/>
      <c r="T27" s="515"/>
      <c r="U27" s="536"/>
      <c r="V27" s="536"/>
      <c r="W27" s="536"/>
      <c r="X27" s="515"/>
    </row>
    <row r="28" spans="1:24" ht="13.5" customHeight="1">
      <c r="A28" s="1196"/>
      <c r="B28" s="503"/>
      <c r="C28" s="516" t="s">
        <v>258</v>
      </c>
      <c r="D28" s="511"/>
      <c r="E28" s="511"/>
      <c r="F28" s="511"/>
      <c r="G28" s="512"/>
      <c r="H28" s="512"/>
      <c r="I28" s="511"/>
      <c r="J28" s="512"/>
      <c r="K28" s="511"/>
      <c r="L28" s="511"/>
      <c r="M28" s="511"/>
      <c r="N28" s="511"/>
      <c r="O28" s="511"/>
      <c r="P28" s="511"/>
      <c r="Q28" s="512"/>
      <c r="R28" s="511"/>
      <c r="S28" s="515"/>
      <c r="T28" s="515"/>
      <c r="U28" s="514"/>
      <c r="V28" s="514"/>
      <c r="W28" s="514"/>
      <c r="X28" s="515"/>
    </row>
    <row r="29" spans="1:24" ht="13.5" customHeight="1">
      <c r="A29" s="1196"/>
      <c r="B29" s="503"/>
      <c r="C29" s="516" t="s">
        <v>257</v>
      </c>
      <c r="D29" s="537"/>
      <c r="E29" s="537"/>
      <c r="F29" s="537"/>
      <c r="G29" s="512"/>
      <c r="H29" s="512"/>
      <c r="I29" s="511"/>
      <c r="J29" s="512"/>
      <c r="K29" s="511"/>
      <c r="L29" s="511"/>
      <c r="M29" s="511"/>
      <c r="N29" s="511"/>
      <c r="O29" s="511"/>
      <c r="P29" s="511"/>
      <c r="Q29" s="512"/>
      <c r="R29" s="511"/>
      <c r="S29" s="515"/>
      <c r="T29" s="515"/>
      <c r="U29" s="514"/>
      <c r="V29" s="515"/>
      <c r="W29" s="515"/>
      <c r="X29" s="515"/>
    </row>
    <row r="30" spans="1:24" ht="13.5" customHeight="1">
      <c r="A30" s="1196"/>
      <c r="B30" s="538" t="s">
        <v>256</v>
      </c>
      <c r="C30" s="539"/>
      <c r="D30" s="537"/>
      <c r="E30" s="537"/>
      <c r="F30" s="537"/>
      <c r="G30" s="512"/>
      <c r="H30" s="513"/>
      <c r="I30" s="511"/>
      <c r="J30" s="513"/>
      <c r="K30" s="511"/>
      <c r="L30" s="511"/>
      <c r="M30" s="511"/>
      <c r="N30" s="511"/>
      <c r="O30" s="511"/>
      <c r="P30" s="511"/>
      <c r="Q30" s="512">
        <f>D30+I30+K30+O30+M30</f>
        <v>0</v>
      </c>
      <c r="R30" s="513"/>
      <c r="S30" s="515"/>
      <c r="T30" s="515"/>
      <c r="U30" s="514"/>
      <c r="V30" s="515"/>
      <c r="W30" s="515"/>
      <c r="X30" s="515"/>
    </row>
    <row r="31" spans="1:24" ht="13.5" customHeight="1">
      <c r="A31" s="1196"/>
      <c r="B31" s="538" t="s">
        <v>255</v>
      </c>
      <c r="C31" s="539"/>
      <c r="D31" s="537"/>
      <c r="E31" s="537"/>
      <c r="F31" s="537"/>
      <c r="G31" s="512"/>
      <c r="H31" s="540"/>
      <c r="I31" s="537"/>
      <c r="J31" s="540"/>
      <c r="K31" s="537"/>
      <c r="L31" s="537"/>
      <c r="M31" s="537"/>
      <c r="N31" s="537"/>
      <c r="O31" s="537"/>
      <c r="P31" s="537"/>
      <c r="Q31" s="512">
        <f>D31+I31+K31+O31+M31</f>
        <v>0</v>
      </c>
      <c r="R31" s="513"/>
      <c r="S31" s="536"/>
      <c r="T31" s="515"/>
      <c r="U31" s="514"/>
      <c r="V31" s="514"/>
      <c r="W31" s="514"/>
      <c r="X31" s="514"/>
    </row>
    <row r="32" spans="1:24" ht="13.5" customHeight="1">
      <c r="A32" s="1196"/>
      <c r="B32" s="538" t="s">
        <v>254</v>
      </c>
      <c r="C32" s="539"/>
      <c r="D32" s="537"/>
      <c r="E32" s="537"/>
      <c r="F32" s="537"/>
      <c r="G32" s="512"/>
      <c r="H32" s="540"/>
      <c r="I32" s="537"/>
      <c r="J32" s="540"/>
      <c r="K32" s="537"/>
      <c r="L32" s="537"/>
      <c r="M32" s="537"/>
      <c r="N32" s="537"/>
      <c r="O32" s="537"/>
      <c r="P32" s="537"/>
      <c r="Q32" s="512">
        <f>D32+I32+K32+O32+M32</f>
        <v>0</v>
      </c>
      <c r="R32" s="513"/>
      <c r="S32" s="515"/>
      <c r="T32" s="515"/>
      <c r="U32" s="514"/>
      <c r="V32" s="514"/>
      <c r="W32" s="514"/>
      <c r="X32" s="515"/>
    </row>
    <row r="33" spans="1:24" ht="13.5" customHeight="1">
      <c r="A33" s="1196"/>
      <c r="B33" s="503" t="s">
        <v>217</v>
      </c>
      <c r="C33" s="539"/>
      <c r="D33" s="537"/>
      <c r="E33" s="537"/>
      <c r="F33" s="537"/>
      <c r="G33" s="512"/>
      <c r="H33" s="540"/>
      <c r="I33" s="537"/>
      <c r="J33" s="540"/>
      <c r="K33" s="537"/>
      <c r="L33" s="537"/>
      <c r="M33" s="537"/>
      <c r="N33" s="537"/>
      <c r="O33" s="537"/>
      <c r="P33" s="537"/>
      <c r="Q33" s="512">
        <f>D33+I33+K33+O33+M33</f>
        <v>0</v>
      </c>
      <c r="R33" s="513"/>
      <c r="S33" s="515"/>
      <c r="T33" s="515"/>
      <c r="U33" s="514"/>
      <c r="V33" s="515"/>
      <c r="W33" s="515"/>
      <c r="X33" s="515"/>
    </row>
    <row r="34" spans="1:24" ht="13.5" customHeight="1">
      <c r="A34" s="1197"/>
      <c r="B34" s="1201" t="s">
        <v>216</v>
      </c>
      <c r="C34" s="1202"/>
      <c r="D34" s="519">
        <f t="shared" ref="D34:L34" si="4">SUM(D25:D33)</f>
        <v>0</v>
      </c>
      <c r="E34" s="519">
        <f t="shared" si="4"/>
        <v>0</v>
      </c>
      <c r="F34" s="519">
        <f t="shared" si="4"/>
        <v>0</v>
      </c>
      <c r="G34" s="519">
        <f t="shared" si="4"/>
        <v>0</v>
      </c>
      <c r="H34" s="519">
        <f t="shared" si="4"/>
        <v>0</v>
      </c>
      <c r="I34" s="519">
        <f t="shared" si="4"/>
        <v>0</v>
      </c>
      <c r="J34" s="519">
        <f t="shared" si="4"/>
        <v>0</v>
      </c>
      <c r="K34" s="519">
        <f t="shared" si="4"/>
        <v>0</v>
      </c>
      <c r="L34" s="519">
        <f t="shared" si="4"/>
        <v>0</v>
      </c>
      <c r="M34" s="519"/>
      <c r="N34" s="519"/>
      <c r="O34" s="519">
        <f>SUM(O25:O33)</f>
        <v>0</v>
      </c>
      <c r="P34" s="519">
        <f>SUM(P25:P33)</f>
        <v>0</v>
      </c>
      <c r="Q34" s="519">
        <f>SUM(Q25:Q33)</f>
        <v>0</v>
      </c>
      <c r="R34" s="519">
        <f>SUM(R25:R33)</f>
        <v>0</v>
      </c>
      <c r="S34" s="521">
        <f>R25+R27+R28+R29+Q30+Q32+Q33</f>
        <v>0</v>
      </c>
      <c r="T34" s="521">
        <f>R25+R28+Q30+Q32</f>
        <v>0</v>
      </c>
      <c r="U34" s="531"/>
      <c r="V34" s="531"/>
      <c r="W34" s="531"/>
      <c r="X34" s="531"/>
    </row>
    <row r="35" spans="1:24" ht="13.5" customHeight="1">
      <c r="A35" s="1198" t="s">
        <v>253</v>
      </c>
      <c r="B35" s="1206" t="s">
        <v>252</v>
      </c>
      <c r="C35" s="1207"/>
      <c r="D35" s="525"/>
      <c r="E35" s="525"/>
      <c r="F35" s="525"/>
      <c r="G35" s="526"/>
      <c r="H35" s="525"/>
      <c r="I35" s="525"/>
      <c r="J35" s="525"/>
      <c r="K35" s="525"/>
      <c r="L35" s="525"/>
      <c r="M35" s="525"/>
      <c r="N35" s="525"/>
      <c r="O35" s="525"/>
      <c r="P35" s="534"/>
      <c r="Q35" s="535">
        <f>D35+I35+K35+O35+M35</f>
        <v>0</v>
      </c>
      <c r="R35" s="541"/>
      <c r="S35" s="536" t="s">
        <v>251</v>
      </c>
      <c r="T35" s="529" t="s">
        <v>251</v>
      </c>
      <c r="U35" s="528" t="s">
        <v>250</v>
      </c>
      <c r="V35" s="528" t="s">
        <v>250</v>
      </c>
      <c r="W35" s="528" t="s">
        <v>250</v>
      </c>
      <c r="X35" s="528" t="s">
        <v>250</v>
      </c>
    </row>
    <row r="36" spans="1:24" ht="13.5" customHeight="1">
      <c r="A36" s="1199"/>
      <c r="B36" s="542"/>
      <c r="C36" s="518"/>
      <c r="D36" s="511"/>
      <c r="E36" s="511"/>
      <c r="F36" s="511"/>
      <c r="G36" s="511"/>
      <c r="H36" s="511"/>
      <c r="I36" s="511"/>
      <c r="J36" s="511"/>
      <c r="K36" s="511"/>
      <c r="L36" s="511"/>
      <c r="M36" s="511"/>
      <c r="N36" s="511"/>
      <c r="O36" s="511"/>
      <c r="P36" s="511"/>
      <c r="Q36" s="513"/>
      <c r="R36" s="513"/>
      <c r="S36" s="514"/>
      <c r="T36" s="515"/>
      <c r="U36" s="543"/>
      <c r="V36" s="543"/>
      <c r="W36" s="543"/>
      <c r="X36" s="543"/>
    </row>
    <row r="37" spans="1:24" ht="13.5" customHeight="1">
      <c r="A37" s="1199"/>
      <c r="B37" s="544"/>
      <c r="C37" s="530"/>
      <c r="D37" s="511"/>
      <c r="E37" s="511"/>
      <c r="F37" s="511"/>
      <c r="G37" s="511"/>
      <c r="H37" s="511"/>
      <c r="I37" s="511"/>
      <c r="J37" s="511"/>
      <c r="K37" s="511"/>
      <c r="L37" s="511"/>
      <c r="M37" s="511"/>
      <c r="N37" s="511"/>
      <c r="O37" s="511"/>
      <c r="P37" s="511"/>
      <c r="Q37" s="513"/>
      <c r="R37" s="513"/>
      <c r="S37" s="514"/>
      <c r="T37" s="515"/>
      <c r="U37" s="543"/>
      <c r="V37" s="543"/>
      <c r="W37" s="543"/>
      <c r="X37" s="543"/>
    </row>
    <row r="38" spans="1:24" ht="13.5" customHeight="1">
      <c r="A38" s="1200"/>
      <c r="B38" s="1201" t="s">
        <v>216</v>
      </c>
      <c r="C38" s="1202"/>
      <c r="D38" s="519">
        <f t="shared" ref="D38:L38" si="5">SUM(D35:D37)</f>
        <v>0</v>
      </c>
      <c r="E38" s="519">
        <f t="shared" si="5"/>
        <v>0</v>
      </c>
      <c r="F38" s="519">
        <f t="shared" si="5"/>
        <v>0</v>
      </c>
      <c r="G38" s="519">
        <f t="shared" si="5"/>
        <v>0</v>
      </c>
      <c r="H38" s="519">
        <f t="shared" si="5"/>
        <v>0</v>
      </c>
      <c r="I38" s="519">
        <f t="shared" si="5"/>
        <v>0</v>
      </c>
      <c r="J38" s="519">
        <f t="shared" si="5"/>
        <v>0</v>
      </c>
      <c r="K38" s="519">
        <f t="shared" si="5"/>
        <v>0</v>
      </c>
      <c r="L38" s="519">
        <f t="shared" si="5"/>
        <v>0</v>
      </c>
      <c r="M38" s="519"/>
      <c r="N38" s="519"/>
      <c r="O38" s="519">
        <f>SUM(O35:O37)</f>
        <v>0</v>
      </c>
      <c r="P38" s="519">
        <f>SUM(P35:P37)</f>
        <v>0</v>
      </c>
      <c r="Q38" s="519">
        <f>SUM(Q35:Q37)</f>
        <v>0</v>
      </c>
      <c r="R38" s="519">
        <f>SUM(R35:R37)</f>
        <v>0</v>
      </c>
      <c r="S38" s="545">
        <f>Q35</f>
        <v>0</v>
      </c>
      <c r="T38" s="521">
        <f>Q35</f>
        <v>0</v>
      </c>
      <c r="U38" s="531"/>
      <c r="V38" s="531"/>
      <c r="W38" s="531"/>
      <c r="X38" s="531"/>
    </row>
    <row r="39" spans="1:24" ht="13.5" customHeight="1">
      <c r="A39" s="1195" t="s">
        <v>249</v>
      </c>
      <c r="B39" s="546" t="s">
        <v>248</v>
      </c>
      <c r="C39" s="547"/>
      <c r="D39" s="548"/>
      <c r="E39" s="548"/>
      <c r="F39" s="548"/>
      <c r="G39" s="549"/>
      <c r="H39" s="548"/>
      <c r="I39" s="548"/>
      <c r="J39" s="548"/>
      <c r="K39" s="548"/>
      <c r="L39" s="548"/>
      <c r="M39" s="548"/>
      <c r="N39" s="548"/>
      <c r="O39" s="548"/>
      <c r="P39" s="550"/>
      <c r="Q39" s="535">
        <f t="shared" ref="Q39:Q50" si="6">D39+I39+K39+O39+M39</f>
        <v>0</v>
      </c>
      <c r="R39" s="541"/>
      <c r="S39" s="551"/>
      <c r="T39" s="529"/>
      <c r="U39" s="551"/>
      <c r="V39" s="551"/>
      <c r="W39" s="551"/>
      <c r="X39" s="551"/>
    </row>
    <row r="40" spans="1:24" ht="13.5" customHeight="1">
      <c r="A40" s="1196"/>
      <c r="B40" s="503" t="s">
        <v>247</v>
      </c>
      <c r="C40" s="518"/>
      <c r="D40" s="511"/>
      <c r="E40" s="511"/>
      <c r="F40" s="511"/>
      <c r="G40" s="512"/>
      <c r="H40" s="511"/>
      <c r="I40" s="511"/>
      <c r="J40" s="511"/>
      <c r="K40" s="511"/>
      <c r="L40" s="511"/>
      <c r="M40" s="511"/>
      <c r="N40" s="511"/>
      <c r="O40" s="511"/>
      <c r="P40" s="511"/>
      <c r="Q40" s="512">
        <f t="shared" si="6"/>
        <v>0</v>
      </c>
      <c r="R40" s="513"/>
      <c r="S40" s="514"/>
      <c r="T40" s="529"/>
      <c r="U40" s="514"/>
      <c r="V40" s="514"/>
      <c r="W40" s="514"/>
      <c r="X40" s="514"/>
    </row>
    <row r="41" spans="1:24" ht="13.5" customHeight="1">
      <c r="A41" s="1196"/>
      <c r="B41" s="503" t="s">
        <v>246</v>
      </c>
      <c r="C41" s="510"/>
      <c r="D41" s="511"/>
      <c r="E41" s="511"/>
      <c r="F41" s="511"/>
      <c r="G41" s="512"/>
      <c r="H41" s="511"/>
      <c r="I41" s="511"/>
      <c r="J41" s="511"/>
      <c r="K41" s="511"/>
      <c r="L41" s="511"/>
      <c r="M41" s="511"/>
      <c r="N41" s="511"/>
      <c r="O41" s="511"/>
      <c r="P41" s="511"/>
      <c r="Q41" s="512">
        <f t="shared" si="6"/>
        <v>0</v>
      </c>
      <c r="R41" s="513"/>
      <c r="S41" s="514"/>
      <c r="T41" s="529"/>
      <c r="U41" s="514"/>
      <c r="V41" s="514"/>
      <c r="W41" s="514"/>
      <c r="X41" s="514"/>
    </row>
    <row r="42" spans="1:24" ht="13.5" customHeight="1">
      <c r="A42" s="1196"/>
      <c r="B42" s="542" t="s">
        <v>245</v>
      </c>
      <c r="C42" s="518"/>
      <c r="D42" s="511"/>
      <c r="E42" s="511"/>
      <c r="F42" s="511"/>
      <c r="G42" s="512"/>
      <c r="H42" s="511"/>
      <c r="I42" s="511"/>
      <c r="J42" s="511"/>
      <c r="K42" s="511"/>
      <c r="L42" s="511"/>
      <c r="M42" s="511"/>
      <c r="N42" s="511"/>
      <c r="O42" s="511"/>
      <c r="P42" s="511"/>
      <c r="Q42" s="512">
        <f t="shared" si="6"/>
        <v>0</v>
      </c>
      <c r="R42" s="513"/>
      <c r="S42" s="514"/>
      <c r="T42" s="529"/>
      <c r="U42" s="514"/>
      <c r="V42" s="514"/>
      <c r="W42" s="514"/>
      <c r="X42" s="514"/>
    </row>
    <row r="43" spans="1:24" ht="13.5" customHeight="1">
      <c r="A43" s="1196"/>
      <c r="B43" s="542" t="s">
        <v>244</v>
      </c>
      <c r="C43" s="518"/>
      <c r="D43" s="511"/>
      <c r="E43" s="511"/>
      <c r="F43" s="511"/>
      <c r="G43" s="512"/>
      <c r="H43" s="511"/>
      <c r="I43" s="511"/>
      <c r="J43" s="511"/>
      <c r="K43" s="511"/>
      <c r="L43" s="511"/>
      <c r="M43" s="511"/>
      <c r="N43" s="511"/>
      <c r="O43" s="511"/>
      <c r="P43" s="511"/>
      <c r="Q43" s="512">
        <f t="shared" si="6"/>
        <v>0</v>
      </c>
      <c r="R43" s="513"/>
      <c r="S43" s="514"/>
      <c r="T43" s="529"/>
      <c r="U43" s="514"/>
      <c r="V43" s="514"/>
      <c r="W43" s="514"/>
      <c r="X43" s="514"/>
    </row>
    <row r="44" spans="1:24" ht="13.5" customHeight="1">
      <c r="A44" s="1196"/>
      <c r="B44" s="542" t="s">
        <v>243</v>
      </c>
      <c r="C44" s="518"/>
      <c r="D44" s="511"/>
      <c r="E44" s="511"/>
      <c r="F44" s="511"/>
      <c r="G44" s="512"/>
      <c r="H44" s="511"/>
      <c r="I44" s="511"/>
      <c r="J44" s="511"/>
      <c r="K44" s="511"/>
      <c r="L44" s="511"/>
      <c r="M44" s="511"/>
      <c r="N44" s="511"/>
      <c r="O44" s="511"/>
      <c r="P44" s="511"/>
      <c r="Q44" s="512">
        <f t="shared" si="6"/>
        <v>0</v>
      </c>
      <c r="R44" s="513"/>
      <c r="S44" s="514"/>
      <c r="T44" s="529"/>
      <c r="U44" s="514"/>
      <c r="V44" s="514"/>
      <c r="W44" s="514"/>
      <c r="X44" s="514"/>
    </row>
    <row r="45" spans="1:24" ht="13.5" customHeight="1">
      <c r="A45" s="1196"/>
      <c r="B45" s="552" t="s">
        <v>242</v>
      </c>
      <c r="C45" s="553"/>
      <c r="D45" s="511"/>
      <c r="E45" s="511"/>
      <c r="F45" s="511"/>
      <c r="G45" s="512"/>
      <c r="H45" s="511"/>
      <c r="I45" s="511"/>
      <c r="J45" s="511"/>
      <c r="K45" s="511"/>
      <c r="L45" s="511"/>
      <c r="M45" s="511"/>
      <c r="N45" s="511"/>
      <c r="O45" s="511"/>
      <c r="P45" s="511"/>
      <c r="Q45" s="512">
        <f t="shared" si="6"/>
        <v>0</v>
      </c>
      <c r="R45" s="513"/>
      <c r="S45" s="514"/>
      <c r="T45" s="529"/>
      <c r="U45" s="514"/>
      <c r="V45" s="514"/>
      <c r="W45" s="514"/>
      <c r="X45" s="514"/>
    </row>
    <row r="46" spans="1:24" ht="13.5" customHeight="1">
      <c r="A46" s="1196"/>
      <c r="B46" s="503" t="s">
        <v>241</v>
      </c>
      <c r="C46" s="516" t="s">
        <v>239</v>
      </c>
      <c r="D46" s="511"/>
      <c r="E46" s="511"/>
      <c r="F46" s="511"/>
      <c r="G46" s="512"/>
      <c r="H46" s="511"/>
      <c r="I46" s="511"/>
      <c r="J46" s="511"/>
      <c r="K46" s="511"/>
      <c r="L46" s="511"/>
      <c r="M46" s="511"/>
      <c r="N46" s="511"/>
      <c r="O46" s="511"/>
      <c r="P46" s="511"/>
      <c r="Q46" s="512">
        <f t="shared" si="6"/>
        <v>0</v>
      </c>
      <c r="R46" s="513"/>
      <c r="S46" s="514"/>
      <c r="T46" s="529"/>
      <c r="U46" s="514"/>
      <c r="V46" s="514"/>
      <c r="W46" s="514"/>
      <c r="X46" s="514"/>
    </row>
    <row r="47" spans="1:24" ht="13.5" customHeight="1">
      <c r="A47" s="1196"/>
      <c r="B47" s="503" t="s">
        <v>240</v>
      </c>
      <c r="C47" s="516" t="s">
        <v>239</v>
      </c>
      <c r="D47" s="511"/>
      <c r="E47" s="511"/>
      <c r="F47" s="511"/>
      <c r="G47" s="512"/>
      <c r="H47" s="511"/>
      <c r="I47" s="511"/>
      <c r="J47" s="511"/>
      <c r="K47" s="511"/>
      <c r="L47" s="511"/>
      <c r="M47" s="511"/>
      <c r="N47" s="511"/>
      <c r="O47" s="511"/>
      <c r="P47" s="511"/>
      <c r="Q47" s="512">
        <f t="shared" si="6"/>
        <v>0</v>
      </c>
      <c r="R47" s="513"/>
      <c r="S47" s="514"/>
      <c r="T47" s="529"/>
      <c r="U47" s="514"/>
      <c r="V47" s="514"/>
      <c r="W47" s="514"/>
      <c r="X47" s="514"/>
    </row>
    <row r="48" spans="1:24" ht="13.5" customHeight="1">
      <c r="A48" s="1196"/>
      <c r="B48" s="542" t="s">
        <v>238</v>
      </c>
      <c r="C48" s="518"/>
      <c r="D48" s="511"/>
      <c r="E48" s="511"/>
      <c r="F48" s="511"/>
      <c r="G48" s="512"/>
      <c r="H48" s="511"/>
      <c r="I48" s="511"/>
      <c r="J48" s="511"/>
      <c r="K48" s="511"/>
      <c r="L48" s="511"/>
      <c r="M48" s="511"/>
      <c r="N48" s="511"/>
      <c r="O48" s="511"/>
      <c r="P48" s="511"/>
      <c r="Q48" s="512">
        <f t="shared" si="6"/>
        <v>0</v>
      </c>
      <c r="R48" s="513"/>
      <c r="S48" s="514"/>
      <c r="T48" s="529"/>
      <c r="U48" s="514"/>
      <c r="V48" s="514"/>
      <c r="W48" s="514"/>
      <c r="X48" s="514"/>
    </row>
    <row r="49" spans="1:24" ht="13.5" customHeight="1">
      <c r="A49" s="1196"/>
      <c r="B49" s="554" t="s">
        <v>237</v>
      </c>
      <c r="C49" s="555"/>
      <c r="D49" s="511"/>
      <c r="E49" s="511"/>
      <c r="F49" s="511"/>
      <c r="G49" s="512"/>
      <c r="H49" s="511"/>
      <c r="I49" s="511"/>
      <c r="J49" s="511"/>
      <c r="K49" s="511"/>
      <c r="L49" s="511"/>
      <c r="M49" s="511"/>
      <c r="N49" s="511"/>
      <c r="O49" s="511"/>
      <c r="P49" s="511"/>
      <c r="Q49" s="512">
        <f t="shared" si="6"/>
        <v>0</v>
      </c>
      <c r="R49" s="513"/>
      <c r="S49" s="514"/>
      <c r="T49" s="529"/>
      <c r="U49" s="514"/>
      <c r="V49" s="514"/>
      <c r="W49" s="514"/>
      <c r="X49" s="514"/>
    </row>
    <row r="50" spans="1:24" ht="13.5" customHeight="1">
      <c r="A50" s="1196"/>
      <c r="B50" s="554" t="s">
        <v>217</v>
      </c>
      <c r="C50" s="555"/>
      <c r="D50" s="534"/>
      <c r="E50" s="534"/>
      <c r="F50" s="534"/>
      <c r="G50" s="535"/>
      <c r="H50" s="534"/>
      <c r="I50" s="534"/>
      <c r="J50" s="534"/>
      <c r="K50" s="534"/>
      <c r="L50" s="534"/>
      <c r="M50" s="534"/>
      <c r="N50" s="534"/>
      <c r="O50" s="534"/>
      <c r="P50" s="534"/>
      <c r="Q50" s="535">
        <f t="shared" si="6"/>
        <v>0</v>
      </c>
      <c r="R50" s="541"/>
      <c r="S50" s="515"/>
      <c r="T50" s="515"/>
      <c r="U50" s="514"/>
      <c r="V50" s="515"/>
      <c r="W50" s="515"/>
      <c r="X50" s="515"/>
    </row>
    <row r="51" spans="1:24" ht="13.5" customHeight="1">
      <c r="A51" s="1197"/>
      <c r="B51" s="1201" t="s">
        <v>216</v>
      </c>
      <c r="C51" s="1202"/>
      <c r="D51" s="519">
        <f t="shared" ref="D51:L51" si="7">SUM(D39:D50)</f>
        <v>0</v>
      </c>
      <c r="E51" s="519">
        <f t="shared" si="7"/>
        <v>0</v>
      </c>
      <c r="F51" s="519">
        <f t="shared" si="7"/>
        <v>0</v>
      </c>
      <c r="G51" s="519">
        <f t="shared" si="7"/>
        <v>0</v>
      </c>
      <c r="H51" s="519">
        <f t="shared" si="7"/>
        <v>0</v>
      </c>
      <c r="I51" s="519">
        <f t="shared" si="7"/>
        <v>0</v>
      </c>
      <c r="J51" s="519">
        <f t="shared" si="7"/>
        <v>0</v>
      </c>
      <c r="K51" s="519">
        <f t="shared" si="7"/>
        <v>0</v>
      </c>
      <c r="L51" s="519">
        <f t="shared" si="7"/>
        <v>0</v>
      </c>
      <c r="M51" s="519"/>
      <c r="N51" s="519"/>
      <c r="O51" s="519">
        <f>SUM(O39:O50)</f>
        <v>0</v>
      </c>
      <c r="P51" s="519">
        <f>SUM(P39:P50)</f>
        <v>0</v>
      </c>
      <c r="Q51" s="519">
        <f>SUM(Q39:Q50)</f>
        <v>0</v>
      </c>
      <c r="R51" s="519">
        <f>SUM(R39:R50)</f>
        <v>0</v>
      </c>
      <c r="S51" s="545">
        <f>Q39+Q40+Q41+Q42+Q43+Q44+Q45+Q46+Q47+Q48+Q49+Q50</f>
        <v>0</v>
      </c>
      <c r="T51" s="521">
        <f>Q39+Q40+Q41+Q42+Q43+Q44+Q46+Q47+Q48</f>
        <v>0</v>
      </c>
      <c r="U51" s="556"/>
      <c r="V51" s="557"/>
      <c r="W51" s="557"/>
      <c r="X51" s="557"/>
    </row>
    <row r="52" spans="1:24" ht="13.5" customHeight="1">
      <c r="A52" s="1198" t="s">
        <v>236</v>
      </c>
      <c r="B52" s="523" t="s">
        <v>235</v>
      </c>
      <c r="C52" s="524"/>
      <c r="D52" s="525"/>
      <c r="E52" s="525"/>
      <c r="F52" s="525"/>
      <c r="G52" s="526"/>
      <c r="H52" s="525"/>
      <c r="I52" s="525"/>
      <c r="J52" s="525"/>
      <c r="K52" s="525"/>
      <c r="L52" s="525"/>
      <c r="M52" s="525"/>
      <c r="N52" s="525"/>
      <c r="O52" s="525"/>
      <c r="P52" s="525"/>
      <c r="Q52" s="526">
        <f>D52+I52+K52+O52+M52</f>
        <v>0</v>
      </c>
      <c r="R52" s="527"/>
      <c r="S52" s="528"/>
      <c r="T52" s="529"/>
      <c r="U52" s="528"/>
      <c r="V52" s="528"/>
      <c r="W52" s="528"/>
      <c r="X52" s="528"/>
    </row>
    <row r="53" spans="1:24" ht="13.5" customHeight="1">
      <c r="A53" s="1199"/>
      <c r="B53" s="1219" t="s">
        <v>234</v>
      </c>
      <c r="C53" s="1220"/>
      <c r="D53" s="511"/>
      <c r="E53" s="511"/>
      <c r="F53" s="511"/>
      <c r="G53" s="512"/>
      <c r="H53" s="511"/>
      <c r="I53" s="511"/>
      <c r="J53" s="511"/>
      <c r="K53" s="511"/>
      <c r="L53" s="511"/>
      <c r="M53" s="511"/>
      <c r="N53" s="511"/>
      <c r="O53" s="511"/>
      <c r="P53" s="511"/>
      <c r="Q53" s="512">
        <f>D53+I53+K53+O53+M53</f>
        <v>0</v>
      </c>
      <c r="R53" s="513"/>
      <c r="S53" s="514"/>
      <c r="T53" s="515"/>
      <c r="U53" s="514"/>
      <c r="V53" s="514"/>
      <c r="W53" s="514"/>
      <c r="X53" s="514"/>
    </row>
    <row r="54" spans="1:24" ht="13.5" customHeight="1">
      <c r="A54" s="1199"/>
      <c r="B54" s="503" t="s">
        <v>233</v>
      </c>
      <c r="C54" s="518"/>
      <c r="D54" s="511"/>
      <c r="E54" s="511"/>
      <c r="F54" s="511"/>
      <c r="G54" s="512"/>
      <c r="H54" s="511"/>
      <c r="I54" s="511"/>
      <c r="J54" s="511"/>
      <c r="K54" s="511"/>
      <c r="L54" s="511"/>
      <c r="M54" s="511"/>
      <c r="N54" s="511"/>
      <c r="O54" s="511"/>
      <c r="P54" s="511"/>
      <c r="Q54" s="512">
        <f>D54+I54+K54+O54+M54</f>
        <v>0</v>
      </c>
      <c r="R54" s="513"/>
      <c r="S54" s="514"/>
      <c r="T54" s="515"/>
      <c r="U54" s="514"/>
      <c r="V54" s="514"/>
      <c r="W54" s="514"/>
      <c r="X54" s="514"/>
    </row>
    <row r="55" spans="1:24" ht="13.5" customHeight="1">
      <c r="A55" s="1200"/>
      <c r="B55" s="1201" t="s">
        <v>216</v>
      </c>
      <c r="C55" s="1202"/>
      <c r="D55" s="519">
        <f t="shared" ref="D55:L55" si="8">SUM(D52:D54)</f>
        <v>0</v>
      </c>
      <c r="E55" s="519">
        <f t="shared" si="8"/>
        <v>0</v>
      </c>
      <c r="F55" s="519">
        <f t="shared" si="8"/>
        <v>0</v>
      </c>
      <c r="G55" s="519">
        <f t="shared" si="8"/>
        <v>0</v>
      </c>
      <c r="H55" s="519">
        <f t="shared" si="8"/>
        <v>0</v>
      </c>
      <c r="I55" s="519">
        <f t="shared" si="8"/>
        <v>0</v>
      </c>
      <c r="J55" s="519">
        <f t="shared" si="8"/>
        <v>0</v>
      </c>
      <c r="K55" s="519">
        <f t="shared" si="8"/>
        <v>0</v>
      </c>
      <c r="L55" s="519">
        <f t="shared" si="8"/>
        <v>0</v>
      </c>
      <c r="M55" s="519"/>
      <c r="N55" s="519"/>
      <c r="O55" s="519">
        <f>SUM(O52:O54)</f>
        <v>0</v>
      </c>
      <c r="P55" s="519">
        <f>SUM(P52:P54)</f>
        <v>0</v>
      </c>
      <c r="Q55" s="519">
        <f>SUM(Q52:Q54)</f>
        <v>0</v>
      </c>
      <c r="R55" s="519">
        <f>SUM(R52:R54)</f>
        <v>0</v>
      </c>
      <c r="S55" s="521">
        <f>Q52+Q53+Q54</f>
        <v>0</v>
      </c>
      <c r="T55" s="521">
        <f>Q52+Q53</f>
        <v>0</v>
      </c>
      <c r="U55" s="556"/>
      <c r="V55" s="558"/>
      <c r="W55" s="558"/>
      <c r="X55" s="558"/>
    </row>
    <row r="56" spans="1:24" ht="13.5" customHeight="1">
      <c r="A56" s="1195" t="s">
        <v>165</v>
      </c>
      <c r="B56" s="559" t="s">
        <v>231</v>
      </c>
      <c r="C56" s="560"/>
      <c r="D56" s="525"/>
      <c r="E56" s="525"/>
      <c r="F56" s="525"/>
      <c r="G56" s="526"/>
      <c r="H56" s="526"/>
      <c r="I56" s="548"/>
      <c r="J56" s="548"/>
      <c r="K56" s="548"/>
      <c r="L56" s="549"/>
      <c r="M56" s="549"/>
      <c r="N56" s="549"/>
      <c r="O56" s="548"/>
      <c r="P56" s="548"/>
      <c r="Q56" s="526">
        <f>D56+I56+K56+O56+M56</f>
        <v>0</v>
      </c>
      <c r="R56" s="561"/>
      <c r="S56" s="562"/>
      <c r="T56" s="529"/>
      <c r="U56" s="528"/>
      <c r="V56" s="562"/>
      <c r="W56" s="562"/>
      <c r="X56" s="514"/>
    </row>
    <row r="57" spans="1:24" ht="13.5" customHeight="1">
      <c r="A57" s="1196"/>
      <c r="B57" s="542" t="s">
        <v>230</v>
      </c>
      <c r="C57" s="553"/>
      <c r="D57" s="511"/>
      <c r="E57" s="511"/>
      <c r="F57" s="511"/>
      <c r="G57" s="512"/>
      <c r="H57" s="512"/>
      <c r="I57" s="511"/>
      <c r="J57" s="511"/>
      <c r="K57" s="511"/>
      <c r="L57" s="512"/>
      <c r="M57" s="512"/>
      <c r="N57" s="512"/>
      <c r="O57" s="511"/>
      <c r="P57" s="511"/>
      <c r="Q57" s="512">
        <f>D57+I57+K57+O57+M57</f>
        <v>0</v>
      </c>
      <c r="R57" s="563"/>
      <c r="S57" s="514"/>
      <c r="T57" s="515"/>
      <c r="U57" s="514"/>
      <c r="V57" s="514"/>
      <c r="W57" s="514"/>
      <c r="X57" s="514"/>
    </row>
    <row r="58" spans="1:24" ht="13.5" customHeight="1">
      <c r="A58" s="1196"/>
      <c r="B58" s="542" t="s">
        <v>229</v>
      </c>
      <c r="C58" s="553"/>
      <c r="D58" s="511"/>
      <c r="E58" s="511"/>
      <c r="F58" s="511"/>
      <c r="G58" s="512"/>
      <c r="H58" s="512"/>
      <c r="I58" s="511"/>
      <c r="J58" s="511"/>
      <c r="K58" s="511"/>
      <c r="L58" s="512"/>
      <c r="M58" s="512"/>
      <c r="N58" s="512"/>
      <c r="O58" s="511"/>
      <c r="P58" s="511"/>
      <c r="Q58" s="512">
        <f>D58+I58+K58+O58+M58</f>
        <v>0</v>
      </c>
      <c r="R58" s="563"/>
      <c r="S58" s="514"/>
      <c r="T58" s="515"/>
      <c r="U58" s="514"/>
      <c r="V58" s="514"/>
      <c r="W58" s="514"/>
      <c r="X58" s="514"/>
    </row>
    <row r="59" spans="1:24" ht="13.5" customHeight="1">
      <c r="A59" s="1196"/>
      <c r="B59" s="503" t="s">
        <v>232</v>
      </c>
      <c r="C59" s="516"/>
      <c r="D59" s="511"/>
      <c r="E59" s="511"/>
      <c r="F59" s="511"/>
      <c r="G59" s="564"/>
      <c r="H59" s="564"/>
      <c r="I59" s="537"/>
      <c r="J59" s="511"/>
      <c r="K59" s="511"/>
      <c r="L59" s="512"/>
      <c r="M59" s="512"/>
      <c r="N59" s="512"/>
      <c r="O59" s="511"/>
      <c r="P59" s="511"/>
      <c r="Q59" s="512">
        <f>D59+I59+K59+O59+M59</f>
        <v>0</v>
      </c>
      <c r="R59" s="563"/>
      <c r="S59" s="514"/>
      <c r="T59" s="515"/>
      <c r="U59" s="514"/>
      <c r="V59" s="514"/>
      <c r="W59" s="514"/>
      <c r="X59" s="514"/>
    </row>
    <row r="60" spans="1:24" ht="13.5" customHeight="1">
      <c r="A60" s="1196"/>
      <c r="B60" s="503" t="s">
        <v>232</v>
      </c>
      <c r="C60" s="510"/>
      <c r="D60" s="565"/>
      <c r="E60" s="511"/>
      <c r="F60" s="511"/>
      <c r="G60" s="512"/>
      <c r="H60" s="512"/>
      <c r="I60" s="511"/>
      <c r="J60" s="512"/>
      <c r="K60" s="511"/>
      <c r="L60" s="512"/>
      <c r="M60" s="512"/>
      <c r="N60" s="512"/>
      <c r="O60" s="511"/>
      <c r="P60" s="511"/>
      <c r="Q60" s="512"/>
      <c r="R60" s="511"/>
      <c r="S60" s="514"/>
      <c r="T60" s="515"/>
      <c r="U60" s="514"/>
      <c r="V60" s="514"/>
      <c r="W60" s="514"/>
      <c r="X60" s="514"/>
    </row>
    <row r="61" spans="1:24" ht="13.5" customHeight="1">
      <c r="A61" s="1196"/>
      <c r="B61" s="542" t="s">
        <v>231</v>
      </c>
      <c r="C61" s="510"/>
      <c r="D61" s="565"/>
      <c r="E61" s="511"/>
      <c r="F61" s="511"/>
      <c r="G61" s="512"/>
      <c r="H61" s="512"/>
      <c r="I61" s="511"/>
      <c r="J61" s="511"/>
      <c r="K61" s="511"/>
      <c r="L61" s="512"/>
      <c r="M61" s="512"/>
      <c r="N61" s="512"/>
      <c r="O61" s="511"/>
      <c r="P61" s="511"/>
      <c r="Q61" s="512"/>
      <c r="R61" s="511"/>
      <c r="S61" s="514"/>
      <c r="T61" s="515"/>
      <c r="U61" s="514"/>
      <c r="V61" s="514"/>
      <c r="W61" s="514"/>
      <c r="X61" s="514"/>
    </row>
    <row r="62" spans="1:24" ht="13.5" customHeight="1">
      <c r="A62" s="1196"/>
      <c r="B62" s="542" t="s">
        <v>230</v>
      </c>
      <c r="C62" s="510"/>
      <c r="D62" s="565"/>
      <c r="E62" s="511"/>
      <c r="F62" s="511"/>
      <c r="G62" s="512"/>
      <c r="H62" s="512"/>
      <c r="I62" s="511"/>
      <c r="J62" s="511"/>
      <c r="K62" s="511"/>
      <c r="L62" s="512"/>
      <c r="M62" s="512"/>
      <c r="N62" s="512"/>
      <c r="O62" s="511"/>
      <c r="P62" s="511"/>
      <c r="Q62" s="512"/>
      <c r="R62" s="511"/>
      <c r="S62" s="514"/>
      <c r="T62" s="515"/>
      <c r="U62" s="514"/>
      <c r="V62" s="514"/>
      <c r="W62" s="514"/>
      <c r="X62" s="514"/>
    </row>
    <row r="63" spans="1:24" ht="13.5" customHeight="1">
      <c r="A63" s="1196"/>
      <c r="B63" s="542" t="s">
        <v>229</v>
      </c>
      <c r="C63" s="510"/>
      <c r="D63" s="565"/>
      <c r="E63" s="511"/>
      <c r="F63" s="511"/>
      <c r="G63" s="512"/>
      <c r="H63" s="512"/>
      <c r="I63" s="511"/>
      <c r="J63" s="511"/>
      <c r="K63" s="511"/>
      <c r="L63" s="512"/>
      <c r="M63" s="512"/>
      <c r="N63" s="512"/>
      <c r="O63" s="511"/>
      <c r="P63" s="511"/>
      <c r="Q63" s="512"/>
      <c r="R63" s="511"/>
      <c r="S63" s="514"/>
      <c r="T63" s="515"/>
      <c r="U63" s="514"/>
      <c r="V63" s="514"/>
      <c r="W63" s="514"/>
      <c r="X63" s="514"/>
    </row>
    <row r="64" spans="1:24" ht="13.5" customHeight="1">
      <c r="A64" s="1196"/>
      <c r="B64" s="503" t="s">
        <v>228</v>
      </c>
      <c r="C64" s="510"/>
      <c r="D64" s="565"/>
      <c r="E64" s="511"/>
      <c r="F64" s="511"/>
      <c r="G64" s="512"/>
      <c r="H64" s="512"/>
      <c r="I64" s="511"/>
      <c r="J64" s="511"/>
      <c r="K64" s="511"/>
      <c r="L64" s="512"/>
      <c r="M64" s="512"/>
      <c r="N64" s="512"/>
      <c r="O64" s="511"/>
      <c r="P64" s="511"/>
      <c r="Q64" s="512"/>
      <c r="R64" s="511"/>
      <c r="S64" s="514"/>
      <c r="T64" s="515"/>
      <c r="U64" s="514"/>
      <c r="V64" s="514"/>
      <c r="W64" s="514"/>
      <c r="X64" s="514"/>
    </row>
    <row r="65" spans="1:24" ht="13.5" customHeight="1">
      <c r="A65" s="1196"/>
      <c r="B65" s="542" t="s">
        <v>227</v>
      </c>
      <c r="C65" s="553"/>
      <c r="D65" s="511"/>
      <c r="E65" s="511"/>
      <c r="F65" s="511"/>
      <c r="G65" s="511"/>
      <c r="H65" s="512"/>
      <c r="I65" s="511"/>
      <c r="J65" s="511"/>
      <c r="K65" s="511"/>
      <c r="L65" s="512"/>
      <c r="M65" s="512"/>
      <c r="N65" s="512"/>
      <c r="O65" s="511"/>
      <c r="P65" s="511"/>
      <c r="Q65" s="512"/>
      <c r="R65" s="511"/>
      <c r="S65" s="514"/>
      <c r="T65" s="515"/>
      <c r="U65" s="514"/>
      <c r="V65" s="515"/>
      <c r="W65" s="515"/>
      <c r="X65" s="514"/>
    </row>
    <row r="66" spans="1:24" ht="13.5" customHeight="1">
      <c r="A66" s="1196"/>
      <c r="B66" s="542" t="s">
        <v>226</v>
      </c>
      <c r="C66" s="553"/>
      <c r="D66" s="511"/>
      <c r="E66" s="511"/>
      <c r="F66" s="511"/>
      <c r="G66" s="512"/>
      <c r="H66" s="512"/>
      <c r="I66" s="511"/>
      <c r="J66" s="511"/>
      <c r="K66" s="511"/>
      <c r="L66" s="512"/>
      <c r="M66" s="512"/>
      <c r="N66" s="512"/>
      <c r="O66" s="511"/>
      <c r="P66" s="511"/>
      <c r="Q66" s="512">
        <f>D66+I66+K66+O66+M66</f>
        <v>0</v>
      </c>
      <c r="R66" s="563"/>
      <c r="S66" s="514"/>
      <c r="T66" s="515"/>
      <c r="U66" s="514"/>
      <c r="V66" s="514"/>
      <c r="W66" s="514"/>
      <c r="X66" s="514"/>
    </row>
    <row r="67" spans="1:24" ht="13.5" customHeight="1">
      <c r="A67" s="1196"/>
      <c r="B67" s="542" t="s">
        <v>225</v>
      </c>
      <c r="C67" s="553"/>
      <c r="D67" s="511"/>
      <c r="E67" s="511"/>
      <c r="F67" s="511"/>
      <c r="G67" s="512"/>
      <c r="H67" s="511"/>
      <c r="I67" s="511"/>
      <c r="J67" s="511"/>
      <c r="K67" s="511"/>
      <c r="L67" s="511"/>
      <c r="M67" s="511"/>
      <c r="N67" s="511"/>
      <c r="O67" s="511"/>
      <c r="P67" s="511"/>
      <c r="Q67" s="512">
        <f>D67+I67+K67+O67+M67</f>
        <v>0</v>
      </c>
      <c r="R67" s="513"/>
      <c r="S67" s="514"/>
      <c r="T67" s="515"/>
      <c r="U67" s="514"/>
      <c r="V67" s="514"/>
      <c r="W67" s="514"/>
      <c r="X67" s="514"/>
    </row>
    <row r="68" spans="1:24" ht="13.5" customHeight="1">
      <c r="A68" s="1196"/>
      <c r="B68" s="542" t="s">
        <v>224</v>
      </c>
      <c r="C68" s="553"/>
      <c r="D68" s="511"/>
      <c r="E68" s="511"/>
      <c r="F68" s="511"/>
      <c r="G68" s="512"/>
      <c r="H68" s="511"/>
      <c r="I68" s="511"/>
      <c r="J68" s="511"/>
      <c r="K68" s="511"/>
      <c r="L68" s="511"/>
      <c r="M68" s="511"/>
      <c r="N68" s="511"/>
      <c r="O68" s="511"/>
      <c r="P68" s="511"/>
      <c r="Q68" s="512">
        <f>D68+I68+K68+O68+M68</f>
        <v>0</v>
      </c>
      <c r="R68" s="513"/>
      <c r="S68" s="514"/>
      <c r="T68" s="515"/>
      <c r="U68" s="514"/>
      <c r="V68" s="514"/>
      <c r="W68" s="514"/>
      <c r="X68" s="514"/>
    </row>
    <row r="69" spans="1:24" ht="13.5" customHeight="1">
      <c r="A69" s="1196"/>
      <c r="B69" s="542" t="s">
        <v>223</v>
      </c>
      <c r="C69" s="553"/>
      <c r="D69" s="511"/>
      <c r="E69" s="511"/>
      <c r="F69" s="511"/>
      <c r="G69" s="512"/>
      <c r="H69" s="511"/>
      <c r="I69" s="511"/>
      <c r="J69" s="511"/>
      <c r="K69" s="511"/>
      <c r="L69" s="511"/>
      <c r="M69" s="511"/>
      <c r="N69" s="511"/>
      <c r="O69" s="511"/>
      <c r="P69" s="511"/>
      <c r="Q69" s="512">
        <f>D69+I69+K69+O69+M69</f>
        <v>0</v>
      </c>
      <c r="R69" s="541"/>
      <c r="S69" s="514"/>
      <c r="T69" s="515"/>
      <c r="U69" s="514"/>
      <c r="V69" s="514"/>
      <c r="W69" s="514"/>
      <c r="X69" s="514"/>
    </row>
    <row r="70" spans="1:24" ht="13.5" customHeight="1">
      <c r="A70" s="1196"/>
      <c r="B70" s="542" t="s">
        <v>222</v>
      </c>
      <c r="C70" s="553"/>
      <c r="D70" s="511"/>
      <c r="E70" s="511"/>
      <c r="F70" s="511"/>
      <c r="G70" s="512"/>
      <c r="H70" s="511"/>
      <c r="I70" s="511"/>
      <c r="J70" s="511"/>
      <c r="K70" s="511"/>
      <c r="L70" s="511"/>
      <c r="M70" s="511"/>
      <c r="N70" s="511"/>
      <c r="O70" s="511"/>
      <c r="P70" s="511"/>
      <c r="Q70" s="512">
        <f>D70+I70+K70+O70+M70</f>
        <v>0</v>
      </c>
      <c r="R70" s="513"/>
      <c r="S70" s="514"/>
      <c r="T70" s="515"/>
      <c r="U70" s="514"/>
      <c r="V70" s="514"/>
      <c r="W70" s="514"/>
      <c r="X70" s="514"/>
    </row>
    <row r="71" spans="1:24" ht="13.5" customHeight="1">
      <c r="A71" s="1197"/>
      <c r="B71" s="1201" t="s">
        <v>216</v>
      </c>
      <c r="C71" s="1202"/>
      <c r="D71" s="519">
        <f t="shared" ref="D71:L71" si="9">SUM(D56:D70)</f>
        <v>0</v>
      </c>
      <c r="E71" s="519">
        <f t="shared" si="9"/>
        <v>0</v>
      </c>
      <c r="F71" s="519">
        <f t="shared" si="9"/>
        <v>0</v>
      </c>
      <c r="G71" s="519">
        <f t="shared" si="9"/>
        <v>0</v>
      </c>
      <c r="H71" s="519">
        <f t="shared" si="9"/>
        <v>0</v>
      </c>
      <c r="I71" s="519">
        <f t="shared" si="9"/>
        <v>0</v>
      </c>
      <c r="J71" s="519">
        <f t="shared" si="9"/>
        <v>0</v>
      </c>
      <c r="K71" s="519">
        <f t="shared" si="9"/>
        <v>0</v>
      </c>
      <c r="L71" s="519">
        <f t="shared" si="9"/>
        <v>0</v>
      </c>
      <c r="M71" s="519"/>
      <c r="N71" s="519"/>
      <c r="O71" s="519">
        <f>SUM(O56:O70)</f>
        <v>0</v>
      </c>
      <c r="P71" s="519">
        <f>SUM(P56:P70)</f>
        <v>0</v>
      </c>
      <c r="Q71" s="519">
        <f>SUM(Q56:Q70)</f>
        <v>0</v>
      </c>
      <c r="R71" s="519">
        <f>SUM(R56:R70)</f>
        <v>0</v>
      </c>
      <c r="S71" s="521">
        <f>Q56+Q59+R60+R61+R64+R65+Q68+Q69+Q70</f>
        <v>0</v>
      </c>
      <c r="T71" s="521">
        <f>Q58+Q59+R60+R63+R64+Q68+Q69</f>
        <v>0</v>
      </c>
      <c r="U71" s="566"/>
      <c r="V71" s="566"/>
      <c r="W71" s="566"/>
      <c r="X71" s="566"/>
    </row>
    <row r="72" spans="1:24" ht="13.5" customHeight="1">
      <c r="A72" s="1198" t="s">
        <v>221</v>
      </c>
      <c r="B72" s="1224" t="s">
        <v>220</v>
      </c>
      <c r="C72" s="1225"/>
      <c r="D72" s="525"/>
      <c r="E72" s="525"/>
      <c r="F72" s="525"/>
      <c r="G72" s="525"/>
      <c r="H72" s="525"/>
      <c r="I72" s="525"/>
      <c r="J72" s="525"/>
      <c r="K72" s="525"/>
      <c r="L72" s="525"/>
      <c r="M72" s="525"/>
      <c r="N72" s="525"/>
      <c r="O72" s="525"/>
      <c r="P72" s="525"/>
      <c r="Q72" s="526">
        <f>D72+I72+K72+O72+M72</f>
        <v>0</v>
      </c>
      <c r="R72" s="527"/>
      <c r="S72" s="528"/>
      <c r="T72" s="529"/>
      <c r="U72" s="528"/>
      <c r="V72" s="562"/>
      <c r="W72" s="562"/>
      <c r="X72" s="528"/>
    </row>
    <row r="73" spans="1:24" ht="13.5" customHeight="1">
      <c r="A73" s="1208"/>
      <c r="B73" s="542" t="s">
        <v>219</v>
      </c>
      <c r="C73" s="518"/>
      <c r="D73" s="511"/>
      <c r="E73" s="511"/>
      <c r="F73" s="511"/>
      <c r="G73" s="511"/>
      <c r="H73" s="511"/>
      <c r="I73" s="511"/>
      <c r="J73" s="511"/>
      <c r="K73" s="511"/>
      <c r="L73" s="511"/>
      <c r="M73" s="511"/>
      <c r="N73" s="511"/>
      <c r="O73" s="511"/>
      <c r="P73" s="511"/>
      <c r="Q73" s="512">
        <f>D73+I73+K73+O73+M73</f>
        <v>0</v>
      </c>
      <c r="R73" s="513"/>
      <c r="S73" s="514"/>
      <c r="T73" s="515"/>
      <c r="U73" s="514"/>
      <c r="V73" s="514"/>
      <c r="W73" s="514"/>
      <c r="X73" s="514"/>
    </row>
    <row r="74" spans="1:24" ht="13.5" customHeight="1">
      <c r="A74" s="1208"/>
      <c r="B74" s="542" t="s">
        <v>218</v>
      </c>
      <c r="C74" s="518"/>
      <c r="D74" s="511"/>
      <c r="E74" s="511"/>
      <c r="F74" s="511"/>
      <c r="G74" s="511"/>
      <c r="H74" s="511"/>
      <c r="I74" s="511"/>
      <c r="J74" s="511"/>
      <c r="K74" s="511"/>
      <c r="L74" s="511"/>
      <c r="M74" s="511"/>
      <c r="N74" s="511"/>
      <c r="O74" s="511"/>
      <c r="P74" s="511"/>
      <c r="Q74" s="512">
        <f>D74+I74+K74+O74+M74</f>
        <v>0</v>
      </c>
      <c r="R74" s="513"/>
      <c r="S74" s="514"/>
      <c r="T74" s="515"/>
      <c r="U74" s="514"/>
      <c r="V74" s="514"/>
      <c r="W74" s="514"/>
      <c r="X74" s="514"/>
    </row>
    <row r="75" spans="1:24" ht="13.5" customHeight="1">
      <c r="A75" s="1208"/>
      <c r="B75" s="542" t="s">
        <v>217</v>
      </c>
      <c r="C75" s="518"/>
      <c r="D75" s="511"/>
      <c r="E75" s="511"/>
      <c r="F75" s="511"/>
      <c r="G75" s="511"/>
      <c r="H75" s="511"/>
      <c r="I75" s="511"/>
      <c r="J75" s="511"/>
      <c r="K75" s="511"/>
      <c r="L75" s="511"/>
      <c r="M75" s="511"/>
      <c r="N75" s="511"/>
      <c r="O75" s="511"/>
      <c r="P75" s="511"/>
      <c r="Q75" s="512">
        <f>D75+I75+K75+O75+M75</f>
        <v>0</v>
      </c>
      <c r="R75" s="513"/>
      <c r="S75" s="514"/>
      <c r="T75" s="515"/>
      <c r="U75" s="514"/>
      <c r="V75" s="514"/>
      <c r="W75" s="514"/>
      <c r="X75" s="514"/>
    </row>
    <row r="76" spans="1:24" ht="13.5" customHeight="1">
      <c r="A76" s="1208"/>
      <c r="B76" s="542" t="s">
        <v>116</v>
      </c>
      <c r="C76" s="518"/>
      <c r="D76" s="511"/>
      <c r="E76" s="511"/>
      <c r="F76" s="511"/>
      <c r="G76" s="511"/>
      <c r="H76" s="511"/>
      <c r="I76" s="511"/>
      <c r="J76" s="511"/>
      <c r="K76" s="511"/>
      <c r="L76" s="511"/>
      <c r="M76" s="511"/>
      <c r="N76" s="511"/>
      <c r="O76" s="511"/>
      <c r="P76" s="511"/>
      <c r="Q76" s="512">
        <f>D76+I76+K76+O76+M76</f>
        <v>0</v>
      </c>
      <c r="R76" s="513"/>
      <c r="S76" s="514"/>
      <c r="T76" s="515"/>
      <c r="U76" s="514"/>
      <c r="V76" s="514"/>
      <c r="W76" s="514"/>
      <c r="X76" s="514"/>
    </row>
    <row r="77" spans="1:24" ht="13.5" customHeight="1">
      <c r="A77" s="1208"/>
      <c r="B77" s="542"/>
      <c r="C77" s="518"/>
      <c r="D77" s="511"/>
      <c r="E77" s="511"/>
      <c r="F77" s="511"/>
      <c r="G77" s="511"/>
      <c r="H77" s="511"/>
      <c r="I77" s="511"/>
      <c r="J77" s="511"/>
      <c r="K77" s="511"/>
      <c r="L77" s="511"/>
      <c r="M77" s="511"/>
      <c r="N77" s="511"/>
      <c r="O77" s="511"/>
      <c r="P77" s="511"/>
      <c r="Q77" s="513"/>
      <c r="R77" s="513"/>
      <c r="S77" s="514"/>
      <c r="T77" s="515"/>
      <c r="U77" s="514"/>
      <c r="V77" s="514"/>
      <c r="W77" s="514"/>
      <c r="X77" s="514"/>
    </row>
    <row r="78" spans="1:24" ht="13.5" customHeight="1">
      <c r="A78" s="1208"/>
      <c r="B78" s="542"/>
      <c r="C78" s="518"/>
      <c r="D78" s="511"/>
      <c r="E78" s="511"/>
      <c r="F78" s="511"/>
      <c r="G78" s="511"/>
      <c r="H78" s="511"/>
      <c r="I78" s="511"/>
      <c r="J78" s="511"/>
      <c r="K78" s="511"/>
      <c r="L78" s="511"/>
      <c r="M78" s="511"/>
      <c r="N78" s="511"/>
      <c r="O78" s="511"/>
      <c r="P78" s="511"/>
      <c r="Q78" s="513"/>
      <c r="R78" s="513"/>
      <c r="S78" s="514"/>
      <c r="T78" s="515"/>
      <c r="U78" s="514"/>
      <c r="V78" s="514"/>
      <c r="W78" s="514"/>
      <c r="X78" s="514"/>
    </row>
    <row r="79" spans="1:24" ht="13.5" customHeight="1">
      <c r="A79" s="1209"/>
      <c r="B79" s="1201" t="s">
        <v>216</v>
      </c>
      <c r="C79" s="1202"/>
      <c r="D79" s="519">
        <f t="shared" ref="D79:L79" si="10">SUM(D72:D78)</f>
        <v>0</v>
      </c>
      <c r="E79" s="519">
        <f t="shared" si="10"/>
        <v>0</v>
      </c>
      <c r="F79" s="519">
        <f t="shared" si="10"/>
        <v>0</v>
      </c>
      <c r="G79" s="519">
        <f t="shared" si="10"/>
        <v>0</v>
      </c>
      <c r="H79" s="519">
        <f t="shared" si="10"/>
        <v>0</v>
      </c>
      <c r="I79" s="519">
        <f t="shared" si="10"/>
        <v>0</v>
      </c>
      <c r="J79" s="519">
        <f t="shared" si="10"/>
        <v>0</v>
      </c>
      <c r="K79" s="519">
        <f t="shared" si="10"/>
        <v>0</v>
      </c>
      <c r="L79" s="519">
        <f t="shared" si="10"/>
        <v>0</v>
      </c>
      <c r="M79" s="519"/>
      <c r="N79" s="519"/>
      <c r="O79" s="519">
        <f>SUM(O72:O78)</f>
        <v>0</v>
      </c>
      <c r="P79" s="519">
        <f>SUM(P72:P78)</f>
        <v>0</v>
      </c>
      <c r="Q79" s="519">
        <f>SUM(Q72:Q78)</f>
        <v>0</v>
      </c>
      <c r="R79" s="519">
        <f>SUM(R72:R78)</f>
        <v>0</v>
      </c>
      <c r="S79" s="567">
        <f>Q72+Q73+Q74+Q75+Q76</f>
        <v>0</v>
      </c>
      <c r="T79" s="521">
        <f>Q72+Q73+Q74</f>
        <v>0</v>
      </c>
      <c r="U79" s="568"/>
      <c r="V79" s="568"/>
      <c r="W79" s="568"/>
      <c r="X79" s="568"/>
    </row>
    <row r="80" spans="1:24" ht="13.5" customHeight="1">
      <c r="A80" s="1203"/>
      <c r="B80" s="554"/>
      <c r="C80" s="555"/>
      <c r="D80" s="534"/>
      <c r="E80" s="534"/>
      <c r="F80" s="534"/>
      <c r="G80" s="534"/>
      <c r="H80" s="534"/>
      <c r="I80" s="534"/>
      <c r="J80" s="534"/>
      <c r="K80" s="534"/>
      <c r="L80" s="534"/>
      <c r="M80" s="534"/>
      <c r="N80" s="534"/>
      <c r="O80" s="534"/>
      <c r="P80" s="534"/>
      <c r="Q80" s="535">
        <f t="shared" ref="Q80:Q92" si="11">D80+I80+K80+O80+M80</f>
        <v>0</v>
      </c>
      <c r="R80" s="541"/>
      <c r="S80" s="528"/>
      <c r="T80" s="529"/>
      <c r="U80" s="528"/>
      <c r="V80" s="528"/>
      <c r="W80" s="528"/>
      <c r="X80" s="528"/>
    </row>
    <row r="81" spans="1:24" ht="13.5" customHeight="1">
      <c r="A81" s="1204"/>
      <c r="B81" s="542"/>
      <c r="C81" s="518"/>
      <c r="D81" s="511"/>
      <c r="E81" s="511"/>
      <c r="F81" s="511"/>
      <c r="G81" s="511"/>
      <c r="H81" s="511"/>
      <c r="I81" s="511"/>
      <c r="J81" s="511"/>
      <c r="K81" s="511"/>
      <c r="L81" s="511"/>
      <c r="M81" s="511"/>
      <c r="N81" s="511"/>
      <c r="O81" s="511"/>
      <c r="P81" s="511"/>
      <c r="Q81" s="512">
        <f t="shared" si="11"/>
        <v>0</v>
      </c>
      <c r="R81" s="513"/>
      <c r="S81" s="514"/>
      <c r="T81" s="515"/>
      <c r="U81" s="514"/>
      <c r="V81" s="514"/>
      <c r="W81" s="514"/>
      <c r="X81" s="514"/>
    </row>
    <row r="82" spans="1:24" ht="13.5" customHeight="1">
      <c r="A82" s="1204"/>
      <c r="B82" s="542"/>
      <c r="C82" s="518"/>
      <c r="D82" s="511"/>
      <c r="E82" s="511"/>
      <c r="F82" s="511"/>
      <c r="G82" s="511"/>
      <c r="H82" s="511"/>
      <c r="I82" s="511"/>
      <c r="J82" s="511"/>
      <c r="K82" s="511"/>
      <c r="L82" s="511"/>
      <c r="M82" s="511"/>
      <c r="N82" s="511"/>
      <c r="O82" s="511"/>
      <c r="P82" s="511"/>
      <c r="Q82" s="512">
        <f t="shared" si="11"/>
        <v>0</v>
      </c>
      <c r="R82" s="513"/>
      <c r="S82" s="514"/>
      <c r="T82" s="515"/>
      <c r="U82" s="514"/>
      <c r="V82" s="514"/>
      <c r="W82" s="514"/>
      <c r="X82" s="514"/>
    </row>
    <row r="83" spans="1:24" ht="13.5" customHeight="1">
      <c r="A83" s="1204"/>
      <c r="B83" s="542"/>
      <c r="C83" s="518"/>
      <c r="D83" s="511"/>
      <c r="E83" s="511"/>
      <c r="F83" s="511"/>
      <c r="G83" s="511"/>
      <c r="H83" s="511"/>
      <c r="I83" s="511"/>
      <c r="J83" s="511"/>
      <c r="K83" s="511"/>
      <c r="L83" s="511"/>
      <c r="M83" s="511"/>
      <c r="N83" s="511"/>
      <c r="O83" s="511"/>
      <c r="P83" s="511"/>
      <c r="Q83" s="512">
        <f t="shared" si="11"/>
        <v>0</v>
      </c>
      <c r="R83" s="513"/>
      <c r="S83" s="514"/>
      <c r="T83" s="515"/>
      <c r="U83" s="514"/>
      <c r="V83" s="514"/>
      <c r="W83" s="514"/>
      <c r="X83" s="514"/>
    </row>
    <row r="84" spans="1:24" ht="13.5" customHeight="1">
      <c r="A84" s="1204"/>
      <c r="B84" s="542"/>
      <c r="C84" s="518"/>
      <c r="D84" s="511"/>
      <c r="E84" s="511"/>
      <c r="F84" s="511"/>
      <c r="G84" s="511"/>
      <c r="H84" s="511"/>
      <c r="I84" s="511"/>
      <c r="J84" s="511"/>
      <c r="K84" s="511"/>
      <c r="L84" s="511"/>
      <c r="M84" s="511"/>
      <c r="N84" s="511"/>
      <c r="O84" s="511"/>
      <c r="P84" s="511"/>
      <c r="Q84" s="512">
        <f t="shared" si="11"/>
        <v>0</v>
      </c>
      <c r="R84" s="513"/>
      <c r="S84" s="514"/>
      <c r="T84" s="515"/>
      <c r="U84" s="514"/>
      <c r="V84" s="514"/>
      <c r="W84" s="514"/>
      <c r="X84" s="514"/>
    </row>
    <row r="85" spans="1:24" ht="13.5" customHeight="1">
      <c r="A85" s="1204"/>
      <c r="B85" s="542"/>
      <c r="C85" s="518"/>
      <c r="D85" s="511"/>
      <c r="E85" s="511"/>
      <c r="F85" s="511"/>
      <c r="G85" s="511"/>
      <c r="H85" s="511"/>
      <c r="I85" s="511"/>
      <c r="J85" s="511"/>
      <c r="K85" s="511"/>
      <c r="L85" s="511"/>
      <c r="M85" s="511"/>
      <c r="N85" s="511"/>
      <c r="O85" s="511"/>
      <c r="P85" s="511"/>
      <c r="Q85" s="512">
        <f t="shared" si="11"/>
        <v>0</v>
      </c>
      <c r="R85" s="513"/>
      <c r="S85" s="514"/>
      <c r="T85" s="515"/>
      <c r="U85" s="514"/>
      <c r="V85" s="514"/>
      <c r="W85" s="514"/>
      <c r="X85" s="514"/>
    </row>
    <row r="86" spans="1:24" ht="13.5" customHeight="1">
      <c r="A86" s="1204"/>
      <c r="B86" s="542"/>
      <c r="C86" s="518"/>
      <c r="D86" s="511"/>
      <c r="E86" s="511"/>
      <c r="F86" s="511"/>
      <c r="G86" s="511"/>
      <c r="H86" s="511"/>
      <c r="I86" s="511"/>
      <c r="J86" s="511"/>
      <c r="K86" s="511"/>
      <c r="L86" s="511"/>
      <c r="M86" s="511"/>
      <c r="N86" s="511"/>
      <c r="O86" s="511"/>
      <c r="P86" s="511"/>
      <c r="Q86" s="512">
        <f t="shared" si="11"/>
        <v>0</v>
      </c>
      <c r="R86" s="513"/>
      <c r="S86" s="514"/>
      <c r="T86" s="515"/>
      <c r="U86" s="514"/>
      <c r="V86" s="514"/>
      <c r="W86" s="514"/>
      <c r="X86" s="514"/>
    </row>
    <row r="87" spans="1:24" ht="13.5" customHeight="1">
      <c r="A87" s="1204"/>
      <c r="B87" s="542"/>
      <c r="C87" s="518"/>
      <c r="D87" s="511"/>
      <c r="E87" s="511"/>
      <c r="F87" s="511"/>
      <c r="G87" s="511"/>
      <c r="H87" s="511"/>
      <c r="I87" s="511"/>
      <c r="J87" s="511"/>
      <c r="K87" s="511"/>
      <c r="L87" s="511"/>
      <c r="M87" s="511"/>
      <c r="N87" s="511"/>
      <c r="O87" s="511"/>
      <c r="P87" s="511"/>
      <c r="Q87" s="512">
        <f t="shared" si="11"/>
        <v>0</v>
      </c>
      <c r="R87" s="513"/>
      <c r="S87" s="514"/>
      <c r="T87" s="515"/>
      <c r="U87" s="514"/>
      <c r="V87" s="514"/>
      <c r="W87" s="514"/>
      <c r="X87" s="514"/>
    </row>
    <row r="88" spans="1:24" ht="13.5" customHeight="1">
      <c r="A88" s="1204"/>
      <c r="B88" s="542"/>
      <c r="C88" s="518"/>
      <c r="D88" s="511"/>
      <c r="E88" s="511"/>
      <c r="F88" s="511"/>
      <c r="G88" s="511"/>
      <c r="H88" s="511"/>
      <c r="I88" s="511"/>
      <c r="J88" s="511"/>
      <c r="K88" s="511"/>
      <c r="L88" s="511"/>
      <c r="M88" s="511"/>
      <c r="N88" s="511"/>
      <c r="O88" s="511"/>
      <c r="P88" s="511"/>
      <c r="Q88" s="512">
        <f t="shared" si="11"/>
        <v>0</v>
      </c>
      <c r="R88" s="513"/>
      <c r="S88" s="514"/>
      <c r="T88" s="515"/>
      <c r="U88" s="514"/>
      <c r="V88" s="514"/>
      <c r="W88" s="514"/>
      <c r="X88" s="514"/>
    </row>
    <row r="89" spans="1:24" ht="13.5" customHeight="1">
      <c r="A89" s="1204"/>
      <c r="B89" s="542"/>
      <c r="C89" s="518"/>
      <c r="D89" s="511"/>
      <c r="E89" s="511"/>
      <c r="F89" s="511"/>
      <c r="G89" s="511"/>
      <c r="H89" s="511"/>
      <c r="I89" s="511"/>
      <c r="J89" s="511"/>
      <c r="K89" s="511"/>
      <c r="L89" s="511"/>
      <c r="M89" s="511"/>
      <c r="N89" s="511"/>
      <c r="O89" s="511"/>
      <c r="P89" s="511"/>
      <c r="Q89" s="512">
        <f t="shared" si="11"/>
        <v>0</v>
      </c>
      <c r="R89" s="513"/>
      <c r="S89" s="514"/>
      <c r="T89" s="515"/>
      <c r="U89" s="514"/>
      <c r="V89" s="514"/>
      <c r="W89" s="514"/>
      <c r="X89" s="514"/>
    </row>
    <row r="90" spans="1:24" ht="13.5" customHeight="1">
      <c r="A90" s="1204"/>
      <c r="B90" s="542"/>
      <c r="C90" s="518"/>
      <c r="D90" s="511"/>
      <c r="E90" s="511"/>
      <c r="F90" s="511"/>
      <c r="G90" s="511"/>
      <c r="H90" s="511"/>
      <c r="I90" s="511"/>
      <c r="J90" s="511"/>
      <c r="K90" s="511"/>
      <c r="L90" s="511"/>
      <c r="M90" s="511"/>
      <c r="N90" s="511"/>
      <c r="O90" s="511"/>
      <c r="P90" s="511"/>
      <c r="Q90" s="512">
        <f t="shared" si="11"/>
        <v>0</v>
      </c>
      <c r="R90" s="513"/>
      <c r="S90" s="514"/>
      <c r="T90" s="515"/>
      <c r="U90" s="514"/>
      <c r="V90" s="514"/>
      <c r="W90" s="514"/>
      <c r="X90" s="514"/>
    </row>
    <row r="91" spans="1:24" ht="13.5" customHeight="1">
      <c r="A91" s="1204"/>
      <c r="B91" s="542"/>
      <c r="C91" s="518"/>
      <c r="D91" s="511"/>
      <c r="E91" s="511"/>
      <c r="F91" s="511"/>
      <c r="G91" s="511"/>
      <c r="H91" s="511"/>
      <c r="I91" s="511"/>
      <c r="J91" s="511"/>
      <c r="K91" s="511"/>
      <c r="L91" s="511"/>
      <c r="M91" s="511"/>
      <c r="N91" s="511"/>
      <c r="O91" s="511"/>
      <c r="P91" s="511"/>
      <c r="Q91" s="512">
        <f t="shared" si="11"/>
        <v>0</v>
      </c>
      <c r="R91" s="513"/>
      <c r="S91" s="514"/>
      <c r="T91" s="515"/>
      <c r="U91" s="514"/>
      <c r="V91" s="514"/>
      <c r="W91" s="514"/>
      <c r="X91" s="515"/>
    </row>
    <row r="92" spans="1:24" ht="13.5" customHeight="1">
      <c r="A92" s="1204"/>
      <c r="B92" s="542"/>
      <c r="C92" s="518"/>
      <c r="D92" s="511"/>
      <c r="E92" s="511"/>
      <c r="F92" s="511"/>
      <c r="G92" s="511"/>
      <c r="H92" s="511"/>
      <c r="I92" s="511"/>
      <c r="J92" s="511"/>
      <c r="K92" s="511"/>
      <c r="L92" s="511"/>
      <c r="M92" s="511"/>
      <c r="N92" s="511"/>
      <c r="O92" s="511"/>
      <c r="P92" s="511"/>
      <c r="Q92" s="512">
        <f t="shared" si="11"/>
        <v>0</v>
      </c>
      <c r="R92" s="513"/>
      <c r="S92" s="514"/>
      <c r="T92" s="515"/>
      <c r="U92" s="514"/>
      <c r="V92" s="514"/>
      <c r="W92" s="514"/>
      <c r="X92" s="514"/>
    </row>
    <row r="93" spans="1:24" ht="13.5" customHeight="1">
      <c r="A93" s="1204"/>
      <c r="B93" s="542"/>
      <c r="C93" s="518"/>
      <c r="D93" s="511"/>
      <c r="E93" s="511"/>
      <c r="F93" s="511"/>
      <c r="G93" s="511"/>
      <c r="H93" s="511"/>
      <c r="I93" s="511"/>
      <c r="J93" s="511"/>
      <c r="K93" s="511"/>
      <c r="L93" s="511"/>
      <c r="M93" s="511"/>
      <c r="N93" s="511"/>
      <c r="O93" s="511"/>
      <c r="P93" s="511"/>
      <c r="Q93" s="513"/>
      <c r="R93" s="513"/>
      <c r="S93" s="569"/>
      <c r="T93" s="570"/>
      <c r="U93" s="569"/>
      <c r="V93" s="569"/>
      <c r="W93" s="569"/>
      <c r="X93" s="569"/>
    </row>
    <row r="94" spans="1:24" ht="13.5" customHeight="1">
      <c r="A94" s="1204"/>
      <c r="B94" s="542"/>
      <c r="C94" s="518"/>
      <c r="D94" s="511"/>
      <c r="E94" s="511"/>
      <c r="F94" s="511"/>
      <c r="G94" s="511"/>
      <c r="H94" s="511"/>
      <c r="I94" s="511"/>
      <c r="J94" s="511"/>
      <c r="K94" s="511"/>
      <c r="L94" s="511"/>
      <c r="M94" s="511"/>
      <c r="N94" s="511"/>
      <c r="O94" s="511"/>
      <c r="P94" s="511"/>
      <c r="Q94" s="513"/>
      <c r="R94" s="513"/>
      <c r="S94" s="569"/>
      <c r="T94" s="570"/>
      <c r="U94" s="569"/>
      <c r="V94" s="569"/>
      <c r="W94" s="569"/>
      <c r="X94" s="569"/>
    </row>
    <row r="95" spans="1:24" ht="13.5" customHeight="1">
      <c r="A95" s="1205"/>
      <c r="B95" s="1201" t="s">
        <v>216</v>
      </c>
      <c r="C95" s="1202"/>
      <c r="D95" s="519">
        <f t="shared" ref="D95:L95" si="12">SUM(D80:D94)</f>
        <v>0</v>
      </c>
      <c r="E95" s="519">
        <f t="shared" si="12"/>
        <v>0</v>
      </c>
      <c r="F95" s="519">
        <f t="shared" si="12"/>
        <v>0</v>
      </c>
      <c r="G95" s="519">
        <f t="shared" si="12"/>
        <v>0</v>
      </c>
      <c r="H95" s="519">
        <f t="shared" si="12"/>
        <v>0</v>
      </c>
      <c r="I95" s="519">
        <f t="shared" si="12"/>
        <v>0</v>
      </c>
      <c r="J95" s="519">
        <f t="shared" si="12"/>
        <v>0</v>
      </c>
      <c r="K95" s="519">
        <f t="shared" si="12"/>
        <v>0</v>
      </c>
      <c r="L95" s="519">
        <f t="shared" si="12"/>
        <v>0</v>
      </c>
      <c r="M95" s="519"/>
      <c r="N95" s="519"/>
      <c r="O95" s="519">
        <f>SUM(O80:O94)</f>
        <v>0</v>
      </c>
      <c r="P95" s="519">
        <f>SUM(P80:P94)</f>
        <v>0</v>
      </c>
      <c r="Q95" s="519">
        <f>SUM(Q80:Q94)</f>
        <v>0</v>
      </c>
      <c r="R95" s="519">
        <f>SUM(R80:R94)</f>
        <v>0</v>
      </c>
      <c r="S95" s="567">
        <f>Q80+Q81+Q82+Q83+Q84+Q85+Q86+Q87+Q88+Q89+Q90+Q91+Q92</f>
        <v>0</v>
      </c>
      <c r="T95" s="521">
        <f>Q80+Q81+Q82+Q83+Q84+Q85+Q86+Q87+Q88+Q90+Q91</f>
        <v>0</v>
      </c>
      <c r="U95" s="571"/>
      <c r="V95" s="571"/>
      <c r="W95" s="571"/>
      <c r="X95" s="571"/>
    </row>
    <row r="96" spans="1:24" ht="13.5" customHeight="1">
      <c r="A96" s="1210"/>
      <c r="B96" s="542"/>
      <c r="C96" s="518"/>
      <c r="D96" s="534"/>
      <c r="E96" s="511"/>
      <c r="F96" s="511"/>
      <c r="G96" s="511"/>
      <c r="H96" s="511"/>
      <c r="I96" s="511"/>
      <c r="J96" s="511"/>
      <c r="K96" s="511"/>
      <c r="L96" s="511"/>
      <c r="M96" s="511"/>
      <c r="N96" s="511"/>
      <c r="O96" s="511"/>
      <c r="P96" s="511"/>
      <c r="Q96" s="512">
        <f>D96+I96+K96+O96+M96</f>
        <v>0</v>
      </c>
      <c r="R96" s="511"/>
      <c r="S96" s="514"/>
      <c r="T96" s="515"/>
      <c r="U96" s="514"/>
      <c r="V96" s="514"/>
      <c r="W96" s="514"/>
      <c r="X96" s="514"/>
    </row>
    <row r="97" spans="1:24" ht="13.5" customHeight="1">
      <c r="A97" s="1211"/>
      <c r="B97" s="542"/>
      <c r="C97" s="518"/>
      <c r="D97" s="511"/>
      <c r="E97" s="511"/>
      <c r="F97" s="511"/>
      <c r="G97" s="511"/>
      <c r="H97" s="511"/>
      <c r="I97" s="511"/>
      <c r="J97" s="511"/>
      <c r="K97" s="511"/>
      <c r="L97" s="511"/>
      <c r="M97" s="511"/>
      <c r="N97" s="511"/>
      <c r="O97" s="511"/>
      <c r="P97" s="511"/>
      <c r="Q97" s="511"/>
      <c r="R97" s="511"/>
      <c r="S97" s="572"/>
      <c r="T97" s="573"/>
      <c r="U97" s="574"/>
      <c r="V97" s="574"/>
      <c r="W97" s="574"/>
      <c r="X97" s="574"/>
    </row>
    <row r="98" spans="1:24" ht="13.5" customHeight="1">
      <c r="A98" s="1212"/>
      <c r="B98" s="1201" t="s">
        <v>216</v>
      </c>
      <c r="C98" s="1202"/>
      <c r="D98" s="519">
        <f t="shared" ref="D98:R98" si="13">SUM(D96:D97)</f>
        <v>0</v>
      </c>
      <c r="E98" s="519">
        <f t="shared" si="13"/>
        <v>0</v>
      </c>
      <c r="F98" s="519">
        <f t="shared" si="13"/>
        <v>0</v>
      </c>
      <c r="G98" s="519">
        <f t="shared" si="13"/>
        <v>0</v>
      </c>
      <c r="H98" s="519">
        <f t="shared" si="13"/>
        <v>0</v>
      </c>
      <c r="I98" s="519">
        <f t="shared" si="13"/>
        <v>0</v>
      </c>
      <c r="J98" s="519">
        <f t="shared" si="13"/>
        <v>0</v>
      </c>
      <c r="K98" s="519">
        <f t="shared" si="13"/>
        <v>0</v>
      </c>
      <c r="L98" s="519">
        <f t="shared" si="13"/>
        <v>0</v>
      </c>
      <c r="M98" s="519">
        <f t="shared" si="13"/>
        <v>0</v>
      </c>
      <c r="N98" s="519">
        <f t="shared" si="13"/>
        <v>0</v>
      </c>
      <c r="O98" s="519">
        <f t="shared" si="13"/>
        <v>0</v>
      </c>
      <c r="P98" s="519">
        <f t="shared" si="13"/>
        <v>0</v>
      </c>
      <c r="Q98" s="519">
        <f t="shared" si="13"/>
        <v>0</v>
      </c>
      <c r="R98" s="519">
        <f t="shared" si="13"/>
        <v>0</v>
      </c>
      <c r="S98" s="575">
        <f>Q96</f>
        <v>0</v>
      </c>
      <c r="T98" s="521">
        <f>Q96</f>
        <v>0</v>
      </c>
      <c r="U98" s="576"/>
      <c r="V98" s="576"/>
      <c r="W98" s="576"/>
      <c r="X98" s="576"/>
    </row>
    <row r="99" spans="1:24" ht="13.5" customHeight="1">
      <c r="A99" s="1221"/>
      <c r="B99" s="554"/>
      <c r="C99" s="555"/>
      <c r="D99" s="534"/>
      <c r="E99" s="534"/>
      <c r="F99" s="534"/>
      <c r="G99" s="534"/>
      <c r="H99" s="534"/>
      <c r="I99" s="534"/>
      <c r="J99" s="534"/>
      <c r="K99" s="534"/>
      <c r="L99" s="534"/>
      <c r="M99" s="534"/>
      <c r="N99" s="534"/>
      <c r="O99" s="534"/>
      <c r="P99" s="534"/>
      <c r="Q99" s="535">
        <f>D99+I99+K99+O99+M99</f>
        <v>0</v>
      </c>
      <c r="R99" s="534"/>
      <c r="S99" s="536"/>
      <c r="T99" s="529"/>
      <c r="U99" s="536"/>
      <c r="V99" s="536"/>
      <c r="W99" s="536"/>
      <c r="X99" s="536"/>
    </row>
    <row r="100" spans="1:24" ht="13.5" customHeight="1" thickBot="1">
      <c r="A100" s="1229"/>
      <c r="B100" s="1215" t="s">
        <v>216</v>
      </c>
      <c r="C100" s="1216"/>
      <c r="D100" s="564">
        <f t="shared" ref="D100:L100" si="14">SUM(D99:D99)</f>
        <v>0</v>
      </c>
      <c r="E100" s="564">
        <f t="shared" si="14"/>
        <v>0</v>
      </c>
      <c r="F100" s="564">
        <f t="shared" si="14"/>
        <v>0</v>
      </c>
      <c r="G100" s="564">
        <f t="shared" si="14"/>
        <v>0</v>
      </c>
      <c r="H100" s="564">
        <f t="shared" si="14"/>
        <v>0</v>
      </c>
      <c r="I100" s="564">
        <f t="shared" si="14"/>
        <v>0</v>
      </c>
      <c r="J100" s="564">
        <f t="shared" si="14"/>
        <v>0</v>
      </c>
      <c r="K100" s="564">
        <f t="shared" si="14"/>
        <v>0</v>
      </c>
      <c r="L100" s="564">
        <f t="shared" si="14"/>
        <v>0</v>
      </c>
      <c r="M100" s="564"/>
      <c r="N100" s="564"/>
      <c r="O100" s="564">
        <f>SUM(O99:O99)</f>
        <v>0</v>
      </c>
      <c r="P100" s="564">
        <f>SUM(P99:P99)</f>
        <v>0</v>
      </c>
      <c r="Q100" s="564">
        <f>SUM(Q99:Q99)</f>
        <v>0</v>
      </c>
      <c r="R100" s="564">
        <f>SUM(R99:R99)</f>
        <v>0</v>
      </c>
      <c r="S100" s="577">
        <f>Q99</f>
        <v>0</v>
      </c>
      <c r="T100" s="520">
        <f>Q99</f>
        <v>0</v>
      </c>
      <c r="U100" s="578"/>
      <c r="V100" s="578"/>
      <c r="W100" s="578"/>
      <c r="X100" s="578"/>
    </row>
    <row r="101" spans="1:24" ht="13.5" customHeight="1" thickTop="1">
      <c r="A101" s="1226" t="s">
        <v>215</v>
      </c>
      <c r="B101" s="1227"/>
      <c r="C101" s="1228"/>
      <c r="D101" s="579">
        <f t="shared" ref="D101:T101" si="15">D15+D24+D34+D38+D51+D55+D71+D79+D95+D100+D98</f>
        <v>0</v>
      </c>
      <c r="E101" s="579">
        <f t="shared" si="15"/>
        <v>0</v>
      </c>
      <c r="F101" s="579">
        <f t="shared" si="15"/>
        <v>0</v>
      </c>
      <c r="G101" s="579">
        <f t="shared" si="15"/>
        <v>0</v>
      </c>
      <c r="H101" s="579">
        <f t="shared" si="15"/>
        <v>0</v>
      </c>
      <c r="I101" s="579">
        <f t="shared" si="15"/>
        <v>0</v>
      </c>
      <c r="J101" s="579">
        <f t="shared" si="15"/>
        <v>0</v>
      </c>
      <c r="K101" s="579">
        <f t="shared" si="15"/>
        <v>0</v>
      </c>
      <c r="L101" s="579">
        <f t="shared" si="15"/>
        <v>0</v>
      </c>
      <c r="M101" s="579">
        <f t="shared" si="15"/>
        <v>0</v>
      </c>
      <c r="N101" s="579">
        <f t="shared" si="15"/>
        <v>0</v>
      </c>
      <c r="O101" s="579">
        <f t="shared" si="15"/>
        <v>0</v>
      </c>
      <c r="P101" s="579">
        <f t="shared" si="15"/>
        <v>0</v>
      </c>
      <c r="Q101" s="579">
        <f t="shared" si="15"/>
        <v>0</v>
      </c>
      <c r="R101" s="579">
        <f t="shared" si="15"/>
        <v>0</v>
      </c>
      <c r="S101" s="580">
        <f t="shared" si="15"/>
        <v>0</v>
      </c>
      <c r="T101" s="580">
        <f t="shared" si="15"/>
        <v>0</v>
      </c>
      <c r="U101" s="1230"/>
      <c r="V101" s="1230"/>
      <c r="W101" s="1230"/>
      <c r="X101" s="1231"/>
    </row>
    <row r="102" spans="1:24" ht="13.5" customHeight="1">
      <c r="A102" s="1234" t="s">
        <v>214</v>
      </c>
      <c r="B102" s="1235"/>
      <c r="C102" s="1236"/>
      <c r="D102" s="1237">
        <f>E101+F101+G101+H101</f>
        <v>0</v>
      </c>
      <c r="E102" s="1238"/>
      <c r="F102" s="1238"/>
      <c r="G102" s="1238"/>
      <c r="H102" s="1239"/>
      <c r="I102" s="1240">
        <f>I101+J101</f>
        <v>0</v>
      </c>
      <c r="J102" s="1241"/>
      <c r="K102" s="1240">
        <f>K101+L101</f>
        <v>0</v>
      </c>
      <c r="L102" s="1241"/>
      <c r="M102" s="1240">
        <f>M101+N101</f>
        <v>0</v>
      </c>
      <c r="N102" s="1241"/>
      <c r="O102" s="1240">
        <f>O101+P101</f>
        <v>0</v>
      </c>
      <c r="P102" s="1241"/>
      <c r="Q102" s="1237">
        <f>Q101+R101</f>
        <v>0</v>
      </c>
      <c r="R102" s="1239"/>
      <c r="S102" s="581"/>
      <c r="T102" s="581"/>
      <c r="U102" s="1232"/>
      <c r="V102" s="1232"/>
      <c r="W102" s="1232"/>
      <c r="X102" s="1233"/>
    </row>
    <row r="103" spans="1:24" ht="13.5" customHeight="1">
      <c r="A103" s="582" t="s">
        <v>163</v>
      </c>
      <c r="B103" s="583"/>
      <c r="C103" s="584"/>
      <c r="D103" s="584"/>
      <c r="E103" s="584"/>
      <c r="F103" s="584"/>
      <c r="G103" s="584"/>
      <c r="H103" s="584"/>
      <c r="I103" s="584"/>
      <c r="J103" s="584"/>
      <c r="K103" s="584"/>
      <c r="L103" s="585"/>
      <c r="M103" s="497"/>
      <c r="N103" s="497"/>
      <c r="O103" s="497"/>
      <c r="P103" s="585"/>
      <c r="Q103" s="585"/>
      <c r="R103" s="585"/>
      <c r="S103" s="585"/>
      <c r="T103" s="497"/>
      <c r="U103" s="497"/>
      <c r="V103" s="497"/>
      <c r="W103" s="497"/>
      <c r="X103" s="585"/>
    </row>
    <row r="104" spans="1:24" ht="13.5" customHeight="1">
      <c r="A104" s="1214"/>
      <c r="B104" s="1214"/>
      <c r="C104" s="586"/>
      <c r="D104" s="587"/>
      <c r="E104" s="588"/>
      <c r="F104" s="587"/>
      <c r="G104" s="589"/>
      <c r="H104" s="589"/>
      <c r="I104" s="590"/>
      <c r="J104" s="590"/>
      <c r="K104" s="590"/>
      <c r="L104" s="590"/>
      <c r="M104" s="589"/>
      <c r="N104" s="589"/>
      <c r="O104" s="589"/>
      <c r="P104" s="590"/>
      <c r="Q104" s="585"/>
      <c r="R104" s="585"/>
      <c r="T104" s="497"/>
      <c r="U104" s="497"/>
      <c r="V104" s="497"/>
      <c r="W104" s="497"/>
      <c r="X104" s="585"/>
    </row>
    <row r="105" spans="1:24" ht="13.5" customHeight="1">
      <c r="A105" s="1213" t="s">
        <v>213</v>
      </c>
      <c r="B105" s="1213"/>
      <c r="C105" s="493"/>
      <c r="D105" s="587"/>
      <c r="E105" s="588"/>
      <c r="F105" s="588"/>
      <c r="G105" s="589"/>
      <c r="H105" s="589"/>
      <c r="I105" s="590"/>
      <c r="J105" s="590"/>
      <c r="K105" s="590"/>
      <c r="L105" s="590"/>
      <c r="M105" s="589"/>
      <c r="N105" s="589"/>
      <c r="O105" s="589"/>
      <c r="P105" s="590"/>
      <c r="Q105" s="585"/>
      <c r="R105" s="585"/>
      <c r="T105" s="497"/>
      <c r="U105" s="497"/>
      <c r="V105" s="497"/>
      <c r="W105" s="497"/>
      <c r="X105" s="585"/>
    </row>
    <row r="106" spans="1:24" ht="13.5" customHeight="1">
      <c r="A106" s="1223" t="s">
        <v>212</v>
      </c>
      <c r="B106" s="1223"/>
      <c r="C106" s="1223"/>
      <c r="D106" s="592" t="s">
        <v>211</v>
      </c>
      <c r="E106" s="592" t="s">
        <v>210</v>
      </c>
      <c r="F106" s="592" t="s">
        <v>209</v>
      </c>
      <c r="G106" s="593" t="s">
        <v>208</v>
      </c>
      <c r="H106" s="593" t="s">
        <v>207</v>
      </c>
      <c r="I106" s="1221" t="s">
        <v>99</v>
      </c>
      <c r="J106" s="490"/>
      <c r="K106" s="590"/>
      <c r="L106" s="590"/>
      <c r="M106" s="589"/>
      <c r="N106" s="589"/>
      <c r="O106" s="589"/>
      <c r="P106" s="590"/>
      <c r="Q106" s="585"/>
      <c r="R106" s="585"/>
      <c r="T106" s="497"/>
      <c r="U106" s="497"/>
      <c r="V106" s="497"/>
      <c r="W106" s="497"/>
      <c r="X106" s="585"/>
    </row>
    <row r="107" spans="1:24" ht="13.5" customHeight="1">
      <c r="A107" s="1223"/>
      <c r="B107" s="1223"/>
      <c r="C107" s="1223"/>
      <c r="D107" s="594" t="s">
        <v>206</v>
      </c>
      <c r="E107" s="594" t="s">
        <v>196</v>
      </c>
      <c r="F107" s="594" t="s">
        <v>205</v>
      </c>
      <c r="G107" s="595"/>
      <c r="H107" s="596"/>
      <c r="I107" s="1222"/>
      <c r="J107" s="490"/>
      <c r="K107" s="590"/>
      <c r="L107" s="590"/>
      <c r="M107" s="589"/>
      <c r="N107" s="589"/>
      <c r="O107" s="589"/>
      <c r="P107" s="590"/>
      <c r="Q107" s="585"/>
      <c r="R107" s="585"/>
      <c r="T107" s="585"/>
      <c r="U107" s="585"/>
      <c r="V107" s="585"/>
      <c r="W107" s="585"/>
      <c r="X107" s="585"/>
    </row>
    <row r="108" spans="1:24" ht="13.5" customHeight="1">
      <c r="A108" s="1194" t="s">
        <v>204</v>
      </c>
      <c r="B108" s="1194"/>
      <c r="C108" s="1194"/>
      <c r="D108" s="597"/>
      <c r="E108" s="597"/>
      <c r="F108" s="597"/>
      <c r="G108" s="597"/>
      <c r="H108" s="597"/>
      <c r="I108" s="598">
        <f>Q101</f>
        <v>0</v>
      </c>
      <c r="J108" s="490"/>
      <c r="K108" s="585"/>
      <c r="L108" s="585"/>
      <c r="M108" s="497"/>
      <c r="N108" s="497"/>
      <c r="O108" s="497"/>
      <c r="P108" s="585"/>
      <c r="Q108" s="585"/>
      <c r="R108" s="585"/>
      <c r="S108" s="599"/>
      <c r="T108" s="585"/>
    </row>
    <row r="109" spans="1:24" ht="13.5" customHeight="1">
      <c r="A109" s="1194" t="s">
        <v>203</v>
      </c>
      <c r="B109" s="1194"/>
      <c r="C109" s="600" t="s">
        <v>202</v>
      </c>
      <c r="D109" s="601"/>
      <c r="E109" s="601"/>
      <c r="F109" s="602"/>
      <c r="G109" s="602"/>
      <c r="H109" s="602"/>
      <c r="I109" s="601">
        <f>D109+E109</f>
        <v>0</v>
      </c>
      <c r="J109" s="490"/>
      <c r="K109" s="585"/>
      <c r="L109" s="585"/>
      <c r="M109" s="497"/>
      <c r="N109" s="497"/>
      <c r="O109" s="497"/>
      <c r="P109" s="585"/>
      <c r="Q109" s="585"/>
      <c r="R109" s="585"/>
      <c r="T109" s="585"/>
    </row>
    <row r="110" spans="1:24" ht="13.5" customHeight="1">
      <c r="A110" s="1194"/>
      <c r="B110" s="1194"/>
      <c r="C110" s="600" t="s">
        <v>201</v>
      </c>
      <c r="D110" s="601"/>
      <c r="E110" s="601"/>
      <c r="F110" s="602"/>
      <c r="G110" s="602"/>
      <c r="H110" s="602"/>
      <c r="I110" s="601">
        <f>D110+F110</f>
        <v>0</v>
      </c>
      <c r="J110" s="490"/>
      <c r="K110" s="585"/>
      <c r="L110" s="585"/>
      <c r="M110" s="497"/>
      <c r="N110" s="497"/>
      <c r="O110" s="497"/>
      <c r="P110" s="585"/>
      <c r="Q110" s="585"/>
      <c r="R110" s="585"/>
      <c r="T110" s="585"/>
    </row>
    <row r="111" spans="1:24" ht="13.5" customHeight="1">
      <c r="A111" s="1194"/>
      <c r="B111" s="1194"/>
      <c r="C111" s="600" t="s">
        <v>200</v>
      </c>
      <c r="D111" s="601"/>
      <c r="E111" s="601"/>
      <c r="F111" s="602"/>
      <c r="G111" s="602"/>
      <c r="H111" s="602"/>
      <c r="I111" s="601">
        <f>D111+G111</f>
        <v>0</v>
      </c>
      <c r="J111" s="490"/>
      <c r="K111" s="585"/>
      <c r="L111" s="585"/>
      <c r="M111" s="497"/>
      <c r="N111" s="497"/>
      <c r="O111" s="497"/>
      <c r="P111" s="585"/>
      <c r="Q111" s="585"/>
      <c r="R111" s="585"/>
      <c r="T111" s="585"/>
    </row>
    <row r="112" spans="1:24" ht="13.5" customHeight="1">
      <c r="A112" s="1194"/>
      <c r="B112" s="1194"/>
      <c r="C112" s="600" t="s">
        <v>199</v>
      </c>
      <c r="D112" s="601"/>
      <c r="E112" s="601"/>
      <c r="F112" s="602"/>
      <c r="G112" s="602"/>
      <c r="H112" s="602"/>
      <c r="I112" s="601">
        <f>E112+F112</f>
        <v>0</v>
      </c>
      <c r="J112" s="490"/>
      <c r="K112" s="585"/>
      <c r="L112" s="585"/>
      <c r="M112" s="497"/>
      <c r="N112" s="497"/>
      <c r="O112" s="497"/>
      <c r="P112" s="585"/>
      <c r="Q112" s="585"/>
      <c r="R112" s="585"/>
      <c r="T112" s="585"/>
    </row>
    <row r="113" spans="1:20" ht="13.5" customHeight="1">
      <c r="A113" s="1194"/>
      <c r="B113" s="1194"/>
      <c r="C113" s="600" t="s">
        <v>198</v>
      </c>
      <c r="D113" s="601"/>
      <c r="E113" s="601"/>
      <c r="F113" s="601"/>
      <c r="G113" s="601"/>
      <c r="H113" s="601"/>
      <c r="I113" s="601">
        <f>E113+F113</f>
        <v>0</v>
      </c>
      <c r="J113" s="490"/>
      <c r="K113" s="585"/>
      <c r="L113" s="585"/>
      <c r="M113" s="497"/>
      <c r="N113" s="497"/>
      <c r="O113" s="497"/>
      <c r="P113" s="585"/>
      <c r="Q113" s="585"/>
      <c r="R113" s="585"/>
      <c r="T113" s="585"/>
    </row>
    <row r="114" spans="1:20" ht="13.5" customHeight="1">
      <c r="A114" s="1194"/>
      <c r="B114" s="1194"/>
      <c r="C114" s="603" t="s">
        <v>197</v>
      </c>
      <c r="D114" s="604"/>
      <c r="E114" s="604"/>
      <c r="F114" s="604"/>
      <c r="G114" s="605"/>
      <c r="H114" s="606"/>
      <c r="I114" s="601">
        <f>SUM(D114:H114)</f>
        <v>0</v>
      </c>
      <c r="J114" s="585"/>
      <c r="K114" s="585"/>
      <c r="L114" s="585"/>
      <c r="M114" s="497"/>
      <c r="N114" s="497"/>
      <c r="O114" s="497"/>
      <c r="P114" s="585"/>
      <c r="Q114" s="585"/>
      <c r="R114" s="585"/>
      <c r="T114" s="585"/>
    </row>
    <row r="115" spans="1:20" ht="13.5" customHeight="1">
      <c r="A115" s="607"/>
      <c r="B115" s="608"/>
      <c r="C115" s="609"/>
      <c r="D115" s="610"/>
      <c r="E115" s="610"/>
      <c r="F115" s="610"/>
      <c r="G115" s="610"/>
      <c r="H115" s="585"/>
      <c r="I115" s="585"/>
      <c r="J115" s="585"/>
      <c r="K115" s="585"/>
      <c r="L115" s="585"/>
      <c r="M115" s="585"/>
      <c r="N115" s="585"/>
      <c r="O115" s="585"/>
      <c r="P115" s="585"/>
      <c r="Q115" s="585"/>
      <c r="R115" s="585"/>
      <c r="T115" s="585"/>
    </row>
    <row r="116" spans="1:20" ht="13.5" customHeight="1">
      <c r="A116" s="608" t="s">
        <v>1046</v>
      </c>
      <c r="B116" s="608"/>
      <c r="C116" s="609"/>
      <c r="D116" s="610"/>
      <c r="E116" s="610"/>
      <c r="F116" s="610"/>
      <c r="G116" s="610"/>
      <c r="H116" s="585"/>
      <c r="T116" s="585"/>
    </row>
    <row r="117" spans="1:20" ht="13.5" customHeight="1">
      <c r="A117" s="608" t="s">
        <v>1047</v>
      </c>
      <c r="B117" s="608"/>
      <c r="D117" s="611"/>
      <c r="E117" s="611"/>
      <c r="F117" s="611"/>
      <c r="G117" s="585"/>
      <c r="H117" s="585"/>
      <c r="T117" s="585"/>
    </row>
    <row r="118" spans="1:20" ht="13.5" customHeight="1">
      <c r="A118" s="608" t="s">
        <v>1048</v>
      </c>
      <c r="B118" s="608"/>
      <c r="D118" s="611"/>
      <c r="E118" s="611"/>
      <c r="F118" s="611"/>
      <c r="G118" s="585"/>
      <c r="H118" s="585"/>
      <c r="T118" s="585"/>
    </row>
    <row r="119" spans="1:20" ht="13.5" customHeight="1">
      <c r="A119" s="608" t="s">
        <v>1049</v>
      </c>
      <c r="B119" s="608"/>
      <c r="D119" s="611"/>
      <c r="E119" s="611"/>
      <c r="F119" s="611"/>
      <c r="G119" s="585"/>
      <c r="H119" s="585"/>
      <c r="T119" s="585"/>
    </row>
    <row r="120" spans="1:20" ht="13.5" customHeight="1">
      <c r="A120" s="582"/>
      <c r="T120" s="585"/>
    </row>
    <row r="121" spans="1:20" ht="13.5" customHeight="1">
      <c r="A121" s="582"/>
      <c r="T121" s="585"/>
    </row>
    <row r="122" spans="1:20" ht="13.5" customHeight="1">
      <c r="A122" s="582"/>
      <c r="T122" s="585"/>
    </row>
    <row r="123" spans="1:20" ht="13.5" customHeight="1">
      <c r="A123" s="582"/>
      <c r="T123" s="585"/>
    </row>
    <row r="124" spans="1:20" ht="13.5" customHeight="1">
      <c r="A124" s="582"/>
      <c r="T124" s="585"/>
    </row>
    <row r="125" spans="1:20" ht="13.5" customHeight="1">
      <c r="A125" s="582"/>
      <c r="T125" s="585"/>
    </row>
    <row r="126" spans="1:20" ht="13.5" customHeight="1">
      <c r="T126" s="585"/>
    </row>
    <row r="127" spans="1:20" ht="13.5" customHeight="1">
      <c r="T127" s="585"/>
    </row>
    <row r="128" spans="1:20" ht="13.5" customHeight="1">
      <c r="T128" s="585"/>
    </row>
    <row r="129" spans="20:20" ht="13.5" customHeight="1">
      <c r="T129" s="585"/>
    </row>
    <row r="130" spans="20:20" ht="13.5" customHeight="1">
      <c r="T130" s="585"/>
    </row>
    <row r="131" spans="20:20" ht="13.5" customHeight="1">
      <c r="T131" s="585"/>
    </row>
    <row r="132" spans="20:20" ht="13.5" customHeight="1">
      <c r="T132" s="585"/>
    </row>
    <row r="133" spans="20:20" ht="13.5" customHeight="1">
      <c r="T133" s="585"/>
    </row>
    <row r="134" spans="20:20" ht="13.5" customHeight="1">
      <c r="T134" s="585"/>
    </row>
    <row r="135" spans="20:20" ht="13.5" customHeight="1">
      <c r="T135" s="585"/>
    </row>
    <row r="136" spans="20:20" ht="13.5" customHeight="1">
      <c r="T136" s="585"/>
    </row>
    <row r="137" spans="20:20" ht="13.5" customHeight="1">
      <c r="T137" s="585"/>
    </row>
    <row r="138" spans="20:20" ht="13.5" customHeight="1">
      <c r="T138" s="585"/>
    </row>
    <row r="139" spans="20:20" ht="13.5" customHeight="1">
      <c r="T139" s="585"/>
    </row>
    <row r="140" spans="20:20" ht="13.5" customHeight="1">
      <c r="T140" s="585"/>
    </row>
    <row r="141" spans="20:20" ht="13.5" customHeight="1">
      <c r="T141" s="585"/>
    </row>
    <row r="142" spans="20:20" ht="13.5" customHeight="1">
      <c r="T142" s="585"/>
    </row>
    <row r="143" spans="20:20" ht="13.5" customHeight="1">
      <c r="T143" s="585"/>
    </row>
    <row r="144" spans="20:20" ht="13.5" customHeight="1">
      <c r="T144" s="585"/>
    </row>
    <row r="145" spans="20:20" ht="13.5" customHeight="1">
      <c r="T145" s="585"/>
    </row>
    <row r="146" spans="20:20" ht="13.5" customHeight="1">
      <c r="T146" s="585"/>
    </row>
    <row r="147" spans="20:20" ht="13.5" customHeight="1">
      <c r="T147" s="585"/>
    </row>
    <row r="148" spans="20:20" ht="13.5" customHeight="1">
      <c r="T148" s="585"/>
    </row>
    <row r="149" spans="20:20" ht="13.5" customHeight="1">
      <c r="T149" s="585"/>
    </row>
    <row r="150" spans="20:20" ht="13.5" customHeight="1">
      <c r="T150" s="585"/>
    </row>
    <row r="151" spans="20:20" ht="13.5" customHeight="1">
      <c r="T151" s="585"/>
    </row>
    <row r="152" spans="20:20" ht="13.5" customHeight="1">
      <c r="T152" s="585"/>
    </row>
    <row r="153" spans="20:20" ht="13.5" customHeight="1">
      <c r="T153" s="585"/>
    </row>
    <row r="154" spans="20:20" ht="13.5" customHeight="1">
      <c r="T154" s="585"/>
    </row>
    <row r="155" spans="20:20" ht="13.5" customHeight="1">
      <c r="T155" s="585"/>
    </row>
    <row r="156" spans="20:20" ht="13.5" customHeight="1">
      <c r="T156" s="585"/>
    </row>
    <row r="157" spans="20:20" ht="13.5" customHeight="1">
      <c r="T157" s="585"/>
    </row>
    <row r="158" spans="20:20" ht="13.5" customHeight="1">
      <c r="T158" s="585"/>
    </row>
    <row r="159" spans="20:20" ht="13.5" customHeight="1">
      <c r="T159" s="585"/>
    </row>
    <row r="160" spans="20:20" ht="13.5" customHeight="1">
      <c r="T160" s="585"/>
    </row>
    <row r="161" spans="20:20" ht="13.5" customHeight="1">
      <c r="T161" s="585"/>
    </row>
    <row r="162" spans="20:20" ht="13.5" customHeight="1">
      <c r="T162" s="585"/>
    </row>
    <row r="163" spans="20:20" ht="13.5" customHeight="1">
      <c r="T163" s="585"/>
    </row>
    <row r="164" spans="20:20" ht="13.5" customHeight="1">
      <c r="T164" s="585"/>
    </row>
    <row r="165" spans="20:20" ht="13.5" customHeight="1">
      <c r="T165" s="585"/>
    </row>
    <row r="166" spans="20:20" ht="13.5" customHeight="1">
      <c r="T166" s="585"/>
    </row>
    <row r="167" spans="20:20" ht="13.5" customHeight="1">
      <c r="T167" s="585"/>
    </row>
    <row r="168" spans="20:20" ht="13.5" customHeight="1">
      <c r="T168" s="585"/>
    </row>
    <row r="169" spans="20:20" ht="13.5" customHeight="1">
      <c r="T169" s="585"/>
    </row>
    <row r="170" spans="20:20" ht="13.5" customHeight="1">
      <c r="T170" s="585"/>
    </row>
    <row r="171" spans="20:20" ht="13.5" customHeight="1">
      <c r="T171" s="585"/>
    </row>
    <row r="172" spans="20:20" ht="13.5" customHeight="1">
      <c r="T172" s="585"/>
    </row>
    <row r="173" spans="20:20" ht="13.5" customHeight="1">
      <c r="T173" s="585"/>
    </row>
    <row r="174" spans="20:20" ht="13.5" customHeight="1">
      <c r="T174" s="585"/>
    </row>
    <row r="175" spans="20:20" ht="13.5" customHeight="1">
      <c r="T175" s="585"/>
    </row>
    <row r="176" spans="20:20" ht="13.5" customHeight="1">
      <c r="T176" s="585"/>
    </row>
    <row r="177" spans="20:20" ht="13.5" customHeight="1">
      <c r="T177" s="585"/>
    </row>
    <row r="178" spans="20:20" ht="13.5" customHeight="1">
      <c r="T178" s="585"/>
    </row>
    <row r="179" spans="20:20" ht="13.5" customHeight="1">
      <c r="T179" s="585"/>
    </row>
    <row r="180" spans="20:20" ht="13.5" customHeight="1">
      <c r="T180" s="585"/>
    </row>
    <row r="181" spans="20:20" ht="13.5" customHeight="1">
      <c r="T181" s="585"/>
    </row>
    <row r="182" spans="20:20" ht="13.5" customHeight="1">
      <c r="T182" s="585"/>
    </row>
    <row r="183" spans="20:20" ht="13.5" customHeight="1">
      <c r="T183" s="585"/>
    </row>
    <row r="184" spans="20:20" ht="13.5" customHeight="1">
      <c r="T184" s="585"/>
    </row>
    <row r="185" spans="20:20" ht="13.5" customHeight="1">
      <c r="T185" s="585"/>
    </row>
    <row r="186" spans="20:20" ht="13.5" customHeight="1">
      <c r="T186" s="585"/>
    </row>
    <row r="187" spans="20:20" ht="13.5" customHeight="1">
      <c r="T187" s="585"/>
    </row>
    <row r="188" spans="20:20" ht="13.5" customHeight="1">
      <c r="T188" s="585"/>
    </row>
    <row r="189" spans="20:20" ht="13.5" customHeight="1">
      <c r="T189" s="585"/>
    </row>
    <row r="190" spans="20:20" ht="13.5" customHeight="1">
      <c r="T190" s="585"/>
    </row>
    <row r="191" spans="20:20" ht="13.5" customHeight="1">
      <c r="T191" s="585"/>
    </row>
    <row r="192" spans="20:20" ht="13.5" customHeight="1">
      <c r="T192" s="585"/>
    </row>
    <row r="193" spans="20:20" ht="13.5" customHeight="1">
      <c r="T193" s="585"/>
    </row>
    <row r="194" spans="20:20" ht="13.5" customHeight="1">
      <c r="T194" s="585"/>
    </row>
    <row r="195" spans="20:20" ht="13.5" customHeight="1">
      <c r="T195" s="585"/>
    </row>
    <row r="196" spans="20:20" ht="13.5" customHeight="1">
      <c r="T196" s="585"/>
    </row>
    <row r="197" spans="20:20" ht="13.5" customHeight="1">
      <c r="T197" s="585"/>
    </row>
    <row r="198" spans="20:20" ht="13.5" customHeight="1">
      <c r="T198" s="585"/>
    </row>
    <row r="199" spans="20:20" ht="13.5" customHeight="1">
      <c r="T199" s="585"/>
    </row>
    <row r="200" spans="20:20" ht="13.5" customHeight="1">
      <c r="T200" s="585"/>
    </row>
    <row r="201" spans="20:20" ht="13.5" customHeight="1">
      <c r="T201" s="585"/>
    </row>
    <row r="202" spans="20:20" ht="13.5" customHeight="1">
      <c r="T202" s="585"/>
    </row>
    <row r="203" spans="20:20" ht="13.5" customHeight="1">
      <c r="T203" s="585"/>
    </row>
    <row r="204" spans="20:20" ht="13.5" customHeight="1">
      <c r="T204" s="585"/>
    </row>
    <row r="205" spans="20:20" ht="13.5" customHeight="1">
      <c r="T205" s="585"/>
    </row>
    <row r="206" spans="20:20" ht="13.5" customHeight="1">
      <c r="T206" s="585"/>
    </row>
    <row r="207" spans="20:20" ht="13.5" customHeight="1">
      <c r="T207" s="585"/>
    </row>
    <row r="208" spans="20:20" ht="13.5" customHeight="1">
      <c r="T208" s="585"/>
    </row>
    <row r="209" spans="20:20" ht="13.5" customHeight="1">
      <c r="T209" s="585"/>
    </row>
    <row r="210" spans="20:20" ht="13.5" customHeight="1">
      <c r="T210" s="585"/>
    </row>
    <row r="211" spans="20:20" ht="13.5" customHeight="1">
      <c r="T211" s="585"/>
    </row>
    <row r="212" spans="20:20" ht="13.5" customHeight="1">
      <c r="T212" s="585"/>
    </row>
    <row r="213" spans="20:20" ht="13.5" customHeight="1">
      <c r="T213" s="585"/>
    </row>
    <row r="214" spans="20:20" ht="13.5" customHeight="1">
      <c r="T214" s="585"/>
    </row>
    <row r="215" spans="20:20" ht="13.5" customHeight="1">
      <c r="T215" s="585"/>
    </row>
    <row r="216" spans="20:20" ht="13.5" customHeight="1">
      <c r="T216" s="585"/>
    </row>
    <row r="217" spans="20:20" ht="13.5" customHeight="1">
      <c r="T217" s="585"/>
    </row>
    <row r="218" spans="20:20" ht="13.5" customHeight="1">
      <c r="T218" s="585"/>
    </row>
    <row r="219" spans="20:20" ht="13.5" customHeight="1">
      <c r="T219" s="585"/>
    </row>
    <row r="220" spans="20:20" ht="13.5" customHeight="1">
      <c r="T220" s="585"/>
    </row>
    <row r="221" spans="20:20" ht="13.5" customHeight="1">
      <c r="T221" s="585"/>
    </row>
    <row r="222" spans="20:20" ht="13.5" customHeight="1">
      <c r="T222" s="585"/>
    </row>
    <row r="223" spans="20:20" ht="13.5" customHeight="1">
      <c r="T223" s="585"/>
    </row>
    <row r="224" spans="20:20" ht="13.5" customHeight="1">
      <c r="T224" s="585"/>
    </row>
    <row r="225" spans="20:20" ht="13.5" customHeight="1">
      <c r="T225" s="585"/>
    </row>
    <row r="226" spans="20:20" ht="13.5" customHeight="1">
      <c r="T226" s="585"/>
    </row>
    <row r="227" spans="20:20" ht="13.5" customHeight="1">
      <c r="T227" s="585"/>
    </row>
    <row r="228" spans="20:20" ht="13.5" customHeight="1">
      <c r="T228" s="585"/>
    </row>
    <row r="229" spans="20:20" ht="13.5" customHeight="1">
      <c r="T229" s="585"/>
    </row>
    <row r="230" spans="20:20" ht="13.5" customHeight="1">
      <c r="T230" s="585"/>
    </row>
    <row r="231" spans="20:20" ht="13.5" customHeight="1">
      <c r="T231" s="585"/>
    </row>
    <row r="232" spans="20:20" ht="13.5" customHeight="1">
      <c r="T232" s="585"/>
    </row>
    <row r="233" spans="20:20" ht="13.5" customHeight="1">
      <c r="T233" s="585"/>
    </row>
    <row r="234" spans="20:20" ht="13.5" customHeight="1">
      <c r="T234" s="585"/>
    </row>
    <row r="235" spans="20:20" ht="13.5" customHeight="1">
      <c r="T235" s="585"/>
    </row>
    <row r="236" spans="20:20" ht="13.5" customHeight="1">
      <c r="T236" s="585"/>
    </row>
    <row r="237" spans="20:20" ht="13.5" customHeight="1">
      <c r="T237" s="585"/>
    </row>
    <row r="238" spans="20:20" ht="13.5" customHeight="1">
      <c r="T238" s="585"/>
    </row>
    <row r="239" spans="20:20" ht="13.5" customHeight="1">
      <c r="T239" s="585"/>
    </row>
    <row r="240" spans="20:20" ht="13.5" customHeight="1">
      <c r="T240" s="585"/>
    </row>
    <row r="241" spans="20:20" ht="13.5" customHeight="1">
      <c r="T241" s="585"/>
    </row>
    <row r="242" spans="20:20" ht="13.5" customHeight="1">
      <c r="T242" s="585"/>
    </row>
    <row r="243" spans="20:20" ht="13.5" customHeight="1">
      <c r="T243" s="585"/>
    </row>
    <row r="244" spans="20:20" ht="13.5" customHeight="1">
      <c r="T244" s="585"/>
    </row>
    <row r="245" spans="20:20" ht="13.5" customHeight="1">
      <c r="T245" s="585"/>
    </row>
    <row r="246" spans="20:20" ht="13.5" customHeight="1">
      <c r="T246" s="585"/>
    </row>
    <row r="247" spans="20:20" ht="13.5" customHeight="1">
      <c r="T247" s="585"/>
    </row>
    <row r="248" spans="20:20" ht="13.5" customHeight="1">
      <c r="T248" s="585"/>
    </row>
    <row r="249" spans="20:20" ht="13.5" customHeight="1">
      <c r="T249" s="585"/>
    </row>
    <row r="250" spans="20:20" ht="13.5" customHeight="1">
      <c r="T250" s="585"/>
    </row>
    <row r="251" spans="20:20" ht="13.5" customHeight="1">
      <c r="T251" s="585"/>
    </row>
    <row r="252" spans="20:20" ht="13.5" customHeight="1">
      <c r="T252" s="585"/>
    </row>
    <row r="253" spans="20:20" ht="13.5" customHeight="1">
      <c r="T253" s="585"/>
    </row>
    <row r="254" spans="20:20" ht="13.5" customHeight="1">
      <c r="T254" s="585"/>
    </row>
    <row r="255" spans="20:20" ht="13.5" customHeight="1">
      <c r="T255" s="585"/>
    </row>
    <row r="256" spans="20:20" ht="13.5" customHeight="1">
      <c r="T256" s="585"/>
    </row>
    <row r="257" spans="20:20" ht="13.5" customHeight="1">
      <c r="T257" s="585"/>
    </row>
    <row r="258" spans="20:20" ht="13.5" customHeight="1">
      <c r="T258" s="585"/>
    </row>
    <row r="259" spans="20:20" ht="13.5" customHeight="1">
      <c r="T259" s="585"/>
    </row>
    <row r="260" spans="20:20" ht="13.5" customHeight="1">
      <c r="T260" s="585"/>
    </row>
    <row r="261" spans="20:20" ht="13.5" customHeight="1">
      <c r="T261" s="585"/>
    </row>
    <row r="262" spans="20:20" ht="13.5" customHeight="1">
      <c r="T262" s="585"/>
    </row>
    <row r="263" spans="20:20" ht="13.5" customHeight="1">
      <c r="T263" s="585"/>
    </row>
    <row r="264" spans="20:20" ht="13.5" customHeight="1">
      <c r="T264" s="585"/>
    </row>
    <row r="265" spans="20:20" ht="13.5" customHeight="1">
      <c r="T265" s="585"/>
    </row>
    <row r="266" spans="20:20" ht="13.5" customHeight="1">
      <c r="T266" s="585"/>
    </row>
    <row r="267" spans="20:20" ht="13.5" customHeight="1">
      <c r="T267" s="585"/>
    </row>
    <row r="268" spans="20:20" ht="13.5" customHeight="1">
      <c r="T268" s="585"/>
    </row>
    <row r="269" spans="20:20" ht="13.5" customHeight="1">
      <c r="T269" s="585"/>
    </row>
    <row r="270" spans="20:20" ht="13.5" customHeight="1">
      <c r="T270" s="585"/>
    </row>
    <row r="271" spans="20:20" ht="13.5" customHeight="1">
      <c r="T271" s="585"/>
    </row>
    <row r="272" spans="20:20" ht="13.5" customHeight="1">
      <c r="T272" s="585"/>
    </row>
    <row r="273" spans="20:20" ht="13.5" customHeight="1">
      <c r="T273" s="585"/>
    </row>
    <row r="274" spans="20:20" ht="13.5" customHeight="1">
      <c r="T274" s="585"/>
    </row>
    <row r="275" spans="20:20" ht="13.5" customHeight="1">
      <c r="T275" s="585"/>
    </row>
    <row r="276" spans="20:20" ht="13.5" customHeight="1">
      <c r="T276" s="585"/>
    </row>
    <row r="277" spans="20:20" ht="13.5" customHeight="1">
      <c r="T277" s="585"/>
    </row>
    <row r="278" spans="20:20" ht="13.5" customHeight="1">
      <c r="T278" s="585"/>
    </row>
    <row r="279" spans="20:20" ht="13.5" customHeight="1">
      <c r="T279" s="585"/>
    </row>
    <row r="280" spans="20:20" ht="13.5" customHeight="1">
      <c r="T280" s="585"/>
    </row>
    <row r="281" spans="20:20" ht="13.5" customHeight="1">
      <c r="T281" s="585"/>
    </row>
    <row r="282" spans="20:20" ht="13.5" customHeight="1">
      <c r="T282" s="585"/>
    </row>
    <row r="283" spans="20:20" ht="13.5" customHeight="1">
      <c r="T283" s="585"/>
    </row>
    <row r="284" spans="20:20" ht="13.5" customHeight="1">
      <c r="T284" s="585"/>
    </row>
    <row r="285" spans="20:20" ht="13.5" customHeight="1">
      <c r="T285" s="585"/>
    </row>
    <row r="286" spans="20:20" ht="13.5" customHeight="1">
      <c r="T286" s="585"/>
    </row>
    <row r="287" spans="20:20" ht="13.5" customHeight="1">
      <c r="T287" s="585"/>
    </row>
    <row r="288" spans="20:20" ht="13.5" customHeight="1">
      <c r="T288" s="585"/>
    </row>
    <row r="289" spans="20:20" ht="13.5" customHeight="1">
      <c r="T289" s="585"/>
    </row>
    <row r="290" spans="20:20" ht="13.5" customHeight="1">
      <c r="T290" s="585"/>
    </row>
    <row r="291" spans="20:20" ht="13.5" customHeight="1">
      <c r="T291" s="585"/>
    </row>
    <row r="292" spans="20:20" ht="13.5" customHeight="1">
      <c r="T292" s="585"/>
    </row>
    <row r="293" spans="20:20" ht="13.5" customHeight="1">
      <c r="T293" s="585"/>
    </row>
    <row r="294" spans="20:20" ht="13.5" customHeight="1">
      <c r="T294" s="585"/>
    </row>
    <row r="295" spans="20:20" ht="13.5" customHeight="1">
      <c r="T295" s="585"/>
    </row>
    <row r="296" spans="20:20" ht="13.5" customHeight="1">
      <c r="T296" s="585"/>
    </row>
    <row r="297" spans="20:20" ht="13.5" customHeight="1">
      <c r="T297" s="585"/>
    </row>
    <row r="298" spans="20:20" ht="13.5" customHeight="1">
      <c r="T298" s="585"/>
    </row>
    <row r="299" spans="20:20" ht="13.5" customHeight="1">
      <c r="T299" s="585"/>
    </row>
    <row r="300" spans="20:20" ht="13.5" customHeight="1">
      <c r="T300" s="585"/>
    </row>
    <row r="301" spans="20:20" ht="13.5" customHeight="1">
      <c r="T301" s="585"/>
    </row>
    <row r="302" spans="20:20" ht="13.5" customHeight="1">
      <c r="T302" s="585"/>
    </row>
    <row r="303" spans="20:20" ht="13.5" customHeight="1">
      <c r="T303" s="585"/>
    </row>
    <row r="304" spans="20:20" ht="13.5" customHeight="1">
      <c r="T304" s="585"/>
    </row>
    <row r="305" spans="20:20" ht="13.5" customHeight="1">
      <c r="T305" s="585"/>
    </row>
    <row r="306" spans="20:20" ht="13.5" customHeight="1">
      <c r="T306" s="585"/>
    </row>
    <row r="307" spans="20:20" ht="13.5" customHeight="1">
      <c r="T307" s="585"/>
    </row>
    <row r="308" spans="20:20" ht="13.5" customHeight="1">
      <c r="T308" s="585"/>
    </row>
    <row r="309" spans="20:20" ht="13.5" customHeight="1">
      <c r="T309" s="585"/>
    </row>
    <row r="310" spans="20:20" ht="13.5" customHeight="1">
      <c r="T310" s="585"/>
    </row>
    <row r="311" spans="20:20" ht="13.5" customHeight="1">
      <c r="T311" s="585"/>
    </row>
    <row r="312" spans="20:20" ht="13.5" customHeight="1">
      <c r="T312" s="585"/>
    </row>
    <row r="313" spans="20:20" ht="13.5" customHeight="1">
      <c r="T313" s="585"/>
    </row>
    <row r="314" spans="20:20" ht="13.5" customHeight="1">
      <c r="T314" s="585"/>
    </row>
    <row r="315" spans="20:20" ht="13.5" customHeight="1">
      <c r="T315" s="585"/>
    </row>
    <row r="316" spans="20:20" ht="13.5" customHeight="1">
      <c r="T316" s="585"/>
    </row>
    <row r="317" spans="20:20" ht="13.5" customHeight="1">
      <c r="T317" s="585"/>
    </row>
    <row r="318" spans="20:20" ht="13.5" customHeight="1">
      <c r="T318" s="585"/>
    </row>
    <row r="319" spans="20:20" ht="13.5" customHeight="1">
      <c r="T319" s="585"/>
    </row>
    <row r="320" spans="20:20" ht="13.5" customHeight="1">
      <c r="T320" s="585"/>
    </row>
    <row r="321" spans="20:20" ht="13.5" customHeight="1">
      <c r="T321" s="585"/>
    </row>
    <row r="322" spans="20:20" ht="13.5" customHeight="1">
      <c r="T322" s="585"/>
    </row>
    <row r="323" spans="20:20" ht="13.5" customHeight="1">
      <c r="T323" s="585"/>
    </row>
    <row r="324" spans="20:20" ht="13.5" customHeight="1">
      <c r="T324" s="585"/>
    </row>
    <row r="325" spans="20:20" ht="13.5" customHeight="1">
      <c r="T325" s="585"/>
    </row>
    <row r="326" spans="20:20" ht="13.5" customHeight="1">
      <c r="T326" s="585"/>
    </row>
    <row r="327" spans="20:20" ht="13.5" customHeight="1">
      <c r="T327" s="585"/>
    </row>
    <row r="328" spans="20:20" ht="13.5" customHeight="1">
      <c r="T328" s="585"/>
    </row>
    <row r="329" spans="20:20" ht="13.5" customHeight="1">
      <c r="T329" s="585"/>
    </row>
    <row r="330" spans="20:20" ht="13.5" customHeight="1">
      <c r="T330" s="585"/>
    </row>
    <row r="331" spans="20:20" ht="13.5" customHeight="1">
      <c r="T331" s="585"/>
    </row>
    <row r="332" spans="20:20" ht="13.5" customHeight="1">
      <c r="T332" s="585"/>
    </row>
    <row r="333" spans="20:20" ht="13.5" customHeight="1">
      <c r="T333" s="585"/>
    </row>
    <row r="334" spans="20:20" ht="13.5" customHeight="1">
      <c r="T334" s="585"/>
    </row>
    <row r="335" spans="20:20" ht="13.5" customHeight="1">
      <c r="T335" s="585"/>
    </row>
    <row r="336" spans="20:20" ht="13.5" customHeight="1">
      <c r="T336" s="585"/>
    </row>
    <row r="337" spans="20:20" ht="13.5" customHeight="1">
      <c r="T337" s="585"/>
    </row>
    <row r="338" spans="20:20" ht="13.5" customHeight="1">
      <c r="T338" s="585"/>
    </row>
    <row r="339" spans="20:20" ht="13.5" customHeight="1">
      <c r="T339" s="585"/>
    </row>
    <row r="340" spans="20:20" ht="13.5" customHeight="1">
      <c r="T340" s="585"/>
    </row>
    <row r="341" spans="20:20" ht="13.5" customHeight="1">
      <c r="T341" s="585"/>
    </row>
    <row r="342" spans="20:20" ht="13.5" customHeight="1">
      <c r="T342" s="585"/>
    </row>
    <row r="343" spans="20:20" ht="13.5" customHeight="1">
      <c r="T343" s="585"/>
    </row>
    <row r="344" spans="20:20" ht="13.5" customHeight="1">
      <c r="T344" s="585"/>
    </row>
    <row r="345" spans="20:20" ht="13.5" customHeight="1">
      <c r="T345" s="585"/>
    </row>
    <row r="346" spans="20:20" ht="13.5" customHeight="1">
      <c r="T346" s="585"/>
    </row>
    <row r="347" spans="20:20" ht="13.5" customHeight="1">
      <c r="T347" s="585"/>
    </row>
    <row r="348" spans="20:20" ht="13.5" customHeight="1">
      <c r="T348" s="585"/>
    </row>
    <row r="349" spans="20:20" ht="13.5" customHeight="1">
      <c r="T349" s="585"/>
    </row>
    <row r="350" spans="20:20" ht="13.5" customHeight="1">
      <c r="T350" s="585"/>
    </row>
    <row r="351" spans="20:20" ht="13.5" customHeight="1">
      <c r="T351" s="585"/>
    </row>
    <row r="352" spans="20:20" ht="13.5" customHeight="1">
      <c r="T352" s="585"/>
    </row>
    <row r="353" spans="20:20" ht="13.5" customHeight="1">
      <c r="T353" s="585"/>
    </row>
    <row r="354" spans="20:20" ht="13.5" customHeight="1">
      <c r="T354" s="585"/>
    </row>
    <row r="355" spans="20:20" ht="13.5" customHeight="1">
      <c r="T355" s="585"/>
    </row>
    <row r="356" spans="20:20" ht="13.5" customHeight="1">
      <c r="T356" s="585"/>
    </row>
    <row r="357" spans="20:20" ht="13.5" customHeight="1">
      <c r="T357" s="585"/>
    </row>
    <row r="358" spans="20:20" ht="13.5" customHeight="1">
      <c r="T358" s="585"/>
    </row>
    <row r="359" spans="20:20" ht="13.5" customHeight="1">
      <c r="T359" s="585"/>
    </row>
    <row r="360" spans="20:20" ht="13.5" customHeight="1">
      <c r="T360" s="585"/>
    </row>
    <row r="361" spans="20:20" ht="13.5" customHeight="1">
      <c r="T361" s="585"/>
    </row>
    <row r="362" spans="20:20" ht="13.5" customHeight="1">
      <c r="T362" s="585"/>
    </row>
    <row r="363" spans="20:20" ht="13.5" customHeight="1">
      <c r="T363" s="585"/>
    </row>
    <row r="364" spans="20:20" ht="13.5" customHeight="1">
      <c r="T364" s="585"/>
    </row>
    <row r="365" spans="20:20" ht="13.5" customHeight="1">
      <c r="T365" s="585"/>
    </row>
    <row r="366" spans="20:20" ht="13.5" customHeight="1">
      <c r="T366" s="585"/>
    </row>
    <row r="367" spans="20:20" ht="13.5" customHeight="1">
      <c r="T367" s="585"/>
    </row>
    <row r="368" spans="20:20" ht="13.5" customHeight="1">
      <c r="T368" s="585"/>
    </row>
    <row r="369" spans="20:20" ht="13.5" customHeight="1">
      <c r="T369" s="585"/>
    </row>
    <row r="370" spans="20:20" ht="13.5" customHeight="1">
      <c r="T370" s="585"/>
    </row>
    <row r="371" spans="20:20" ht="13.5" customHeight="1">
      <c r="T371" s="585"/>
    </row>
    <row r="372" spans="20:20" ht="13.5" customHeight="1">
      <c r="T372" s="585"/>
    </row>
    <row r="373" spans="20:20" ht="13.5" customHeight="1">
      <c r="T373" s="585"/>
    </row>
    <row r="374" spans="20:20" ht="13.5" customHeight="1">
      <c r="T374" s="585"/>
    </row>
    <row r="375" spans="20:20" ht="13.5" customHeight="1">
      <c r="T375" s="585"/>
    </row>
    <row r="376" spans="20:20" ht="13.5" customHeight="1">
      <c r="T376" s="585"/>
    </row>
    <row r="377" spans="20:20" ht="13.5" customHeight="1">
      <c r="T377" s="585"/>
    </row>
    <row r="378" spans="20:20" ht="13.5" customHeight="1">
      <c r="T378" s="585"/>
    </row>
    <row r="379" spans="20:20" ht="13.5" customHeight="1">
      <c r="T379" s="585"/>
    </row>
    <row r="380" spans="20:20" ht="13.5" customHeight="1">
      <c r="T380" s="585"/>
    </row>
    <row r="381" spans="20:20" ht="13.5" customHeight="1">
      <c r="T381" s="585"/>
    </row>
    <row r="382" spans="20:20" ht="13.5" customHeight="1">
      <c r="T382" s="585"/>
    </row>
    <row r="383" spans="20:20" ht="13.5" customHeight="1">
      <c r="T383" s="585"/>
    </row>
    <row r="384" spans="20:20" ht="13.5" customHeight="1">
      <c r="T384" s="585"/>
    </row>
    <row r="385" spans="20:20" ht="13.5" customHeight="1">
      <c r="T385" s="585"/>
    </row>
    <row r="386" spans="20:20" ht="13.5" customHeight="1">
      <c r="T386" s="585"/>
    </row>
    <row r="387" spans="20:20" ht="13.5" customHeight="1">
      <c r="T387" s="585"/>
    </row>
    <row r="388" spans="20:20" ht="13.5" customHeight="1">
      <c r="T388" s="585"/>
    </row>
    <row r="389" spans="20:20" ht="13.5" customHeight="1">
      <c r="T389" s="585"/>
    </row>
    <row r="390" spans="20:20" ht="13.5" customHeight="1">
      <c r="T390" s="585"/>
    </row>
    <row r="391" spans="20:20" ht="13.5" customHeight="1">
      <c r="T391" s="585"/>
    </row>
    <row r="392" spans="20:20" ht="13.5" customHeight="1">
      <c r="T392" s="585"/>
    </row>
    <row r="393" spans="20:20" ht="13.5" customHeight="1">
      <c r="T393" s="585"/>
    </row>
    <row r="394" spans="20:20" ht="13.5" customHeight="1">
      <c r="T394" s="585"/>
    </row>
    <row r="395" spans="20:20" ht="13.5" customHeight="1">
      <c r="T395" s="585"/>
    </row>
    <row r="396" spans="20:20" ht="13.5" customHeight="1">
      <c r="T396" s="585"/>
    </row>
    <row r="397" spans="20:20" ht="13.5" customHeight="1">
      <c r="T397" s="585"/>
    </row>
    <row r="398" spans="20:20" ht="13.5" customHeight="1">
      <c r="T398" s="585"/>
    </row>
    <row r="399" spans="20:20" ht="13.5" customHeight="1">
      <c r="T399" s="585"/>
    </row>
    <row r="400" spans="20:20" ht="13.5" customHeight="1">
      <c r="T400" s="585"/>
    </row>
    <row r="401" spans="20:20" ht="13.5" customHeight="1">
      <c r="T401" s="585"/>
    </row>
    <row r="402" spans="20:20" ht="13.5" customHeight="1">
      <c r="T402" s="585"/>
    </row>
    <row r="403" spans="20:20" ht="13.5" customHeight="1">
      <c r="T403" s="585"/>
    </row>
    <row r="404" spans="20:20" ht="13.5" customHeight="1">
      <c r="T404" s="585"/>
    </row>
    <row r="405" spans="20:20" ht="13.5" customHeight="1">
      <c r="T405" s="585"/>
    </row>
    <row r="406" spans="20:20" ht="13.5" customHeight="1">
      <c r="T406" s="585"/>
    </row>
    <row r="407" spans="20:20" ht="13.5" customHeight="1">
      <c r="T407" s="585"/>
    </row>
    <row r="408" spans="20:20" ht="13.5" customHeight="1">
      <c r="T408" s="585"/>
    </row>
    <row r="409" spans="20:20" ht="13.5" customHeight="1">
      <c r="T409" s="585"/>
    </row>
    <row r="410" spans="20:20" ht="13.5" customHeight="1">
      <c r="T410" s="585"/>
    </row>
    <row r="411" spans="20:20" ht="13.5" customHeight="1">
      <c r="T411" s="585"/>
    </row>
    <row r="412" spans="20:20" ht="13.5" customHeight="1">
      <c r="T412" s="585"/>
    </row>
    <row r="413" spans="20:20" ht="13.5" customHeight="1">
      <c r="T413" s="585"/>
    </row>
    <row r="414" spans="20:20" ht="13.5" customHeight="1">
      <c r="T414" s="585"/>
    </row>
    <row r="415" spans="20:20" ht="13.5" customHeight="1">
      <c r="T415" s="585"/>
    </row>
    <row r="416" spans="20:20" ht="13.5" customHeight="1">
      <c r="T416" s="585"/>
    </row>
    <row r="417" spans="20:20" ht="13.5" customHeight="1">
      <c r="T417" s="585"/>
    </row>
    <row r="418" spans="20:20" ht="13.5" customHeight="1">
      <c r="T418" s="585"/>
    </row>
    <row r="419" spans="20:20" ht="13.5" customHeight="1">
      <c r="T419" s="585"/>
    </row>
    <row r="420" spans="20:20" ht="13.5" customHeight="1">
      <c r="T420" s="585"/>
    </row>
    <row r="421" spans="20:20" ht="13.5" customHeight="1">
      <c r="T421" s="585"/>
    </row>
    <row r="422" spans="20:20" ht="13.5" customHeight="1">
      <c r="T422" s="585"/>
    </row>
    <row r="423" spans="20:20" ht="13.5" customHeight="1">
      <c r="T423" s="585"/>
    </row>
    <row r="424" spans="20:20" ht="13.5" customHeight="1">
      <c r="T424" s="585"/>
    </row>
    <row r="425" spans="20:20" ht="13.5" customHeight="1">
      <c r="T425" s="585"/>
    </row>
    <row r="426" spans="20:20" ht="13.5" customHeight="1">
      <c r="T426" s="585"/>
    </row>
    <row r="427" spans="20:20" ht="13.5" customHeight="1">
      <c r="T427" s="585"/>
    </row>
    <row r="428" spans="20:20" ht="13.5" customHeight="1">
      <c r="T428" s="585"/>
    </row>
    <row r="429" spans="20:20" ht="13.5" customHeight="1">
      <c r="T429" s="585"/>
    </row>
    <row r="430" spans="20:20" ht="13.5" customHeight="1">
      <c r="T430" s="585"/>
    </row>
    <row r="431" spans="20:20" ht="13.5" customHeight="1">
      <c r="T431" s="585"/>
    </row>
    <row r="432" spans="20:20" ht="13.5" customHeight="1">
      <c r="T432" s="585"/>
    </row>
    <row r="433" spans="20:20" ht="13.5" customHeight="1">
      <c r="T433" s="585"/>
    </row>
    <row r="434" spans="20:20" ht="13.5" customHeight="1">
      <c r="T434" s="585"/>
    </row>
    <row r="435" spans="20:20" ht="13.5" customHeight="1">
      <c r="T435" s="585"/>
    </row>
    <row r="436" spans="20:20" ht="13.5" customHeight="1">
      <c r="T436" s="585"/>
    </row>
    <row r="437" spans="20:20" ht="13.5" customHeight="1">
      <c r="T437" s="585"/>
    </row>
    <row r="438" spans="20:20" ht="13.5" customHeight="1">
      <c r="T438" s="585"/>
    </row>
  </sheetData>
  <mergeCells count="69">
    <mergeCell ref="U101:X102"/>
    <mergeCell ref="A102:C102"/>
    <mergeCell ref="D102:H102"/>
    <mergeCell ref="I102:J102"/>
    <mergeCell ref="K102:L102"/>
    <mergeCell ref="M102:N102"/>
    <mergeCell ref="O102:P102"/>
    <mergeCell ref="Q102:R102"/>
    <mergeCell ref="A108:C108"/>
    <mergeCell ref="A101:C101"/>
    <mergeCell ref="B98:C98"/>
    <mergeCell ref="B100:C100"/>
    <mergeCell ref="A99:A100"/>
    <mergeCell ref="B53:C53"/>
    <mergeCell ref="B71:C71"/>
    <mergeCell ref="A56:A71"/>
    <mergeCell ref="I106:I107"/>
    <mergeCell ref="A106:C107"/>
    <mergeCell ref="B72:C72"/>
    <mergeCell ref="B79:C79"/>
    <mergeCell ref="B38:C38"/>
    <mergeCell ref="B51:C51"/>
    <mergeCell ref="B15:C15"/>
    <mergeCell ref="B19:C19"/>
    <mergeCell ref="B24:C24"/>
    <mergeCell ref="Q3:R3"/>
    <mergeCell ref="S3:S5"/>
    <mergeCell ref="A109:B114"/>
    <mergeCell ref="A25:A34"/>
    <mergeCell ref="A35:A38"/>
    <mergeCell ref="A52:A55"/>
    <mergeCell ref="A39:A51"/>
    <mergeCell ref="B95:C95"/>
    <mergeCell ref="A80:A95"/>
    <mergeCell ref="B55:C55"/>
    <mergeCell ref="B35:C35"/>
    <mergeCell ref="B34:C34"/>
    <mergeCell ref="A72:A79"/>
    <mergeCell ref="A96:A98"/>
    <mergeCell ref="A105:B105"/>
    <mergeCell ref="A104:B104"/>
    <mergeCell ref="Q4:Q5"/>
    <mergeCell ref="R4:R5"/>
    <mergeCell ref="V4:V5"/>
    <mergeCell ref="W4:W5"/>
    <mergeCell ref="U4:U5"/>
    <mergeCell ref="A1:X1"/>
    <mergeCell ref="K3:L3"/>
    <mergeCell ref="M3:N3"/>
    <mergeCell ref="O3:P3"/>
    <mergeCell ref="O4:O5"/>
    <mergeCell ref="P4:P5"/>
    <mergeCell ref="K4:K5"/>
    <mergeCell ref="L4:L5"/>
    <mergeCell ref="M4:M5"/>
    <mergeCell ref="D3:H3"/>
    <mergeCell ref="I3:J3"/>
    <mergeCell ref="D4:D5"/>
    <mergeCell ref="X3:X5"/>
    <mergeCell ref="H4:H5"/>
    <mergeCell ref="T3:T5"/>
    <mergeCell ref="U3:W3"/>
    <mergeCell ref="I4:I5"/>
    <mergeCell ref="J4:J5"/>
    <mergeCell ref="N4:N5"/>
    <mergeCell ref="A16:A24"/>
    <mergeCell ref="B3:C5"/>
    <mergeCell ref="A6:A15"/>
    <mergeCell ref="A3:A5"/>
  </mergeCells>
  <phoneticPr fontId="4"/>
  <printOptions horizontalCentered="1"/>
  <pageMargins left="0.74803149606299213" right="0.74803149606299213" top="0.35433070866141736" bottom="0.23622047244094491" header="0.31496062992125984" footer="0.15748031496062992"/>
  <pageSetup paperSize="9" scale="4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67C6E-5915-4B1D-98BD-DBCA2D8C7DAC}">
  <sheetPr>
    <tabColor rgb="FFFFFF00"/>
  </sheetPr>
  <dimension ref="A1:Q90"/>
  <sheetViews>
    <sheetView view="pageBreakPreview" zoomScaleNormal="100" zoomScaleSheetLayoutView="100" workbookViewId="0">
      <selection activeCell="H9" sqref="H9:J9"/>
    </sheetView>
  </sheetViews>
  <sheetFormatPr defaultColWidth="5" defaultRowHeight="29.25" customHeight="1"/>
  <cols>
    <col min="1" max="1" width="12.5" style="333" customWidth="1"/>
    <col min="2" max="2" width="15.125" style="333" customWidth="1"/>
    <col min="3" max="3" width="5.25" style="333" customWidth="1"/>
    <col min="4" max="4" width="19.5" style="333" customWidth="1"/>
    <col min="5" max="5" width="19.125" style="333" customWidth="1"/>
    <col min="6" max="9" width="7.25" style="333" customWidth="1"/>
    <col min="10" max="10" width="13.5" style="333" customWidth="1"/>
    <col min="11" max="12" width="6.125" style="333" customWidth="1"/>
    <col min="13" max="15" width="5" style="333"/>
    <col min="16" max="16" width="5.5" style="333" bestFit="1" customWidth="1"/>
    <col min="17" max="16384" width="5" style="333"/>
  </cols>
  <sheetData>
    <row r="1" spans="1:17" ht="22.5" customHeight="1">
      <c r="A1" s="333" t="s">
        <v>1108</v>
      </c>
    </row>
    <row r="2" spans="1:17" ht="22.5" customHeight="1"/>
    <row r="3" spans="1:17" ht="22.5" customHeight="1">
      <c r="A3" s="849" t="s">
        <v>1055</v>
      </c>
      <c r="B3" s="849"/>
      <c r="C3" s="849"/>
      <c r="D3" s="849"/>
      <c r="E3" s="849"/>
      <c r="F3" s="849"/>
      <c r="G3" s="849"/>
      <c r="H3" s="849"/>
      <c r="I3" s="849"/>
      <c r="J3" s="849"/>
      <c r="K3" s="849"/>
      <c r="L3" s="849"/>
      <c r="M3" s="849"/>
      <c r="N3" s="849"/>
      <c r="O3" s="849"/>
      <c r="P3" s="849"/>
      <c r="Q3" s="849"/>
    </row>
    <row r="4" spans="1:17" ht="22.5" customHeight="1" thickBot="1"/>
    <row r="5" spans="1:17" ht="22.5" customHeight="1">
      <c r="A5" s="803" t="s">
        <v>1056</v>
      </c>
      <c r="B5" s="1275" t="str">
        <f>'1-1-1高齢者福祉施設整備計画書'!C8</f>
        <v>社会福祉法人〇〇会</v>
      </c>
      <c r="C5" s="1275"/>
      <c r="D5" s="1275"/>
      <c r="E5" s="1262" t="s">
        <v>819</v>
      </c>
      <c r="F5" s="1276" t="str">
        <f>'1-1-1高齢者福祉施設整備計画書'!B19</f>
        <v>特別養護老人ホーム○○</v>
      </c>
      <c r="G5" s="1276"/>
      <c r="H5" s="1276"/>
      <c r="I5" s="1276"/>
      <c r="J5" s="1262" t="s">
        <v>804</v>
      </c>
      <c r="K5" s="1262"/>
      <c r="L5" s="1262"/>
      <c r="M5" s="1269" t="s">
        <v>809</v>
      </c>
      <c r="N5" s="813" t="s">
        <v>1066</v>
      </c>
      <c r="O5" s="814"/>
      <c r="P5" s="617"/>
      <c r="Q5" s="618" t="s">
        <v>1065</v>
      </c>
    </row>
    <row r="6" spans="1:17" ht="22.5" customHeight="1">
      <c r="A6" s="804"/>
      <c r="B6" s="809"/>
      <c r="C6" s="809"/>
      <c r="D6" s="809"/>
      <c r="E6" s="1263"/>
      <c r="F6" s="1277"/>
      <c r="G6" s="1277"/>
      <c r="H6" s="1277"/>
      <c r="I6" s="1277"/>
      <c r="J6" s="1263"/>
      <c r="K6" s="1263"/>
      <c r="L6" s="1263"/>
      <c r="M6" s="1270"/>
      <c r="N6" s="1253" t="s">
        <v>1067</v>
      </c>
      <c r="O6" s="1245"/>
      <c r="P6" s="614"/>
      <c r="Q6" s="619" t="s">
        <v>1065</v>
      </c>
    </row>
    <row r="7" spans="1:17" ht="33.75" customHeight="1">
      <c r="A7" s="394" t="s">
        <v>1068</v>
      </c>
      <c r="B7" s="826" t="str">
        <f>'1-1-1高齢者福祉施設整備計画書'!C12</f>
        <v>兵庫県○○市○○町○○１－２－３</v>
      </c>
      <c r="C7" s="827"/>
      <c r="D7" s="827"/>
      <c r="E7" s="1243"/>
      <c r="F7" s="1249" t="s">
        <v>1069</v>
      </c>
      <c r="G7" s="1267"/>
      <c r="H7" s="1264" t="str">
        <f>'1-1-1高齢者福祉施設整備計画書'!B20</f>
        <v>○○市○○町○○１－２－３</v>
      </c>
      <c r="I7" s="1265"/>
      <c r="J7" s="1265"/>
      <c r="K7" s="1265"/>
      <c r="L7" s="1265"/>
      <c r="M7" s="1265"/>
      <c r="N7" s="1265"/>
      <c r="O7" s="1265"/>
      <c r="P7" s="1265"/>
      <c r="Q7" s="1266"/>
    </row>
    <row r="8" spans="1:17" ht="35.25" customHeight="1">
      <c r="A8" s="852" t="s">
        <v>1070</v>
      </c>
      <c r="B8" s="796" t="s">
        <v>804</v>
      </c>
      <c r="C8" s="797"/>
      <c r="D8" s="729" t="s">
        <v>1071</v>
      </c>
      <c r="E8" s="740" t="s">
        <v>1072</v>
      </c>
      <c r="F8" s="740" t="s">
        <v>809</v>
      </c>
      <c r="G8" s="740" t="s">
        <v>1073</v>
      </c>
      <c r="H8" s="1263" t="s">
        <v>1074</v>
      </c>
      <c r="I8" s="1263"/>
      <c r="J8" s="1263"/>
      <c r="K8" s="1263"/>
      <c r="L8" s="1263"/>
      <c r="M8" s="1263"/>
      <c r="N8" s="1263"/>
      <c r="O8" s="1263"/>
      <c r="P8" s="1263"/>
      <c r="Q8" s="1268"/>
    </row>
    <row r="9" spans="1:17" ht="22.5" customHeight="1">
      <c r="A9" s="844"/>
      <c r="B9" s="796"/>
      <c r="C9" s="797"/>
      <c r="D9" s="334"/>
      <c r="E9" s="613"/>
      <c r="F9" s="613"/>
      <c r="G9" s="613"/>
      <c r="H9" s="1263" t="s">
        <v>1075</v>
      </c>
      <c r="I9" s="1263"/>
      <c r="J9" s="1263"/>
      <c r="K9" s="1271"/>
      <c r="L9" s="1271"/>
      <c r="M9" s="1271"/>
      <c r="N9" s="1271"/>
      <c r="O9" s="1271"/>
      <c r="P9" s="1271"/>
      <c r="Q9" s="620" t="s">
        <v>790</v>
      </c>
    </row>
    <row r="10" spans="1:17" ht="22.5" customHeight="1">
      <c r="A10" s="844"/>
      <c r="B10" s="796"/>
      <c r="C10" s="797"/>
      <c r="D10" s="334"/>
      <c r="E10" s="613"/>
      <c r="F10" s="613"/>
      <c r="G10" s="613"/>
      <c r="H10" s="809"/>
      <c r="I10" s="809"/>
      <c r="J10" s="809"/>
      <c r="K10" s="809"/>
      <c r="L10" s="809"/>
      <c r="M10" s="809"/>
      <c r="N10" s="809"/>
      <c r="O10" s="809"/>
      <c r="P10" s="809"/>
      <c r="Q10" s="1272"/>
    </row>
    <row r="11" spans="1:17" ht="22.5" customHeight="1">
      <c r="A11" s="844"/>
      <c r="B11" s="796"/>
      <c r="C11" s="797"/>
      <c r="D11" s="334"/>
      <c r="E11" s="613"/>
      <c r="F11" s="613"/>
      <c r="G11" s="613"/>
      <c r="H11" s="809"/>
      <c r="I11" s="809"/>
      <c r="J11" s="809"/>
      <c r="K11" s="809"/>
      <c r="L11" s="809"/>
      <c r="M11" s="809"/>
      <c r="N11" s="809"/>
      <c r="O11" s="809"/>
      <c r="P11" s="809"/>
      <c r="Q11" s="1272"/>
    </row>
    <row r="12" spans="1:17" ht="22.5" customHeight="1">
      <c r="A12" s="844"/>
      <c r="B12" s="796"/>
      <c r="C12" s="797"/>
      <c r="D12" s="334"/>
      <c r="E12" s="613"/>
      <c r="F12" s="613"/>
      <c r="G12" s="613"/>
      <c r="H12" s="809"/>
      <c r="I12" s="809"/>
      <c r="J12" s="809"/>
      <c r="K12" s="809"/>
      <c r="L12" s="809"/>
      <c r="M12" s="809"/>
      <c r="N12" s="809"/>
      <c r="O12" s="809"/>
      <c r="P12" s="809"/>
      <c r="Q12" s="1272"/>
    </row>
    <row r="13" spans="1:17" ht="22.5" customHeight="1">
      <c r="A13" s="845"/>
      <c r="B13" s="796"/>
      <c r="C13" s="797"/>
      <c r="D13" s="334"/>
      <c r="E13" s="613"/>
      <c r="F13" s="613"/>
      <c r="G13" s="613"/>
      <c r="H13" s="809"/>
      <c r="I13" s="809"/>
      <c r="J13" s="809"/>
      <c r="K13" s="809"/>
      <c r="L13" s="809"/>
      <c r="M13" s="809"/>
      <c r="N13" s="809"/>
      <c r="O13" s="809"/>
      <c r="P13" s="809"/>
      <c r="Q13" s="1272"/>
    </row>
    <row r="14" spans="1:17" ht="22.5" customHeight="1">
      <c r="A14" s="1273" t="s">
        <v>1092</v>
      </c>
      <c r="B14" s="783"/>
      <c r="C14" s="783"/>
      <c r="D14" s="783"/>
      <c r="E14" s="783"/>
      <c r="F14" s="783"/>
      <c r="G14" s="783"/>
      <c r="H14" s="783"/>
      <c r="I14" s="783"/>
      <c r="J14" s="783"/>
      <c r="K14" s="783"/>
      <c r="L14" s="783"/>
      <c r="M14" s="783"/>
      <c r="N14" s="783"/>
      <c r="O14" s="783"/>
      <c r="P14" s="783"/>
      <c r="Q14" s="784"/>
    </row>
    <row r="15" spans="1:17" ht="22.5" customHeight="1">
      <c r="A15" s="1242" t="s">
        <v>1058</v>
      </c>
      <c r="B15" s="1243"/>
      <c r="C15" s="827" t="s">
        <v>1059</v>
      </c>
      <c r="D15" s="1247" t="s">
        <v>834</v>
      </c>
      <c r="E15" s="396" t="s">
        <v>1060</v>
      </c>
      <c r="F15" s="1249" t="s">
        <v>1077</v>
      </c>
      <c r="G15" s="1250"/>
      <c r="H15" s="1250"/>
      <c r="I15" s="1250"/>
      <c r="J15" s="1251" t="s">
        <v>1062</v>
      </c>
      <c r="K15" s="826" t="s">
        <v>1063</v>
      </c>
      <c r="L15" s="827"/>
      <c r="M15" s="827"/>
      <c r="N15" s="1243"/>
      <c r="O15" s="826" t="s">
        <v>1064</v>
      </c>
      <c r="P15" s="827"/>
      <c r="Q15" s="828"/>
    </row>
    <row r="16" spans="1:17" ht="32.25" customHeight="1">
      <c r="A16" s="1244"/>
      <c r="B16" s="1245"/>
      <c r="C16" s="1246"/>
      <c r="D16" s="1248"/>
      <c r="E16" s="395" t="s">
        <v>1061</v>
      </c>
      <c r="F16" s="397" t="s">
        <v>1079</v>
      </c>
      <c r="G16" s="397" t="s">
        <v>1080</v>
      </c>
      <c r="H16" s="397" t="s">
        <v>1078</v>
      </c>
      <c r="I16" s="397" t="s">
        <v>893</v>
      </c>
      <c r="J16" s="1252"/>
      <c r="K16" s="1253"/>
      <c r="L16" s="1246"/>
      <c r="M16" s="1246"/>
      <c r="N16" s="1245"/>
      <c r="O16" s="1253"/>
      <c r="P16" s="1246"/>
      <c r="Q16" s="1254"/>
    </row>
    <row r="17" spans="1:17" ht="25.5" customHeight="1">
      <c r="A17" s="804" t="s">
        <v>1057</v>
      </c>
      <c r="B17" s="809" t="s">
        <v>1076</v>
      </c>
      <c r="C17" s="1257"/>
      <c r="D17" s="1258"/>
      <c r="E17" s="616"/>
      <c r="F17" s="926"/>
      <c r="G17" s="926"/>
      <c r="H17" s="926"/>
      <c r="I17" s="926"/>
      <c r="J17" s="787"/>
      <c r="K17" s="926"/>
      <c r="L17" s="914" t="s">
        <v>963</v>
      </c>
      <c r="M17" s="926"/>
      <c r="N17" s="914" t="s">
        <v>964</v>
      </c>
      <c r="O17" s="787"/>
      <c r="P17" s="787"/>
      <c r="Q17" s="788"/>
    </row>
    <row r="18" spans="1:17" ht="25.5" customHeight="1">
      <c r="A18" s="804"/>
      <c r="B18" s="809"/>
      <c r="C18" s="1257"/>
      <c r="D18" s="1258"/>
      <c r="E18" s="615"/>
      <c r="F18" s="926"/>
      <c r="G18" s="926"/>
      <c r="H18" s="926"/>
      <c r="I18" s="926"/>
      <c r="J18" s="787"/>
      <c r="K18" s="926"/>
      <c r="L18" s="914"/>
      <c r="M18" s="926"/>
      <c r="N18" s="914"/>
      <c r="O18" s="787"/>
      <c r="P18" s="787"/>
      <c r="Q18" s="788"/>
    </row>
    <row r="19" spans="1:17" ht="22.5" customHeight="1">
      <c r="A19" s="804" t="s">
        <v>1081</v>
      </c>
      <c r="B19" s="809"/>
      <c r="C19" s="1257"/>
      <c r="D19" s="1258"/>
      <c r="E19" s="616"/>
      <c r="F19" s="926"/>
      <c r="G19" s="926"/>
      <c r="H19" s="926"/>
      <c r="I19" s="926"/>
      <c r="J19" s="787"/>
      <c r="K19" s="926"/>
      <c r="L19" s="914" t="s">
        <v>963</v>
      </c>
      <c r="M19" s="926"/>
      <c r="N19" s="914" t="s">
        <v>964</v>
      </c>
      <c r="O19" s="787"/>
      <c r="P19" s="787"/>
      <c r="Q19" s="788"/>
    </row>
    <row r="20" spans="1:17" ht="22.5" customHeight="1">
      <c r="A20" s="804"/>
      <c r="B20" s="809"/>
      <c r="C20" s="1257"/>
      <c r="D20" s="1258"/>
      <c r="E20" s="615"/>
      <c r="F20" s="926"/>
      <c r="G20" s="926"/>
      <c r="H20" s="926"/>
      <c r="I20" s="926"/>
      <c r="J20" s="787"/>
      <c r="K20" s="926"/>
      <c r="L20" s="914"/>
      <c r="M20" s="926"/>
      <c r="N20" s="914"/>
      <c r="O20" s="787"/>
      <c r="P20" s="787"/>
      <c r="Q20" s="788"/>
    </row>
    <row r="21" spans="1:17" ht="22.5" customHeight="1">
      <c r="A21" s="804" t="s">
        <v>1082</v>
      </c>
      <c r="B21" s="809"/>
      <c r="C21" s="1257"/>
      <c r="D21" s="1258"/>
      <c r="E21" s="616"/>
      <c r="F21" s="926"/>
      <c r="G21" s="926"/>
      <c r="H21" s="926"/>
      <c r="I21" s="926"/>
      <c r="J21" s="787"/>
      <c r="K21" s="926"/>
      <c r="L21" s="914" t="s">
        <v>963</v>
      </c>
      <c r="M21" s="926"/>
      <c r="N21" s="914" t="s">
        <v>964</v>
      </c>
      <c r="O21" s="787"/>
      <c r="P21" s="787"/>
      <c r="Q21" s="788"/>
    </row>
    <row r="22" spans="1:17" ht="22.5" customHeight="1">
      <c r="A22" s="804"/>
      <c r="B22" s="809"/>
      <c r="C22" s="1257"/>
      <c r="D22" s="1258"/>
      <c r="E22" s="615"/>
      <c r="F22" s="926"/>
      <c r="G22" s="926"/>
      <c r="H22" s="926"/>
      <c r="I22" s="926"/>
      <c r="J22" s="787"/>
      <c r="K22" s="926"/>
      <c r="L22" s="914"/>
      <c r="M22" s="926"/>
      <c r="N22" s="914"/>
      <c r="O22" s="787"/>
      <c r="P22" s="787"/>
      <c r="Q22" s="788"/>
    </row>
    <row r="23" spans="1:17" ht="22.5" customHeight="1">
      <c r="A23" s="804" t="s">
        <v>1083</v>
      </c>
      <c r="B23" s="809"/>
      <c r="C23" s="1257"/>
      <c r="D23" s="1258"/>
      <c r="E23" s="616"/>
      <c r="F23" s="926"/>
      <c r="G23" s="926"/>
      <c r="H23" s="926"/>
      <c r="I23" s="926"/>
      <c r="J23" s="787"/>
      <c r="K23" s="926"/>
      <c r="L23" s="914" t="s">
        <v>963</v>
      </c>
      <c r="M23" s="926"/>
      <c r="N23" s="914" t="s">
        <v>964</v>
      </c>
      <c r="O23" s="787"/>
      <c r="P23" s="787"/>
      <c r="Q23" s="788"/>
    </row>
    <row r="24" spans="1:17" ht="22.5" customHeight="1">
      <c r="A24" s="804"/>
      <c r="B24" s="809"/>
      <c r="C24" s="1257"/>
      <c r="D24" s="1258"/>
      <c r="E24" s="615"/>
      <c r="F24" s="926"/>
      <c r="G24" s="926"/>
      <c r="H24" s="926"/>
      <c r="I24" s="926"/>
      <c r="J24" s="787"/>
      <c r="K24" s="926"/>
      <c r="L24" s="914"/>
      <c r="M24" s="926"/>
      <c r="N24" s="914"/>
      <c r="O24" s="787"/>
      <c r="P24" s="787"/>
      <c r="Q24" s="788"/>
    </row>
    <row r="25" spans="1:17" ht="22.5" customHeight="1">
      <c r="A25" s="804" t="s">
        <v>1084</v>
      </c>
      <c r="B25" s="809"/>
      <c r="C25" s="1257"/>
      <c r="D25" s="1258"/>
      <c r="E25" s="616"/>
      <c r="F25" s="926"/>
      <c r="G25" s="926"/>
      <c r="H25" s="926"/>
      <c r="I25" s="926"/>
      <c r="J25" s="787"/>
      <c r="K25" s="926"/>
      <c r="L25" s="914" t="s">
        <v>963</v>
      </c>
      <c r="M25" s="926"/>
      <c r="N25" s="914" t="s">
        <v>964</v>
      </c>
      <c r="O25" s="787"/>
      <c r="P25" s="787"/>
      <c r="Q25" s="788"/>
    </row>
    <row r="26" spans="1:17" ht="22.5" customHeight="1">
      <c r="A26" s="804"/>
      <c r="B26" s="809"/>
      <c r="C26" s="1257"/>
      <c r="D26" s="1258"/>
      <c r="E26" s="615"/>
      <c r="F26" s="926"/>
      <c r="G26" s="926"/>
      <c r="H26" s="926"/>
      <c r="I26" s="926"/>
      <c r="J26" s="787"/>
      <c r="K26" s="926"/>
      <c r="L26" s="914"/>
      <c r="M26" s="926"/>
      <c r="N26" s="914"/>
      <c r="O26" s="787"/>
      <c r="P26" s="787"/>
      <c r="Q26" s="788"/>
    </row>
    <row r="27" spans="1:17" ht="22.5" customHeight="1">
      <c r="A27" s="804" t="s">
        <v>1085</v>
      </c>
      <c r="B27" s="809"/>
      <c r="C27" s="1257"/>
      <c r="D27" s="1258"/>
      <c r="E27" s="616"/>
      <c r="F27" s="926"/>
      <c r="G27" s="926"/>
      <c r="H27" s="926"/>
      <c r="I27" s="926"/>
      <c r="J27" s="787"/>
      <c r="K27" s="926"/>
      <c r="L27" s="914" t="s">
        <v>963</v>
      </c>
      <c r="M27" s="926"/>
      <c r="N27" s="914" t="s">
        <v>964</v>
      </c>
      <c r="O27" s="787"/>
      <c r="P27" s="787"/>
      <c r="Q27" s="788"/>
    </row>
    <row r="28" spans="1:17" ht="22.5" customHeight="1">
      <c r="A28" s="804"/>
      <c r="B28" s="809"/>
      <c r="C28" s="1257"/>
      <c r="D28" s="1258"/>
      <c r="E28" s="615"/>
      <c r="F28" s="926"/>
      <c r="G28" s="926"/>
      <c r="H28" s="926"/>
      <c r="I28" s="926"/>
      <c r="J28" s="787"/>
      <c r="K28" s="926"/>
      <c r="L28" s="914"/>
      <c r="M28" s="926"/>
      <c r="N28" s="914"/>
      <c r="O28" s="787"/>
      <c r="P28" s="787"/>
      <c r="Q28" s="788"/>
    </row>
    <row r="29" spans="1:17" ht="22.5" customHeight="1">
      <c r="A29" s="804" t="s">
        <v>1086</v>
      </c>
      <c r="B29" s="809"/>
      <c r="C29" s="1257"/>
      <c r="D29" s="1258"/>
      <c r="E29" s="616"/>
      <c r="F29" s="926"/>
      <c r="G29" s="926"/>
      <c r="H29" s="926"/>
      <c r="I29" s="926"/>
      <c r="J29" s="787"/>
      <c r="K29" s="926"/>
      <c r="L29" s="914" t="s">
        <v>963</v>
      </c>
      <c r="M29" s="926"/>
      <c r="N29" s="914" t="s">
        <v>964</v>
      </c>
      <c r="O29" s="787"/>
      <c r="P29" s="787"/>
      <c r="Q29" s="788"/>
    </row>
    <row r="30" spans="1:17" ht="22.5" customHeight="1">
      <c r="A30" s="804"/>
      <c r="B30" s="809"/>
      <c r="C30" s="1257"/>
      <c r="D30" s="1258"/>
      <c r="E30" s="615"/>
      <c r="F30" s="926"/>
      <c r="G30" s="926"/>
      <c r="H30" s="926"/>
      <c r="I30" s="926"/>
      <c r="J30" s="787"/>
      <c r="K30" s="926"/>
      <c r="L30" s="914"/>
      <c r="M30" s="926"/>
      <c r="N30" s="914"/>
      <c r="O30" s="787"/>
      <c r="P30" s="787"/>
      <c r="Q30" s="788"/>
    </row>
    <row r="31" spans="1:17" ht="22.5" customHeight="1">
      <c r="A31" s="804" t="s">
        <v>1087</v>
      </c>
      <c r="B31" s="809"/>
      <c r="C31" s="1257"/>
      <c r="D31" s="1258"/>
      <c r="E31" s="616"/>
      <c r="F31" s="926"/>
      <c r="G31" s="926"/>
      <c r="H31" s="926"/>
      <c r="I31" s="926"/>
      <c r="J31" s="787"/>
      <c r="K31" s="926"/>
      <c r="L31" s="914" t="s">
        <v>963</v>
      </c>
      <c r="M31" s="926"/>
      <c r="N31" s="914" t="s">
        <v>964</v>
      </c>
      <c r="O31" s="787"/>
      <c r="P31" s="787"/>
      <c r="Q31" s="788"/>
    </row>
    <row r="32" spans="1:17" ht="22.5" customHeight="1">
      <c r="A32" s="804"/>
      <c r="B32" s="809"/>
      <c r="C32" s="1257"/>
      <c r="D32" s="1258"/>
      <c r="E32" s="615"/>
      <c r="F32" s="926"/>
      <c r="G32" s="926"/>
      <c r="H32" s="926"/>
      <c r="I32" s="926"/>
      <c r="J32" s="787"/>
      <c r="K32" s="926"/>
      <c r="L32" s="914"/>
      <c r="M32" s="926"/>
      <c r="N32" s="914"/>
      <c r="O32" s="787"/>
      <c r="P32" s="787"/>
      <c r="Q32" s="788"/>
    </row>
    <row r="33" spans="1:17" ht="22.5" customHeight="1">
      <c r="A33" s="804" t="s">
        <v>1088</v>
      </c>
      <c r="B33" s="809"/>
      <c r="C33" s="1257"/>
      <c r="D33" s="1258"/>
      <c r="E33" s="616"/>
      <c r="F33" s="926"/>
      <c r="G33" s="926"/>
      <c r="H33" s="926"/>
      <c r="I33" s="926"/>
      <c r="J33" s="787"/>
      <c r="K33" s="926"/>
      <c r="L33" s="914" t="s">
        <v>963</v>
      </c>
      <c r="M33" s="926"/>
      <c r="N33" s="914" t="s">
        <v>964</v>
      </c>
      <c r="O33" s="787"/>
      <c r="P33" s="787"/>
      <c r="Q33" s="788"/>
    </row>
    <row r="34" spans="1:17" ht="22.5" customHeight="1">
      <c r="A34" s="804"/>
      <c r="B34" s="809"/>
      <c r="C34" s="1257"/>
      <c r="D34" s="1258"/>
      <c r="E34" s="615"/>
      <c r="F34" s="926"/>
      <c r="G34" s="926"/>
      <c r="H34" s="926"/>
      <c r="I34" s="926"/>
      <c r="J34" s="787"/>
      <c r="K34" s="926"/>
      <c r="L34" s="914"/>
      <c r="M34" s="926"/>
      <c r="N34" s="914"/>
      <c r="O34" s="787"/>
      <c r="P34" s="787"/>
      <c r="Q34" s="788"/>
    </row>
    <row r="35" spans="1:17" ht="22.5" customHeight="1">
      <c r="A35" s="1242" t="s">
        <v>1058</v>
      </c>
      <c r="B35" s="1243"/>
      <c r="C35" s="827" t="s">
        <v>1059</v>
      </c>
      <c r="D35" s="1247" t="s">
        <v>834</v>
      </c>
      <c r="E35" s="730" t="s">
        <v>1060</v>
      </c>
      <c r="F35" s="1249" t="s">
        <v>1077</v>
      </c>
      <c r="G35" s="1250"/>
      <c r="H35" s="1250"/>
      <c r="I35" s="1250"/>
      <c r="J35" s="1251" t="s">
        <v>1062</v>
      </c>
      <c r="K35" s="826" t="s">
        <v>1063</v>
      </c>
      <c r="L35" s="827"/>
      <c r="M35" s="827"/>
      <c r="N35" s="1243"/>
      <c r="O35" s="826" t="s">
        <v>1064</v>
      </c>
      <c r="P35" s="827"/>
      <c r="Q35" s="828"/>
    </row>
    <row r="36" spans="1:17" ht="32.25" customHeight="1">
      <c r="A36" s="1244"/>
      <c r="B36" s="1245"/>
      <c r="C36" s="1246"/>
      <c r="D36" s="1248"/>
      <c r="E36" s="731" t="s">
        <v>1061</v>
      </c>
      <c r="F36" s="1255" t="s">
        <v>1171</v>
      </c>
      <c r="G36" s="1256"/>
      <c r="H36" s="1255" t="s">
        <v>1170</v>
      </c>
      <c r="I36" s="1256"/>
      <c r="J36" s="1252"/>
      <c r="K36" s="1253"/>
      <c r="L36" s="1246"/>
      <c r="M36" s="1246"/>
      <c r="N36" s="1245"/>
      <c r="O36" s="1253"/>
      <c r="P36" s="1246"/>
      <c r="Q36" s="1254"/>
    </row>
    <row r="37" spans="1:17" ht="22.5" customHeight="1">
      <c r="A37" s="804" t="s">
        <v>1089</v>
      </c>
      <c r="B37" s="809"/>
      <c r="C37" s="1257"/>
      <c r="D37" s="1258"/>
      <c r="E37" s="616"/>
      <c r="F37" s="888"/>
      <c r="G37" s="890"/>
      <c r="H37" s="888"/>
      <c r="I37" s="890"/>
      <c r="J37" s="787"/>
      <c r="K37" s="926"/>
      <c r="L37" s="914" t="s">
        <v>963</v>
      </c>
      <c r="M37" s="926"/>
      <c r="N37" s="914" t="s">
        <v>964</v>
      </c>
      <c r="O37" s="787"/>
      <c r="P37" s="787"/>
      <c r="Q37" s="788"/>
    </row>
    <row r="38" spans="1:17" ht="22.5" customHeight="1">
      <c r="A38" s="804"/>
      <c r="B38" s="809"/>
      <c r="C38" s="1257"/>
      <c r="D38" s="1258"/>
      <c r="E38" s="615"/>
      <c r="F38" s="894"/>
      <c r="G38" s="896"/>
      <c r="H38" s="894"/>
      <c r="I38" s="896"/>
      <c r="J38" s="787"/>
      <c r="K38" s="926"/>
      <c r="L38" s="914"/>
      <c r="M38" s="926"/>
      <c r="N38" s="914"/>
      <c r="O38" s="787"/>
      <c r="P38" s="787"/>
      <c r="Q38" s="788"/>
    </row>
    <row r="39" spans="1:17" ht="22.5" customHeight="1">
      <c r="A39" s="804" t="s">
        <v>1090</v>
      </c>
      <c r="B39" s="809"/>
      <c r="C39" s="1257"/>
      <c r="D39" s="1258"/>
      <c r="E39" s="616"/>
      <c r="F39" s="888"/>
      <c r="G39" s="890"/>
      <c r="H39" s="888"/>
      <c r="I39" s="890"/>
      <c r="J39" s="787"/>
      <c r="K39" s="926"/>
      <c r="L39" s="914" t="s">
        <v>963</v>
      </c>
      <c r="M39" s="926"/>
      <c r="N39" s="914" t="s">
        <v>964</v>
      </c>
      <c r="O39" s="787"/>
      <c r="P39" s="787"/>
      <c r="Q39" s="788"/>
    </row>
    <row r="40" spans="1:17" ht="22.5" customHeight="1">
      <c r="A40" s="804"/>
      <c r="B40" s="809"/>
      <c r="C40" s="1257"/>
      <c r="D40" s="1258"/>
      <c r="E40" s="615"/>
      <c r="F40" s="894"/>
      <c r="G40" s="896"/>
      <c r="H40" s="894"/>
      <c r="I40" s="896"/>
      <c r="J40" s="787"/>
      <c r="K40" s="926"/>
      <c r="L40" s="914"/>
      <c r="M40" s="926"/>
      <c r="N40" s="914"/>
      <c r="O40" s="787"/>
      <c r="P40" s="787"/>
      <c r="Q40" s="788"/>
    </row>
    <row r="41" spans="1:17" ht="22.5" customHeight="1">
      <c r="A41" s="804" t="s">
        <v>1091</v>
      </c>
      <c r="B41" s="809"/>
      <c r="C41" s="1257"/>
      <c r="D41" s="1258"/>
      <c r="E41" s="616"/>
      <c r="F41" s="888"/>
      <c r="G41" s="890"/>
      <c r="H41" s="888"/>
      <c r="I41" s="890"/>
      <c r="J41" s="787"/>
      <c r="K41" s="926"/>
      <c r="L41" s="914" t="s">
        <v>963</v>
      </c>
      <c r="M41" s="926"/>
      <c r="N41" s="914" t="s">
        <v>964</v>
      </c>
      <c r="O41" s="787"/>
      <c r="P41" s="787"/>
      <c r="Q41" s="788"/>
    </row>
    <row r="42" spans="1:17" ht="22.5" customHeight="1">
      <c r="A42" s="804"/>
      <c r="B42" s="809"/>
      <c r="C42" s="1257"/>
      <c r="D42" s="1258"/>
      <c r="E42" s="615"/>
      <c r="F42" s="894"/>
      <c r="G42" s="896"/>
      <c r="H42" s="894"/>
      <c r="I42" s="896"/>
      <c r="J42" s="787"/>
      <c r="K42" s="926"/>
      <c r="L42" s="914"/>
      <c r="M42" s="926"/>
      <c r="N42" s="914"/>
      <c r="O42" s="787"/>
      <c r="P42" s="787"/>
      <c r="Q42" s="788"/>
    </row>
    <row r="43" spans="1:17" ht="22.5" customHeight="1">
      <c r="A43" s="1242" t="s">
        <v>1093</v>
      </c>
      <c r="B43" s="827"/>
      <c r="C43" s="827"/>
      <c r="D43" s="827"/>
      <c r="E43" s="827"/>
      <c r="F43" s="1243"/>
      <c r="G43" s="400"/>
      <c r="H43" s="430" t="s">
        <v>1094</v>
      </c>
      <c r="J43" s="333" t="s">
        <v>1095</v>
      </c>
      <c r="K43" s="400"/>
      <c r="L43" s="429" t="s">
        <v>964</v>
      </c>
      <c r="M43" s="400"/>
      <c r="N43" s="429" t="s">
        <v>1096</v>
      </c>
      <c r="O43" s="400"/>
      <c r="P43" s="917" t="s">
        <v>1097</v>
      </c>
      <c r="Q43" s="1274"/>
    </row>
    <row r="44" spans="1:17" ht="22.5" customHeight="1">
      <c r="A44" s="1242" t="s">
        <v>1058</v>
      </c>
      <c r="B44" s="1243"/>
      <c r="C44" s="827" t="s">
        <v>1059</v>
      </c>
      <c r="D44" s="1247" t="s">
        <v>834</v>
      </c>
      <c r="E44" s="396" t="s">
        <v>1060</v>
      </c>
      <c r="F44" s="1249" t="s">
        <v>1077</v>
      </c>
      <c r="G44" s="1250"/>
      <c r="H44" s="1250"/>
      <c r="I44" s="1250"/>
      <c r="J44" s="1251" t="s">
        <v>1062</v>
      </c>
      <c r="K44" s="826" t="s">
        <v>1063</v>
      </c>
      <c r="L44" s="827"/>
      <c r="M44" s="827"/>
      <c r="N44" s="1243"/>
      <c r="O44" s="826" t="s">
        <v>1064</v>
      </c>
      <c r="P44" s="827"/>
      <c r="Q44" s="828"/>
    </row>
    <row r="45" spans="1:17" ht="30.75" customHeight="1">
      <c r="A45" s="1244"/>
      <c r="B45" s="1245"/>
      <c r="C45" s="1246"/>
      <c r="D45" s="1248"/>
      <c r="E45" s="395" t="s">
        <v>1061</v>
      </c>
      <c r="F45" s="397" t="s">
        <v>1079</v>
      </c>
      <c r="G45" s="397" t="s">
        <v>1080</v>
      </c>
      <c r="H45" s="397" t="s">
        <v>1078</v>
      </c>
      <c r="I45" s="397" t="s">
        <v>893</v>
      </c>
      <c r="J45" s="1252"/>
      <c r="K45" s="1253"/>
      <c r="L45" s="1246"/>
      <c r="M45" s="1246"/>
      <c r="N45" s="1245"/>
      <c r="O45" s="1253"/>
      <c r="P45" s="1246"/>
      <c r="Q45" s="1254"/>
    </row>
    <row r="46" spans="1:17" ht="22.5" customHeight="1">
      <c r="A46" s="804" t="s">
        <v>1098</v>
      </c>
      <c r="B46" s="809" t="s">
        <v>1076</v>
      </c>
      <c r="C46" s="1257"/>
      <c r="D46" s="1258"/>
      <c r="E46" s="616"/>
      <c r="F46" s="926"/>
      <c r="G46" s="926"/>
      <c r="H46" s="926"/>
      <c r="I46" s="926"/>
      <c r="J46" s="787"/>
      <c r="K46" s="926"/>
      <c r="L46" s="914" t="s">
        <v>963</v>
      </c>
      <c r="M46" s="926"/>
      <c r="N46" s="914" t="s">
        <v>964</v>
      </c>
      <c r="O46" s="787"/>
      <c r="P46" s="787"/>
      <c r="Q46" s="788"/>
    </row>
    <row r="47" spans="1:17" ht="22.5" customHeight="1">
      <c r="A47" s="804"/>
      <c r="B47" s="809"/>
      <c r="C47" s="1257"/>
      <c r="D47" s="1258"/>
      <c r="E47" s="615"/>
      <c r="F47" s="926"/>
      <c r="G47" s="926"/>
      <c r="H47" s="926"/>
      <c r="I47" s="926"/>
      <c r="J47" s="787"/>
      <c r="K47" s="926"/>
      <c r="L47" s="914"/>
      <c r="M47" s="926"/>
      <c r="N47" s="914"/>
      <c r="O47" s="787"/>
      <c r="P47" s="787"/>
      <c r="Q47" s="788"/>
    </row>
    <row r="48" spans="1:17" ht="22.5" customHeight="1">
      <c r="A48" s="804" t="s">
        <v>1099</v>
      </c>
      <c r="B48" s="809"/>
      <c r="C48" s="1257"/>
      <c r="D48" s="1258"/>
      <c r="E48" s="616"/>
      <c r="F48" s="926"/>
      <c r="G48" s="926"/>
      <c r="H48" s="926"/>
      <c r="I48" s="926"/>
      <c r="J48" s="787"/>
      <c r="K48" s="926"/>
      <c r="L48" s="914" t="s">
        <v>963</v>
      </c>
      <c r="M48" s="926"/>
      <c r="N48" s="914" t="s">
        <v>964</v>
      </c>
      <c r="O48" s="787"/>
      <c r="P48" s="787"/>
      <c r="Q48" s="788"/>
    </row>
    <row r="49" spans="1:17" ht="22.5" customHeight="1">
      <c r="A49" s="804"/>
      <c r="B49" s="809"/>
      <c r="C49" s="1257"/>
      <c r="D49" s="1258"/>
      <c r="E49" s="615"/>
      <c r="F49" s="926"/>
      <c r="G49" s="926"/>
      <c r="H49" s="926"/>
      <c r="I49" s="926"/>
      <c r="J49" s="787"/>
      <c r="K49" s="926"/>
      <c r="L49" s="914"/>
      <c r="M49" s="926"/>
      <c r="N49" s="914"/>
      <c r="O49" s="787"/>
      <c r="P49" s="787"/>
      <c r="Q49" s="788"/>
    </row>
    <row r="50" spans="1:17" ht="22.5" customHeight="1">
      <c r="A50" s="804" t="s">
        <v>1100</v>
      </c>
      <c r="B50" s="809"/>
      <c r="C50" s="1257"/>
      <c r="D50" s="1258"/>
      <c r="E50" s="616"/>
      <c r="F50" s="926"/>
      <c r="G50" s="926"/>
      <c r="H50" s="926"/>
      <c r="I50" s="926"/>
      <c r="J50" s="787"/>
      <c r="K50" s="926"/>
      <c r="L50" s="914" t="s">
        <v>963</v>
      </c>
      <c r="M50" s="926"/>
      <c r="N50" s="914" t="s">
        <v>964</v>
      </c>
      <c r="O50" s="787"/>
      <c r="P50" s="787"/>
      <c r="Q50" s="788"/>
    </row>
    <row r="51" spans="1:17" ht="22.5" customHeight="1">
      <c r="A51" s="804"/>
      <c r="B51" s="809"/>
      <c r="C51" s="1257"/>
      <c r="D51" s="1258"/>
      <c r="E51" s="615"/>
      <c r="F51" s="926"/>
      <c r="G51" s="926"/>
      <c r="H51" s="926"/>
      <c r="I51" s="926"/>
      <c r="J51" s="787"/>
      <c r="K51" s="926"/>
      <c r="L51" s="914"/>
      <c r="M51" s="926"/>
      <c r="N51" s="914"/>
      <c r="O51" s="787"/>
      <c r="P51" s="787"/>
      <c r="Q51" s="788"/>
    </row>
    <row r="52" spans="1:17" ht="22.5" customHeight="1">
      <c r="A52" s="804" t="s">
        <v>1101</v>
      </c>
      <c r="B52" s="809"/>
      <c r="C52" s="1257"/>
      <c r="D52" s="1258"/>
      <c r="E52" s="616"/>
      <c r="F52" s="926"/>
      <c r="G52" s="926"/>
      <c r="H52" s="926"/>
      <c r="I52" s="926"/>
      <c r="J52" s="787"/>
      <c r="K52" s="926"/>
      <c r="L52" s="914" t="s">
        <v>963</v>
      </c>
      <c r="M52" s="926"/>
      <c r="N52" s="914" t="s">
        <v>964</v>
      </c>
      <c r="O52" s="787"/>
      <c r="P52" s="787"/>
      <c r="Q52" s="788"/>
    </row>
    <row r="53" spans="1:17" ht="22.5" customHeight="1">
      <c r="A53" s="804"/>
      <c r="B53" s="809"/>
      <c r="C53" s="1257"/>
      <c r="D53" s="1258"/>
      <c r="E53" s="615"/>
      <c r="F53" s="926"/>
      <c r="G53" s="926"/>
      <c r="H53" s="926"/>
      <c r="I53" s="926"/>
      <c r="J53" s="787"/>
      <c r="K53" s="926"/>
      <c r="L53" s="914"/>
      <c r="M53" s="926"/>
      <c r="N53" s="914"/>
      <c r="O53" s="787"/>
      <c r="P53" s="787"/>
      <c r="Q53" s="788"/>
    </row>
    <row r="54" spans="1:17" ht="22.5" customHeight="1">
      <c r="A54" s="804" t="s">
        <v>1102</v>
      </c>
      <c r="B54" s="809"/>
      <c r="C54" s="1257"/>
      <c r="D54" s="1258"/>
      <c r="E54" s="616"/>
      <c r="F54" s="926"/>
      <c r="G54" s="926"/>
      <c r="H54" s="926"/>
      <c r="I54" s="926"/>
      <c r="J54" s="787"/>
      <c r="K54" s="926"/>
      <c r="L54" s="914" t="s">
        <v>963</v>
      </c>
      <c r="M54" s="926"/>
      <c r="N54" s="914" t="s">
        <v>964</v>
      </c>
      <c r="O54" s="787"/>
      <c r="P54" s="787"/>
      <c r="Q54" s="788"/>
    </row>
    <row r="55" spans="1:17" ht="22.5" customHeight="1">
      <c r="A55" s="804"/>
      <c r="B55" s="809"/>
      <c r="C55" s="1257"/>
      <c r="D55" s="1258"/>
      <c r="E55" s="615"/>
      <c r="F55" s="926"/>
      <c r="G55" s="926"/>
      <c r="H55" s="926"/>
      <c r="I55" s="926"/>
      <c r="J55" s="787"/>
      <c r="K55" s="926"/>
      <c r="L55" s="914"/>
      <c r="M55" s="926"/>
      <c r="N55" s="914"/>
      <c r="O55" s="787"/>
      <c r="P55" s="787"/>
      <c r="Q55" s="788"/>
    </row>
    <row r="56" spans="1:17" ht="22.5" customHeight="1">
      <c r="A56" s="804" t="s">
        <v>1103</v>
      </c>
      <c r="B56" s="809"/>
      <c r="C56" s="1257"/>
      <c r="D56" s="1258"/>
      <c r="E56" s="616"/>
      <c r="F56" s="926"/>
      <c r="G56" s="926"/>
      <c r="H56" s="926"/>
      <c r="I56" s="926"/>
      <c r="J56" s="787"/>
      <c r="K56" s="926"/>
      <c r="L56" s="914" t="s">
        <v>963</v>
      </c>
      <c r="M56" s="926"/>
      <c r="N56" s="914" t="s">
        <v>964</v>
      </c>
      <c r="O56" s="787"/>
      <c r="P56" s="787"/>
      <c r="Q56" s="788"/>
    </row>
    <row r="57" spans="1:17" ht="22.5" customHeight="1">
      <c r="A57" s="804"/>
      <c r="B57" s="809"/>
      <c r="C57" s="1257"/>
      <c r="D57" s="1258"/>
      <c r="E57" s="615"/>
      <c r="F57" s="926"/>
      <c r="G57" s="926"/>
      <c r="H57" s="926"/>
      <c r="I57" s="926"/>
      <c r="J57" s="787"/>
      <c r="K57" s="926"/>
      <c r="L57" s="914"/>
      <c r="M57" s="926"/>
      <c r="N57" s="914"/>
      <c r="O57" s="787"/>
      <c r="P57" s="787"/>
      <c r="Q57" s="788"/>
    </row>
    <row r="58" spans="1:17" ht="22.5" customHeight="1">
      <c r="A58" s="804" t="s">
        <v>1104</v>
      </c>
      <c r="B58" s="809"/>
      <c r="C58" s="1257"/>
      <c r="D58" s="1258"/>
      <c r="E58" s="616"/>
      <c r="F58" s="926"/>
      <c r="G58" s="926"/>
      <c r="H58" s="926"/>
      <c r="I58" s="926"/>
      <c r="J58" s="787"/>
      <c r="K58" s="926"/>
      <c r="L58" s="914" t="s">
        <v>963</v>
      </c>
      <c r="M58" s="926"/>
      <c r="N58" s="914" t="s">
        <v>964</v>
      </c>
      <c r="O58" s="787"/>
      <c r="P58" s="787"/>
      <c r="Q58" s="788"/>
    </row>
    <row r="59" spans="1:17" ht="22.5" customHeight="1">
      <c r="A59" s="804"/>
      <c r="B59" s="809"/>
      <c r="C59" s="1257"/>
      <c r="D59" s="1258"/>
      <c r="E59" s="615"/>
      <c r="F59" s="926"/>
      <c r="G59" s="926"/>
      <c r="H59" s="926"/>
      <c r="I59" s="926"/>
      <c r="J59" s="787"/>
      <c r="K59" s="926"/>
      <c r="L59" s="914"/>
      <c r="M59" s="926"/>
      <c r="N59" s="914"/>
      <c r="O59" s="787"/>
      <c r="P59" s="787"/>
      <c r="Q59" s="788"/>
    </row>
    <row r="60" spans="1:17" ht="22.5" customHeight="1">
      <c r="A60" s="804" t="s">
        <v>1105</v>
      </c>
      <c r="B60" s="809"/>
      <c r="C60" s="1257"/>
      <c r="D60" s="1258"/>
      <c r="E60" s="616"/>
      <c r="F60" s="926"/>
      <c r="G60" s="926"/>
      <c r="H60" s="926"/>
      <c r="I60" s="926"/>
      <c r="J60" s="787"/>
      <c r="K60" s="926"/>
      <c r="L60" s="914" t="s">
        <v>963</v>
      </c>
      <c r="M60" s="926"/>
      <c r="N60" s="914" t="s">
        <v>964</v>
      </c>
      <c r="O60" s="787"/>
      <c r="P60" s="787"/>
      <c r="Q60" s="788"/>
    </row>
    <row r="61" spans="1:17" ht="22.5" customHeight="1">
      <c r="A61" s="804"/>
      <c r="B61" s="809"/>
      <c r="C61" s="1257"/>
      <c r="D61" s="1258"/>
      <c r="E61" s="615"/>
      <c r="F61" s="926"/>
      <c r="G61" s="926"/>
      <c r="H61" s="926"/>
      <c r="I61" s="926"/>
      <c r="J61" s="787"/>
      <c r="K61" s="926"/>
      <c r="L61" s="914"/>
      <c r="M61" s="926"/>
      <c r="N61" s="914"/>
      <c r="O61" s="787"/>
      <c r="P61" s="787"/>
      <c r="Q61" s="788"/>
    </row>
    <row r="62" spans="1:17" ht="22.5" customHeight="1">
      <c r="A62" s="804" t="s">
        <v>1106</v>
      </c>
      <c r="B62" s="809"/>
      <c r="C62" s="1257"/>
      <c r="D62" s="1258"/>
      <c r="E62" s="616"/>
      <c r="F62" s="926"/>
      <c r="G62" s="926"/>
      <c r="H62" s="926"/>
      <c r="I62" s="926"/>
      <c r="J62" s="787"/>
      <c r="K62" s="926"/>
      <c r="L62" s="914" t="s">
        <v>963</v>
      </c>
      <c r="M62" s="926"/>
      <c r="N62" s="914" t="s">
        <v>964</v>
      </c>
      <c r="O62" s="787"/>
      <c r="P62" s="787"/>
      <c r="Q62" s="788"/>
    </row>
    <row r="63" spans="1:17" ht="22.5" customHeight="1">
      <c r="A63" s="804"/>
      <c r="B63" s="809"/>
      <c r="C63" s="1257"/>
      <c r="D63" s="1258"/>
      <c r="E63" s="615"/>
      <c r="F63" s="926"/>
      <c r="G63" s="926"/>
      <c r="H63" s="926"/>
      <c r="I63" s="926"/>
      <c r="J63" s="787"/>
      <c r="K63" s="926"/>
      <c r="L63" s="914"/>
      <c r="M63" s="926"/>
      <c r="N63" s="914"/>
      <c r="O63" s="787"/>
      <c r="P63" s="787"/>
      <c r="Q63" s="788"/>
    </row>
    <row r="64" spans="1:17" ht="22.5" customHeight="1">
      <c r="A64" s="804" t="s">
        <v>1107</v>
      </c>
      <c r="B64" s="809"/>
      <c r="C64" s="1257"/>
      <c r="D64" s="1258"/>
      <c r="E64" s="616"/>
      <c r="F64" s="926"/>
      <c r="G64" s="926"/>
      <c r="H64" s="926"/>
      <c r="I64" s="926"/>
      <c r="J64" s="787"/>
      <c r="K64" s="926"/>
      <c r="L64" s="914" t="s">
        <v>963</v>
      </c>
      <c r="M64" s="926"/>
      <c r="N64" s="914" t="s">
        <v>964</v>
      </c>
      <c r="O64" s="787"/>
      <c r="P64" s="787"/>
      <c r="Q64" s="788"/>
    </row>
    <row r="65" spans="1:17" ht="22.5" customHeight="1" thickBot="1">
      <c r="A65" s="1259"/>
      <c r="B65" s="1260"/>
      <c r="C65" s="1261"/>
      <c r="D65" s="1282"/>
      <c r="E65" s="621"/>
      <c r="F65" s="1278"/>
      <c r="G65" s="1278"/>
      <c r="H65" s="1278"/>
      <c r="I65" s="1278"/>
      <c r="J65" s="1280"/>
      <c r="K65" s="1278"/>
      <c r="L65" s="1279"/>
      <c r="M65" s="1278"/>
      <c r="N65" s="1279"/>
      <c r="O65" s="1280"/>
      <c r="P65" s="1280"/>
      <c r="Q65" s="1281"/>
    </row>
    <row r="66" spans="1:17" ht="22.5" customHeight="1"/>
    <row r="67" spans="1:17" ht="22.5" customHeight="1"/>
    <row r="68" spans="1:17" ht="22.5" customHeight="1"/>
    <row r="69" spans="1:17" ht="22.5" customHeight="1"/>
    <row r="70" spans="1:17" ht="22.5" customHeight="1"/>
    <row r="71" spans="1:17" ht="22.5" customHeight="1"/>
    <row r="72" spans="1:17" ht="22.5" customHeight="1"/>
    <row r="73" spans="1:17" ht="22.5" customHeight="1"/>
    <row r="74" spans="1:17" ht="22.5" customHeight="1"/>
    <row r="75" spans="1:17" ht="22.5" customHeight="1"/>
    <row r="76" spans="1:17" ht="22.5" customHeight="1"/>
    <row r="77" spans="1:17" ht="22.5" customHeight="1"/>
    <row r="78" spans="1:17" ht="22.5" customHeight="1"/>
    <row r="79" spans="1:17" ht="22.5" customHeight="1"/>
    <row r="80" spans="1:17"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sheetData>
  <mergeCells count="352">
    <mergeCell ref="A5:A6"/>
    <mergeCell ref="B5:D6"/>
    <mergeCell ref="E5:E6"/>
    <mergeCell ref="F5:I6"/>
    <mergeCell ref="K5:L6"/>
    <mergeCell ref="A3:Q3"/>
    <mergeCell ref="K64:K65"/>
    <mergeCell ref="L64:L65"/>
    <mergeCell ref="M64:M65"/>
    <mergeCell ref="N64:N65"/>
    <mergeCell ref="O64:Q65"/>
    <mergeCell ref="D64:D65"/>
    <mergeCell ref="F64:F65"/>
    <mergeCell ref="G64:G65"/>
    <mergeCell ref="H64:H65"/>
    <mergeCell ref="I64:I65"/>
    <mergeCell ref="J64:J65"/>
    <mergeCell ref="J62:J63"/>
    <mergeCell ref="K62:K63"/>
    <mergeCell ref="L62:L63"/>
    <mergeCell ref="M62:M63"/>
    <mergeCell ref="N62:N63"/>
    <mergeCell ref="O62:Q63"/>
    <mergeCell ref="K60:K61"/>
    <mergeCell ref="K58:K59"/>
    <mergeCell ref="L58:L59"/>
    <mergeCell ref="M58:M59"/>
    <mergeCell ref="N58:N59"/>
    <mergeCell ref="O58:Q59"/>
    <mergeCell ref="A60:A61"/>
    <mergeCell ref="B60:B61"/>
    <mergeCell ref="C60:C61"/>
    <mergeCell ref="D60:D61"/>
    <mergeCell ref="F60:F61"/>
    <mergeCell ref="D58:D59"/>
    <mergeCell ref="F58:F59"/>
    <mergeCell ref="G58:G59"/>
    <mergeCell ref="H58:H59"/>
    <mergeCell ref="I58:I59"/>
    <mergeCell ref="J58:J59"/>
    <mergeCell ref="G60:G61"/>
    <mergeCell ref="A58:A59"/>
    <mergeCell ref="B58:B59"/>
    <mergeCell ref="C58:C59"/>
    <mergeCell ref="L60:L61"/>
    <mergeCell ref="M60:M61"/>
    <mergeCell ref="N60:N61"/>
    <mergeCell ref="O60:Q61"/>
    <mergeCell ref="J56:J57"/>
    <mergeCell ref="K56:K57"/>
    <mergeCell ref="L56:L57"/>
    <mergeCell ref="M56:M57"/>
    <mergeCell ref="N56:N57"/>
    <mergeCell ref="O56:Q57"/>
    <mergeCell ref="K54:K55"/>
    <mergeCell ref="L54:L55"/>
    <mergeCell ref="M54:M55"/>
    <mergeCell ref="N54:N55"/>
    <mergeCell ref="O54:Q55"/>
    <mergeCell ref="J54:J55"/>
    <mergeCell ref="K52:K53"/>
    <mergeCell ref="L52:L53"/>
    <mergeCell ref="M52:M53"/>
    <mergeCell ref="N52:N53"/>
    <mergeCell ref="O52:Q53"/>
    <mergeCell ref="K50:K51"/>
    <mergeCell ref="L50:L51"/>
    <mergeCell ref="M50:M51"/>
    <mergeCell ref="N50:N51"/>
    <mergeCell ref="O50:Q51"/>
    <mergeCell ref="C52:C53"/>
    <mergeCell ref="D52:D53"/>
    <mergeCell ref="F52:F53"/>
    <mergeCell ref="D50:D51"/>
    <mergeCell ref="F50:F51"/>
    <mergeCell ref="G50:G51"/>
    <mergeCell ref="H50:H51"/>
    <mergeCell ref="I50:I51"/>
    <mergeCell ref="J52:J53"/>
    <mergeCell ref="J50:J51"/>
    <mergeCell ref="J48:J49"/>
    <mergeCell ref="K48:K49"/>
    <mergeCell ref="L48:L49"/>
    <mergeCell ref="M48:M49"/>
    <mergeCell ref="N48:N49"/>
    <mergeCell ref="O48:Q49"/>
    <mergeCell ref="K46:K47"/>
    <mergeCell ref="L46:L47"/>
    <mergeCell ref="M46:M47"/>
    <mergeCell ref="N46:N47"/>
    <mergeCell ref="O46:Q47"/>
    <mergeCell ref="A48:A49"/>
    <mergeCell ref="B48:B49"/>
    <mergeCell ref="C48:C49"/>
    <mergeCell ref="D48:D49"/>
    <mergeCell ref="F48:F49"/>
    <mergeCell ref="F44:I44"/>
    <mergeCell ref="J44:J45"/>
    <mergeCell ref="K44:N45"/>
    <mergeCell ref="O44:Q45"/>
    <mergeCell ref="A46:A47"/>
    <mergeCell ref="B46:B47"/>
    <mergeCell ref="C46:C47"/>
    <mergeCell ref="D46:D47"/>
    <mergeCell ref="F46:F47"/>
    <mergeCell ref="G46:G47"/>
    <mergeCell ref="G48:G49"/>
    <mergeCell ref="H48:H49"/>
    <mergeCell ref="I48:I49"/>
    <mergeCell ref="H46:H47"/>
    <mergeCell ref="I46:I47"/>
    <mergeCell ref="J46:J47"/>
    <mergeCell ref="A44:B45"/>
    <mergeCell ref="C44:C45"/>
    <mergeCell ref="D44:D45"/>
    <mergeCell ref="A43:F43"/>
    <mergeCell ref="P43:Q43"/>
    <mergeCell ref="O41:Q42"/>
    <mergeCell ref="J41:J42"/>
    <mergeCell ref="K41:K42"/>
    <mergeCell ref="L41:L42"/>
    <mergeCell ref="M41:M42"/>
    <mergeCell ref="N41:N42"/>
    <mergeCell ref="M39:M40"/>
    <mergeCell ref="N39:N40"/>
    <mergeCell ref="O39:Q40"/>
    <mergeCell ref="A41:A42"/>
    <mergeCell ref="B41:B42"/>
    <mergeCell ref="C41:C42"/>
    <mergeCell ref="D41:D42"/>
    <mergeCell ref="J39:J40"/>
    <mergeCell ref="F39:G40"/>
    <mergeCell ref="F41:G42"/>
    <mergeCell ref="H39:I40"/>
    <mergeCell ref="H41:I42"/>
    <mergeCell ref="K39:K40"/>
    <mergeCell ref="L39:L40"/>
    <mergeCell ref="A39:A40"/>
    <mergeCell ref="B39:B40"/>
    <mergeCell ref="C39:C40"/>
    <mergeCell ref="D39:D40"/>
    <mergeCell ref="F37:G38"/>
    <mergeCell ref="H37:I38"/>
    <mergeCell ref="A37:A38"/>
    <mergeCell ref="B37:B38"/>
    <mergeCell ref="C37:C38"/>
    <mergeCell ref="D37:D38"/>
    <mergeCell ref="D31:D32"/>
    <mergeCell ref="F31:F32"/>
    <mergeCell ref="A33:A34"/>
    <mergeCell ref="B33:B34"/>
    <mergeCell ref="C33:C34"/>
    <mergeCell ref="D33:D34"/>
    <mergeCell ref="F33:F34"/>
    <mergeCell ref="G33:G34"/>
    <mergeCell ref="H33:H34"/>
    <mergeCell ref="G31:G32"/>
    <mergeCell ref="H31:H32"/>
    <mergeCell ref="I31:I32"/>
    <mergeCell ref="I33:I34"/>
    <mergeCell ref="A31:A32"/>
    <mergeCell ref="B31:B32"/>
    <mergeCell ref="C31:C32"/>
    <mergeCell ref="M31:M32"/>
    <mergeCell ref="N31:N32"/>
    <mergeCell ref="K37:K38"/>
    <mergeCell ref="L37:L38"/>
    <mergeCell ref="M37:M38"/>
    <mergeCell ref="N37:N38"/>
    <mergeCell ref="O37:Q38"/>
    <mergeCell ref="J37:J38"/>
    <mergeCell ref="O31:Q32"/>
    <mergeCell ref="J31:J32"/>
    <mergeCell ref="K31:K32"/>
    <mergeCell ref="L31:L32"/>
    <mergeCell ref="O33:Q34"/>
    <mergeCell ref="J33:J34"/>
    <mergeCell ref="K33:K34"/>
    <mergeCell ref="L33:L34"/>
    <mergeCell ref="M33:M34"/>
    <mergeCell ref="N33:N34"/>
    <mergeCell ref="O27:Q28"/>
    <mergeCell ref="A29:A30"/>
    <mergeCell ref="B29:B30"/>
    <mergeCell ref="C29:C30"/>
    <mergeCell ref="D29:D30"/>
    <mergeCell ref="F29:F30"/>
    <mergeCell ref="G29:G30"/>
    <mergeCell ref="H29:H30"/>
    <mergeCell ref="I29:I30"/>
    <mergeCell ref="J29:J30"/>
    <mergeCell ref="I27:I28"/>
    <mergeCell ref="J27:J28"/>
    <mergeCell ref="K27:K28"/>
    <mergeCell ref="L27:L28"/>
    <mergeCell ref="M27:M28"/>
    <mergeCell ref="N27:N28"/>
    <mergeCell ref="K29:K30"/>
    <mergeCell ref="L29:L30"/>
    <mergeCell ref="M29:M30"/>
    <mergeCell ref="N29:N30"/>
    <mergeCell ref="O29:Q30"/>
    <mergeCell ref="A27:A28"/>
    <mergeCell ref="B27:B28"/>
    <mergeCell ref="C27:C28"/>
    <mergeCell ref="D27:D28"/>
    <mergeCell ref="F27:F28"/>
    <mergeCell ref="G27:G28"/>
    <mergeCell ref="H27:H28"/>
    <mergeCell ref="G25:G26"/>
    <mergeCell ref="H25:H26"/>
    <mergeCell ref="K23:K24"/>
    <mergeCell ref="L23:L24"/>
    <mergeCell ref="M23:M24"/>
    <mergeCell ref="N23:N24"/>
    <mergeCell ref="O23:Q24"/>
    <mergeCell ref="A25:A26"/>
    <mergeCell ref="B25:B26"/>
    <mergeCell ref="C25:C26"/>
    <mergeCell ref="D25:D26"/>
    <mergeCell ref="F25:F26"/>
    <mergeCell ref="M25:M26"/>
    <mergeCell ref="N25:N26"/>
    <mergeCell ref="O25:Q26"/>
    <mergeCell ref="I25:I26"/>
    <mergeCell ref="J25:J26"/>
    <mergeCell ref="K25:K26"/>
    <mergeCell ref="L25:L26"/>
    <mergeCell ref="A23:A24"/>
    <mergeCell ref="B23:B24"/>
    <mergeCell ref="C23:C24"/>
    <mergeCell ref="D23:D24"/>
    <mergeCell ref="F23:F24"/>
    <mergeCell ref="G23:G24"/>
    <mergeCell ref="H23:H24"/>
    <mergeCell ref="I23:I24"/>
    <mergeCell ref="J23:J24"/>
    <mergeCell ref="J19:J20"/>
    <mergeCell ref="K19:K20"/>
    <mergeCell ref="L19:L20"/>
    <mergeCell ref="O21:Q22"/>
    <mergeCell ref="I21:I22"/>
    <mergeCell ref="J21:J22"/>
    <mergeCell ref="K21:K22"/>
    <mergeCell ref="L21:L22"/>
    <mergeCell ref="M21:M22"/>
    <mergeCell ref="N21:N22"/>
    <mergeCell ref="M19:M20"/>
    <mergeCell ref="N19:N20"/>
    <mergeCell ref="O19:Q20"/>
    <mergeCell ref="I19:I20"/>
    <mergeCell ref="A21:A22"/>
    <mergeCell ref="B21:B22"/>
    <mergeCell ref="C21:C22"/>
    <mergeCell ref="D21:D22"/>
    <mergeCell ref="F21:F22"/>
    <mergeCell ref="G21:G22"/>
    <mergeCell ref="H21:H22"/>
    <mergeCell ref="G19:G20"/>
    <mergeCell ref="H19:H20"/>
    <mergeCell ref="A19:A20"/>
    <mergeCell ref="B19:B20"/>
    <mergeCell ref="C19:C20"/>
    <mergeCell ref="D19:D20"/>
    <mergeCell ref="F19:F20"/>
    <mergeCell ref="H17:H18"/>
    <mergeCell ref="I17:I18"/>
    <mergeCell ref="J17:J18"/>
    <mergeCell ref="F15:I15"/>
    <mergeCell ref="A14:Q14"/>
    <mergeCell ref="O17:Q18"/>
    <mergeCell ref="L17:L18"/>
    <mergeCell ref="M17:M18"/>
    <mergeCell ref="K17:K18"/>
    <mergeCell ref="A17:A18"/>
    <mergeCell ref="B17:B18"/>
    <mergeCell ref="C17:C18"/>
    <mergeCell ref="D17:D18"/>
    <mergeCell ref="F17:F18"/>
    <mergeCell ref="G17:G18"/>
    <mergeCell ref="N17:N18"/>
    <mergeCell ref="J5:J6"/>
    <mergeCell ref="B7:E7"/>
    <mergeCell ref="H7:Q7"/>
    <mergeCell ref="F7:G7"/>
    <mergeCell ref="H8:Q8"/>
    <mergeCell ref="B8:C8"/>
    <mergeCell ref="J15:J16"/>
    <mergeCell ref="K15:N16"/>
    <mergeCell ref="O15:Q16"/>
    <mergeCell ref="N5:O5"/>
    <mergeCell ref="N6:O6"/>
    <mergeCell ref="M5:M6"/>
    <mergeCell ref="B12:C12"/>
    <mergeCell ref="B13:C13"/>
    <mergeCell ref="K9:P9"/>
    <mergeCell ref="H10:Q13"/>
    <mergeCell ref="D15:D16"/>
    <mergeCell ref="C15:C16"/>
    <mergeCell ref="A15:B16"/>
    <mergeCell ref="B9:C9"/>
    <mergeCell ref="B10:C10"/>
    <mergeCell ref="B11:C11"/>
    <mergeCell ref="A8:A13"/>
    <mergeCell ref="H9:J9"/>
    <mergeCell ref="A64:A65"/>
    <mergeCell ref="B64:B65"/>
    <mergeCell ref="C64:C65"/>
    <mergeCell ref="G62:G63"/>
    <mergeCell ref="H62:H63"/>
    <mergeCell ref="I62:I63"/>
    <mergeCell ref="H60:H61"/>
    <mergeCell ref="I60:I61"/>
    <mergeCell ref="J60:J61"/>
    <mergeCell ref="A62:A63"/>
    <mergeCell ref="B62:B63"/>
    <mergeCell ref="C62:C63"/>
    <mergeCell ref="D62:D63"/>
    <mergeCell ref="F62:F63"/>
    <mergeCell ref="I56:I57"/>
    <mergeCell ref="A54:A55"/>
    <mergeCell ref="B54:B55"/>
    <mergeCell ref="C54:C55"/>
    <mergeCell ref="G52:G53"/>
    <mergeCell ref="H52:H53"/>
    <mergeCell ref="I52:I53"/>
    <mergeCell ref="A50:A51"/>
    <mergeCell ref="B50:B51"/>
    <mergeCell ref="C50:C51"/>
    <mergeCell ref="I54:I55"/>
    <mergeCell ref="A56:A57"/>
    <mergeCell ref="B56:B57"/>
    <mergeCell ref="C56:C57"/>
    <mergeCell ref="D56:D57"/>
    <mergeCell ref="F56:F57"/>
    <mergeCell ref="D54:D55"/>
    <mergeCell ref="F54:F55"/>
    <mergeCell ref="G54:G55"/>
    <mergeCell ref="H54:H55"/>
    <mergeCell ref="G56:G57"/>
    <mergeCell ref="H56:H57"/>
    <mergeCell ref="A52:A53"/>
    <mergeCell ref="B52:B53"/>
    <mergeCell ref="A35:B36"/>
    <mergeCell ref="C35:C36"/>
    <mergeCell ref="D35:D36"/>
    <mergeCell ref="F35:I35"/>
    <mergeCell ref="J35:J36"/>
    <mergeCell ref="K35:N36"/>
    <mergeCell ref="O35:Q36"/>
    <mergeCell ref="F36:G36"/>
    <mergeCell ref="H36:I36"/>
  </mergeCells>
  <phoneticPr fontId="4"/>
  <dataValidations count="1">
    <dataValidation type="list" allowBlank="1" showInputMessage="1" showErrorMessage="1" sqref="M17 K17 F17:I17 K19 F23:I23 F25:I25 F27:I27 M19 F29:I29 F31:I31 F19:I19 F33:I33 K21 K23 K25 K27 K29 K31 K33 M21 M23 M25 M27 M29 M31 M33 F21:I21 K37 F60:I60 M37 F64:I64 K39 K41 M39 M41 F62:I62 M43 O43 K43 G43 M46 K46 F46:I46 M48 M50 M52 M54 M56 M58 M60 M62 M64 K48 K50 K52 K54 K56 K58 K60 K62 K64 F48:I48 F50:I50 F52:I52 F54:I54 F56:I56 F58:I58 F37 F41 F39 H37 H41 H39" xr:uid="{AA8785D5-C900-4F0D-88E4-735A5E19BACD}">
      <formula1>"○"</formula1>
    </dataValidation>
  </dataValidations>
  <printOptions horizontalCentered="1"/>
  <pageMargins left="0.74803149606299213" right="0.74803149606299213" top="0.35433070866141736" bottom="0.23622047244094491" header="0.31496062992125984" footer="0.15748031496062992"/>
  <pageSetup paperSize="9" scale="5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E6EC5-FE31-4D75-BAC4-558BE039BB1C}">
  <sheetPr codeName="Sheet5">
    <tabColor rgb="FFFFFF00"/>
  </sheetPr>
  <dimension ref="A1:E63"/>
  <sheetViews>
    <sheetView view="pageBreakPreview" zoomScaleNormal="100" zoomScaleSheetLayoutView="100" workbookViewId="0">
      <selection activeCell="B5" sqref="B5:B6"/>
    </sheetView>
  </sheetViews>
  <sheetFormatPr defaultRowHeight="15.75"/>
  <cols>
    <col min="1" max="1" width="11.875" style="312" customWidth="1"/>
    <col min="2" max="2" width="13.25" style="312" customWidth="1"/>
    <col min="3" max="3" width="9.5" style="312" bestFit="1" customWidth="1"/>
    <col min="4" max="4" width="30.5" style="312" customWidth="1"/>
    <col min="5" max="5" width="35.875" style="312" customWidth="1"/>
    <col min="6" max="16384" width="9" style="312"/>
  </cols>
  <sheetData>
    <row r="1" spans="1:5">
      <c r="A1" s="310" t="s">
        <v>1114</v>
      </c>
    </row>
    <row r="2" spans="1:5" ht="15.75" customHeight="1">
      <c r="A2" s="991" t="s">
        <v>762</v>
      </c>
      <c r="B2" s="991"/>
      <c r="C2" s="991"/>
      <c r="D2" s="991"/>
      <c r="E2" s="991"/>
    </row>
    <row r="3" spans="1:5" ht="15.75" customHeight="1" thickBot="1">
      <c r="A3" s="313"/>
      <c r="B3" s="313"/>
    </row>
    <row r="4" spans="1:5" ht="33" customHeight="1" thickBot="1">
      <c r="A4" s="1300" t="s">
        <v>763</v>
      </c>
      <c r="B4" s="1301"/>
      <c r="C4" s="410" t="s">
        <v>764</v>
      </c>
      <c r="D4" s="410" t="s">
        <v>801</v>
      </c>
      <c r="E4" s="315" t="s">
        <v>765</v>
      </c>
    </row>
    <row r="5" spans="1:5" ht="37.5" customHeight="1" thickTop="1">
      <c r="A5" s="1302" t="s">
        <v>766</v>
      </c>
      <c r="B5" s="1293" t="str">
        <f>'6-1社会福祉法人調書'!B17</f>
        <v>○○　○○</v>
      </c>
      <c r="C5" s="1292">
        <f>'6-1社会福祉法人調書'!C17</f>
        <v>0</v>
      </c>
      <c r="D5" s="1297"/>
      <c r="E5" s="1294"/>
    </row>
    <row r="6" spans="1:5" ht="37.5" customHeight="1">
      <c r="A6" s="1295"/>
      <c r="B6" s="1283"/>
      <c r="C6" s="1283"/>
      <c r="D6" s="1284"/>
      <c r="E6" s="1285"/>
    </row>
    <row r="7" spans="1:5" ht="37.5" customHeight="1">
      <c r="A7" s="1295" t="s">
        <v>767</v>
      </c>
      <c r="B7" s="1283">
        <f>'6-1社会福祉法人調書'!B19</f>
        <v>0</v>
      </c>
      <c r="C7" s="1283">
        <f>'6-1社会福祉法人調書'!C19</f>
        <v>0</v>
      </c>
      <c r="D7" s="1284"/>
      <c r="E7" s="1285"/>
    </row>
    <row r="8" spans="1:5" ht="37.5" customHeight="1">
      <c r="A8" s="1295"/>
      <c r="B8" s="1283"/>
      <c r="C8" s="1283"/>
      <c r="D8" s="1284"/>
      <c r="E8" s="1285"/>
    </row>
    <row r="9" spans="1:5" ht="37.5" customHeight="1">
      <c r="A9" s="1295" t="s">
        <v>768</v>
      </c>
      <c r="B9" s="1293">
        <f>'6-1社会福祉法人調書'!B21</f>
        <v>0</v>
      </c>
      <c r="C9" s="1292">
        <f>'6-1社会福祉法人調書'!C21</f>
        <v>0</v>
      </c>
      <c r="D9" s="1284"/>
      <c r="E9" s="1285"/>
    </row>
    <row r="10" spans="1:5" ht="37.5" customHeight="1">
      <c r="A10" s="1295"/>
      <c r="B10" s="1283"/>
      <c r="C10" s="1283"/>
      <c r="D10" s="1284"/>
      <c r="E10" s="1285"/>
    </row>
    <row r="11" spans="1:5" ht="37.5" customHeight="1">
      <c r="A11" s="1295" t="s">
        <v>769</v>
      </c>
      <c r="B11" s="1283">
        <f>'6-1社会福祉法人調書'!B23</f>
        <v>0</v>
      </c>
      <c r="C11" s="1283">
        <f>'6-1社会福祉法人調書'!C23</f>
        <v>0</v>
      </c>
      <c r="D11" s="1284"/>
      <c r="E11" s="1285"/>
    </row>
    <row r="12" spans="1:5" ht="37.5" customHeight="1">
      <c r="A12" s="1295"/>
      <c r="B12" s="1283"/>
      <c r="C12" s="1283"/>
      <c r="D12" s="1284"/>
      <c r="E12" s="1285"/>
    </row>
    <row r="13" spans="1:5" ht="37.5" customHeight="1">
      <c r="A13" s="1295" t="s">
        <v>770</v>
      </c>
      <c r="B13" s="1293">
        <f>'6-1社会福祉法人調書'!B25</f>
        <v>0</v>
      </c>
      <c r="C13" s="1292">
        <f>'6-1社会福祉法人調書'!C25</f>
        <v>0</v>
      </c>
      <c r="D13" s="1284"/>
      <c r="E13" s="1285"/>
    </row>
    <row r="14" spans="1:5" ht="37.5" customHeight="1">
      <c r="A14" s="1295"/>
      <c r="B14" s="1283"/>
      <c r="C14" s="1283"/>
      <c r="D14" s="1284"/>
      <c r="E14" s="1285"/>
    </row>
    <row r="15" spans="1:5" ht="37.5" customHeight="1">
      <c r="A15" s="1295" t="s">
        <v>771</v>
      </c>
      <c r="B15" s="1283">
        <f>'6-1社会福祉法人調書'!B27</f>
        <v>0</v>
      </c>
      <c r="C15" s="1283">
        <f>'6-1社会福祉法人調書'!C27</f>
        <v>0</v>
      </c>
      <c r="D15" s="1284"/>
      <c r="E15" s="1285"/>
    </row>
    <row r="16" spans="1:5" ht="37.5" customHeight="1">
      <c r="A16" s="1295"/>
      <c r="B16" s="1283"/>
      <c r="C16" s="1283"/>
      <c r="D16" s="1284"/>
      <c r="E16" s="1285"/>
    </row>
    <row r="17" spans="1:5" ht="37.5" customHeight="1">
      <c r="A17" s="1295" t="s">
        <v>772</v>
      </c>
      <c r="B17" s="1293">
        <f>'6-1社会福祉法人調書'!B29</f>
        <v>0</v>
      </c>
      <c r="C17" s="1292">
        <f>'6-1社会福祉法人調書'!C29</f>
        <v>0</v>
      </c>
      <c r="D17" s="1284"/>
      <c r="E17" s="1285"/>
    </row>
    <row r="18" spans="1:5" ht="37.5" customHeight="1">
      <c r="A18" s="1295"/>
      <c r="B18" s="1283"/>
      <c r="C18" s="1283"/>
      <c r="D18" s="1284"/>
      <c r="E18" s="1285"/>
    </row>
    <row r="19" spans="1:5" ht="37.5" customHeight="1">
      <c r="A19" s="1295" t="s">
        <v>1112</v>
      </c>
      <c r="B19" s="1293">
        <f>'6-1社会福祉法人調書'!B31</f>
        <v>0</v>
      </c>
      <c r="C19" s="1292">
        <f>'6-1社会福祉法人調書'!C31</f>
        <v>0</v>
      </c>
      <c r="D19" s="1284"/>
      <c r="E19" s="1285"/>
    </row>
    <row r="20" spans="1:5" ht="37.5" customHeight="1">
      <c r="A20" s="1295"/>
      <c r="B20" s="1283"/>
      <c r="C20" s="1283"/>
      <c r="D20" s="1284"/>
      <c r="E20" s="1285"/>
    </row>
    <row r="21" spans="1:5" ht="37.5" customHeight="1">
      <c r="A21" s="1295" t="s">
        <v>1113</v>
      </c>
      <c r="B21" s="1293">
        <f>'6-1社会福祉法人調書'!B33</f>
        <v>0</v>
      </c>
      <c r="C21" s="1292">
        <f>'6-1社会福祉法人調書'!C33</f>
        <v>0</v>
      </c>
      <c r="D21" s="1284"/>
      <c r="E21" s="1285"/>
    </row>
    <row r="22" spans="1:5" ht="37.5" customHeight="1">
      <c r="A22" s="1295"/>
      <c r="B22" s="1283"/>
      <c r="C22" s="1283"/>
      <c r="D22" s="1284"/>
      <c r="E22" s="1285"/>
    </row>
    <row r="23" spans="1:5" ht="37.5" customHeight="1">
      <c r="A23" s="1298" t="s">
        <v>1089</v>
      </c>
      <c r="B23" s="1293">
        <f>'6-1社会福祉法人調書'!B37</f>
        <v>0</v>
      </c>
      <c r="C23" s="1292">
        <f>'6-1社会福祉法人調書'!C37</f>
        <v>0</v>
      </c>
      <c r="D23" s="1284"/>
      <c r="E23" s="1285"/>
    </row>
    <row r="24" spans="1:5" ht="37.5" customHeight="1">
      <c r="A24" s="1295"/>
      <c r="B24" s="1283"/>
      <c r="C24" s="1283"/>
      <c r="D24" s="1284"/>
      <c r="E24" s="1285"/>
    </row>
    <row r="25" spans="1:5" ht="37.5" customHeight="1">
      <c r="A25" s="1298" t="s">
        <v>1090</v>
      </c>
      <c r="B25" s="1293">
        <f>'6-1社会福祉法人調書'!B39</f>
        <v>0</v>
      </c>
      <c r="C25" s="1292">
        <f>'6-1社会福祉法人調書'!C39</f>
        <v>0</v>
      </c>
      <c r="D25" s="1284"/>
      <c r="E25" s="1285"/>
    </row>
    <row r="26" spans="1:5" ht="37.5" customHeight="1">
      <c r="A26" s="1295"/>
      <c r="B26" s="1283"/>
      <c r="C26" s="1283"/>
      <c r="D26" s="1284"/>
      <c r="E26" s="1285"/>
    </row>
    <row r="27" spans="1:5" ht="37.5" customHeight="1">
      <c r="A27" s="1298" t="s">
        <v>1091</v>
      </c>
      <c r="B27" s="1293">
        <f>'6-1社会福祉法人調書'!B41</f>
        <v>0</v>
      </c>
      <c r="C27" s="1292">
        <f>'6-1社会福祉法人調書'!C41</f>
        <v>0</v>
      </c>
      <c r="D27" s="1284"/>
      <c r="E27" s="1285"/>
    </row>
    <row r="28" spans="1:5" ht="37.5" customHeight="1" thickBot="1">
      <c r="A28" s="1296"/>
      <c r="B28" s="1286"/>
      <c r="C28" s="1286"/>
      <c r="D28" s="1287"/>
      <c r="E28" s="1288"/>
    </row>
    <row r="29" spans="1:5" ht="19.5" customHeight="1">
      <c r="A29" s="991" t="s">
        <v>783</v>
      </c>
      <c r="B29" s="991"/>
      <c r="C29" s="991"/>
      <c r="D29" s="991"/>
      <c r="E29" s="991"/>
    </row>
    <row r="30" spans="1:5" ht="19.5" customHeight="1">
      <c r="A30" s="330"/>
      <c r="B30" s="330"/>
      <c r="C30" s="330"/>
      <c r="D30" s="330"/>
      <c r="E30" s="330"/>
    </row>
    <row r="31" spans="1:5" ht="15.75" customHeight="1" thickBot="1">
      <c r="D31" s="331"/>
    </row>
    <row r="32" spans="1:5" ht="33" customHeight="1" thickBot="1">
      <c r="A32" s="1303" t="s">
        <v>763</v>
      </c>
      <c r="B32" s="1304"/>
      <c r="C32" s="622" t="s">
        <v>764</v>
      </c>
      <c r="D32" s="622" t="s">
        <v>801</v>
      </c>
      <c r="E32" s="623" t="s">
        <v>765</v>
      </c>
    </row>
    <row r="33" spans="1:5" ht="37.5" customHeight="1">
      <c r="A33" s="1299" t="s">
        <v>773</v>
      </c>
      <c r="B33" s="1289" t="str">
        <f>'6-1社会福祉法人調書'!B46</f>
        <v>○○　○○</v>
      </c>
      <c r="C33" s="1289">
        <f>'6-1社会福祉法人調書'!C46</f>
        <v>0</v>
      </c>
      <c r="D33" s="1290"/>
      <c r="E33" s="1291"/>
    </row>
    <row r="34" spans="1:5" ht="37.5" customHeight="1">
      <c r="A34" s="1295"/>
      <c r="B34" s="1283"/>
      <c r="C34" s="1283"/>
      <c r="D34" s="1284"/>
      <c r="E34" s="1285"/>
    </row>
    <row r="35" spans="1:5" ht="37.5" customHeight="1">
      <c r="A35" s="1295" t="s">
        <v>774</v>
      </c>
      <c r="B35" s="1283">
        <f>'6-1社会福祉法人調書'!B48</f>
        <v>0</v>
      </c>
      <c r="C35" s="1283">
        <f>'6-1社会福祉法人調書'!C48</f>
        <v>0</v>
      </c>
      <c r="D35" s="1284"/>
      <c r="E35" s="1285"/>
    </row>
    <row r="36" spans="1:5" ht="37.5" customHeight="1">
      <c r="A36" s="1295"/>
      <c r="B36" s="1283"/>
      <c r="C36" s="1283"/>
      <c r="D36" s="1284"/>
      <c r="E36" s="1285"/>
    </row>
    <row r="37" spans="1:5" ht="37.5" customHeight="1">
      <c r="A37" s="1295" t="s">
        <v>775</v>
      </c>
      <c r="B37" s="1283">
        <f>'6-1社会福祉法人調書'!B50</f>
        <v>0</v>
      </c>
      <c r="C37" s="1283">
        <f>'6-1社会福祉法人調書'!C50</f>
        <v>0</v>
      </c>
      <c r="D37" s="1284"/>
      <c r="E37" s="1285"/>
    </row>
    <row r="38" spans="1:5" ht="37.5" customHeight="1">
      <c r="A38" s="1295"/>
      <c r="B38" s="1283"/>
      <c r="C38" s="1283"/>
      <c r="D38" s="1284"/>
      <c r="E38" s="1285"/>
    </row>
    <row r="39" spans="1:5" ht="37.5" customHeight="1">
      <c r="A39" s="1295" t="s">
        <v>776</v>
      </c>
      <c r="B39" s="1283">
        <f>'6-1社会福祉法人調書'!B52</f>
        <v>0</v>
      </c>
      <c r="C39" s="1283">
        <f>'6-1社会福祉法人調書'!C52</f>
        <v>0</v>
      </c>
      <c r="D39" s="1284"/>
      <c r="E39" s="1285"/>
    </row>
    <row r="40" spans="1:5" ht="37.5" customHeight="1">
      <c r="A40" s="1295"/>
      <c r="B40" s="1283"/>
      <c r="C40" s="1283"/>
      <c r="D40" s="1284"/>
      <c r="E40" s="1285"/>
    </row>
    <row r="41" spans="1:5" ht="37.5" customHeight="1">
      <c r="A41" s="1295" t="s">
        <v>777</v>
      </c>
      <c r="B41" s="1283">
        <f>'6-1社会福祉法人調書'!B54</f>
        <v>0</v>
      </c>
      <c r="C41" s="1283">
        <f>'6-1社会福祉法人調書'!C54</f>
        <v>0</v>
      </c>
      <c r="D41" s="1284"/>
      <c r="E41" s="1285"/>
    </row>
    <row r="42" spans="1:5" ht="37.5" customHeight="1">
      <c r="A42" s="1295"/>
      <c r="B42" s="1283"/>
      <c r="C42" s="1283"/>
      <c r="D42" s="1284"/>
      <c r="E42" s="1285"/>
    </row>
    <row r="43" spans="1:5" ht="37.5" customHeight="1">
      <c r="A43" s="1295" t="s">
        <v>778</v>
      </c>
      <c r="B43" s="1283">
        <f>'6-1社会福祉法人調書'!B56</f>
        <v>0</v>
      </c>
      <c r="C43" s="1283">
        <f>'6-1社会福祉法人調書'!C56</f>
        <v>0</v>
      </c>
      <c r="D43" s="1284"/>
      <c r="E43" s="1285"/>
    </row>
    <row r="44" spans="1:5" ht="37.5" customHeight="1">
      <c r="A44" s="1295"/>
      <c r="B44" s="1283"/>
      <c r="C44" s="1283"/>
      <c r="D44" s="1284"/>
      <c r="E44" s="1285"/>
    </row>
    <row r="45" spans="1:5" ht="37.5" customHeight="1">
      <c r="A45" s="1295" t="s">
        <v>779</v>
      </c>
      <c r="B45" s="1283">
        <f>'6-1社会福祉法人調書'!B58</f>
        <v>0</v>
      </c>
      <c r="C45" s="1283">
        <f>'6-1社会福祉法人調書'!C58</f>
        <v>0</v>
      </c>
      <c r="D45" s="1284"/>
      <c r="E45" s="1285"/>
    </row>
    <row r="46" spans="1:5" ht="37.5" customHeight="1">
      <c r="A46" s="1295"/>
      <c r="B46" s="1283"/>
      <c r="C46" s="1283"/>
      <c r="D46" s="1284"/>
      <c r="E46" s="1285"/>
    </row>
    <row r="47" spans="1:5" ht="37.5" customHeight="1">
      <c r="A47" s="1295" t="s">
        <v>780</v>
      </c>
      <c r="B47" s="1283">
        <f>'6-1社会福祉法人調書'!B60</f>
        <v>0</v>
      </c>
      <c r="C47" s="1283">
        <f>'6-1社会福祉法人調書'!C60</f>
        <v>0</v>
      </c>
      <c r="D47" s="1284"/>
      <c r="E47" s="1285"/>
    </row>
    <row r="48" spans="1:5" ht="37.5" customHeight="1">
      <c r="A48" s="1295"/>
      <c r="B48" s="1283"/>
      <c r="C48" s="1283"/>
      <c r="D48" s="1284"/>
      <c r="E48" s="1285"/>
    </row>
    <row r="49" spans="1:5" ht="37.5" customHeight="1">
      <c r="A49" s="1295" t="s">
        <v>781</v>
      </c>
      <c r="B49" s="1283">
        <f>'6-1社会福祉法人調書'!B62</f>
        <v>0</v>
      </c>
      <c r="C49" s="1283">
        <f>'6-1社会福祉法人調書'!C62</f>
        <v>0</v>
      </c>
      <c r="D49" s="1284"/>
      <c r="E49" s="1285"/>
    </row>
    <row r="50" spans="1:5" ht="37.5" customHeight="1">
      <c r="A50" s="1295"/>
      <c r="B50" s="1283"/>
      <c r="C50" s="1283"/>
      <c r="D50" s="1284"/>
      <c r="E50" s="1285"/>
    </row>
    <row r="51" spans="1:5" ht="37.5" customHeight="1">
      <c r="A51" s="1295" t="s">
        <v>782</v>
      </c>
      <c r="B51" s="1283">
        <f>'6-1社会福祉法人調書'!B64</f>
        <v>0</v>
      </c>
      <c r="C51" s="1283">
        <f>'6-1社会福祉法人調書'!C64</f>
        <v>0</v>
      </c>
      <c r="D51" s="1284"/>
      <c r="E51" s="1285"/>
    </row>
    <row r="52" spans="1:5" ht="37.5" customHeight="1" thickBot="1">
      <c r="A52" s="1296"/>
      <c r="B52" s="1286"/>
      <c r="C52" s="1286"/>
      <c r="D52" s="1287"/>
      <c r="E52" s="1288"/>
    </row>
    <row r="53" spans="1:5" ht="19.5" customHeight="1">
      <c r="A53" s="332"/>
      <c r="B53" s="313"/>
    </row>
    <row r="54" spans="1:5" ht="19.5" customHeight="1">
      <c r="A54" s="313"/>
      <c r="B54" s="313"/>
      <c r="C54" s="313"/>
      <c r="D54" s="313"/>
    </row>
    <row r="55" spans="1:5" ht="19.5" customHeight="1">
      <c r="A55" s="313"/>
      <c r="B55" s="313"/>
      <c r="C55" s="313"/>
      <c r="D55" s="313"/>
    </row>
    <row r="56" spans="1:5" ht="19.5" customHeight="1">
      <c r="A56" s="313"/>
      <c r="B56" s="313"/>
      <c r="C56" s="313"/>
      <c r="D56" s="313"/>
    </row>
    <row r="57" spans="1:5" ht="19.5" customHeight="1">
      <c r="A57" s="313"/>
      <c r="B57" s="313"/>
      <c r="C57" s="313"/>
      <c r="D57" s="313"/>
    </row>
    <row r="58" spans="1:5" ht="19.5" customHeight="1">
      <c r="A58" s="313"/>
      <c r="B58" s="313"/>
      <c r="C58" s="313"/>
      <c r="D58" s="313"/>
    </row>
    <row r="59" spans="1:5" ht="28.5" customHeight="1">
      <c r="A59" s="318"/>
      <c r="B59" s="318"/>
      <c r="C59" s="318"/>
      <c r="D59" s="318"/>
    </row>
    <row r="60" spans="1:5" ht="19.5" customHeight="1">
      <c r="A60" s="313"/>
      <c r="B60" s="313"/>
      <c r="C60" s="313"/>
      <c r="D60" s="313"/>
    </row>
    <row r="61" spans="1:5" ht="27" customHeight="1">
      <c r="A61" s="318"/>
      <c r="B61" s="318"/>
      <c r="C61" s="318"/>
      <c r="D61" s="318"/>
    </row>
    <row r="62" spans="1:5" ht="19.5" customHeight="1"/>
    <row r="63" spans="1:5" ht="15.75" customHeight="1"/>
  </sheetData>
  <mergeCells count="114">
    <mergeCell ref="A17:A18"/>
    <mergeCell ref="A49:A50"/>
    <mergeCell ref="A25:A26"/>
    <mergeCell ref="A27:A28"/>
    <mergeCell ref="A33:A34"/>
    <mergeCell ref="A35:A36"/>
    <mergeCell ref="A4:B4"/>
    <mergeCell ref="A5:A6"/>
    <mergeCell ref="B9:B10"/>
    <mergeCell ref="B25:B26"/>
    <mergeCell ref="B37:B38"/>
    <mergeCell ref="A32:B32"/>
    <mergeCell ref="A19:A20"/>
    <mergeCell ref="B19:B20"/>
    <mergeCell ref="A21:A22"/>
    <mergeCell ref="B21:B22"/>
    <mergeCell ref="A23:A24"/>
    <mergeCell ref="B23:B24"/>
    <mergeCell ref="B49:B50"/>
    <mergeCell ref="E5:E6"/>
    <mergeCell ref="B7:B8"/>
    <mergeCell ref="C7:C8"/>
    <mergeCell ref="D7:D8"/>
    <mergeCell ref="E7:E8"/>
    <mergeCell ref="A51:A52"/>
    <mergeCell ref="A2:E2"/>
    <mergeCell ref="A29:E29"/>
    <mergeCell ref="B5:B6"/>
    <mergeCell ref="C5:C6"/>
    <mergeCell ref="D5:D6"/>
    <mergeCell ref="A37:A38"/>
    <mergeCell ref="A39:A40"/>
    <mergeCell ref="A41:A42"/>
    <mergeCell ref="A43:A44"/>
    <mergeCell ref="A45:A46"/>
    <mergeCell ref="A47:A48"/>
    <mergeCell ref="A7:A8"/>
    <mergeCell ref="A9:A10"/>
    <mergeCell ref="A11:A12"/>
    <mergeCell ref="A13:A14"/>
    <mergeCell ref="A15:A16"/>
    <mergeCell ref="E9:E10"/>
    <mergeCell ref="B11:B12"/>
    <mergeCell ref="C11:C12"/>
    <mergeCell ref="D11:D12"/>
    <mergeCell ref="E11:E12"/>
    <mergeCell ref="B13:B14"/>
    <mergeCell ref="C13:C14"/>
    <mergeCell ref="D13:D14"/>
    <mergeCell ref="E13:E14"/>
    <mergeCell ref="C9:C10"/>
    <mergeCell ref="D9:D10"/>
    <mergeCell ref="C25:C26"/>
    <mergeCell ref="D25:D26"/>
    <mergeCell ref="E25:E26"/>
    <mergeCell ref="B27:B28"/>
    <mergeCell ref="C27:C28"/>
    <mergeCell ref="D27:D28"/>
    <mergeCell ref="E27:E28"/>
    <mergeCell ref="B15:B16"/>
    <mergeCell ref="C15:C16"/>
    <mergeCell ref="D15:D16"/>
    <mergeCell ref="E15:E16"/>
    <mergeCell ref="B17:B18"/>
    <mergeCell ref="C17:C18"/>
    <mergeCell ref="D17:D18"/>
    <mergeCell ref="E17:E18"/>
    <mergeCell ref="C19:C20"/>
    <mergeCell ref="D19:D20"/>
    <mergeCell ref="E19:E20"/>
    <mergeCell ref="C21:C22"/>
    <mergeCell ref="D21:D22"/>
    <mergeCell ref="E21:E22"/>
    <mergeCell ref="C23:C24"/>
    <mergeCell ref="D23:D24"/>
    <mergeCell ref="E23:E24"/>
    <mergeCell ref="C37:C38"/>
    <mergeCell ref="D37:D38"/>
    <mergeCell ref="E37:E38"/>
    <mergeCell ref="B39:B40"/>
    <mergeCell ref="C39:C40"/>
    <mergeCell ref="D39:D40"/>
    <mergeCell ref="E39:E40"/>
    <mergeCell ref="B33:B34"/>
    <mergeCell ref="C33:C34"/>
    <mergeCell ref="D33:D34"/>
    <mergeCell ref="E33:E34"/>
    <mergeCell ref="B35:B36"/>
    <mergeCell ref="C35:C36"/>
    <mergeCell ref="D35:D36"/>
    <mergeCell ref="E35:E36"/>
    <mergeCell ref="C49:C50"/>
    <mergeCell ref="D49:D50"/>
    <mergeCell ref="E49:E50"/>
    <mergeCell ref="B51:B52"/>
    <mergeCell ref="C51:C52"/>
    <mergeCell ref="D51:D52"/>
    <mergeCell ref="E51:E52"/>
    <mergeCell ref="E47:E48"/>
    <mergeCell ref="B41:B42"/>
    <mergeCell ref="C41:C42"/>
    <mergeCell ref="D41:D42"/>
    <mergeCell ref="E41:E42"/>
    <mergeCell ref="B43:B44"/>
    <mergeCell ref="C43:C44"/>
    <mergeCell ref="D43:D44"/>
    <mergeCell ref="E43:E44"/>
    <mergeCell ref="B45:B46"/>
    <mergeCell ref="C45:C46"/>
    <mergeCell ref="D45:D46"/>
    <mergeCell ref="E45:E46"/>
    <mergeCell ref="B47:B48"/>
    <mergeCell ref="C47:C48"/>
    <mergeCell ref="D47:D48"/>
  </mergeCells>
  <phoneticPr fontId="4"/>
  <printOptions horizontalCentered="1"/>
  <pageMargins left="0.74803149606299213" right="0.74803149606299213" top="0.35433070866141736" bottom="0.23622047244094491" header="0.31496062992125984" footer="0.15748031496062992"/>
  <pageSetup paperSize="9" scale="80" fitToHeight="2" orientation="portrait" r:id="rId1"/>
  <headerFooter alignWithMargins="0"/>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22</vt:i4>
      </vt:variant>
    </vt:vector>
  </HeadingPairs>
  <TitlesOfParts>
    <vt:vector size="50" baseType="lpstr">
      <vt:lpstr>参考資料</vt:lpstr>
      <vt:lpstr>001提出書類一覧</vt:lpstr>
      <vt:lpstr>1-1-1高齢者福祉施設整備計画書</vt:lpstr>
      <vt:lpstr>1-1-2用地について</vt:lpstr>
      <vt:lpstr>1-2 各種法令上の規制に対する協議状況報告書</vt:lpstr>
      <vt:lpstr>2様式7号①②</vt:lpstr>
      <vt:lpstr>5-３室別面積表</vt:lpstr>
      <vt:lpstr>6-1社会福祉法人調書</vt:lpstr>
      <vt:lpstr>6-3理事・監事等</vt:lpstr>
      <vt:lpstr>7-5施設予定地の状況</vt:lpstr>
      <vt:lpstr>8-4（残高証明書一覧）</vt:lpstr>
      <vt:lpstr>9　別紙5 近隣との協議状況</vt:lpstr>
      <vt:lpstr>10-0　誓約書</vt:lpstr>
      <vt:lpstr>10-1　共通別紙5</vt:lpstr>
      <vt:lpstr>10-2-1　新規（福祉医療機構）</vt:lpstr>
      <vt:lpstr>10-2-2　新規（市中銀行）</vt:lpstr>
      <vt:lpstr>10-2-3　新規（合計）</vt:lpstr>
      <vt:lpstr>10-2-4　既存借入 </vt:lpstr>
      <vt:lpstr>10-3　借入申込書（積算内訳）</vt:lpstr>
      <vt:lpstr>11-1資金収支（串刺し）</vt:lpstr>
      <vt:lpstr>11-2事業所別資金収支（８年度） </vt:lpstr>
      <vt:lpstr>11-3事業所別資金収支（９年度）</vt:lpstr>
      <vt:lpstr>11-4事業所別資金収支（10年度）</vt:lpstr>
      <vt:lpstr>11-5事業所別資金収支（11年度）</vt:lpstr>
      <vt:lpstr>11-7人件費内訳書（８年度）</vt:lpstr>
      <vt:lpstr>11-8人件費内訳書（９年度）</vt:lpstr>
      <vt:lpstr>11-9人件費内訳書（10年度）</vt:lpstr>
      <vt:lpstr>11-10人件費内訳書（11年度）</vt:lpstr>
      <vt:lpstr>'10-0　誓約書'!Print_Area</vt:lpstr>
      <vt:lpstr>'10-1　共通別紙5'!Print_Area</vt:lpstr>
      <vt:lpstr>'10-2-1　新規（福祉医療機構）'!Print_Area</vt:lpstr>
      <vt:lpstr>'10-2-2　新規（市中銀行）'!Print_Area</vt:lpstr>
      <vt:lpstr>'10-2-3　新規（合計）'!Print_Area</vt:lpstr>
      <vt:lpstr>'10-2-4　既存借入 '!Print_Area</vt:lpstr>
      <vt:lpstr>'10-3　借入申込書（積算内訳）'!Print_Area</vt:lpstr>
      <vt:lpstr>'11-10人件費内訳書（11年度）'!Print_Area</vt:lpstr>
      <vt:lpstr>'1-1-1高齢者福祉施設整備計画書'!Print_Area</vt:lpstr>
      <vt:lpstr>'11-2事業所別資金収支（８年度） '!Print_Area</vt:lpstr>
      <vt:lpstr>'1-1-2用地について'!Print_Area</vt:lpstr>
      <vt:lpstr>'11-3事業所別資金収支（９年度）'!Print_Area</vt:lpstr>
      <vt:lpstr>'11-4事業所別資金収支（10年度）'!Print_Area</vt:lpstr>
      <vt:lpstr>'11-5事業所別資金収支（11年度）'!Print_Area</vt:lpstr>
      <vt:lpstr>'11-7人件費内訳書（８年度）'!Print_Area</vt:lpstr>
      <vt:lpstr>'11-8人件費内訳書（９年度）'!Print_Area</vt:lpstr>
      <vt:lpstr>'11-9人件費内訳書（10年度）'!Print_Area</vt:lpstr>
      <vt:lpstr>'1-2 各種法令上の規制に対する協議状況報告書'!Print_Area</vt:lpstr>
      <vt:lpstr>'2様式7号①②'!Print_Area</vt:lpstr>
      <vt:lpstr>'5-３室別面積表'!Print_Area</vt:lpstr>
      <vt:lpstr>'6-1社会福祉法人調書'!Print_Area</vt:lpstr>
      <vt:lpstr>'9　別紙5 近隣との協議状況'!Print_Area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兵庫県</cp:lastModifiedBy>
  <cp:lastPrinted>2022-08-03T01:54:25Z</cp:lastPrinted>
  <dcterms:created xsi:type="dcterms:W3CDTF">2021-11-16T09:12:37Z</dcterms:created>
  <dcterms:modified xsi:type="dcterms:W3CDTF">2024-10-10T06:28:57Z</dcterms:modified>
</cp:coreProperties>
</file>