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3510" activeTab="0"/>
  </bookViews>
  <sheets>
    <sheet name="第1表" sheetId="1" r:id="rId1"/>
    <sheet name="第2表" sheetId="2" r:id="rId2"/>
    <sheet name="第3表" sheetId="3" r:id="rId3"/>
    <sheet name="第4表1" sheetId="4" r:id="rId4"/>
    <sheet name="第4表2" sheetId="5" r:id="rId5"/>
    <sheet name="第5表1" sheetId="6" r:id="rId6"/>
    <sheet name="第5表2" sheetId="7" r:id="rId7"/>
    <sheet name="第6表" sheetId="8" r:id="rId8"/>
    <sheet name="第7表" sheetId="9" r:id="rId9"/>
    <sheet name="第8表" sheetId="10" r:id="rId10"/>
    <sheet name="第9表" sheetId="11" r:id="rId11"/>
    <sheet name="第10表" sheetId="12" r:id="rId12"/>
    <sheet name="第11表" sheetId="13" r:id="rId13"/>
    <sheet name="第12表" sheetId="14" r:id="rId14"/>
    <sheet name="第13表" sheetId="15" r:id="rId15"/>
    <sheet name="第14-1表" sheetId="16" r:id="rId16"/>
    <sheet name="別記" sheetId="17" r:id="rId17"/>
    <sheet name="第14-1表（注）" sheetId="18" r:id="rId18"/>
    <sheet name="第14-2表(医療)" sheetId="19" r:id="rId19"/>
    <sheet name="第14-2表（後期）" sheetId="20" r:id="rId20"/>
    <sheet name="14-2表(介護)" sheetId="21" r:id="rId21"/>
    <sheet name="第15表" sheetId="22" r:id="rId22"/>
    <sheet name="第16表" sheetId="23" r:id="rId23"/>
    <sheet name="第17表" sheetId="24" r:id="rId24"/>
    <sheet name="第18表" sheetId="25" r:id="rId25"/>
  </sheets>
  <externalReferences>
    <externalReference r:id="rId28"/>
    <externalReference r:id="rId29"/>
    <externalReference r:id="rId30"/>
    <externalReference r:id="rId31"/>
    <externalReference r:id="rId32"/>
  </externalReferences>
  <definedNames>
    <definedName name="_x1" localSheetId="11">#REF!</definedName>
    <definedName name="_x1" localSheetId="12">#REF!</definedName>
    <definedName name="_x1" localSheetId="13">#REF!</definedName>
    <definedName name="_x1" localSheetId="22">#REF!</definedName>
    <definedName name="_x1" localSheetId="23">#REF!</definedName>
    <definedName name="_x1" localSheetId="24">#REF!</definedName>
    <definedName name="_x1" localSheetId="7">#REF!</definedName>
    <definedName name="_x1" localSheetId="9">#REF!</definedName>
    <definedName name="_x1" localSheetId="10">#REF!</definedName>
    <definedName name="_x1">'第1表'!$E$17:$G$56</definedName>
    <definedName name="_x2" localSheetId="11">#REF!</definedName>
    <definedName name="_x2" localSheetId="12">#REF!</definedName>
    <definedName name="_x2" localSheetId="13">#REF!</definedName>
    <definedName name="_x2" localSheetId="22">#REF!</definedName>
    <definedName name="_x2" localSheetId="23">#REF!</definedName>
    <definedName name="_x2" localSheetId="24">#REF!</definedName>
    <definedName name="_x2" localSheetId="7">#REF!</definedName>
    <definedName name="_x2" localSheetId="9">#REF!</definedName>
    <definedName name="_x2" localSheetId="10">#REF!</definedName>
    <definedName name="_x2">'第1表'!$Q$17:$Q$56</definedName>
    <definedName name="_y1" localSheetId="2">'[2]第３表⑲'!#REF!</definedName>
    <definedName name="_y1">'[2]第３表⑲'!#REF!</definedName>
    <definedName name="_Y622" localSheetId="11">#REF!</definedName>
    <definedName name="_Y622" localSheetId="12">#REF!</definedName>
    <definedName name="_Y622" localSheetId="13">#REF!</definedName>
    <definedName name="_Y622" localSheetId="22">#REF!</definedName>
    <definedName name="_Y622" localSheetId="23">#REF!</definedName>
    <definedName name="_Y622" localSheetId="24">#REF!</definedName>
    <definedName name="_Y622" localSheetId="7">#REF!</definedName>
    <definedName name="_Y622" localSheetId="9">#REF!</definedName>
    <definedName name="_Y622" localSheetId="10">#REF!</definedName>
    <definedName name="_Y622">'第1表'!#REF!</definedName>
    <definedName name="_z5" localSheetId="11">#REF!</definedName>
    <definedName name="_z5" localSheetId="12">#REF!</definedName>
    <definedName name="_z5" localSheetId="13">#REF!</definedName>
    <definedName name="_z5" localSheetId="22">#REF!</definedName>
    <definedName name="_z5" localSheetId="23">#REF!</definedName>
    <definedName name="_z5" localSheetId="24">#REF!</definedName>
    <definedName name="_z5" localSheetId="7">#REF!</definedName>
    <definedName name="_z5" localSheetId="9">#REF!</definedName>
    <definedName name="_z5" localSheetId="10">#REF!</definedName>
    <definedName name="_z5">'第1表'!$Q$17:$R$56</definedName>
    <definedName name="a" localSheetId="11">#REF!</definedName>
    <definedName name="a" localSheetId="12">#REF!</definedName>
    <definedName name="a" localSheetId="13">#REF!</definedName>
    <definedName name="a" localSheetId="22">#REF!</definedName>
    <definedName name="a" localSheetId="23">#REF!</definedName>
    <definedName name="a" localSheetId="24">#REF!</definedName>
    <definedName name="a" localSheetId="2">'[2]第３表⑲'!#REF!</definedName>
    <definedName name="a" localSheetId="7">#REF!</definedName>
    <definedName name="a" localSheetId="9">#REF!</definedName>
    <definedName name="a" localSheetId="10">#REF!</definedName>
    <definedName name="a">'第1表'!$A$11:$X$15</definedName>
    <definedName name="a_62年B140.aa">#REF!</definedName>
    <definedName name="a_63年B140.aa">#REF!</definedName>
    <definedName name="a_元年B140.aa">#REF!</definedName>
    <definedName name="aa" localSheetId="11">#REF!</definedName>
    <definedName name="aa" localSheetId="12">#REF!</definedName>
    <definedName name="aa" localSheetId="13">#REF!</definedName>
    <definedName name="aa" localSheetId="22">#REF!</definedName>
    <definedName name="aa" localSheetId="23">#REF!</definedName>
    <definedName name="aa" localSheetId="24">#REF!</definedName>
    <definedName name="aa" localSheetId="7">#REF!</definedName>
    <definedName name="aa" localSheetId="8">'第7表'!$H$15:$H$62</definedName>
    <definedName name="aa" localSheetId="9">#REF!</definedName>
    <definedName name="aa" localSheetId="10">#REF!</definedName>
    <definedName name="aa">'第1表'!$A$57:$X$57</definedName>
    <definedName name="aaa" localSheetId="11">#REF!</definedName>
    <definedName name="aaa" localSheetId="12">#REF!</definedName>
    <definedName name="aaa" localSheetId="13">#REF!</definedName>
    <definedName name="aaa" localSheetId="22">#REF!</definedName>
    <definedName name="aaa" localSheetId="23">#REF!</definedName>
    <definedName name="aaa" localSheetId="24">#REF!</definedName>
    <definedName name="aaa" localSheetId="1">'第2表'!#REF!</definedName>
    <definedName name="aaa" localSheetId="3">'[1]2表'!#REF!</definedName>
    <definedName name="aaa" localSheetId="4">'第4表2'!$E$16:$J$64</definedName>
    <definedName name="aaa" localSheetId="7">#REF!</definedName>
    <definedName name="aaa" localSheetId="9">#REF!</definedName>
    <definedName name="aaa" localSheetId="10">#REF!</definedName>
    <definedName name="aaa">'第1表'!$AC$17:$AC$56</definedName>
    <definedName name="b" localSheetId="11">#REF!</definedName>
    <definedName name="b" localSheetId="12">#REF!</definedName>
    <definedName name="b" localSheetId="13">#REF!</definedName>
    <definedName name="b" localSheetId="22">#REF!</definedName>
    <definedName name="b" localSheetId="23">#REF!</definedName>
    <definedName name="b" localSheetId="24">#REF!</definedName>
    <definedName name="b" localSheetId="7">#REF!</definedName>
    <definedName name="b" localSheetId="9">#REF!</definedName>
    <definedName name="b" localSheetId="10">#REF!</definedName>
    <definedName name="b">'第1表'!$Q$17:$R$56</definedName>
    <definedName name="bb" localSheetId="11">#REF!</definedName>
    <definedName name="bb" localSheetId="12">#REF!</definedName>
    <definedName name="bb" localSheetId="13">#REF!</definedName>
    <definedName name="bb" localSheetId="22">#REF!</definedName>
    <definedName name="bb" localSheetId="23">#REF!</definedName>
    <definedName name="bb" localSheetId="24">#REF!</definedName>
    <definedName name="bb" localSheetId="7">#REF!</definedName>
    <definedName name="bb" localSheetId="9">#REF!</definedName>
    <definedName name="bb" localSheetId="10">#REF!</definedName>
    <definedName name="bb">'第1表'!$F$17:$F$56</definedName>
    <definedName name="bbb">'第4表2'!$H$5:$H$64</definedName>
    <definedName name="e_2年B140.aa">#REF!</definedName>
    <definedName name="ee" localSheetId="11">#REF!</definedName>
    <definedName name="ee" localSheetId="12">#REF!</definedName>
    <definedName name="ee" localSheetId="13">#REF!</definedName>
    <definedName name="ee" localSheetId="22">#REF!</definedName>
    <definedName name="ee" localSheetId="23">#REF!</definedName>
    <definedName name="ee" localSheetId="24">#REF!</definedName>
    <definedName name="ee" localSheetId="7">#REF!</definedName>
    <definedName name="ee" localSheetId="9">#REF!</definedName>
    <definedName name="ee" localSheetId="10">#REF!</definedName>
    <definedName name="ee">'第1表'!$C$17:$C$56</definedName>
    <definedName name="ji" localSheetId="11">#REF!</definedName>
    <definedName name="ji" localSheetId="12">#REF!</definedName>
    <definedName name="ji" localSheetId="13">#REF!</definedName>
    <definedName name="ji" localSheetId="22">#REF!</definedName>
    <definedName name="ji" localSheetId="23">#REF!</definedName>
    <definedName name="ji" localSheetId="24">#REF!</definedName>
    <definedName name="ji" localSheetId="7">#REF!</definedName>
    <definedName name="ji" localSheetId="9">#REF!</definedName>
    <definedName name="ji" localSheetId="10">#REF!</definedName>
    <definedName name="ji">'第1表'!$Q$17:$Q$56</definedName>
    <definedName name="ppp">'第7表'!$D$15:$D$54</definedName>
    <definedName name="_xlnm.Print_Area" localSheetId="20">'14-2表(介護)'!$A$1:$U$61</definedName>
    <definedName name="_xlnm.Print_Area" localSheetId="14">'第13表'!$A$1:$N$64</definedName>
    <definedName name="_xlnm.Print_Area" localSheetId="15">'第14-1表'!$A$1:$AH$55</definedName>
    <definedName name="_xlnm.Print_Area" localSheetId="17">'第14-1表（注）'!$A$1:$AA$17</definedName>
    <definedName name="_xlnm.Print_Area" localSheetId="18">'第14-2表(医療)'!$A$1:$U$61</definedName>
    <definedName name="_xlnm.Print_Area" localSheetId="19">'第14-2表（後期）'!$A$1:$U$61</definedName>
    <definedName name="_xlnm.Print_Area" localSheetId="21">'第15表'!$A$1:$L$74</definedName>
    <definedName name="_xlnm.Print_Area" localSheetId="23">'第17表'!$A$1:$AL$55</definedName>
    <definedName name="_xlnm.Print_Area" localSheetId="24">'第18表'!$A$1:$AJ$58</definedName>
    <definedName name="_xlnm.Print_Area" localSheetId="0">'第1表'!$A$1:$X$132</definedName>
    <definedName name="_xlnm.Print_Area" localSheetId="1">'第2表'!$A$1:$X$65</definedName>
    <definedName name="_xlnm.Print_Area" localSheetId="2">'第3表'!$A$1:$F$37</definedName>
    <definedName name="_xlnm.Print_Area" localSheetId="3">'第4表1'!$A$1:$AD$70</definedName>
    <definedName name="_xlnm.Print_Area" localSheetId="4">'第4表2'!$A$1:$J$70</definedName>
    <definedName name="_xlnm.Print_Area" localSheetId="5">'第5表1'!$A$1:$L$65</definedName>
    <definedName name="_xlnm.Print_Area" localSheetId="6">'第5表2'!$A$1:$L$64</definedName>
    <definedName name="_xlnm.Print_Area" localSheetId="8">'第7表'!$A$1:$P$57</definedName>
    <definedName name="_xlnm.Print_Area" localSheetId="9">'第8表'!$A$1:$N$61</definedName>
    <definedName name="_xlnm.Print_Area" localSheetId="16">'別記'!$A$1:$B$50</definedName>
    <definedName name="_xlnm.Print_Titles" localSheetId="20">'14-2表(介護)'!$2:$5</definedName>
    <definedName name="_xlnm.Print_Titles" localSheetId="13">'第12表'!$A:$B</definedName>
    <definedName name="_xlnm.Print_Titles" localSheetId="15">'第14-1表'!$3:$5</definedName>
    <definedName name="_xlnm.Print_Titles" localSheetId="18">'第14-2表(医療)'!$1:$5</definedName>
    <definedName name="_xlnm.Print_Titles" localSheetId="19">'第14-2表（後期）'!$1:$5</definedName>
    <definedName name="_xlnm.Print_Titles" localSheetId="21">'第15表'!$3:$4</definedName>
    <definedName name="_xlnm.Print_Titles" localSheetId="0">'第1表'!$A:$B</definedName>
    <definedName name="_xlnm.Print_Titles" localSheetId="1">'第2表'!$A:$B,'第2表'!$3:$4</definedName>
    <definedName name="_xlnm.Print_Titles" localSheetId="3">'第4表1'!$A:$B,'第4表1'!$3:$5</definedName>
    <definedName name="_xlnm.Print_Titles" localSheetId="4">'第4表2'!$3:$5</definedName>
    <definedName name="_xlnm.Print_Titles" localSheetId="8">'第7表'!$3:$5</definedName>
    <definedName name="_xlnm.Print_Titles">'第2表'!$3:$4</definedName>
    <definedName name="Z_28CC178B_3759_11D7_B313_0000F437382E_.wvu.PrintArea" localSheetId="0" hidden="1">'第1表'!$A$1:$X$56</definedName>
    <definedName name="Z_68FAB2CB_375F_11D7_B313_0000F437382E_.wvu.PrintArea" localSheetId="8" hidden="1">'第7表'!$A$1:$P$54</definedName>
    <definedName name="Z_68FAB2CB_375F_11D7_B313_0000F437382E_.wvu.PrintTitles" localSheetId="8" hidden="1">'第7表'!$3:$5</definedName>
    <definedName name="Z_69BBE5B3_B0CA_4CD2_931E_1826ACFC675F_.wvu.Cols" localSheetId="15" hidden="1">'第14-1表'!#REF!,'第14-1表'!#REF!</definedName>
    <definedName name="Z_69BBE5B3_B0CA_4CD2_931E_1826ACFC675F_.wvu.PrintArea" localSheetId="15" hidden="1">'第14-1表'!$A$1:$T$54</definedName>
    <definedName name="Z_69BBE5B3_B0CA_4CD2_931E_1826ACFC675F_.wvu.PrintTitles" localSheetId="15" hidden="1">'第14-1表'!$3:$5</definedName>
    <definedName name="Z_6D4057F8_6FDE_4B78_B21A_4C9E15A51A21_.wvu.PrintArea" localSheetId="1" hidden="1">'第2表'!$A$1:$X$66</definedName>
    <definedName name="Z_6D4057F8_6FDE_4B78_B21A_4C9E15A51A21_.wvu.PrintArea" localSheetId="3" hidden="1">'第4表1'!$A$1:$AF$67</definedName>
    <definedName name="Z_6D4057F8_6FDE_4B78_B21A_4C9E15A51A21_.wvu.PrintTitles" localSheetId="1" hidden="1">'第2表'!$3:$4</definedName>
    <definedName name="Z_6D4057F8_6FDE_4B78_B21A_4C9E15A51A21_.wvu.PrintTitles" localSheetId="3" hidden="1">'第4表1'!$3:$5</definedName>
    <definedName name="Z_72477D2F_85CD_4C6C_8D9D_199088487107_.wvu.PrintArea" localSheetId="0" hidden="1">'第1表'!$A$78:$X$129</definedName>
    <definedName name="Z_7BA64ECB_375A_11D7_B313_0000F437382E_.wvu.PrintArea" localSheetId="1" hidden="1">'第2表'!$A$1:$X$66</definedName>
    <definedName name="Z_7BA64ECB_375A_11D7_B313_0000F437382E_.wvu.PrintArea" localSheetId="3" hidden="1">'第4表1'!$A$1:$AF$67</definedName>
    <definedName name="Z_7BA64ECB_375A_11D7_B313_0000F437382E_.wvu.PrintTitles" localSheetId="1" hidden="1">'第2表'!$3:$4</definedName>
    <definedName name="Z_7BA64ECB_375A_11D7_B313_0000F437382E_.wvu.PrintTitles" localSheetId="3" hidden="1">'第4表1'!$3:$5</definedName>
    <definedName name="Z_7DB922E9_86A5_4BD9_8FC8_B7AC70C4F9FE_.wvu.PrintArea" localSheetId="8" hidden="1">'第7表'!$A$1:$P$54</definedName>
    <definedName name="Z_7DB922E9_86A5_4BD9_8FC8_B7AC70C4F9FE_.wvu.PrintTitles" localSheetId="8" hidden="1">'第7表'!$3:$5</definedName>
    <definedName name="Z_7F1DBCF0_5D3E_4883_9BE6_D45AA764589E_.wvu.PrintArea" localSheetId="4" hidden="1">'第4表2'!$A$1:$J$67</definedName>
    <definedName name="Z_7F1DBCF0_5D3E_4883_9BE6_D45AA764589E_.wvu.PrintTitles" localSheetId="4" hidden="1">'第4表2'!$3:$5</definedName>
    <definedName name="Z_8ADEDFEB_375C_11D7_B313_0000F437382E_.wvu.PrintArea" localSheetId="4" hidden="1">'第4表2'!$A$1:$J$66</definedName>
    <definedName name="Z_8ADEDFEB_375C_11D7_B313_0000F437382E_.wvu.PrintTitles" localSheetId="4" hidden="1">'第4表2'!$3:$5</definedName>
    <definedName name="Z_C27BC126_152B_4F2B_A4D8_62DA60F7DC67_.wvu.PrintArea" localSheetId="20" hidden="1">'14-2表(介護)'!$A$2:$U$61</definedName>
    <definedName name="Z_C27BC126_152B_4F2B_A4D8_62DA60F7DC67_.wvu.PrintTitles" localSheetId="20" hidden="1">'14-2表(介護)'!$2:$5</definedName>
    <definedName name="Z_C27BC126_152B_4F2B_A4D8_62DA60F7DC67_.wvu.PrintTitles" localSheetId="18" hidden="1">'第14-2表(医療)'!$1:$5</definedName>
    <definedName name="Z_C27BC126_152B_4F2B_A4D8_62DA60F7DC67_.wvu.PrintTitles" localSheetId="19" hidden="1">'第14-2表（後期）'!$1:$5</definedName>
    <definedName name="Z_C3F04A6B_3821_11D7_B313_0000F437382E_.wvu.PrintArea" localSheetId="20" hidden="1">'14-2表(介護)'!$A$2:$U$61</definedName>
    <definedName name="Z_C3F04A6B_3821_11D7_B313_0000F437382E_.wvu.PrintTitles" localSheetId="20" hidden="1">'14-2表(介護)'!$2:$5</definedName>
    <definedName name="Z_C3F04A6B_3821_11D7_B313_0000F437382E_.wvu.PrintTitles" localSheetId="18" hidden="1">'第14-2表(医療)'!$1:$5</definedName>
    <definedName name="Z_C3F04A6B_3821_11D7_B313_0000F437382E_.wvu.PrintTitles" localSheetId="19" hidden="1">'第14-2表（後期）'!$1:$5</definedName>
    <definedName name="Z_CE8B83E0_3529_11D7_AC82_E6BAA843AE7F_.wvu.PrintArea" localSheetId="0" hidden="1">'第1表'!$A$1:$X$56</definedName>
    <definedName name="Z_D35E552D_02D9_4E72_A7DC_309FC672F2AA_.wvu.PrintArea" localSheetId="21" hidden="1">'第15表'!$A$1:$L$73</definedName>
    <definedName name="Z_D35E552D_02D9_4E72_A7DC_309FC672F2AA_.wvu.PrintTitles" localSheetId="21" hidden="1">'第15表'!$3:$4</definedName>
    <definedName name="Z_E05F340B_3825_11D7_B313_0000F437382E_.wvu.PrintArea" localSheetId="21" hidden="1">'第15表'!$A$1:$L$73</definedName>
    <definedName name="Z_E05F340B_3825_11D7_B313_0000F437382E_.wvu.PrintTitles" localSheetId="21" hidden="1">'第15表'!$3:$4</definedName>
    <definedName name="Z_F4CB1E28_3BC4_11D7_A848_00000E9865EB_.wvu.PrintArea" localSheetId="21" hidden="1">'第15表'!$A$1:$L$73</definedName>
    <definedName name="Z_F4CB1E28_3BC4_11D7_A848_00000E9865EB_.wvu.PrintTitles" localSheetId="21" hidden="1">'第15表'!$3:$4</definedName>
    <definedName name="Z_F86409E1_3BA4_11D7_A848_00000E9865EB_.wvu.PrintArea" localSheetId="0" hidden="1">'第1表'!$A$78:$X$129</definedName>
    <definedName name="Z_F86409E9_3BA4_11D7_A848_00000E9865EB_.wvu.PrintArea" localSheetId="1" hidden="1">'第2表'!$A$1:$X$66</definedName>
    <definedName name="Z_F86409E9_3BA4_11D7_A848_00000E9865EB_.wvu.PrintArea" localSheetId="3" hidden="1">'第4表1'!$A$1:$AF$67</definedName>
    <definedName name="Z_F86409E9_3BA4_11D7_A848_00000E9865EB_.wvu.PrintTitles" localSheetId="1" hidden="1">'第2表'!$3:$4</definedName>
    <definedName name="Z_F86409E9_3BA4_11D7_A848_00000E9865EB_.wvu.PrintTitles" localSheetId="3" hidden="1">'第4表1'!$3:$5</definedName>
    <definedName name="Z_F86409F1_3BA4_11D7_A848_00000E9865EB_.wvu.PrintArea" localSheetId="4" hidden="1">'第4表2'!$A$1:$J$67</definedName>
    <definedName name="Z_F86409F1_3BA4_11D7_A848_00000E9865EB_.wvu.PrintTitles" localSheetId="4" hidden="1">'第4表2'!$3:$5</definedName>
    <definedName name="Z_F86409FB_3BA4_11D7_A848_00000E9865EB_.wvu.PrintArea" localSheetId="8" hidden="1">'第7表'!$A$1:$P$54</definedName>
    <definedName name="Z_F86409FB_3BA4_11D7_A848_00000E9865EB_.wvu.PrintTitles" localSheetId="8" hidden="1">'第7表'!$3:$5</definedName>
    <definedName name="Z_F8640A04_3BA4_11D7_A848_00000E9865EB_.wvu.Cols" localSheetId="15" hidden="1">'第14-1表'!#REF!,'第14-1表'!#REF!</definedName>
    <definedName name="Z_F8640A04_3BA4_11D7_A848_00000E9865EB_.wvu.PrintArea" localSheetId="15" hidden="1">'第14-1表'!$A$1:$T$54</definedName>
    <definedName name="Z_F8640A04_3BA4_11D7_A848_00000E9865EB_.wvu.PrintTitles" localSheetId="15" hidden="1">'第14-1表'!$3:$5</definedName>
    <definedName name="Z_F8640A07_3BA4_11D7_A848_00000E9865EB_.wvu.PrintArea" localSheetId="20" hidden="1">'14-2表(介護)'!$A$2:$U$61</definedName>
    <definedName name="Z_F8640A07_3BA4_11D7_A848_00000E9865EB_.wvu.PrintTitles" localSheetId="20" hidden="1">'14-2表(介護)'!$2:$5</definedName>
    <definedName name="Z_F8640A07_3BA4_11D7_A848_00000E9865EB_.wvu.PrintTitles" localSheetId="18" hidden="1">'第14-2表(医療)'!$1:$5</definedName>
    <definedName name="Z_F8640A07_3BA4_11D7_A848_00000E9865EB_.wvu.PrintTitles" localSheetId="19" hidden="1">'第14-2表（後期）'!$1:$5</definedName>
    <definedName name="一般計">#REF!</definedName>
    <definedName name="印刷">'第4表2'!$A$1:$J$66</definedName>
    <definedName name="印刷１" localSheetId="11">#REF!</definedName>
    <definedName name="印刷１" localSheetId="12">#REF!</definedName>
    <definedName name="印刷１" localSheetId="13">#REF!</definedName>
    <definedName name="印刷１" localSheetId="22">#REF!</definedName>
    <definedName name="印刷１" localSheetId="23">#REF!</definedName>
    <definedName name="印刷１" localSheetId="24">#REF!</definedName>
    <definedName name="印刷１" localSheetId="1">'第2表'!$A$1:$K$66</definedName>
    <definedName name="印刷１" localSheetId="7">#REF!</definedName>
    <definedName name="印刷１" localSheetId="8">'第7表'!$A$1:$H$54</definedName>
    <definedName name="印刷１" localSheetId="9">#REF!</definedName>
    <definedName name="印刷１" localSheetId="10">#REF!</definedName>
    <definedName name="印刷１">'第1表'!$A$1:$N$56</definedName>
    <definedName name="印刷２" localSheetId="11">#REF!</definedName>
    <definedName name="印刷２" localSheetId="12">#REF!</definedName>
    <definedName name="印刷２" localSheetId="13">#REF!</definedName>
    <definedName name="印刷２" localSheetId="22">#REF!</definedName>
    <definedName name="印刷２" localSheetId="23">#REF!</definedName>
    <definedName name="印刷２" localSheetId="24">#REF!</definedName>
    <definedName name="印刷２" localSheetId="1">'第2表'!$L$1:$X$66</definedName>
    <definedName name="印刷２" localSheetId="2">'[2]第３表⑲'!#REF!</definedName>
    <definedName name="印刷２" localSheetId="7">#REF!</definedName>
    <definedName name="印刷２" localSheetId="8">'第7表'!$I$1:$P$54</definedName>
    <definedName name="印刷２" localSheetId="9">#REF!</definedName>
    <definedName name="印刷２" localSheetId="10">#REF!</definedName>
    <definedName name="印刷２">'第1表'!$Q$1:$X$56</definedName>
    <definedName name="印刷３" localSheetId="11">#REF!</definedName>
    <definedName name="印刷３" localSheetId="12">#REF!</definedName>
    <definedName name="印刷３" localSheetId="13">#REF!</definedName>
    <definedName name="印刷３" localSheetId="22">#REF!</definedName>
    <definedName name="印刷３" localSheetId="23">#REF!</definedName>
    <definedName name="印刷３" localSheetId="24">#REF!</definedName>
    <definedName name="印刷３" localSheetId="3">'第4表1'!$A$1:$Q$67</definedName>
    <definedName name="印刷３" localSheetId="7">#REF!</definedName>
    <definedName name="印刷３" localSheetId="9">#REF!</definedName>
    <definedName name="印刷３" localSheetId="10">#REF!</definedName>
    <definedName name="印刷３">'第1表'!$A$78:$N$129</definedName>
    <definedName name="印刷４" localSheetId="11">#REF!</definedName>
    <definedName name="印刷４" localSheetId="12">#REF!</definedName>
    <definedName name="印刷４" localSheetId="13">#REF!</definedName>
    <definedName name="印刷４" localSheetId="22">#REF!</definedName>
    <definedName name="印刷４" localSheetId="23">#REF!</definedName>
    <definedName name="印刷４" localSheetId="24">#REF!</definedName>
    <definedName name="印刷４" localSheetId="3">'第4表1'!$R$1:$AF$64</definedName>
    <definedName name="印刷４" localSheetId="7">#REF!</definedName>
    <definedName name="印刷４" localSheetId="9">#REF!</definedName>
    <definedName name="印刷４" localSheetId="10">#REF!</definedName>
    <definedName name="印刷４">'第1表'!$Q$78:$X$129</definedName>
    <definedName name="基金保有額４">#REF!</definedName>
    <definedName name="基盤安定" localSheetId="3">'[1]2表'!#REF!</definedName>
    <definedName name="基盤安定">'第2表'!#REF!</definedName>
    <definedName name="審査支払手数料">#REF!</definedName>
    <definedName name="退職計">#REF!</definedName>
    <definedName name="老人計">#REF!</definedName>
  </definedNames>
  <calcPr fullCalcOnLoad="1"/>
</workbook>
</file>

<file path=xl/sharedStrings.xml><?xml version="1.0" encoding="utf-8"?>
<sst xmlns="http://schemas.openxmlformats.org/spreadsheetml/2006/main" count="4450" uniqueCount="1174">
  <si>
    <t>事業開始</t>
  </si>
  <si>
    <t>世 帯 数</t>
  </si>
  <si>
    <t>総被保険</t>
  </si>
  <si>
    <t>退職被保</t>
  </si>
  <si>
    <t>一世帯当</t>
  </si>
  <si>
    <t>年度末総被</t>
  </si>
  <si>
    <t xml:space="preserve"> その他の保険給付（年度末現在）</t>
  </si>
  <si>
    <t>番号</t>
  </si>
  <si>
    <t>保険者名</t>
  </si>
  <si>
    <t xml:space="preserve"> 者数 </t>
  </si>
  <si>
    <t>険者等数</t>
  </si>
  <si>
    <t>たり被保数</t>
  </si>
  <si>
    <t>の割合</t>
  </si>
  <si>
    <t>人   口</t>
  </si>
  <si>
    <t>保険者数</t>
  </si>
  <si>
    <t>加入率</t>
  </si>
  <si>
    <t>負担金</t>
  </si>
  <si>
    <t>出産育児</t>
  </si>
  <si>
    <t>葬祭費</t>
  </si>
  <si>
    <t>その他</t>
  </si>
  <si>
    <t>事  務</t>
  </si>
  <si>
    <t>年 月 日</t>
  </si>
  <si>
    <t>(A)</t>
  </si>
  <si>
    <t>(B)</t>
  </si>
  <si>
    <t>(C)</t>
  </si>
  <si>
    <t>(D)</t>
  </si>
  <si>
    <t>(B)/(A)</t>
  </si>
  <si>
    <t>(C)/(B)</t>
  </si>
  <si>
    <t>一時金</t>
  </si>
  <si>
    <t>職員数</t>
  </si>
  <si>
    <t>世帯</t>
  </si>
  <si>
    <t>人</t>
  </si>
  <si>
    <t>%</t>
  </si>
  <si>
    <t>円</t>
  </si>
  <si>
    <t>市　計</t>
  </si>
  <si>
    <t>町　計</t>
  </si>
  <si>
    <t>市町計</t>
  </si>
  <si>
    <t>表末の</t>
  </si>
  <si>
    <t>組合計</t>
  </si>
  <si>
    <t>(注)参照</t>
  </si>
  <si>
    <t>神 戸 市</t>
  </si>
  <si>
    <t>姫 路 市</t>
  </si>
  <si>
    <t>尼 崎 市</t>
  </si>
  <si>
    <t>明 石 市</t>
  </si>
  <si>
    <t>西 宮 市</t>
  </si>
  <si>
    <t>洲 本 市</t>
  </si>
  <si>
    <t>芦 屋 市</t>
  </si>
  <si>
    <t>伊 丹 市</t>
  </si>
  <si>
    <t>相 生 市</t>
  </si>
  <si>
    <t>豊 岡 市</t>
  </si>
  <si>
    <t>加古川市</t>
  </si>
  <si>
    <t>赤 穂 市</t>
  </si>
  <si>
    <t>西 脇 市</t>
  </si>
  <si>
    <t>宝 塚 市</t>
  </si>
  <si>
    <t>三 木 市</t>
  </si>
  <si>
    <t>高 砂 市</t>
  </si>
  <si>
    <t>川 西 市</t>
  </si>
  <si>
    <t>小 野 市</t>
  </si>
  <si>
    <t>三 田 市</t>
  </si>
  <si>
    <t>加 西 市</t>
  </si>
  <si>
    <t>猪名川町</t>
  </si>
  <si>
    <t>―</t>
  </si>
  <si>
    <t>稲 美 町</t>
  </si>
  <si>
    <t>播 磨 町</t>
  </si>
  <si>
    <t>市 川 町</t>
  </si>
  <si>
    <t>福 崎 町</t>
  </si>
  <si>
    <t>太 子 町</t>
  </si>
  <si>
    <t>上 郡 町</t>
  </si>
  <si>
    <t>佐 用 町</t>
  </si>
  <si>
    <t xml:space="preserve">         一部負担金の割合</t>
  </si>
  <si>
    <t>兵庫食糧</t>
  </si>
  <si>
    <t>経組100,000</t>
  </si>
  <si>
    <t>従組 80,000</t>
  </si>
  <si>
    <t>家   70,000</t>
  </si>
  <si>
    <t>中央卸売</t>
  </si>
  <si>
    <t>食　　品</t>
  </si>
  <si>
    <t>甲 　60,000</t>
  </si>
  <si>
    <t xml:space="preserve">埋葬手当     </t>
  </si>
  <si>
    <t>乙   55,000</t>
  </si>
  <si>
    <t>3年以上(組)</t>
  </si>
  <si>
    <t>家 　50,000</t>
  </si>
  <si>
    <t>歯科医師</t>
  </si>
  <si>
    <t>医　　師</t>
  </si>
  <si>
    <t>組  500,000</t>
  </si>
  <si>
    <t>傷病手当(組)</t>
  </si>
  <si>
    <t xml:space="preserve">准  300,000 </t>
  </si>
  <si>
    <t xml:space="preserve">家  200,000 </t>
  </si>
  <si>
    <t>薬 剤 師</t>
  </si>
  <si>
    <t>兵庫建設</t>
  </si>
  <si>
    <t xml:space="preserve">組   60,000 </t>
  </si>
  <si>
    <t>他   40,000</t>
  </si>
  <si>
    <t>通院</t>
  </si>
  <si>
    <t>1,500×40日</t>
  </si>
  <si>
    <t>入院</t>
  </si>
  <si>
    <t>出産手当(組)</t>
  </si>
  <si>
    <t>－</t>
  </si>
  <si>
    <t>年度</t>
  </si>
  <si>
    <t>世帯</t>
  </si>
  <si>
    <t>介護2号被保</t>
  </si>
  <si>
    <t>険者の割合</t>
  </si>
  <si>
    <t>年度末総被</t>
  </si>
  <si>
    <t>保険者数</t>
  </si>
  <si>
    <t>人</t>
  </si>
  <si>
    <t>　○  △</t>
  </si>
  <si>
    <t>　○</t>
  </si>
  <si>
    <t>その他</t>
  </si>
  <si>
    <t xml:space="preserve"> 南あわじ市</t>
  </si>
  <si>
    <t>養 父 市</t>
  </si>
  <si>
    <t>丹 波 市</t>
  </si>
  <si>
    <t>篠 山 市</t>
  </si>
  <si>
    <t>新温泉町</t>
  </si>
  <si>
    <t>　　 ２　一部負担金の割合の欄における記号は次のとおり。　</t>
  </si>
  <si>
    <t>入院外</t>
  </si>
  <si>
    <t>入院</t>
  </si>
  <si>
    <t>（３歳未満、７０歳以上除く）</t>
  </si>
  <si>
    <t>葬祭一時金</t>
  </si>
  <si>
    <t>　　　　 △：障害者自立支援法施行令第１条第３項に規定された医療に係る精神医療付加金</t>
  </si>
  <si>
    <t>自宅療養</t>
  </si>
  <si>
    <t xml:space="preserve"> 　　　　○：感染症の予防及び感染症の患者に対する医療に関する法律第３７条の２適用の</t>
  </si>
  <si>
    <t xml:space="preserve"> 　　　　　　結核医療付加金支給</t>
  </si>
  <si>
    <t>　　 　　□：感染症の予防及び感染症の患者に対する医療に関する法律第３７条適用の</t>
  </si>
  <si>
    <t>神    戸</t>
  </si>
  <si>
    <t>阪 神 南</t>
  </si>
  <si>
    <t>阪 神 北</t>
  </si>
  <si>
    <t>北 播 磨</t>
  </si>
  <si>
    <t>中 播 磨</t>
  </si>
  <si>
    <t>西 播 磨</t>
  </si>
  <si>
    <t>淡    路</t>
  </si>
  <si>
    <t>加 東 市</t>
  </si>
  <si>
    <t>多 可 町</t>
  </si>
  <si>
    <t>神 河 町</t>
  </si>
  <si>
    <t>宍 粟 市</t>
  </si>
  <si>
    <t>香 美 町</t>
  </si>
  <si>
    <t>朝 来 市</t>
  </si>
  <si>
    <t>淡 路 市</t>
  </si>
  <si>
    <t>　　 ３　組は組合員、甲は甲種組合員（歯科医師、食品にあっては事業主）、乙は乙種組合員</t>
  </si>
  <si>
    <t>未就学児</t>
  </si>
  <si>
    <t>就学児</t>
  </si>
  <si>
    <t>～３９歳</t>
  </si>
  <si>
    <t>６４歳</t>
  </si>
  <si>
    <t>の割合</t>
  </si>
  <si>
    <t>６９歳</t>
  </si>
  <si>
    <t>７４歳</t>
  </si>
  <si>
    <t>【再掲】</t>
  </si>
  <si>
    <t>65歳以上</t>
  </si>
  <si>
    <t>６５～</t>
  </si>
  <si>
    <t>７０～</t>
  </si>
  <si>
    <t>６９歳</t>
  </si>
  <si>
    <t>７４歳</t>
  </si>
  <si>
    <t>(G)</t>
  </si>
  <si>
    <t>(H)</t>
  </si>
  <si>
    <t>（２年以上の加入で組合員が傷病手当金を受けない場合加算）</t>
  </si>
  <si>
    <t>傷病手当(組)
（２年以上加入）</t>
  </si>
  <si>
    <t>傷病手当（准、入院）
（１年以上加入）
4,000×180日
出産手当金
3,000×90日</t>
  </si>
  <si>
    <t>○  △（現物）</t>
  </si>
  <si>
    <t>　　３　朝来市は、生野町、和田山町、山東町、朝来町が平成１７年４月１日に合併</t>
  </si>
  <si>
    <t>　　  　佐用町は、旧佐用町、上月町、南光町、三日月町が平成１７年１０月１日に合併</t>
  </si>
  <si>
    <t>２４</t>
  </si>
  <si>
    <t>２５</t>
  </si>
  <si>
    <t>第２表　　保　険　者　別　経　理　状　況</t>
  </si>
  <si>
    <t xml:space="preserve"> </t>
  </si>
  <si>
    <t xml:space="preserve">         (単位　　千円)</t>
  </si>
  <si>
    <t>保険料(税)</t>
  </si>
  <si>
    <t>国庫支出金</t>
  </si>
  <si>
    <t>療養給付費</t>
  </si>
  <si>
    <t>前期高齢者</t>
  </si>
  <si>
    <t>一般会計</t>
  </si>
  <si>
    <t>繰越金</t>
  </si>
  <si>
    <t>その他収入</t>
  </si>
  <si>
    <t>合    計</t>
  </si>
  <si>
    <t>総務費</t>
  </si>
  <si>
    <t>保険給付費</t>
  </si>
  <si>
    <t>後期高齢者</t>
  </si>
  <si>
    <t>老人保健</t>
  </si>
  <si>
    <t>介護</t>
  </si>
  <si>
    <t>保健</t>
  </si>
  <si>
    <t>前年度</t>
  </si>
  <si>
    <t>収支差引額</t>
  </si>
  <si>
    <t>交付金</t>
  </si>
  <si>
    <t>繰入金</t>
  </si>
  <si>
    <t>支援金</t>
  </si>
  <si>
    <t>納付金</t>
  </si>
  <si>
    <t>拠出金</t>
  </si>
  <si>
    <t>事業費</t>
  </si>
  <si>
    <t>繰上充用金</t>
  </si>
  <si>
    <t>２６</t>
  </si>
  <si>
    <t>市  計</t>
  </si>
  <si>
    <t>町  計</t>
  </si>
  <si>
    <t xml:space="preserve"> 宝 塚 市 </t>
  </si>
  <si>
    <t>猪名川町</t>
  </si>
  <si>
    <t>神 河 町</t>
  </si>
  <si>
    <t>たつの市</t>
  </si>
  <si>
    <t>養 父 市</t>
  </si>
  <si>
    <t>養 父 市</t>
  </si>
  <si>
    <t>丹 波 市</t>
  </si>
  <si>
    <t>丹 波 市</t>
  </si>
  <si>
    <t>篠 山 市</t>
  </si>
  <si>
    <t>篠 山 市</t>
  </si>
  <si>
    <t>南あわじ市</t>
  </si>
  <si>
    <t>南あわじ市</t>
  </si>
  <si>
    <t xml:space="preserve">  豊 岡 市  </t>
  </si>
  <si>
    <t>明 石 浦</t>
  </si>
  <si>
    <t xml:space="preserve">     2  市町の「一般会計繰入金」欄は、保険基盤安定繰入金他を含む。</t>
  </si>
  <si>
    <t>保険料</t>
  </si>
  <si>
    <t>(税)</t>
  </si>
  <si>
    <t>(単位　　円)</t>
  </si>
  <si>
    <t>　 収</t>
  </si>
  <si>
    <t xml:space="preserve">   入</t>
  </si>
  <si>
    <t>　　支</t>
  </si>
  <si>
    <t>　　出</t>
  </si>
  <si>
    <t>事務費</t>
  </si>
  <si>
    <t>療給等</t>
  </si>
  <si>
    <t>普通調整</t>
  </si>
  <si>
    <t>特別調整</t>
  </si>
  <si>
    <t>高額共同</t>
  </si>
  <si>
    <t>事業費</t>
  </si>
  <si>
    <t>県支出金</t>
  </si>
  <si>
    <t>基盤安定</t>
  </si>
  <si>
    <t>基金</t>
  </si>
  <si>
    <t>保険</t>
  </si>
  <si>
    <t>前年度繰</t>
  </si>
  <si>
    <t>計</t>
  </si>
  <si>
    <t>負担金</t>
  </si>
  <si>
    <t>補助金</t>
  </si>
  <si>
    <t>給付費</t>
  </si>
  <si>
    <t>上充用金</t>
  </si>
  <si>
    <t>(注) 1　第４表は、主な事項記載のため、横計は一致しない。</t>
  </si>
  <si>
    <t xml:space="preserve">     2  各欄とも円未満四捨五入。</t>
  </si>
  <si>
    <t xml:space="preserve">     4  「保険給付費」欄の数値は、「（保険給付費計－審査支払手数料）／平均被保険者数」</t>
  </si>
  <si>
    <t xml:space="preserve">第３表　保 険 者 別 基 金 等 保 有 額 </t>
  </si>
  <si>
    <t>基金等保有額</t>
  </si>
  <si>
    <t xml:space="preserve">第４表　保険者別１人当たり経理状況（その２） </t>
  </si>
  <si>
    <t>１人当たり調定額</t>
  </si>
  <si>
    <t>順</t>
  </si>
  <si>
    <t>１世帯当たり</t>
  </si>
  <si>
    <t>１人当たり</t>
  </si>
  <si>
    <t>調定額</t>
  </si>
  <si>
    <t>保険者負担等</t>
  </si>
  <si>
    <t>(A)/(B)</t>
  </si>
  <si>
    <t>一般(A)</t>
  </si>
  <si>
    <t>退職</t>
  </si>
  <si>
    <t>総数</t>
  </si>
  <si>
    <t>位</t>
  </si>
  <si>
    <t xml:space="preserve">  (B)　 円</t>
  </si>
  <si>
    <t>一般</t>
  </si>
  <si>
    <t xml:space="preserve">  明 石 浦  </t>
  </si>
  <si>
    <t xml:space="preserve">  薬 剤 師  </t>
  </si>
  <si>
    <t>療養の給付等</t>
  </si>
  <si>
    <t>療養費等</t>
  </si>
  <si>
    <t>計（療養諸費）</t>
  </si>
  <si>
    <t>療　　養　　諸　　費　　負　　担　　区　　分</t>
  </si>
  <si>
    <t>件数</t>
  </si>
  <si>
    <t>費用額</t>
  </si>
  <si>
    <t>保険者負担</t>
  </si>
  <si>
    <t>一部負担金</t>
  </si>
  <si>
    <t>薬剤一部負担金</t>
  </si>
  <si>
    <t>他法負担</t>
  </si>
  <si>
    <t>件</t>
  </si>
  <si>
    <t>そ　　　の　　　他　　　の</t>
  </si>
  <si>
    <t>保　　　険　　　給　　　付</t>
  </si>
  <si>
    <t>高額療養費</t>
  </si>
  <si>
    <t>出産育児給付</t>
  </si>
  <si>
    <t>葬祭給付</t>
  </si>
  <si>
    <t>金額</t>
  </si>
  <si>
    <t xml:space="preserve">      高額療養費</t>
  </si>
  <si>
    <t>　　　（注）　「薬剤一部負担金」欄は、「一部負担金」・「他法負担」欄の再掲。</t>
  </si>
  <si>
    <t>一般被保険者</t>
  </si>
  <si>
    <t>退職被保険者等</t>
  </si>
  <si>
    <t>順位</t>
  </si>
  <si>
    <t>伸 率(%)</t>
  </si>
  <si>
    <t>金 額(円)</t>
  </si>
  <si>
    <t xml:space="preserve"> 兵庫食糧</t>
  </si>
  <si>
    <t xml:space="preserve"> 中央卸売</t>
  </si>
  <si>
    <t xml:space="preserve"> 歯科医師</t>
  </si>
  <si>
    <t xml:space="preserve"> 兵庫建設</t>
  </si>
  <si>
    <t>医療分</t>
  </si>
  <si>
    <t>後期高齢者支援金分</t>
  </si>
  <si>
    <t>介護分</t>
  </si>
  <si>
    <t>料税</t>
  </si>
  <si>
    <t>算定</t>
  </si>
  <si>
    <t>徴収</t>
  </si>
  <si>
    <t>資産割</t>
  </si>
  <si>
    <t>　料　（税）　率</t>
  </si>
  <si>
    <t>賦課</t>
  </si>
  <si>
    <t>　</t>
  </si>
  <si>
    <t>算定基</t>
  </si>
  <si>
    <t>所得割</t>
  </si>
  <si>
    <t>均等割</t>
  </si>
  <si>
    <t>平等割</t>
  </si>
  <si>
    <t>限度額</t>
  </si>
  <si>
    <t>の別</t>
  </si>
  <si>
    <t>方式</t>
  </si>
  <si>
    <t>回数</t>
  </si>
  <si>
    <t>礎　　</t>
  </si>
  <si>
    <t>（％）</t>
  </si>
  <si>
    <t>（円）</t>
  </si>
  <si>
    <t>（万円）</t>
  </si>
  <si>
    <t>001</t>
  </si>
  <si>
    <t>神戸市</t>
  </si>
  <si>
    <t>料</t>
  </si>
  <si>
    <t>002</t>
  </si>
  <si>
    <t>ﾛ</t>
  </si>
  <si>
    <t>003</t>
  </si>
  <si>
    <t>尼崎市</t>
  </si>
  <si>
    <t>004</t>
  </si>
  <si>
    <t>明石市</t>
  </si>
  <si>
    <t>005</t>
  </si>
  <si>
    <t>西宮市</t>
  </si>
  <si>
    <t>006</t>
  </si>
  <si>
    <t>税</t>
  </si>
  <si>
    <t>007</t>
  </si>
  <si>
    <t>芦屋市</t>
  </si>
  <si>
    <t>008</t>
  </si>
  <si>
    <t>伊丹市</t>
  </si>
  <si>
    <t>009</t>
  </si>
  <si>
    <t>相生市</t>
  </si>
  <si>
    <t>011</t>
  </si>
  <si>
    <t>013</t>
  </si>
  <si>
    <t>赤穂市</t>
  </si>
  <si>
    <t>014</t>
  </si>
  <si>
    <t>西脇市</t>
  </si>
  <si>
    <t>015</t>
  </si>
  <si>
    <t>宝塚市</t>
  </si>
  <si>
    <t>016</t>
  </si>
  <si>
    <t>三木市</t>
  </si>
  <si>
    <t>017</t>
  </si>
  <si>
    <t>高砂市</t>
  </si>
  <si>
    <t>018</t>
  </si>
  <si>
    <t>川西市</t>
  </si>
  <si>
    <t>019</t>
  </si>
  <si>
    <t>小野市</t>
  </si>
  <si>
    <t>020</t>
  </si>
  <si>
    <t>三田市</t>
  </si>
  <si>
    <t>021</t>
  </si>
  <si>
    <t>加西市</t>
  </si>
  <si>
    <t>022</t>
  </si>
  <si>
    <t>024</t>
  </si>
  <si>
    <t>加東市</t>
  </si>
  <si>
    <t>027</t>
  </si>
  <si>
    <t>多可町</t>
  </si>
  <si>
    <t>031</t>
  </si>
  <si>
    <t>稲美町</t>
  </si>
  <si>
    <t>032</t>
  </si>
  <si>
    <t>播磨町</t>
  </si>
  <si>
    <t>037</t>
  </si>
  <si>
    <t>市川町</t>
  </si>
  <si>
    <t>039</t>
  </si>
  <si>
    <t>福崎町</t>
  </si>
  <si>
    <t>040</t>
  </si>
  <si>
    <t>042</t>
  </si>
  <si>
    <t>太子町</t>
  </si>
  <si>
    <t>043</t>
  </si>
  <si>
    <t>たつの市</t>
  </si>
  <si>
    <t>045</t>
  </si>
  <si>
    <t>上郡町</t>
  </si>
  <si>
    <t>046</t>
  </si>
  <si>
    <t>佐用町</t>
  </si>
  <si>
    <t>050</t>
  </si>
  <si>
    <t>宍粟市</t>
  </si>
  <si>
    <t>057</t>
  </si>
  <si>
    <t>062</t>
  </si>
  <si>
    <t>新温泉町</t>
  </si>
  <si>
    <t>065</t>
  </si>
  <si>
    <t>養父市</t>
  </si>
  <si>
    <t>070</t>
  </si>
  <si>
    <t>朝来市</t>
  </si>
  <si>
    <t>073</t>
  </si>
  <si>
    <t>丹波市</t>
  </si>
  <si>
    <t>079</t>
  </si>
  <si>
    <t>篠山市</t>
  </si>
  <si>
    <t>086</t>
  </si>
  <si>
    <t>淡路市</t>
  </si>
  <si>
    <t>093</t>
  </si>
  <si>
    <t>南あわじ市</t>
  </si>
  <si>
    <t>095</t>
  </si>
  <si>
    <t xml:space="preserve"> 明 石 浦</t>
  </si>
  <si>
    <t xml:space="preserve"> 食　　品</t>
  </si>
  <si>
    <t>詳細は別記</t>
  </si>
  <si>
    <t xml:space="preserve"> 医　　師</t>
  </si>
  <si>
    <t xml:space="preserve"> 薬 剤 師</t>
  </si>
  <si>
    <t>＊別 記</t>
  </si>
  <si>
    <t>保　　　険　　　料　　　率　　　等　　　　　　</t>
  </si>
  <si>
    <t xml:space="preserve">               </t>
  </si>
  <si>
    <t>神戸中央</t>
  </si>
  <si>
    <t>卸売市場</t>
  </si>
  <si>
    <t>兵庫県</t>
  </si>
  <si>
    <t>食  品</t>
  </si>
  <si>
    <t>兵 庫 県</t>
  </si>
  <si>
    <t>医  師</t>
  </si>
  <si>
    <t>薬剤師</t>
  </si>
  <si>
    <t>○</t>
  </si>
  <si>
    <t>建　設</t>
  </si>
  <si>
    <t>注１）所得割の算定基礎の各欄の意味は、次のとおり。</t>
  </si>
  <si>
    <t>「イ」・・・基礎控除後の総所得金額等</t>
  </si>
  <si>
    <t>　市町村民税のいわゆる「旧ただし書き方式」による課税所得金額であって、地方税法第３１４条の２第１項に規定する総所得金額（給与所得がある場合は給与所得特別控除後の額）及び山林所得金額の合計額（国保法施行令附則又は地方税法附則により読み替えられた金額を含む。）から同条第２項に規定する基礎控除額を控除した後の額に基づいて所得割を算定する方式</t>
  </si>
  <si>
    <t>「ロ」・・・各種控除後の総所得金額等</t>
  </si>
  <si>
    <t>　市町村民税のいわゆる「本文方式」による課税所得金額であって、地方税法第３１４条の２第１項に規定する総所得金額及び山林所得金額の合計額（国保法施行令附則又は地方税法附則により読み替えられた金額を含む。）から同項各号に規定する各種所得控除額及び同条第２項に規定する基礎控除額を控除した後の額に基づいて所得割を算定する方式</t>
  </si>
  <si>
    <t>「ハ」・・・市町村民税の所得割額</t>
  </si>
  <si>
    <t>　当該年度の地方税法の規定による市町村民税の所得割（退職所得に係る所得割を除く。）の額に基づいて所得割を算定する方式</t>
  </si>
  <si>
    <t>「ニ」・・・市町村民税額等</t>
  </si>
  <si>
    <t>　当該年度の地方税法の規定による市町村民税額又は市町村民税額及び道府県民税額（退職所得に係る所得割及び利子割を除く。）の合計額に基づいて所得割を算定する方式</t>
  </si>
  <si>
    <t>「ホ」・・・市町村民税所得割非課税の者を除く場合の算定方式</t>
  </si>
  <si>
    <t>「ヘ」・・・市町村民税非課税の者を除く場合の算定方式</t>
  </si>
  <si>
    <t>注２）資産割の算定基礎の各欄の意味は、次のとおり。</t>
  </si>
  <si>
    <t>「イ」・・・地方税法の規定による固定資産税額に基づいて算定する方式</t>
  </si>
  <si>
    <t>「ロ」・・・地方税法の規定による固定資産税額のうち土地及び家屋に係
　　　　　る部分の額に基づいて算定する方式</t>
  </si>
  <si>
    <t>保  険  料  (税)  算  定  額  及  び  割  合</t>
  </si>
  <si>
    <t>災害等</t>
  </si>
  <si>
    <t>そ の 他</t>
  </si>
  <si>
    <t>限度額を</t>
  </si>
  <si>
    <t xml:space="preserve">     課 税 対 象 額</t>
  </si>
  <si>
    <t>所  得  割</t>
  </si>
  <si>
    <t>資  産  割</t>
  </si>
  <si>
    <t>均  等  割</t>
  </si>
  <si>
    <t>平  等  割</t>
  </si>
  <si>
    <t>による</t>
  </si>
  <si>
    <t>増 減 額</t>
  </si>
  <si>
    <t>金  額</t>
  </si>
  <si>
    <t>割合(%)</t>
  </si>
  <si>
    <t>軽 減 額</t>
  </si>
  <si>
    <t>減免額</t>
  </si>
  <si>
    <t>減 免 額</t>
  </si>
  <si>
    <t>越える額</t>
  </si>
  <si>
    <t>調 定 額</t>
  </si>
  <si>
    <t>所 得 割</t>
  </si>
  <si>
    <t>資 産 割</t>
  </si>
  <si>
    <t>301</t>
  </si>
  <si>
    <t>302</t>
  </si>
  <si>
    <t>303</t>
  </si>
  <si>
    <t>305</t>
  </si>
  <si>
    <t>306</t>
  </si>
  <si>
    <t>307</t>
  </si>
  <si>
    <t>308</t>
  </si>
  <si>
    <t>309</t>
  </si>
  <si>
    <t>（注）１　調定額は、「事業年報B表(1)(続)及びＥ表(1)」から後期分（B表(3)及びE表(3)）及び介護分(B表(4)）を控除した（千円未満四捨五入）。</t>
  </si>
  <si>
    <t>　　　</t>
  </si>
  <si>
    <t>（注）１　調定額は、事業年報Ｂ表(3)及びＥ表(3)より算出した。</t>
  </si>
  <si>
    <t>（注）調定額は、事業年報Ｂ表(4)より算出した。</t>
  </si>
  <si>
    <t>N O</t>
  </si>
  <si>
    <t>(%)</t>
  </si>
  <si>
    <t>２６年</t>
  </si>
  <si>
    <t>２７年</t>
  </si>
  <si>
    <t>(増減)</t>
  </si>
  <si>
    <t>県　計</t>
  </si>
  <si>
    <t>調整額</t>
  </si>
  <si>
    <t>収納額</t>
  </si>
  <si>
    <t>収納額</t>
  </si>
  <si>
    <t>居所不明</t>
  </si>
  <si>
    <t>姫路市</t>
  </si>
  <si>
    <t>洲本市</t>
  </si>
  <si>
    <t>加東市</t>
  </si>
  <si>
    <t>多可町</t>
  </si>
  <si>
    <t>神河町</t>
  </si>
  <si>
    <t>宍粟市</t>
  </si>
  <si>
    <t>香美町</t>
  </si>
  <si>
    <t>養父市</t>
  </si>
  <si>
    <t>朝来市</t>
  </si>
  <si>
    <t>丹波市</t>
  </si>
  <si>
    <t>篠山市</t>
  </si>
  <si>
    <t>淡路市</t>
  </si>
  <si>
    <t>豊岡市</t>
  </si>
  <si>
    <t>調定額－居所不明</t>
  </si>
  <si>
    <t>地    区</t>
  </si>
  <si>
    <t>東 播 磨</t>
  </si>
  <si>
    <t>丹　　波</t>
  </si>
  <si>
    <t>２７</t>
  </si>
  <si>
    <t>２８(県計)</t>
  </si>
  <si>
    <t>●</t>
  </si>
  <si>
    <t xml:space="preserve">　○  </t>
  </si>
  <si>
    <t>　○　△　□</t>
  </si>
  <si>
    <t xml:space="preserve">　○ </t>
  </si>
  <si>
    <t>　　２　人口（J）欄及び加入率（K）／（J）については、平成２９年４月１日現在</t>
  </si>
  <si>
    <t>※　出産育児一時金「420,000円」とあるのは、歯科医師においては、産科医療補償制度</t>
  </si>
  <si>
    <t>　非該当分は「390,000円」であり、薬剤師においては「404,000円」である。</t>
  </si>
  <si>
    <t>　　　第１表  　保　険　者　別　一　般　状　況</t>
  </si>
  <si>
    <t>４０～</t>
  </si>
  <si>
    <t>６５～</t>
  </si>
  <si>
    <t>７０～</t>
  </si>
  <si>
    <t>一 部</t>
  </si>
  <si>
    <t>(E)</t>
  </si>
  <si>
    <t>２７</t>
  </si>
  <si>
    <t>２７</t>
  </si>
  <si>
    <t>２８(県計)</t>
  </si>
  <si>
    <t>２８(県計)</t>
  </si>
  <si>
    <t>S36. 1. 1</t>
  </si>
  <si>
    <t>S34.10. 1</t>
  </si>
  <si>
    <t>S32. 4. 1</t>
  </si>
  <si>
    <t>S34. 4. 1</t>
  </si>
  <si>
    <t>S26. 4. 1</t>
  </si>
  <si>
    <t>H18. 2.11</t>
  </si>
  <si>
    <t>S34. 1.18</t>
  </si>
  <si>
    <t>S29. 8. 1</t>
  </si>
  <si>
    <t>S30. 4. 1</t>
  </si>
  <si>
    <t>S26. 9. 1</t>
  </si>
  <si>
    <t>H17.10. 1</t>
  </si>
  <si>
    <t>S30. 3.14</t>
  </si>
  <si>
    <t>S26. 6. 1</t>
  </si>
  <si>
    <t>S29. 7. 1</t>
  </si>
  <si>
    <t>S35. 9. 1</t>
  </si>
  <si>
    <t>S29.12. 1</t>
  </si>
  <si>
    <t>S31. 9.30</t>
  </si>
  <si>
    <t>S42. 4. 1</t>
  </si>
  <si>
    <t>S33. 1. 1</t>
  </si>
  <si>
    <t>H18. 3.20</t>
  </si>
  <si>
    <t>H17.11. 1</t>
  </si>
  <si>
    <t>S30. 7.25</t>
  </si>
  <si>
    <t>H17.11. 7</t>
  </si>
  <si>
    <t>たつの市</t>
  </si>
  <si>
    <t>S30. 3.25</t>
  </si>
  <si>
    <t>H17. 4. 1</t>
  </si>
  <si>
    <t>H16. 4. 1</t>
  </si>
  <si>
    <t>H16.11. 1</t>
  </si>
  <si>
    <t>H11. 4. 1</t>
  </si>
  <si>
    <t>H17. 1.11</t>
  </si>
  <si>
    <t>(注)１ （A）（B）（C）（D）（E）（F）（G）（H）（Ｉ）の各欄は、年間平均</t>
  </si>
  <si>
    <t xml:space="preserve">　　　　 </t>
  </si>
  <si>
    <t>(A)</t>
  </si>
  <si>
    <t>(E)/(B)</t>
  </si>
  <si>
    <t>S25.10. 1</t>
  </si>
  <si>
    <t>　　　　30%</t>
  </si>
  <si>
    <t>S29. 1.20</t>
  </si>
  <si>
    <t>―</t>
  </si>
  <si>
    <t>S32. 1. 1</t>
  </si>
  <si>
    <t>※</t>
  </si>
  <si>
    <t>S32. 4.25</t>
  </si>
  <si>
    <t>S33. 2.20</t>
  </si>
  <si>
    <t>S45. 8. 1</t>
  </si>
  <si>
    <t>3,500×60日</t>
  </si>
  <si>
    <t>(注) １ （A）（B）（C）（D）（E）（F）（G）（H）（Ｉ）の各欄は、年間平均</t>
  </si>
  <si>
    <t>　　　　（甲に使用されている者）、家は家族、経組は経営者である組合員、従組は従業員で</t>
  </si>
  <si>
    <t>　　　　　ある組合員</t>
  </si>
  <si>
    <t>　　 ４　その他の保険給付の欄の記号は、次のとおり。</t>
  </si>
  <si>
    <t xml:space="preserve">             付加金支給</t>
  </si>
  <si>
    <t>　　 ５　「事務職員数」欄は、年度末現在の専任・兼任をあわせた人数</t>
  </si>
  <si>
    <t>40～64歳</t>
  </si>
  <si>
    <t>(F)</t>
  </si>
  <si>
    <t>(G)</t>
  </si>
  <si>
    <t>(H)</t>
  </si>
  <si>
    <t>(I)</t>
  </si>
  <si>
    <t>(F)/(B)</t>
  </si>
  <si>
    <t>(I)/(B)</t>
  </si>
  <si>
    <t>(J)</t>
  </si>
  <si>
    <t>(K)</t>
  </si>
  <si>
    <t>(K)/(J)</t>
  </si>
  <si>
    <t>※　出産育児一時金「420,000円」とあるのは、一部の保険者においては、産科医療補償制度</t>
  </si>
  <si>
    <t>　非該当分は「404,000円」である。</t>
  </si>
  <si>
    <t>　　    淡路市は、津名町、淡路町、北淡町、一宮町、東浦町が平成１７年４月１日に合併</t>
  </si>
  <si>
    <t>　　    豊岡市は、旧豊岡市、城崎町、竹野町、日高町、出石町、但東町が平成１７年４月１日</t>
  </si>
  <si>
    <t>　　    に合併</t>
  </si>
  <si>
    <t>　　    宍粟市は、山崎町、一宮町、波賀町、千種町が平成１７年４月１日に合併</t>
  </si>
  <si>
    <t>　　    香美町は、香住町、村岡町、美方町が平成１７年４月１日に合併</t>
  </si>
  <si>
    <t>　　    西脇市は、旧西脇市、黒田庄町が平成１７年１０月１日に合併</t>
  </si>
  <si>
    <t>　　    たつの市は、龍野市、新宮町、揖保川町、御津町が平成１７年１０月１日に合併</t>
  </si>
  <si>
    <t>　　    新温泉町は、浜坂町、温泉町が平成１７年１０月１日に合併</t>
  </si>
  <si>
    <t>　　    三木市は、旧三木市、吉川町が平成１７年１０月２４日に合併</t>
  </si>
  <si>
    <t>　　    多可町は、中町、加美町、八千代町が平成１７年１１月１日に合併</t>
  </si>
  <si>
    <t>　　    神河町は、神崎町、大河内町が平成１７年１１月７日に合併</t>
  </si>
  <si>
    <t>　　    洲本市は、旧洲本市、五色町が平成１８年２月１１日に合併</t>
  </si>
  <si>
    <t>　　    加東市は、社町、滝野町、東条町が平成１８年３月２０日に合併</t>
  </si>
  <si>
    <t>　　    姫路市は、旧姫路市、家島町、夢前町、香寺町、安富町が平成１８年３月２７日に合併</t>
  </si>
  <si>
    <t>(F)</t>
  </si>
  <si>
    <t>(I)</t>
  </si>
  <si>
    <t>(G)</t>
  </si>
  <si>
    <t>S20. 4.13</t>
  </si>
  <si>
    <t>甲  200,000</t>
  </si>
  <si>
    <t xml:space="preserve">     70,000</t>
  </si>
  <si>
    <t>10,000×720日</t>
  </si>
  <si>
    <t>5,000×720日</t>
  </si>
  <si>
    <t>組  100,000</t>
  </si>
  <si>
    <t>3,500×40日
療養付加給付金</t>
  </si>
  <si>
    <t>　　　　　●：70歳以上前期高齢者（一般）は20%（誕生日がS19.4.1までの者は10%）、３歳未満は20%、その他は30%。</t>
  </si>
  <si>
    <t>前期高齢者</t>
  </si>
  <si>
    <t>都道府県</t>
  </si>
  <si>
    <t>後期高齢者</t>
  </si>
  <si>
    <t>介護</t>
  </si>
  <si>
    <t>交付金</t>
  </si>
  <si>
    <t>支出金</t>
  </si>
  <si>
    <t>支援金</t>
  </si>
  <si>
    <t>納付金</t>
  </si>
  <si>
    <t>平成２４年度</t>
  </si>
  <si>
    <t>２５</t>
  </si>
  <si>
    <t>加 東 市</t>
  </si>
  <si>
    <t>多 可 町</t>
  </si>
  <si>
    <t>神 河 町</t>
  </si>
  <si>
    <t>たつの市</t>
  </si>
  <si>
    <t>宍 粟 市</t>
  </si>
  <si>
    <t>香 美 町</t>
  </si>
  <si>
    <t>新温泉町</t>
  </si>
  <si>
    <t>朝 来 市</t>
  </si>
  <si>
    <t>篠 山 市</t>
  </si>
  <si>
    <t>淡 路 市</t>
  </si>
  <si>
    <t>(注) 1　各欄とも千円未満四捨五入。ただし横計が不一致の場合がある。</t>
  </si>
  <si>
    <t>(出納閉鎖時現在)  （単位　円）</t>
  </si>
  <si>
    <t>たつの市</t>
  </si>
  <si>
    <t>新温泉町</t>
  </si>
  <si>
    <t>養 父 市</t>
  </si>
  <si>
    <t>丹 波 市</t>
  </si>
  <si>
    <t>篠 山 市</t>
  </si>
  <si>
    <t>南あわじ市</t>
  </si>
  <si>
    <t>（注）　保有額は平成２８年度決算剰余金にかかる基金積立金を除いた</t>
  </si>
  <si>
    <t>　 中央卸売は平成２８年３月３１日で解散</t>
  </si>
  <si>
    <t xml:space="preserve">      数値である。</t>
  </si>
  <si>
    <t>加 東 市</t>
  </si>
  <si>
    <t>多 可 町</t>
  </si>
  <si>
    <t>神 河 町</t>
  </si>
  <si>
    <t>宍 粟 市</t>
  </si>
  <si>
    <t>香 美 町</t>
  </si>
  <si>
    <t>朝 来 市</t>
  </si>
  <si>
    <t>淡 路 市</t>
  </si>
  <si>
    <t xml:space="preserve">第４表　　保 険 者 別 １ 人 当 た り 経 理 状 況（その１）  </t>
  </si>
  <si>
    <t>収支
差引額</t>
  </si>
  <si>
    <t>-</t>
  </si>
  <si>
    <t xml:space="preserve">     3  市町の「一般会計繰入金」欄は、保険基盤安定繰入金他を含む。</t>
  </si>
  <si>
    <t>　　　　である。</t>
  </si>
  <si>
    <t>　 　5　中央卸売は平成２８年３月３１日で解散。</t>
  </si>
  <si>
    <t>-</t>
  </si>
  <si>
    <t>平成２４年度</t>
  </si>
  <si>
    <t>加 東 市</t>
  </si>
  <si>
    <t>多 可 町</t>
  </si>
  <si>
    <t>神 河 町</t>
  </si>
  <si>
    <t>たつの市</t>
  </si>
  <si>
    <t>宍 粟 市</t>
  </si>
  <si>
    <t>香 美 町</t>
  </si>
  <si>
    <t>新温泉町</t>
  </si>
  <si>
    <t>養 父 市</t>
  </si>
  <si>
    <t>朝 来 市</t>
  </si>
  <si>
    <t>丹 波 市</t>
  </si>
  <si>
    <t>篠 山 市</t>
  </si>
  <si>
    <t>淡 路 市</t>
  </si>
  <si>
    <t>南あわじ市</t>
  </si>
  <si>
    <t>(注) 「Ｂ」欄は、一般被保険者に係る療養諸費・高額療養費・高額介護合算療養費と後期高齢者支援</t>
  </si>
  <si>
    <t>　　　金・前期高齢者納付金・老健医療費拠出金及び介護納付金の合算額から前期高齢者交付金の額を</t>
  </si>
  <si>
    <t>　　　控除した額の１人当たり額。</t>
  </si>
  <si>
    <t xml:space="preserve">第５表　 保険者別保険給付状況（ 一般被保険者分・その１ ) </t>
  </si>
  <si>
    <t>他法負担</t>
  </si>
  <si>
    <r>
      <t>加 東</t>
    </r>
    <r>
      <rPr>
        <sz val="10"/>
        <rFont val="ＭＳ 明朝"/>
        <family val="1"/>
      </rPr>
      <t xml:space="preserve"> </t>
    </r>
    <r>
      <rPr>
        <sz val="10"/>
        <rFont val="ＭＳ 明朝"/>
        <family val="1"/>
      </rPr>
      <t>市</t>
    </r>
  </si>
  <si>
    <r>
      <t>多 可</t>
    </r>
    <r>
      <rPr>
        <sz val="10"/>
        <rFont val="ＭＳ 明朝"/>
        <family val="1"/>
      </rPr>
      <t xml:space="preserve"> </t>
    </r>
    <r>
      <rPr>
        <sz val="10"/>
        <rFont val="ＭＳ 明朝"/>
        <family val="1"/>
      </rPr>
      <t>町</t>
    </r>
  </si>
  <si>
    <r>
      <t>神 河</t>
    </r>
    <r>
      <rPr>
        <sz val="10"/>
        <rFont val="ＭＳ 明朝"/>
        <family val="1"/>
      </rPr>
      <t xml:space="preserve"> </t>
    </r>
    <r>
      <rPr>
        <sz val="10"/>
        <rFont val="ＭＳ 明朝"/>
        <family val="1"/>
      </rPr>
      <t>町</t>
    </r>
  </si>
  <si>
    <r>
      <t>宍 粟</t>
    </r>
    <r>
      <rPr>
        <sz val="10"/>
        <rFont val="ＭＳ 明朝"/>
        <family val="1"/>
      </rPr>
      <t xml:space="preserve"> </t>
    </r>
    <r>
      <rPr>
        <sz val="10"/>
        <rFont val="ＭＳ 明朝"/>
        <family val="1"/>
      </rPr>
      <t>市</t>
    </r>
  </si>
  <si>
    <r>
      <t>香 美</t>
    </r>
    <r>
      <rPr>
        <sz val="10"/>
        <rFont val="ＭＳ 明朝"/>
        <family val="1"/>
      </rPr>
      <t xml:space="preserve"> </t>
    </r>
    <r>
      <rPr>
        <sz val="10"/>
        <rFont val="ＭＳ 明朝"/>
        <family val="1"/>
      </rPr>
      <t>町</t>
    </r>
  </si>
  <si>
    <t>新温泉町</t>
  </si>
  <si>
    <r>
      <t>朝 来</t>
    </r>
    <r>
      <rPr>
        <sz val="10"/>
        <rFont val="ＭＳ 明朝"/>
        <family val="1"/>
      </rPr>
      <t xml:space="preserve"> </t>
    </r>
    <r>
      <rPr>
        <sz val="10"/>
        <rFont val="ＭＳ 明朝"/>
        <family val="1"/>
      </rPr>
      <t>市</t>
    </r>
  </si>
  <si>
    <r>
      <t>淡 路</t>
    </r>
    <r>
      <rPr>
        <sz val="10"/>
        <rFont val="ＭＳ 明朝"/>
        <family val="1"/>
      </rPr>
      <t xml:space="preserve"> </t>
    </r>
    <r>
      <rPr>
        <sz val="10"/>
        <rFont val="ＭＳ 明朝"/>
        <family val="1"/>
      </rPr>
      <t>市</t>
    </r>
  </si>
  <si>
    <t>（注）「薬剤一部負担金」欄は、「一部負担金」・「他法負担」欄の再掲</t>
  </si>
  <si>
    <t>養 父 市</t>
  </si>
  <si>
    <t>丹 波 市</t>
  </si>
  <si>
    <t>篠 山 市</t>
  </si>
  <si>
    <r>
      <t>第７表　保険者別保険給付状況</t>
    </r>
    <r>
      <rPr>
        <sz val="12"/>
        <color indexed="8"/>
        <rFont val="ＭＳ 明朝"/>
        <family val="1"/>
      </rPr>
      <t>( 退職被保険者等分 )</t>
    </r>
  </si>
  <si>
    <t xml:space="preserve">    第１３表　保険者別・制度別１人当たり医療費及び対前年度比</t>
  </si>
  <si>
    <t>金 額(円)</t>
  </si>
  <si>
    <t>平成２４年度</t>
  </si>
  <si>
    <t>２８(県計)</t>
  </si>
  <si>
    <t>※中央卸売は平成２８年３月３１日で解散</t>
  </si>
  <si>
    <t xml:space="preserve">姫路市 </t>
  </si>
  <si>
    <t>姫路市</t>
  </si>
  <si>
    <t>洲本市</t>
  </si>
  <si>
    <t>西脇市</t>
  </si>
  <si>
    <t>三木市</t>
  </si>
  <si>
    <t>加東市</t>
  </si>
  <si>
    <t>多可町</t>
  </si>
  <si>
    <t>神河町</t>
  </si>
  <si>
    <t>佐用町</t>
  </si>
  <si>
    <t>宍粟市</t>
  </si>
  <si>
    <t>香美町</t>
  </si>
  <si>
    <t>新温泉町</t>
  </si>
  <si>
    <t>豊岡市</t>
  </si>
  <si>
    <r>
      <t>第１４表　保険者別保険料（税）の賦課状況</t>
    </r>
    <r>
      <rPr>
        <sz val="12"/>
        <color indexed="8"/>
        <rFont val="ＭＳ 明朝"/>
        <family val="1"/>
      </rPr>
      <t>（その１－１）</t>
    </r>
  </si>
  <si>
    <r>
      <t>第１４表　保険者別保険料（税）の賦課状況</t>
    </r>
    <r>
      <rPr>
        <sz val="12"/>
        <color indexed="8"/>
        <rFont val="ＭＳ 明朝"/>
        <family val="1"/>
      </rPr>
      <t>（その１－２）</t>
    </r>
  </si>
  <si>
    <r>
      <t>第１４表　保険者別保険料（税）の賦課状況</t>
    </r>
    <r>
      <rPr>
        <sz val="12"/>
        <color indexed="8"/>
        <rFont val="ＭＳ 明朝"/>
        <family val="1"/>
      </rPr>
      <t>（その１－３）</t>
    </r>
  </si>
  <si>
    <r>
      <t>　　　　　　　　　　組合員の世帯に属する家族(3人目まで)4,300</t>
    </r>
    <r>
      <rPr>
        <sz val="10"/>
        <rFont val="ＭＳ 明朝"/>
        <family val="1"/>
      </rPr>
      <t>円　</t>
    </r>
    <r>
      <rPr>
        <sz val="10"/>
        <rFont val="ＭＳ 明朝"/>
        <family val="1"/>
      </rPr>
      <t>(4人目以降)2,300円</t>
    </r>
  </si>
  <si>
    <t>　　　　　　　　　　後期組合員 100円</t>
  </si>
  <si>
    <t>後期分　　１人月額　全被保険者　2,300円</t>
  </si>
  <si>
    <t>介護分　　１人月額　2,300円</t>
  </si>
  <si>
    <t>応能割　　甲乙種組合員：市県民税に応じて月額 800円～37,000円</t>
  </si>
  <si>
    <r>
      <t xml:space="preserve">　　　　　　　　　　乙種組合員（従業員） </t>
    </r>
    <r>
      <rPr>
        <sz val="10"/>
        <rFont val="ＭＳ 明朝"/>
        <family val="1"/>
      </rPr>
      <t>3</t>
    </r>
    <r>
      <rPr>
        <sz val="10"/>
        <rFont val="ＭＳ 明朝"/>
        <family val="1"/>
      </rPr>
      <t>,</t>
    </r>
    <r>
      <rPr>
        <sz val="10"/>
        <rFont val="ＭＳ 明朝"/>
        <family val="1"/>
      </rPr>
      <t>7</t>
    </r>
    <r>
      <rPr>
        <sz val="10"/>
        <rFont val="ＭＳ 明朝"/>
        <family val="1"/>
      </rPr>
      <t xml:space="preserve">00円　家族 </t>
    </r>
    <r>
      <rPr>
        <sz val="10"/>
        <rFont val="ＭＳ 明朝"/>
        <family val="1"/>
      </rPr>
      <t>1</t>
    </r>
    <r>
      <rPr>
        <sz val="10"/>
        <rFont val="ＭＳ 明朝"/>
        <family val="1"/>
      </rPr>
      <t>,</t>
    </r>
    <r>
      <rPr>
        <sz val="10"/>
        <rFont val="ＭＳ 明朝"/>
        <family val="1"/>
      </rPr>
      <t>4</t>
    </r>
    <r>
      <rPr>
        <sz val="10"/>
        <rFont val="ＭＳ 明朝"/>
        <family val="1"/>
      </rPr>
      <t>00円　</t>
    </r>
  </si>
  <si>
    <t>後期分　　１人月額　全被保険者　1,600円</t>
  </si>
  <si>
    <t>介護分　　１人月額　1,400円</t>
  </si>
  <si>
    <r>
      <t>　　　　　　　　　　乙１種組合員（従業員）10,0</t>
    </r>
    <r>
      <rPr>
        <sz val="10"/>
        <rFont val="ＭＳ 明朝"/>
        <family val="1"/>
      </rPr>
      <t>00円　家族 9,100円　</t>
    </r>
  </si>
  <si>
    <t>　　　　　　　　　　後期組合員 600円</t>
  </si>
  <si>
    <t>後期分　　１人月額　全被保険者 3,000円</t>
  </si>
  <si>
    <t>応能割　　組合員　診療報酬×0.0033（限度額　年間300,000円）</t>
  </si>
  <si>
    <r>
      <t>介護分　　１人月額　3,7</t>
    </r>
    <r>
      <rPr>
        <sz val="10"/>
        <rFont val="ＭＳ 明朝"/>
        <family val="1"/>
      </rPr>
      <t>00円</t>
    </r>
  </si>
  <si>
    <r>
      <t>均等割　　１人月額　組合員 29</t>
    </r>
    <r>
      <rPr>
        <sz val="10"/>
        <rFont val="ＭＳ 明朝"/>
        <family val="1"/>
      </rPr>
      <t>,</t>
    </r>
    <r>
      <rPr>
        <sz val="10"/>
        <rFont val="ＭＳ 明朝"/>
        <family val="1"/>
      </rPr>
      <t>5</t>
    </r>
    <r>
      <rPr>
        <sz val="10"/>
        <rFont val="ＭＳ 明朝"/>
        <family val="1"/>
      </rPr>
      <t>00円　　家族</t>
    </r>
    <r>
      <rPr>
        <sz val="10"/>
        <rFont val="ＭＳ 明朝"/>
        <family val="1"/>
      </rPr>
      <t>9</t>
    </r>
    <r>
      <rPr>
        <sz val="10"/>
        <rFont val="ＭＳ 明朝"/>
        <family val="1"/>
      </rPr>
      <t>,</t>
    </r>
    <r>
      <rPr>
        <sz val="10"/>
        <rFont val="ＭＳ 明朝"/>
        <family val="1"/>
      </rPr>
      <t>0</t>
    </r>
    <r>
      <rPr>
        <sz val="10"/>
        <rFont val="ＭＳ 明朝"/>
        <family val="1"/>
      </rPr>
      <t>00円</t>
    </r>
  </si>
  <si>
    <r>
      <t xml:space="preserve">                 　 準組合員 125</t>
    </r>
    <r>
      <rPr>
        <sz val="10"/>
        <rFont val="ＭＳ 明朝"/>
        <family val="1"/>
      </rPr>
      <t>,</t>
    </r>
    <r>
      <rPr>
        <sz val="10"/>
        <rFont val="ＭＳ 明朝"/>
        <family val="1"/>
      </rPr>
      <t>0</t>
    </r>
    <r>
      <rPr>
        <sz val="10"/>
        <rFont val="ＭＳ 明朝"/>
        <family val="1"/>
      </rPr>
      <t xml:space="preserve">00円　家族 </t>
    </r>
    <r>
      <rPr>
        <sz val="10"/>
        <rFont val="ＭＳ 明朝"/>
        <family val="1"/>
      </rPr>
      <t>9</t>
    </r>
    <r>
      <rPr>
        <sz val="10"/>
        <rFont val="ＭＳ 明朝"/>
        <family val="1"/>
      </rPr>
      <t>,</t>
    </r>
    <r>
      <rPr>
        <sz val="10"/>
        <rFont val="ＭＳ 明朝"/>
        <family val="1"/>
      </rPr>
      <t>0</t>
    </r>
    <r>
      <rPr>
        <sz val="10"/>
        <rFont val="ＭＳ 明朝"/>
        <family val="1"/>
      </rPr>
      <t>00円</t>
    </r>
  </si>
  <si>
    <t>　　　　　　　　　　後期（第二種）組合員 5,000円</t>
  </si>
  <si>
    <r>
      <t>後期分　　１人月額　全被保険者　3,</t>
    </r>
    <r>
      <rPr>
        <sz val="10"/>
        <rFont val="ＭＳ 明朝"/>
        <family val="1"/>
      </rPr>
      <t>5</t>
    </r>
    <r>
      <rPr>
        <sz val="10"/>
        <rFont val="ＭＳ 明朝"/>
        <family val="1"/>
      </rPr>
      <t>00円</t>
    </r>
  </si>
  <si>
    <r>
      <t>介護分　　１人月額　4,0</t>
    </r>
    <r>
      <rPr>
        <sz val="10"/>
        <rFont val="ＭＳ 明朝"/>
        <family val="1"/>
      </rPr>
      <t>00円</t>
    </r>
  </si>
  <si>
    <t xml:space="preserve">                　　丙種（資格なし）組合員 500円　家族10,000円　</t>
  </si>
  <si>
    <t>後期分　　１人月額　全被保険者　4,000円</t>
  </si>
  <si>
    <r>
      <t>介護分　　１人月額　4,4</t>
    </r>
    <r>
      <rPr>
        <sz val="10"/>
        <rFont val="ＭＳ 明朝"/>
        <family val="1"/>
      </rPr>
      <t xml:space="preserve">00円（限度額 月額 </t>
    </r>
    <r>
      <rPr>
        <sz val="10"/>
        <rFont val="ＭＳ 明朝"/>
        <family val="1"/>
      </rPr>
      <t>10</t>
    </r>
    <r>
      <rPr>
        <sz val="10"/>
        <rFont val="ＭＳ 明朝"/>
        <family val="1"/>
      </rPr>
      <t>,</t>
    </r>
    <r>
      <rPr>
        <sz val="10"/>
        <rFont val="ＭＳ 明朝"/>
        <family val="1"/>
      </rPr>
      <t>0</t>
    </r>
    <r>
      <rPr>
        <sz val="10"/>
        <rFont val="ＭＳ 明朝"/>
        <family val="1"/>
      </rPr>
      <t>00円）</t>
    </r>
  </si>
  <si>
    <r>
      <t>(1人月額) 第２種組合員（満25歳以上～満30歳未満の組合員） 7</t>
    </r>
    <r>
      <rPr>
        <sz val="10"/>
        <rFont val="ＭＳ 明朝"/>
        <family val="1"/>
      </rPr>
      <t>,300円</t>
    </r>
  </si>
  <si>
    <t>　　　　　第３種組合員（第１種、第２種、或いは第５種以外の建設技能労働者及びこれに準ずる</t>
  </si>
  <si>
    <t>　　　　　第４種組合員（第１種、第２種、特別第４種、或いは第５種以外の事業主及びこれに準</t>
  </si>
  <si>
    <r>
      <t>　　　　　特別第４種組合員（法人事業所の代表者である組合員）　2</t>
    </r>
    <r>
      <rPr>
        <sz val="10"/>
        <rFont val="ＭＳ 明朝"/>
        <family val="1"/>
      </rPr>
      <t>3</t>
    </r>
    <r>
      <rPr>
        <sz val="10"/>
        <rFont val="ＭＳ 明朝"/>
        <family val="1"/>
      </rPr>
      <t>,300円</t>
    </r>
  </si>
  <si>
    <t>　　　　　第６種組合員（第３種に該当する女子の組合員） 10,800円</t>
  </si>
  <si>
    <r>
      <t>　　　　　家族　</t>
    </r>
    <r>
      <rPr>
        <sz val="10"/>
        <rFont val="ＭＳ 明朝"/>
        <family val="1"/>
      </rPr>
      <t>(4</t>
    </r>
    <r>
      <rPr>
        <sz val="10"/>
        <rFont val="ＭＳ 明朝"/>
        <family val="1"/>
      </rPr>
      <t>人目まで</t>
    </r>
    <r>
      <rPr>
        <sz val="10"/>
        <rFont val="ＭＳ 明朝"/>
        <family val="1"/>
      </rPr>
      <t>)2</t>
    </r>
    <r>
      <rPr>
        <sz val="10"/>
        <rFont val="ＭＳ 明朝"/>
        <family val="1"/>
      </rPr>
      <t>,</t>
    </r>
    <r>
      <rPr>
        <sz val="10"/>
        <rFont val="ＭＳ 明朝"/>
        <family val="1"/>
      </rPr>
      <t>3</t>
    </r>
    <r>
      <rPr>
        <sz val="10"/>
        <rFont val="ＭＳ 明朝"/>
        <family val="1"/>
      </rPr>
      <t>00円　　</t>
    </r>
    <r>
      <rPr>
        <sz val="10"/>
        <rFont val="ＭＳ 明朝"/>
        <family val="1"/>
      </rPr>
      <t>(5</t>
    </r>
    <r>
      <rPr>
        <sz val="10"/>
        <rFont val="ＭＳ 明朝"/>
        <family val="1"/>
      </rPr>
      <t>人目以降</t>
    </r>
    <r>
      <rPr>
        <sz val="10"/>
        <rFont val="ＭＳ 明朝"/>
        <family val="1"/>
      </rPr>
      <t>)</t>
    </r>
    <r>
      <rPr>
        <sz val="10"/>
        <rFont val="ＭＳ 明朝"/>
        <family val="1"/>
      </rPr>
      <t>30</t>
    </r>
    <r>
      <rPr>
        <sz val="10"/>
        <rFont val="ＭＳ 明朝"/>
        <family val="1"/>
      </rPr>
      <t xml:space="preserve">0円 </t>
    </r>
  </si>
  <si>
    <r>
      <t>　　　　　　　　20歳超～60歳未満の男子（大学等在学中及び心身障害者を除く）１人　</t>
    </r>
    <r>
      <rPr>
        <sz val="10"/>
        <rFont val="ＭＳ 明朝"/>
        <family val="1"/>
      </rPr>
      <t>8</t>
    </r>
    <r>
      <rPr>
        <sz val="10"/>
        <rFont val="ＭＳ 明朝"/>
        <family val="1"/>
      </rPr>
      <t>,</t>
    </r>
    <r>
      <rPr>
        <sz val="10"/>
        <rFont val="ＭＳ 明朝"/>
        <family val="1"/>
      </rPr>
      <t>5</t>
    </r>
    <r>
      <rPr>
        <sz val="10"/>
        <rFont val="ＭＳ 明朝"/>
        <family val="1"/>
      </rPr>
      <t>00円</t>
    </r>
  </si>
  <si>
    <r>
      <t xml:space="preserve">後期分　　１人月額 </t>
    </r>
    <r>
      <rPr>
        <sz val="10"/>
        <rFont val="ＭＳ 明朝"/>
        <family val="1"/>
      </rPr>
      <t>2,000円　家族 １人月額 1,500円</t>
    </r>
  </si>
  <si>
    <t>介護分　　１人月額 3,500円　家族 １人月額 1,500円</t>
  </si>
  <si>
    <t>均等割　　１人月額　経営者組合員 12,800円　従業員組合員 11,800円</t>
  </si>
  <si>
    <t>限度額　　１世帯月額 54,800円</t>
  </si>
  <si>
    <t>均等割　　１人月額　甲種組合員（経営者） 3,900円</t>
  </si>
  <si>
    <t>限度額　　１世帯月額 42,000円</t>
  </si>
  <si>
    <t>均等割　　１人月額　甲１種組合員（歯科医師）14,000円  家族 9,100円</t>
  </si>
  <si>
    <t>均等割　　１人月額　甲種組合員 20,000円　乙種組合員（従業員） 14,000円　家族 6,800円</t>
  </si>
  <si>
    <t>限度額　　１世帯月額 42,500円</t>
  </si>
  <si>
    <t>均等割　　第１種組合員（満25歳未満の組合員） 3,300円</t>
  </si>
  <si>
    <t>　　　　　　　　　　　　組合員） 13,100円</t>
  </si>
  <si>
    <t>　　　　　　　　　 　 　ずる組合員） 15,000円</t>
  </si>
  <si>
    <t>　　　　　第５種組合員（満70歳以上の組合員） 11,500円</t>
  </si>
  <si>
    <t>※神戸中央卸売は平成２８年３月３１日で解散。</t>
  </si>
  <si>
    <t>※神戸中央卸売市場は平成２８年３月３１日で解散。</t>
  </si>
  <si>
    <t>　　 ６　中央卸売は平成２８年３月３１日で解散</t>
  </si>
  <si>
    <t>第１５表　年度別・保険者別保険料（税）収納率（現年度分）</t>
  </si>
  <si>
    <t>２８年</t>
  </si>
  <si>
    <t>(27年度)</t>
  </si>
  <si>
    <t>南あわじ市</t>
  </si>
  <si>
    <t>兵庫食糧</t>
  </si>
  <si>
    <t>明 石 浦</t>
  </si>
  <si>
    <t>中央卸売</t>
  </si>
  <si>
    <t>食　　品</t>
  </si>
  <si>
    <t>歯科医師</t>
  </si>
  <si>
    <t>医　　師</t>
  </si>
  <si>
    <t>薬 剤 師</t>
  </si>
  <si>
    <t>兵庫建設</t>
  </si>
  <si>
    <t>但    馬</t>
  </si>
  <si>
    <t>２６年</t>
  </si>
  <si>
    <t>２７年</t>
  </si>
  <si>
    <t>２８年</t>
  </si>
  <si>
    <t>(27年度)</t>
  </si>
  <si>
    <t>　　　　第１４表　保険者別保険料（税）の賦課状況（その２－２）</t>
  </si>
  <si>
    <t>　　　　第１４表　保険者別保険料（税）の賦課状況（その２－３）</t>
  </si>
  <si>
    <t>　　　　第１４表　保険者別保険料（税）の賦課状況（その２－１）</t>
  </si>
  <si>
    <t xml:space="preserve">第５表　 保険者別保険給付状況（ 一般被保険者分・その２ ） </t>
  </si>
  <si>
    <t>第６表　保険者別療養の給付（診療費）諸率（一般被保険者分）</t>
  </si>
  <si>
    <t>(食事療養費を除く)</t>
  </si>
  <si>
    <t>受　診　率　（％）</t>
  </si>
  <si>
    <t>１件当たり日数（日）</t>
  </si>
  <si>
    <t>１件当たり費用額　（円）</t>
  </si>
  <si>
    <t>入　院</t>
  </si>
  <si>
    <t>入院外</t>
  </si>
  <si>
    <t>歯　科</t>
  </si>
  <si>
    <t>２８（県計）</t>
  </si>
  <si>
    <t>加東市</t>
  </si>
  <si>
    <t>多可町</t>
  </si>
  <si>
    <t>神河町</t>
  </si>
  <si>
    <t>たつの市</t>
  </si>
  <si>
    <t>宍粟市</t>
  </si>
  <si>
    <t>香美町</t>
  </si>
  <si>
    <t>新温泉町</t>
  </si>
  <si>
    <t>養父市</t>
  </si>
  <si>
    <t>朝来市</t>
  </si>
  <si>
    <t>丹波市</t>
  </si>
  <si>
    <t>篠山市</t>
  </si>
  <si>
    <t>淡路市</t>
  </si>
  <si>
    <t>南あわじ市</t>
  </si>
  <si>
    <t>豊岡市</t>
  </si>
  <si>
    <t>兵庫食品</t>
  </si>
  <si>
    <t>医    師</t>
  </si>
  <si>
    <t>第８表　保険者別療養の給付（診療費）諸率（退職被保険者分）</t>
  </si>
  <si>
    <t>受　　診　　率　（％）</t>
  </si>
  <si>
    <t xml:space="preserve"> １件当たり日数（日）</t>
  </si>
  <si>
    <t>　１件当たり費用額（円）</t>
  </si>
  <si>
    <t>加東市</t>
  </si>
  <si>
    <t>多可町</t>
  </si>
  <si>
    <t>神河町</t>
  </si>
  <si>
    <t>たつの市</t>
  </si>
  <si>
    <t>宍粟市</t>
  </si>
  <si>
    <t>香美町</t>
  </si>
  <si>
    <t>新温泉町</t>
  </si>
  <si>
    <t>養父市</t>
  </si>
  <si>
    <t>朝来市</t>
  </si>
  <si>
    <t>丹波市</t>
  </si>
  <si>
    <t>篠山市</t>
  </si>
  <si>
    <t>淡路市</t>
  </si>
  <si>
    <t>南あわじ市</t>
  </si>
  <si>
    <t>豊岡市</t>
  </si>
  <si>
    <t>第９表　保険者別療養の給付（診療費）諸率（全被保険者分）</t>
  </si>
  <si>
    <t xml:space="preserve"> １件当たり日数（日）</t>
  </si>
  <si>
    <t>１件当たり費用額（円）</t>
  </si>
  <si>
    <t>第１０表　保険者別・制度別１人当たり費用額（診療費）及び前年度比</t>
  </si>
  <si>
    <t>合　　　　計</t>
  </si>
  <si>
    <t>金額（円）</t>
  </si>
  <si>
    <t>伸率</t>
  </si>
  <si>
    <t xml:space="preserve"> </t>
  </si>
  <si>
    <t>第１１表　保険者別・制度別一日当たり費用額（診療費）</t>
  </si>
  <si>
    <t>一般被保険者分</t>
  </si>
  <si>
    <t>退職被保険者分</t>
  </si>
  <si>
    <t>全被保険者</t>
  </si>
  <si>
    <t xml:space="preserve"> </t>
  </si>
  <si>
    <t>第１２表　保険者別・制度別一人当たり費用額（診療費）</t>
  </si>
  <si>
    <t>入院時食事療養費を除く</t>
  </si>
  <si>
    <t>入　　　　　院</t>
  </si>
  <si>
    <t>入　　院　　外</t>
  </si>
  <si>
    <t>歯　　　科</t>
  </si>
  <si>
    <t xml:space="preserve"> 1</t>
  </si>
  <si>
    <t xml:space="preserve"> 2</t>
  </si>
  <si>
    <t xml:space="preserve"> 3</t>
  </si>
  <si>
    <t xml:space="preserve"> 4</t>
  </si>
  <si>
    <t xml:space="preserve"> 5</t>
  </si>
  <si>
    <t xml:space="preserve"> 6</t>
  </si>
  <si>
    <t xml:space="preserve"> 7</t>
  </si>
  <si>
    <t xml:space="preserve"> 8</t>
  </si>
  <si>
    <t xml:space="preserve"> 9</t>
  </si>
  <si>
    <t>加東市</t>
  </si>
  <si>
    <t>多可町</t>
  </si>
  <si>
    <t>神河町</t>
  </si>
  <si>
    <t>たつの市</t>
  </si>
  <si>
    <t>宍粟市</t>
  </si>
  <si>
    <t>香美町</t>
  </si>
  <si>
    <t>新温泉町</t>
  </si>
  <si>
    <t>養父市</t>
  </si>
  <si>
    <t>朝来市</t>
  </si>
  <si>
    <t>丹波市</t>
  </si>
  <si>
    <t>篠山市</t>
  </si>
  <si>
    <t>淡路市</t>
  </si>
  <si>
    <t>南あわじ市</t>
  </si>
  <si>
    <t>豊岡市</t>
  </si>
  <si>
    <t>第１６表　年度別・保険者別診療施設一般状況</t>
  </si>
  <si>
    <t>保険者　番号</t>
  </si>
  <si>
    <t>年  　　度</t>
  </si>
  <si>
    <t>診療施設
名　　  称</t>
  </si>
  <si>
    <t>診療開始
年 月  日</t>
  </si>
  <si>
    <t>診療施設の規模</t>
  </si>
  <si>
    <t>診　　療　　科　　目</t>
  </si>
  <si>
    <t>病　　　床　　　数</t>
  </si>
  <si>
    <t xml:space="preserve">                        職                    員                      数</t>
  </si>
  <si>
    <t>年　度</t>
  </si>
  <si>
    <t>一般医</t>
  </si>
  <si>
    <t>歯科医</t>
  </si>
  <si>
    <t>薬剤師</t>
  </si>
  <si>
    <t>正看護師</t>
  </si>
  <si>
    <t>技術職員</t>
  </si>
  <si>
    <t>事務職員</t>
  </si>
  <si>
    <t>その他</t>
  </si>
  <si>
    <t>計</t>
  </si>
  <si>
    <t>保険者名</t>
  </si>
  <si>
    <t>甲型</t>
  </si>
  <si>
    <t>乙型</t>
  </si>
  <si>
    <t>丙型</t>
  </si>
  <si>
    <t>丁型</t>
  </si>
  <si>
    <t>一般(療養)</t>
  </si>
  <si>
    <t>結核</t>
  </si>
  <si>
    <t>精神</t>
  </si>
  <si>
    <t>伝染</t>
  </si>
  <si>
    <t>計</t>
  </si>
  <si>
    <t>専任</t>
  </si>
  <si>
    <t>兼務</t>
  </si>
  <si>
    <t>延数</t>
  </si>
  <si>
    <t>施設名</t>
  </si>
  <si>
    <t>平成24年度</t>
  </si>
  <si>
    <t>平成25年度</t>
  </si>
  <si>
    <t>平成26年度</t>
  </si>
  <si>
    <t>平成27年度</t>
  </si>
  <si>
    <t>平成28年度</t>
  </si>
  <si>
    <t>姫路市</t>
  </si>
  <si>
    <t xml:space="preserve"> 家島診療所 </t>
  </si>
  <si>
    <t>S60. 6. 1</t>
  </si>
  <si>
    <t>内、小、外</t>
  </si>
  <si>
    <t>家  島</t>
  </si>
  <si>
    <t>洲本市</t>
  </si>
  <si>
    <t xml:space="preserve"> 上灘診療所</t>
  </si>
  <si>
    <t>S38. 6. 1</t>
  </si>
  <si>
    <t>内</t>
  </si>
  <si>
    <t>上  灘</t>
  </si>
  <si>
    <t xml:space="preserve"> 五色診療所</t>
  </si>
  <si>
    <t>S57. 3. 1</t>
  </si>
  <si>
    <t>内、胃、小、外、整、眼、放</t>
  </si>
  <si>
    <t>五  色</t>
  </si>
  <si>
    <t xml:space="preserve"> 鮎原診療所</t>
  </si>
  <si>
    <t>S23. 6. 1</t>
  </si>
  <si>
    <t>内、胃、小、外、整、放</t>
  </si>
  <si>
    <t>鮎　原</t>
  </si>
  <si>
    <t xml:space="preserve"> 堺診療所</t>
  </si>
  <si>
    <t>H 6. 6. 1</t>
  </si>
  <si>
    <t>内、小、外、放</t>
  </si>
  <si>
    <t>堺</t>
  </si>
  <si>
    <t>勘定計</t>
  </si>
  <si>
    <t>勘定計</t>
  </si>
  <si>
    <t>15</t>
  </si>
  <si>
    <t>宝塚市</t>
  </si>
  <si>
    <t xml:space="preserve"> 宝塚診療所</t>
  </si>
  <si>
    <t>S27. 1.20</t>
  </si>
  <si>
    <t>内、歯、歯口外</t>
  </si>
  <si>
    <t>宝  塚</t>
  </si>
  <si>
    <t>多可町</t>
  </si>
  <si>
    <t xml:space="preserve"> 八千代診療所</t>
  </si>
  <si>
    <t>H17.11. 1</t>
  </si>
  <si>
    <t>内、消、循</t>
  </si>
  <si>
    <t>八千代</t>
  </si>
  <si>
    <t>宍粟市</t>
  </si>
  <si>
    <t xml:space="preserve"> 波賀診療所</t>
  </si>
  <si>
    <t>S22. 3. 1</t>
  </si>
  <si>
    <t>内、外</t>
  </si>
  <si>
    <t>波  賀</t>
  </si>
  <si>
    <t xml:space="preserve"> 千種診療所</t>
  </si>
  <si>
    <t>S24.12. 1</t>
  </si>
  <si>
    <t>内、小、外、眼</t>
  </si>
  <si>
    <t>千  種</t>
  </si>
  <si>
    <t>香美町</t>
  </si>
  <si>
    <t xml:space="preserve"> 佐津診療所</t>
  </si>
  <si>
    <t>S56. 4. 1</t>
  </si>
  <si>
    <t>内</t>
  </si>
  <si>
    <t>佐  津</t>
  </si>
  <si>
    <t xml:space="preserve"> 兎塚診療所</t>
  </si>
  <si>
    <t>S30. 4. 1</t>
  </si>
  <si>
    <t>兎  塚</t>
  </si>
  <si>
    <t xml:space="preserve"> 川会診療所</t>
  </si>
  <si>
    <t>S36. 4. 1</t>
  </si>
  <si>
    <t>川  会</t>
  </si>
  <si>
    <t xml:space="preserve"> 兎塚歯科診療所 </t>
  </si>
  <si>
    <t>S61. 4. 1</t>
  </si>
  <si>
    <t>歯</t>
  </si>
  <si>
    <t>兎塚歯</t>
  </si>
  <si>
    <t xml:space="preserve"> 川会歯科診療所  </t>
  </si>
  <si>
    <t>S61. 4. 1</t>
  </si>
  <si>
    <t>川会歯</t>
  </si>
  <si>
    <t xml:space="preserve"> 小代診療所</t>
  </si>
  <si>
    <t>S28. 8. 1</t>
  </si>
  <si>
    <t>内、歯</t>
  </si>
  <si>
    <t>小　代</t>
  </si>
  <si>
    <t>保険者計</t>
  </si>
  <si>
    <t>新温泉町</t>
  </si>
  <si>
    <t xml:space="preserve"> 照来診療所</t>
  </si>
  <si>
    <t>S30. 6. 1</t>
  </si>
  <si>
    <t>内、小、外</t>
  </si>
  <si>
    <t>照  来</t>
  </si>
  <si>
    <t>八田診療所</t>
  </si>
  <si>
    <t>八　田</t>
  </si>
  <si>
    <t xml:space="preserve"> 歯科診療所</t>
  </si>
  <si>
    <t>S50. 6. 1</t>
  </si>
  <si>
    <t>歯、歯口</t>
  </si>
  <si>
    <t>歯  科</t>
  </si>
  <si>
    <t>養父市</t>
  </si>
  <si>
    <t xml:space="preserve"> 建屋診療所</t>
  </si>
  <si>
    <t>S48. 9. 1</t>
  </si>
  <si>
    <t>内、循、小</t>
  </si>
  <si>
    <t>建  屋</t>
  </si>
  <si>
    <t xml:space="preserve"> 大屋診療所</t>
  </si>
  <si>
    <t>大　屋</t>
  </si>
  <si>
    <t xml:space="preserve"> 大屋歯科診療所</t>
  </si>
  <si>
    <t>大屋歯科</t>
  </si>
  <si>
    <t xml:space="preserve"> 出合診療所</t>
  </si>
  <si>
    <t>内、外、整、麻</t>
  </si>
  <si>
    <t>出  合</t>
  </si>
  <si>
    <t xml:space="preserve"> 大谷診療所</t>
  </si>
  <si>
    <t>大　谷</t>
  </si>
  <si>
    <t>丹波市</t>
  </si>
  <si>
    <t xml:space="preserve"> 青垣診療所</t>
  </si>
  <si>
    <t>S30.10. 1</t>
  </si>
  <si>
    <t>内、消、循、小、皮、眼</t>
  </si>
  <si>
    <t>青  垣</t>
  </si>
  <si>
    <t>79</t>
  </si>
  <si>
    <t>篠山市</t>
  </si>
  <si>
    <t xml:space="preserve"> 東雲診療所</t>
  </si>
  <si>
    <t>S21.11.15</t>
  </si>
  <si>
    <t>東  雲</t>
  </si>
  <si>
    <t xml:space="preserve"> 後川診療所</t>
  </si>
  <si>
    <t>S30. 4.10</t>
  </si>
  <si>
    <t>後  川</t>
  </si>
  <si>
    <t xml:space="preserve"> 今田診療所</t>
  </si>
  <si>
    <t xml:space="preserve"> H10.7.1</t>
  </si>
  <si>
    <t>内、外、整、小</t>
  </si>
  <si>
    <t>今　田</t>
  </si>
  <si>
    <t xml:space="preserve"> 草山診療所 </t>
  </si>
  <si>
    <t>S32. 4. 1</t>
  </si>
  <si>
    <t>内、整、小</t>
  </si>
  <si>
    <t>草  山</t>
  </si>
  <si>
    <t>淡路市</t>
  </si>
  <si>
    <t xml:space="preserve"> 北淡診療所</t>
  </si>
  <si>
    <t>S32. 5.25</t>
  </si>
  <si>
    <t>内、神、精、呼、眼</t>
  </si>
  <si>
    <t>北  淡</t>
  </si>
  <si>
    <t xml:space="preserve"> 仁井診療所</t>
  </si>
  <si>
    <t>S30. 3.22</t>
  </si>
  <si>
    <t>内、呼</t>
  </si>
  <si>
    <t>仁  井</t>
  </si>
  <si>
    <t xml:space="preserve"> 阿那賀診療所</t>
  </si>
  <si>
    <t>S33. 8. 1</t>
  </si>
  <si>
    <t>阿那賀</t>
  </si>
  <si>
    <t xml:space="preserve"> 伊加利診療所</t>
  </si>
  <si>
    <t>S37.11. 1</t>
  </si>
  <si>
    <t>伊加利</t>
  </si>
  <si>
    <t xml:space="preserve"> 沼島診療所</t>
  </si>
  <si>
    <t>S38. 5. 1</t>
  </si>
  <si>
    <t>沼  島</t>
  </si>
  <si>
    <t xml:space="preserve"> 灘診療所</t>
  </si>
  <si>
    <t>灘</t>
  </si>
  <si>
    <t>豊岡市</t>
  </si>
  <si>
    <t xml:space="preserve"> 資母診療所 </t>
  </si>
  <si>
    <t>S61. 4. 1</t>
  </si>
  <si>
    <t>内、外、脳外、眼、形</t>
  </si>
  <si>
    <t>資  母</t>
  </si>
  <si>
    <t>（注）</t>
  </si>
  <si>
    <t>１　職員数については診療施設運営状況報告による人員数であり、他の診療所と兼務しているものを「兼務」として再掲している。</t>
  </si>
  <si>
    <t>２　技術職とは、助産師、准看護師、看護業務補助者、理学療法士、作業療法士、視能訓練士、歯科衛生士、歯科技工士、診療放射線技師、臨床検査技師等をいう。</t>
  </si>
  <si>
    <t>３　診療施設の規模　「甲型」＝出張診療所、「乙型」＝５床以下の常設診療所、「丙型」＝６床以上１９床以下の常設診療所、「丁型」＝病院（２０床以上）</t>
  </si>
  <si>
    <t>第１７表　年度別・保険者別診療施設診療状況　（その１）</t>
  </si>
  <si>
    <t>第１７表　年度別・保険者別診療施設診療状況　（その２）</t>
  </si>
  <si>
    <t>保険者
番　号</t>
  </si>
  <si>
    <t>年　　度</t>
  </si>
  <si>
    <t>診療施設
名　　称</t>
  </si>
  <si>
    <t>国　　　　　　民　　　　　　健　　　　　　康　　　　　　保　　　　　　険　　　　　　分</t>
  </si>
  <si>
    <t>年　度</t>
  </si>
  <si>
    <t xml:space="preserve">そ    　　  　　の   　　   　　他     　　 　　分 </t>
  </si>
  <si>
    <t>入　   　　　院</t>
  </si>
  <si>
    <t>入　　　　院　　　　外</t>
  </si>
  <si>
    <t>歯　　科　　診　　療</t>
  </si>
  <si>
    <t>食　　事　　療　　養</t>
  </si>
  <si>
    <t>計</t>
  </si>
  <si>
    <t>件数(件)</t>
  </si>
  <si>
    <t>日数(日)</t>
  </si>
  <si>
    <t>費用額(円)</t>
  </si>
  <si>
    <t>食事数(回)</t>
  </si>
  <si>
    <t>施設名</t>
  </si>
  <si>
    <t>食事数(回)</t>
  </si>
  <si>
    <t>平成24年度</t>
  </si>
  <si>
    <t>平成25年度</t>
  </si>
  <si>
    <t>平成26年度</t>
  </si>
  <si>
    <t>平成27年度</t>
  </si>
  <si>
    <t>平成28年度</t>
  </si>
  <si>
    <t>検算(国保＋国保以外）</t>
  </si>
  <si>
    <t>上　灘</t>
  </si>
  <si>
    <t>五  色</t>
  </si>
  <si>
    <t xml:space="preserve"> 五色診療所  </t>
  </si>
  <si>
    <t>鮎  原</t>
  </si>
  <si>
    <t xml:space="preserve"> 鮎原診療所  </t>
  </si>
  <si>
    <t xml:space="preserve"> 堺診療所 </t>
  </si>
  <si>
    <t>勘定計</t>
  </si>
  <si>
    <t xml:space="preserve"> 宝塚診療所  </t>
  </si>
  <si>
    <t>宍粟市</t>
  </si>
  <si>
    <t>宍粟市</t>
  </si>
  <si>
    <t xml:space="preserve"> 波賀診療所  </t>
  </si>
  <si>
    <t xml:space="preserve"> 千種診療所</t>
  </si>
  <si>
    <t xml:space="preserve"> 千種診療所  </t>
  </si>
  <si>
    <t>香美町</t>
  </si>
  <si>
    <t>57</t>
  </si>
  <si>
    <t xml:space="preserve"> 佐津診療所  </t>
  </si>
  <si>
    <t xml:space="preserve"> 兎塚診療所  </t>
  </si>
  <si>
    <t xml:space="preserve"> 川会診療所  </t>
  </si>
  <si>
    <t xml:space="preserve"> 兎塚歯科診療所</t>
  </si>
  <si>
    <t xml:space="preserve"> 川会歯科診療所 </t>
  </si>
  <si>
    <t xml:space="preserve"> 川会歯科診療所</t>
  </si>
  <si>
    <t>新温泉町</t>
  </si>
  <si>
    <t xml:space="preserve"> 八田診療所</t>
  </si>
  <si>
    <t>八  田</t>
  </si>
  <si>
    <t xml:space="preserve"> 歯科診療所</t>
  </si>
  <si>
    <t>養父市</t>
  </si>
  <si>
    <t xml:space="preserve"> 大屋歯科診療所 </t>
  </si>
  <si>
    <t>大屋歯科</t>
  </si>
  <si>
    <t>大　谷</t>
  </si>
  <si>
    <t>丹波市</t>
  </si>
  <si>
    <t>篠山市</t>
  </si>
  <si>
    <t>東　雲</t>
  </si>
  <si>
    <t>後　川</t>
  </si>
  <si>
    <t xml:space="preserve"> 今田診療所</t>
  </si>
  <si>
    <t>今  田</t>
  </si>
  <si>
    <t xml:space="preserve"> 草山診療所</t>
  </si>
  <si>
    <t>草　山</t>
  </si>
  <si>
    <t>淡路市</t>
  </si>
  <si>
    <t xml:space="preserve"> 沼島診療所</t>
  </si>
  <si>
    <t>沼　島</t>
  </si>
  <si>
    <t xml:space="preserve"> 灘診療所</t>
  </si>
  <si>
    <t>灘</t>
  </si>
  <si>
    <t xml:space="preserve"> 資母診療所</t>
  </si>
  <si>
    <t>食事療養の件数については再掲である。食事数は計に含まれない。</t>
  </si>
  <si>
    <t>総合計</t>
  </si>
  <si>
    <t>第１８表　年度別・保険者別診療施設経理状況（歳入等）</t>
  </si>
  <si>
    <t>第１８表　年度別・保険者別診療施設経理状況（歳出等）</t>
  </si>
  <si>
    <t>(単位  円)</t>
  </si>
  <si>
    <t xml:space="preserve">      (単位  円)</t>
  </si>
  <si>
    <t>診        療        収        入</t>
  </si>
  <si>
    <t>繰              入              金</t>
  </si>
  <si>
    <t>歳</t>
  </si>
  <si>
    <t>　　　　出</t>
  </si>
  <si>
    <t xml:space="preserve"> 5月31日現在</t>
  </si>
  <si>
    <t>入    院</t>
  </si>
  <si>
    <t>外    来</t>
  </si>
  <si>
    <t>県支出金</t>
  </si>
  <si>
    <t>他 会 計</t>
  </si>
  <si>
    <t>基    金</t>
  </si>
  <si>
    <t xml:space="preserve"> 事  業  勘  定</t>
  </si>
  <si>
    <t>繰 越 金</t>
  </si>
  <si>
    <t>その他の</t>
  </si>
  <si>
    <t>合      計</t>
  </si>
  <si>
    <t>総  務  費</t>
  </si>
  <si>
    <t>医          業          費</t>
  </si>
  <si>
    <t>施設整備費</t>
  </si>
  <si>
    <t>公 債 費</t>
  </si>
  <si>
    <t>積  立  金</t>
  </si>
  <si>
    <t>市  町  債</t>
  </si>
  <si>
    <t>国庫補助再掲</t>
  </si>
  <si>
    <t>収    入</t>
  </si>
  <si>
    <t>医  業  費</t>
  </si>
  <si>
    <t>給 食 費</t>
  </si>
  <si>
    <t>支    出</t>
  </si>
  <si>
    <t>保  有  額</t>
  </si>
  <si>
    <t>平成24年度</t>
  </si>
  <si>
    <t>平成25年度</t>
  </si>
  <si>
    <t>平成26年度</t>
  </si>
  <si>
    <t>平成27年度</t>
  </si>
  <si>
    <t>平成27年度</t>
  </si>
  <si>
    <t>平成28年度</t>
  </si>
  <si>
    <t>姫路市</t>
  </si>
  <si>
    <t xml:space="preserve"> 家島診療所 </t>
  </si>
  <si>
    <t xml:space="preserve"> 上灘診療所</t>
  </si>
  <si>
    <t>上　灘</t>
  </si>
  <si>
    <t>洲本市</t>
  </si>
  <si>
    <t xml:space="preserve"> 上灘診療所</t>
  </si>
  <si>
    <t>五  色</t>
  </si>
  <si>
    <t xml:space="preserve"> 五色診療所</t>
  </si>
  <si>
    <t>五  色</t>
  </si>
  <si>
    <t xml:space="preserve"> 鮎原診療所</t>
  </si>
  <si>
    <t xml:space="preserve"> 鮎原診療所</t>
  </si>
  <si>
    <t xml:space="preserve"> 堺診療所</t>
  </si>
  <si>
    <t xml:space="preserve"> 堺診療所</t>
  </si>
  <si>
    <t xml:space="preserve"> 宝塚診療所</t>
  </si>
  <si>
    <t xml:space="preserve"> 宝塚診療所</t>
  </si>
  <si>
    <t>八千代</t>
  </si>
  <si>
    <t>多可町</t>
  </si>
  <si>
    <t xml:space="preserve"> 八千代診療所</t>
  </si>
  <si>
    <t xml:space="preserve"> 波賀診療所</t>
  </si>
  <si>
    <t>宍粟市</t>
  </si>
  <si>
    <t xml:space="preserve"> 波賀診療所</t>
  </si>
  <si>
    <t xml:space="preserve"> 千種診療所</t>
  </si>
  <si>
    <t xml:space="preserve"> 千種診療所</t>
  </si>
  <si>
    <t>香美町</t>
  </si>
  <si>
    <t xml:space="preserve"> 佐津診療所</t>
  </si>
  <si>
    <t>香美町</t>
  </si>
  <si>
    <t xml:space="preserve"> 佐津診療所</t>
  </si>
  <si>
    <t xml:space="preserve"> 兎塚診療所</t>
  </si>
  <si>
    <t xml:space="preserve"> 川会診療所</t>
  </si>
  <si>
    <t>兎塚歯科診療所</t>
  </si>
  <si>
    <t>兎塚歯科診療所</t>
  </si>
  <si>
    <t>川会歯科診療所</t>
  </si>
  <si>
    <t>川会歯科診療所</t>
  </si>
  <si>
    <t>小　代</t>
  </si>
  <si>
    <t xml:space="preserve"> 小代診療所</t>
  </si>
  <si>
    <t>新温泉町</t>
  </si>
  <si>
    <t xml:space="preserve"> 照来診療所</t>
  </si>
  <si>
    <t xml:space="preserve"> 八田診療所</t>
  </si>
  <si>
    <t xml:space="preserve"> 歯科診療所</t>
  </si>
  <si>
    <t>養父市</t>
  </si>
  <si>
    <t>養父市</t>
  </si>
  <si>
    <t xml:space="preserve"> 建屋診療所</t>
  </si>
  <si>
    <t>大　屋</t>
  </si>
  <si>
    <t xml:space="preserve"> 大屋診療所</t>
  </si>
  <si>
    <t>大屋歯科診療所</t>
  </si>
  <si>
    <t>大屋歯科</t>
  </si>
  <si>
    <t>大屋歯科診療所</t>
  </si>
  <si>
    <t xml:space="preserve"> 出合診療所</t>
  </si>
  <si>
    <t>大　谷</t>
  </si>
  <si>
    <t xml:space="preserve"> 大谷診療所</t>
  </si>
  <si>
    <t>丹波市</t>
  </si>
  <si>
    <t xml:space="preserve"> 青垣診療所</t>
  </si>
  <si>
    <t>篠山市</t>
  </si>
  <si>
    <t xml:space="preserve"> 東雲診療所</t>
  </si>
  <si>
    <t xml:space="preserve"> 後川診療所</t>
  </si>
  <si>
    <t>今　田</t>
  </si>
  <si>
    <t xml:space="preserve"> 今田診療所</t>
  </si>
  <si>
    <t xml:space="preserve"> 草山診療所</t>
  </si>
  <si>
    <t>保険者計</t>
  </si>
  <si>
    <t>淡路市</t>
  </si>
  <si>
    <t xml:space="preserve"> 北淡診療所</t>
  </si>
  <si>
    <t xml:space="preserve"> 仁井診療所</t>
  </si>
  <si>
    <t>南あわじ市</t>
  </si>
  <si>
    <t xml:space="preserve"> 阿那賀診療所</t>
  </si>
  <si>
    <t xml:space="preserve"> 伊加利診療所</t>
  </si>
  <si>
    <t xml:space="preserve"> 沼島診療所</t>
  </si>
  <si>
    <t>灘</t>
  </si>
  <si>
    <t xml:space="preserve"> 灘診療所</t>
  </si>
  <si>
    <t>豊岡市</t>
  </si>
  <si>
    <t xml:space="preserve"> 資母診療所 </t>
  </si>
  <si>
    <t>※　数値は按分している場合がある。</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</si>
</sst>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E+00"/>
    <numFmt numFmtId="201" formatCode="&quot;¥&quot;\!\$#,##0.00;&quot;¥&quot;\!\(&quot;¥&quot;\!\$#,##0.00&quot;¥&quot;\!\)"/>
    <numFmt numFmtId="202" formatCode="&quot;¥&quot;\!\$#,##0;&quot;¥&quot;\!\(&quot;¥&quot;\!\$#,##0&quot;¥&quot;\!\)"/>
    <numFmt numFmtId="203" formatCode="[$-411]ee&quot;¥&quot;\!\-m&quot;¥&quot;\!\-d"/>
    <numFmt numFmtId="204" formatCode="m/d"/>
    <numFmt numFmtId="205" formatCode="m/d/yy&quot;¥&quot;\!\ h:mm"/>
    <numFmt numFmtId="206" formatCode="[$-411]ee/m/d"/>
    <numFmt numFmtId="207" formatCode="[$-411]ee&quot;年&quot;m&quot;月&quot;d&quot;日&quot;"/>
    <numFmt numFmtId="208" formatCode="[$-411]gggee&quot;年&quot;m&quot;月&quot;d&quot;日&quot;"/>
    <numFmt numFmtId="209" formatCode="0.0"/>
    <numFmt numFmtId="210" formatCode="0.000"/>
    <numFmt numFmtId="211" formatCode="[Red]0"/>
    <numFmt numFmtId="212" formatCode="[Red][$-411]ge\!\nee\!\a\!\l"/>
    <numFmt numFmtId="213" formatCode="#,##0.0"/>
    <numFmt numFmtId="214" formatCode="0_);[Red]&quot;¥&quot;\!\(0&quot;¥&quot;\!\)"/>
    <numFmt numFmtId="215" formatCode="#,##0_ "/>
    <numFmt numFmtId="216" formatCode="#,##0_);[Red]\(#,##0\)"/>
    <numFmt numFmtId="217" formatCode="0.00_);[Red]\(0.00\)"/>
    <numFmt numFmtId="218" formatCode="0.0_ "/>
    <numFmt numFmtId="219" formatCode="###,##0"/>
    <numFmt numFmtId="220" formatCode="#,###,##0"/>
    <numFmt numFmtId="221" formatCode="000"/>
    <numFmt numFmtId="222" formatCode="#,##0.00_ "/>
    <numFmt numFmtId="223" formatCode="&quot;Yes&quot;;&quot;Yes&quot;;&quot;No&quot;"/>
    <numFmt numFmtId="224" formatCode="&quot;True&quot;;&quot;True&quot;;&quot;False&quot;"/>
    <numFmt numFmtId="225" formatCode="&quot;On&quot;;&quot;On&quot;;&quot;Off&quot;"/>
    <numFmt numFmtId="226" formatCode="[$€-2]\ #,##0.00_);[Red]\([$€-2]\ #,##0.00\)"/>
    <numFmt numFmtId="227" formatCode="0_ "/>
    <numFmt numFmtId="228" formatCode="#,##0_ ;[Red]\-#,##0\ "/>
    <numFmt numFmtId="229" formatCode="###,###,###,##0"/>
    <numFmt numFmtId="230" formatCode="#,##0.00_);[Red]\(#,##0.00\)"/>
    <numFmt numFmtId="231" formatCode="#0"/>
    <numFmt numFmtId="232" formatCode="0_);[Red]\(0\)"/>
    <numFmt numFmtId="233" formatCode="#,##0.000"/>
    <numFmt numFmtId="234" formatCode="#,##0;&quot;△ &quot;#,##0"/>
  </numFmts>
  <fonts count="112">
    <font>
      <sz val="10"/>
      <name val="ＭＳ 明朝"/>
      <family val="1"/>
    </font>
    <font>
      <b/>
      <sz val="12"/>
      <name val="System"/>
      <family val="0"/>
    </font>
    <font>
      <u val="single"/>
      <sz val="12"/>
      <name val="System"/>
      <family val="0"/>
    </font>
    <font>
      <strike/>
      <sz val="12"/>
      <name val="System"/>
      <family val="0"/>
    </font>
    <font>
      <sz val="11"/>
      <name val="明朝"/>
      <family val="3"/>
    </font>
    <font>
      <b/>
      <sz val="10"/>
      <name val="ＭＳ 明朝"/>
      <family val="1"/>
    </font>
    <font>
      <sz val="14"/>
      <name val="ＭＳ 明朝"/>
      <family val="1"/>
    </font>
    <font>
      <sz val="6"/>
      <name val="ＭＳ Ｐ明朝"/>
      <family val="1"/>
    </font>
    <font>
      <sz val="6"/>
      <name val="ＭＳ Ｐゴシック"/>
      <family val="3"/>
    </font>
    <font>
      <b/>
      <sz val="10"/>
      <color indexed="10"/>
      <name val="ＭＳ 明朝"/>
      <family val="1"/>
    </font>
    <font>
      <sz val="10"/>
      <color indexed="10"/>
      <name val="ＭＳ 明朝"/>
      <family val="1"/>
    </font>
    <font>
      <sz val="6"/>
      <name val="ＭＳ 明朝"/>
      <family val="1"/>
    </font>
    <font>
      <b/>
      <sz val="10"/>
      <name val="ＭＳ Ｐゴシック"/>
      <family val="3"/>
    </font>
    <font>
      <sz val="10"/>
      <name val="ＭＳ Ｐゴシック"/>
      <family val="3"/>
    </font>
    <font>
      <sz val="11"/>
      <name val="ＭＳ Ｐゴシック"/>
      <family val="3"/>
    </font>
    <font>
      <i/>
      <sz val="11"/>
      <name val="ＭＳ Ｐゴシック"/>
      <family val="3"/>
    </font>
    <font>
      <b/>
      <sz val="11"/>
      <name val="ＭＳ Ｐゴシック"/>
      <family val="3"/>
    </font>
    <font>
      <b/>
      <sz val="10"/>
      <color indexed="8"/>
      <name val="ＭＳ Ｐゴシック"/>
      <family val="3"/>
    </font>
    <font>
      <sz val="9"/>
      <name val="ＭＳ 明朝"/>
      <family val="1"/>
    </font>
    <font>
      <sz val="9"/>
      <color indexed="10"/>
      <name val="ＭＳ 明朝"/>
      <family val="1"/>
    </font>
    <font>
      <b/>
      <sz val="9"/>
      <color indexed="10"/>
      <name val="ＭＳ 明朝"/>
      <family val="1"/>
    </font>
    <font>
      <b/>
      <sz val="9"/>
      <name val="ＭＳ 明朝"/>
      <family val="1"/>
    </font>
    <font>
      <sz val="7.5"/>
      <name val="ＭＳ 明朝"/>
      <family val="1"/>
    </font>
    <font>
      <sz val="11"/>
      <name val="ＭＳ 明朝"/>
      <family val="1"/>
    </font>
    <font>
      <sz val="10"/>
      <name val="ＭＳ ゴシック"/>
      <family val="3"/>
    </font>
    <font>
      <sz val="12"/>
      <name val="ＭＳ 明朝"/>
      <family val="1"/>
    </font>
    <font>
      <b/>
      <sz val="9.5"/>
      <color indexed="10"/>
      <name val="ＭＳ 明朝"/>
      <family val="1"/>
    </font>
    <font>
      <sz val="8"/>
      <name val="ＭＳ 明朝"/>
      <family val="1"/>
    </font>
    <font>
      <sz val="8.5"/>
      <name val="ＭＳ 明朝"/>
      <family val="1"/>
    </font>
    <font>
      <sz val="12"/>
      <color indexed="21"/>
      <name val="ＭＳ 明朝"/>
      <family val="1"/>
    </font>
    <font>
      <b/>
      <sz val="10"/>
      <color indexed="12"/>
      <name val="HGｺﾞｼｯｸE"/>
      <family val="3"/>
    </font>
    <font>
      <sz val="9"/>
      <color indexed="48"/>
      <name val="ＭＳ 明朝"/>
      <family val="1"/>
    </font>
    <font>
      <sz val="12"/>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b/>
      <sz val="10"/>
      <color indexed="8"/>
      <name val="ＭＳ 明朝"/>
      <family val="1"/>
    </font>
    <font>
      <sz val="14"/>
      <color indexed="8"/>
      <name val="ＭＳ 明朝"/>
      <family val="1"/>
    </font>
    <font>
      <sz val="6"/>
      <color indexed="8"/>
      <name val="ＭＳ 明朝"/>
      <family val="1"/>
    </font>
    <font>
      <sz val="9"/>
      <color indexed="8"/>
      <name val="ＭＳ 明朝"/>
      <family val="1"/>
    </font>
    <font>
      <b/>
      <sz val="9"/>
      <color indexed="8"/>
      <name val="ＭＳ 明朝"/>
      <family val="1"/>
    </font>
    <font>
      <sz val="11"/>
      <color indexed="8"/>
      <name val="ＭＳ 明朝"/>
      <family val="1"/>
    </font>
    <font>
      <sz val="9.5"/>
      <color indexed="8"/>
      <name val="ＭＳ 明朝"/>
      <family val="1"/>
    </font>
    <font>
      <b/>
      <sz val="9.5"/>
      <color indexed="8"/>
      <name val="ＭＳ 明朝"/>
      <family val="1"/>
    </font>
    <font>
      <sz val="9"/>
      <color indexed="8"/>
      <name val="System"/>
      <family val="0"/>
    </font>
    <font>
      <sz val="10"/>
      <color indexed="8"/>
      <name val="System"/>
      <family val="0"/>
    </font>
    <font>
      <strike/>
      <sz val="10"/>
      <color indexed="8"/>
      <name val="ＭＳ 明朝"/>
      <family val="1"/>
    </font>
    <font>
      <sz val="8"/>
      <color indexed="8"/>
      <name val="ＭＳ 明朝"/>
      <family val="1"/>
    </font>
    <font>
      <sz val="8.5"/>
      <color indexed="8"/>
      <name val="ＭＳ 明朝"/>
      <family val="1"/>
    </font>
    <font>
      <sz val="18"/>
      <name val="標準明朝"/>
      <family val="1"/>
    </font>
    <font>
      <sz val="12"/>
      <name val="明朝"/>
      <family val="3"/>
    </font>
    <font>
      <sz val="12"/>
      <name val="標準明朝"/>
      <family val="1"/>
    </font>
    <font>
      <sz val="16"/>
      <name val="標準明朝"/>
      <family val="1"/>
    </font>
    <font>
      <sz val="12"/>
      <name val="ＭＳ ゴシック"/>
      <family val="3"/>
    </font>
    <font>
      <sz val="12"/>
      <name val="System"/>
      <family val="0"/>
    </font>
    <font>
      <sz val="16"/>
      <color indexed="8"/>
      <name val="標準明朝"/>
      <family val="1"/>
    </font>
    <font>
      <sz val="18"/>
      <color indexed="8"/>
      <name val="標準明朝"/>
      <family val="1"/>
    </font>
    <font>
      <sz val="12"/>
      <color indexed="8"/>
      <name val="明朝"/>
      <family val="3"/>
    </font>
    <font>
      <sz val="12"/>
      <color indexed="8"/>
      <name val="標準明朝"/>
      <family val="1"/>
    </font>
    <font>
      <sz val="12"/>
      <color indexed="8"/>
      <name val="ＭＳ Ｐゴシック"/>
      <family val="3"/>
    </font>
    <font>
      <sz val="12"/>
      <name val="ＭＳ Ｐゴシック"/>
      <family val="3"/>
    </font>
    <font>
      <sz val="14"/>
      <name val="標準ゴシック"/>
      <family val="3"/>
    </font>
    <font>
      <sz val="9"/>
      <name val="ＭＳ Ｐゴシック"/>
      <family val="3"/>
    </font>
    <font>
      <sz val="10"/>
      <name val="標準ゴシック"/>
      <family val="3"/>
    </font>
    <font>
      <sz val="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b/>
      <sz val="10"/>
      <color theme="1"/>
      <name val="ＭＳ 明朝"/>
      <family val="1"/>
    </font>
    <font>
      <sz val="14"/>
      <color theme="1"/>
      <name val="ＭＳ 明朝"/>
      <family val="1"/>
    </font>
    <font>
      <sz val="12"/>
      <color theme="1"/>
      <name val="ＭＳ 明朝"/>
      <family val="1"/>
    </font>
    <font>
      <sz val="6"/>
      <color theme="1"/>
      <name val="ＭＳ 明朝"/>
      <family val="1"/>
    </font>
    <font>
      <sz val="9"/>
      <color theme="1"/>
      <name val="ＭＳ 明朝"/>
      <family val="1"/>
    </font>
    <font>
      <b/>
      <sz val="9"/>
      <color theme="1"/>
      <name val="ＭＳ 明朝"/>
      <family val="1"/>
    </font>
    <font>
      <sz val="11"/>
      <color theme="1"/>
      <name val="ＭＳ 明朝"/>
      <family val="1"/>
    </font>
    <font>
      <sz val="9.5"/>
      <color theme="1"/>
      <name val="ＭＳ 明朝"/>
      <family val="1"/>
    </font>
    <font>
      <b/>
      <sz val="9.5"/>
      <color theme="1"/>
      <name val="ＭＳ 明朝"/>
      <family val="1"/>
    </font>
    <font>
      <sz val="9"/>
      <color theme="1"/>
      <name val="System"/>
      <family val="0"/>
    </font>
    <font>
      <sz val="10"/>
      <color theme="1"/>
      <name val="System"/>
      <family val="0"/>
    </font>
    <font>
      <strike/>
      <sz val="10"/>
      <color theme="1"/>
      <name val="ＭＳ 明朝"/>
      <family val="1"/>
    </font>
    <font>
      <sz val="8"/>
      <color theme="1"/>
      <name val="ＭＳ 明朝"/>
      <family val="1"/>
    </font>
    <font>
      <sz val="8.5"/>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s>
  <borders count="2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dotted"/>
      <bottom>
        <color indexed="63"/>
      </bottom>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dotted"/>
    </border>
    <border>
      <left style="thin"/>
      <right>
        <color indexed="63"/>
      </right>
      <top>
        <color indexed="63"/>
      </top>
      <bottom style="dotted"/>
    </border>
    <border>
      <left style="thin"/>
      <right>
        <color indexed="63"/>
      </right>
      <top style="dotted"/>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thin"/>
      <right style="medium"/>
      <top style="thin"/>
      <bottom>
        <color indexed="63"/>
      </bottom>
    </border>
    <border>
      <left style="thin"/>
      <right style="medium"/>
      <top style="dotted"/>
      <bottom>
        <color indexed="63"/>
      </bottom>
    </border>
    <border>
      <left style="thin"/>
      <right style="medium"/>
      <top>
        <color indexed="63"/>
      </top>
      <bottom style="thin"/>
    </border>
    <border>
      <left style="thin"/>
      <right style="medium"/>
      <top style="thin"/>
      <bottom style="thin"/>
    </border>
    <border>
      <left>
        <color indexed="63"/>
      </left>
      <right style="medium"/>
      <top>
        <color indexed="63"/>
      </top>
      <bottom>
        <color indexed="63"/>
      </bottom>
    </border>
    <border>
      <left style="thin"/>
      <right style="medium"/>
      <top>
        <color indexed="63"/>
      </top>
      <bottom style="medium"/>
    </border>
    <border>
      <left style="dotted"/>
      <right style="dotted"/>
      <top>
        <color indexed="63"/>
      </top>
      <bottom>
        <color indexed="63"/>
      </bottom>
    </border>
    <border>
      <left style="dotted"/>
      <right>
        <color indexed="63"/>
      </right>
      <top>
        <color indexed="63"/>
      </top>
      <bottom>
        <color indexed="63"/>
      </bottom>
    </border>
    <border>
      <left style="thin"/>
      <right style="dotted"/>
      <top>
        <color indexed="63"/>
      </top>
      <bottom>
        <color indexed="63"/>
      </bottom>
    </border>
    <border>
      <left style="dotted"/>
      <right style="thin"/>
      <top>
        <color indexed="63"/>
      </top>
      <bottom>
        <color indexed="63"/>
      </bottom>
    </border>
    <border>
      <left>
        <color indexed="63"/>
      </left>
      <right style="thin"/>
      <top>
        <color indexed="63"/>
      </top>
      <bottom>
        <color indexed="63"/>
      </bottom>
    </border>
    <border>
      <left style="dotted"/>
      <right style="dotted"/>
      <top>
        <color indexed="63"/>
      </top>
      <bottom style="dotted"/>
    </border>
    <border>
      <left>
        <color indexed="63"/>
      </left>
      <right>
        <color indexed="63"/>
      </right>
      <top>
        <color indexed="63"/>
      </top>
      <bottom style="dotted"/>
    </border>
    <border>
      <left style="thin"/>
      <right style="dotted"/>
      <top>
        <color indexed="63"/>
      </top>
      <bottom style="dotted"/>
    </border>
    <border>
      <left style="dotted"/>
      <right style="thin"/>
      <top>
        <color indexed="63"/>
      </top>
      <bottom style="dotted"/>
    </border>
    <border>
      <left style="dotted"/>
      <right style="dotted"/>
      <top style="dotted"/>
      <bottom>
        <color indexed="63"/>
      </bottom>
    </border>
    <border>
      <left style="dotted"/>
      <right>
        <color indexed="63"/>
      </right>
      <top style="dotted"/>
      <bottom>
        <color indexed="63"/>
      </bottom>
    </border>
    <border>
      <left style="thin"/>
      <right style="dotted"/>
      <top style="dotted"/>
      <bottom>
        <color indexed="63"/>
      </bottom>
    </border>
    <border>
      <left style="dotted"/>
      <right style="thin"/>
      <top style="dotted"/>
      <bottom>
        <color indexed="63"/>
      </bottom>
    </border>
    <border>
      <left style="dotted"/>
      <right style="hair"/>
      <top>
        <color indexed="63"/>
      </top>
      <bottom style="thin"/>
    </border>
    <border>
      <left style="dotted"/>
      <right>
        <color indexed="63"/>
      </right>
      <top>
        <color indexed="63"/>
      </top>
      <bottom style="thin"/>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color indexed="63"/>
      </left>
      <right style="thin"/>
      <top style="dotted"/>
      <bottom>
        <color indexed="63"/>
      </bottom>
    </border>
    <border>
      <left>
        <color indexed="63"/>
      </left>
      <right style="thin"/>
      <top>
        <color indexed="63"/>
      </top>
      <bottom style="thin"/>
    </border>
    <border>
      <left>
        <color indexed="63"/>
      </left>
      <right style="thin"/>
      <top>
        <color indexed="63"/>
      </top>
      <bottom style="medium"/>
    </border>
    <border>
      <left>
        <color indexed="63"/>
      </left>
      <right>
        <color indexed="63"/>
      </right>
      <top style="dotted"/>
      <bottom>
        <color indexed="63"/>
      </bottom>
    </border>
    <border>
      <left>
        <color indexed="63"/>
      </left>
      <right style="thin"/>
      <top>
        <color indexed="63"/>
      </top>
      <bottom style="dotted"/>
    </border>
    <border>
      <left style="dotted"/>
      <right style="thin"/>
      <top style="thin"/>
      <bottom>
        <color indexed="63"/>
      </bottom>
    </border>
    <border>
      <left style="dotted"/>
      <right style="thin"/>
      <top style="thin"/>
      <bottom style="thin"/>
    </border>
    <border>
      <left style="dotted"/>
      <right>
        <color indexed="63"/>
      </right>
      <top style="thin"/>
      <bottom>
        <color indexed="63"/>
      </bottom>
    </border>
    <border>
      <left style="dotted"/>
      <right style="dotted"/>
      <top style="thin"/>
      <bottom>
        <color indexed="63"/>
      </botto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dotted">
        <color indexed="8"/>
      </left>
      <right>
        <color indexed="63"/>
      </right>
      <top style="thin">
        <color indexed="8"/>
      </top>
      <bottom>
        <color indexed="63"/>
      </bottom>
    </border>
    <border>
      <left style="dotted">
        <color indexed="8"/>
      </left>
      <right style="thin">
        <color indexed="8"/>
      </right>
      <top style="thin">
        <color indexed="8"/>
      </top>
      <bottom>
        <color indexed="63"/>
      </bottom>
    </border>
    <border>
      <left style="thin">
        <color indexed="8"/>
      </left>
      <right style="dotted">
        <color indexed="8"/>
      </right>
      <top style="thin">
        <color indexed="8"/>
      </top>
      <bottom>
        <color indexed="63"/>
      </bottom>
    </border>
    <border>
      <left style="dotted">
        <color indexed="8"/>
      </left>
      <right>
        <color indexed="63"/>
      </right>
      <top>
        <color indexed="63"/>
      </top>
      <bottom>
        <color indexed="63"/>
      </bottom>
    </border>
    <border>
      <left style="thin">
        <color indexed="8"/>
      </left>
      <right style="dotted">
        <color indexed="8"/>
      </right>
      <top>
        <color indexed="63"/>
      </top>
      <bottom>
        <color indexed="63"/>
      </bottom>
    </border>
    <border>
      <left style="dotted">
        <color indexed="8"/>
      </left>
      <right style="thin">
        <color indexed="8"/>
      </right>
      <top>
        <color indexed="63"/>
      </top>
      <bottom>
        <color indexed="63"/>
      </bottom>
    </border>
    <border>
      <left style="dotted">
        <color indexed="8"/>
      </left>
      <right>
        <color indexed="63"/>
      </right>
      <top>
        <color indexed="63"/>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thin">
        <color indexed="8"/>
      </top>
      <bottom>
        <color indexed="63"/>
      </bottom>
    </border>
    <border>
      <left style="dotted">
        <color indexed="8"/>
      </left>
      <right>
        <color indexed="63"/>
      </right>
      <top style="thin">
        <color indexed="8"/>
      </top>
      <bottom style="medium">
        <color indexed="8"/>
      </bottom>
    </border>
    <border>
      <left style="thin">
        <color indexed="8"/>
      </left>
      <right style="dotted">
        <color indexed="8"/>
      </right>
      <top style="thin">
        <color indexed="8"/>
      </top>
      <bottom style="medium">
        <color indexed="8"/>
      </bottom>
    </border>
    <border>
      <left>
        <color indexed="63"/>
      </left>
      <right style="medium">
        <color indexed="8"/>
      </right>
      <top style="thin">
        <color indexed="8"/>
      </top>
      <bottom>
        <color indexed="63"/>
      </bottom>
    </border>
    <border>
      <left style="dotted">
        <color indexed="8"/>
      </left>
      <right>
        <color indexed="63"/>
      </right>
      <top style="medium">
        <color indexed="8"/>
      </top>
      <bottom>
        <color indexed="63"/>
      </bottom>
    </border>
    <border>
      <left style="thin">
        <color indexed="8"/>
      </left>
      <right style="dotted">
        <color indexed="8"/>
      </right>
      <top style="medium">
        <color indexed="8"/>
      </top>
      <bottom>
        <color indexed="63"/>
      </bottom>
    </border>
    <border>
      <left>
        <color indexed="63"/>
      </left>
      <right style="medium">
        <color indexed="8"/>
      </right>
      <top>
        <color indexed="63"/>
      </top>
      <bottom>
        <color indexed="63"/>
      </bottom>
    </border>
    <border>
      <left style="thin">
        <color indexed="8"/>
      </left>
      <right style="dotted"/>
      <top>
        <color indexed="63"/>
      </top>
      <bottom>
        <color indexed="63"/>
      </bottom>
    </border>
    <border>
      <left style="medium">
        <color indexed="8"/>
      </left>
      <right>
        <color indexed="63"/>
      </right>
      <top>
        <color indexed="63"/>
      </top>
      <bottom style="medium">
        <color indexed="8"/>
      </bottom>
    </border>
    <border>
      <left style="medium">
        <color indexed="8"/>
      </left>
      <right>
        <color indexed="63"/>
      </right>
      <top>
        <color indexed="63"/>
      </top>
      <bottom style="medium"/>
    </border>
    <border>
      <left style="dotted">
        <color indexed="8"/>
      </left>
      <right style="thin">
        <color indexed="8"/>
      </right>
      <top>
        <color indexed="63"/>
      </top>
      <bottom style="medium"/>
    </border>
    <border>
      <left style="thin">
        <color indexed="8"/>
      </left>
      <right>
        <color indexed="63"/>
      </right>
      <top>
        <color indexed="63"/>
      </top>
      <bottom style="medium">
        <color indexed="8"/>
      </bottom>
    </border>
    <border>
      <left style="dotted">
        <color indexed="8"/>
      </left>
      <right>
        <color indexed="63"/>
      </right>
      <top>
        <color indexed="63"/>
      </top>
      <bottom style="medium">
        <color indexed="8"/>
      </bottom>
    </border>
    <border>
      <left style="thin">
        <color indexed="8"/>
      </left>
      <right style="dotted">
        <color indexed="8"/>
      </right>
      <top>
        <color indexed="63"/>
      </top>
      <bottom style="medium"/>
    </border>
    <border>
      <left style="dotted">
        <color indexed="8"/>
      </left>
      <right>
        <color indexed="63"/>
      </right>
      <top>
        <color indexed="63"/>
      </top>
      <bottom style="medium"/>
    </border>
    <border>
      <left style="thin">
        <color indexed="8"/>
      </left>
      <right>
        <color indexed="63"/>
      </right>
      <top>
        <color indexed="63"/>
      </top>
      <bottom style="medium"/>
    </border>
    <border>
      <left style="thin">
        <color indexed="8"/>
      </left>
      <right style="dotted"/>
      <top>
        <color indexed="63"/>
      </top>
      <bottom style="medium"/>
    </border>
    <border>
      <left style="dotted"/>
      <right style="medium">
        <color indexed="8"/>
      </right>
      <top>
        <color indexed="63"/>
      </top>
      <bottom style="medium"/>
    </border>
    <border>
      <left style="medium">
        <color indexed="8"/>
      </left>
      <right style="dotted">
        <color indexed="8"/>
      </right>
      <top>
        <color indexed="63"/>
      </top>
      <bottom style="medium"/>
    </border>
    <border>
      <left style="dotted">
        <color indexed="8"/>
      </left>
      <right style="medium">
        <color indexed="8"/>
      </right>
      <top>
        <color indexed="63"/>
      </top>
      <bottom style="medium"/>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color indexed="63"/>
      </right>
      <top style="medium"/>
      <bottom style="medium"/>
    </border>
    <border>
      <left style="medium"/>
      <right style="medium"/>
      <top>
        <color indexed="63"/>
      </top>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dotted"/>
      <right>
        <color indexed="63"/>
      </right>
      <top>
        <color indexed="63"/>
      </top>
      <bottom style="medium"/>
    </border>
    <border>
      <left style="thin"/>
      <right>
        <color indexed="63"/>
      </right>
      <top>
        <color indexed="63"/>
      </top>
      <bottom style="medium"/>
    </border>
    <border>
      <left style="medium"/>
      <right style="medium"/>
      <top>
        <color indexed="63"/>
      </top>
      <bottom style="medium"/>
    </border>
    <border>
      <left style="medium"/>
      <right style="dotted"/>
      <top>
        <color indexed="63"/>
      </top>
      <bottom>
        <color indexed="63"/>
      </bottom>
    </border>
    <border>
      <left style="medium"/>
      <right style="dotted"/>
      <top>
        <color indexed="63"/>
      </top>
      <bottom style="medium"/>
    </border>
    <border>
      <left style="dotted"/>
      <right style="thin"/>
      <top>
        <color indexed="63"/>
      </top>
      <bottom style="medium"/>
    </border>
    <border>
      <left style="thin"/>
      <right style="dotted"/>
      <top>
        <color indexed="63"/>
      </top>
      <bottom style="medium"/>
    </border>
    <border>
      <left style="medium"/>
      <right>
        <color indexed="63"/>
      </right>
      <top style="medium"/>
      <bottom style="thin"/>
    </border>
    <border>
      <left style="thin"/>
      <right>
        <color indexed="63"/>
      </right>
      <top style="medium"/>
      <bottom style="thin"/>
    </border>
    <border>
      <left style="thin"/>
      <right style="medium"/>
      <top style="medium"/>
      <bottom style="thin"/>
    </border>
    <border>
      <left style="medium"/>
      <right style="thin"/>
      <top style="medium"/>
      <bottom style="thin"/>
    </border>
    <border>
      <left style="thin"/>
      <right style="thin"/>
      <top style="medium"/>
      <bottom style="thin"/>
    </border>
    <border>
      <left>
        <color indexed="63"/>
      </left>
      <right>
        <color indexed="63"/>
      </right>
      <top style="medium"/>
      <bottom style="thin"/>
    </border>
    <border>
      <left style="medium"/>
      <right style="dotted"/>
      <top style="medium"/>
      <bottom style="thin"/>
    </border>
    <border>
      <left style="dotted"/>
      <right>
        <color indexed="63"/>
      </right>
      <top style="medium"/>
      <bottom style="thin"/>
    </border>
    <border>
      <left style="medium"/>
      <right style="medium"/>
      <top style="medium"/>
      <bottom style="thin"/>
    </border>
    <border>
      <left style="medium"/>
      <right style="thin"/>
      <top style="thin"/>
      <bottom>
        <color indexed="63"/>
      </bottom>
    </border>
    <border>
      <left style="thin"/>
      <right>
        <color indexed="63"/>
      </right>
      <top style="thin"/>
      <bottom style="dotted"/>
    </border>
    <border>
      <left style="medium"/>
      <right>
        <color indexed="63"/>
      </right>
      <top style="thin"/>
      <bottom style="dotted"/>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medium"/>
      <right style="dotted"/>
      <top style="thin"/>
      <bottom style="dotted"/>
    </border>
    <border>
      <left style="dotted"/>
      <right>
        <color indexed="63"/>
      </right>
      <top style="thin"/>
      <bottom style="dotted"/>
    </border>
    <border>
      <left style="thin"/>
      <right>
        <color indexed="63"/>
      </right>
      <top style="dotted"/>
      <bottom style="dotted"/>
    </border>
    <border>
      <left style="medium"/>
      <right style="medium"/>
      <top style="dotted"/>
      <bottom style="dotted"/>
    </border>
    <border>
      <left style="medium"/>
      <right style="thin"/>
      <top style="dotted"/>
      <bottom style="dotted"/>
    </border>
    <border>
      <left style="thin"/>
      <right style="thin"/>
      <top style="dotted"/>
      <bottom style="dotted"/>
    </border>
    <border>
      <left style="thin"/>
      <right style="medium"/>
      <top style="dotted"/>
      <bottom style="dotted"/>
    </border>
    <border>
      <left style="medium"/>
      <right style="dotted"/>
      <top style="dotted"/>
      <bottom style="dotted"/>
    </border>
    <border>
      <left style="dotted"/>
      <right>
        <color indexed="63"/>
      </right>
      <top style="dotted"/>
      <bottom style="dotted"/>
    </border>
    <border>
      <left style="medium"/>
      <right>
        <color indexed="63"/>
      </right>
      <top style="dotted"/>
      <bottom style="dotted"/>
    </border>
    <border>
      <left>
        <color indexed="63"/>
      </left>
      <right>
        <color indexed="63"/>
      </right>
      <top style="dotted"/>
      <bottom style="dotted"/>
    </border>
    <border>
      <left style="medium"/>
      <right style="medium"/>
      <top>
        <color indexed="63"/>
      </top>
      <bottom style="dotted"/>
    </border>
    <border>
      <left style="medium"/>
      <right style="thin"/>
      <top style="dotted"/>
      <bottom>
        <color indexed="63"/>
      </bottom>
    </border>
    <border>
      <left style="medium"/>
      <right style="dotted"/>
      <top style="dotted"/>
      <bottom/>
    </border>
    <border>
      <left style="medium"/>
      <right>
        <color indexed="63"/>
      </right>
      <top style="dotted"/>
      <bottom>
        <color indexed="63"/>
      </bottom>
    </border>
    <border>
      <left style="medium"/>
      <right style="medium"/>
      <top style="dotted"/>
      <bottom>
        <color indexed="63"/>
      </bottom>
    </border>
    <border>
      <left style="medium"/>
      <right style="thin"/>
      <top>
        <color indexed="63"/>
      </top>
      <bottom style="thin"/>
    </border>
    <border>
      <left style="thin"/>
      <right>
        <color indexed="63"/>
      </right>
      <top style="dotted"/>
      <bottom style="thin"/>
    </border>
    <border>
      <left style="medium"/>
      <right style="thin"/>
      <top style="dotted"/>
      <bottom style="thin"/>
    </border>
    <border>
      <left style="thin"/>
      <right style="thin"/>
      <top style="dotted"/>
      <bottom style="thin"/>
    </border>
    <border>
      <left style="thin"/>
      <right style="medium"/>
      <top style="dotted"/>
      <bottom style="thin"/>
    </border>
    <border>
      <left style="medium"/>
      <right style="dotted"/>
      <top style="dotted"/>
      <bottom style="thin"/>
    </border>
    <border>
      <left style="dotted"/>
      <right>
        <color indexed="63"/>
      </right>
      <top style="dotted"/>
      <bottom style="thin"/>
    </border>
    <border>
      <left style="medium"/>
      <right>
        <color indexed="63"/>
      </right>
      <top style="dotted"/>
      <bottom style="thin"/>
    </border>
    <border>
      <left style="medium"/>
      <right style="medium"/>
      <top style="dotted"/>
      <bottom style="thin"/>
    </border>
    <border>
      <left style="medium"/>
      <right>
        <color indexed="63"/>
      </right>
      <top style="thin"/>
      <bottom>
        <color indexed="63"/>
      </bottom>
    </border>
    <border>
      <left style="medium"/>
      <right>
        <color indexed="63"/>
      </right>
      <top style="thin"/>
      <bottom style="thin"/>
    </border>
    <border>
      <left style="medium"/>
      <right style="thin"/>
      <top style="thin"/>
      <bottom style="thin"/>
    </border>
    <border>
      <left style="medium"/>
      <right style="dotted"/>
      <top style="thin"/>
      <bottom/>
    </border>
    <border>
      <left style="medium"/>
      <right style="medium"/>
      <top style="thin"/>
      <bottom>
        <color indexed="63"/>
      </bottom>
    </border>
    <border>
      <left style="medium"/>
      <right style="medium"/>
      <top style="thin"/>
      <bottom style="thin"/>
    </border>
    <border>
      <left>
        <color indexed="63"/>
      </left>
      <right>
        <color indexed="63"/>
      </right>
      <top style="thin"/>
      <bottom style="dotted"/>
    </border>
    <border>
      <left style="dotted"/>
      <right style="thin"/>
      <top style="thin"/>
      <bottom style="dotted"/>
    </border>
    <border>
      <left style="medium"/>
      <right style="thin"/>
      <top/>
      <bottom style="dotted"/>
    </border>
    <border>
      <left style="medium"/>
      <right style="dotted"/>
      <top/>
      <bottom style="dotted"/>
    </border>
    <border>
      <left style="dotted"/>
      <right/>
      <top/>
      <bottom style="dotted"/>
    </border>
    <border>
      <left style="medium"/>
      <right/>
      <top/>
      <bottom style="dotted"/>
    </border>
    <border>
      <left>
        <color indexed="63"/>
      </left>
      <right>
        <color indexed="63"/>
      </right>
      <top style="dotted"/>
      <bottom style="thin"/>
    </border>
    <border>
      <left style="dotted"/>
      <right style="thin"/>
      <top style="dotted"/>
      <bottom style="thin"/>
    </border>
    <border>
      <left style="thin"/>
      <right style="dotted"/>
      <top style="dotted"/>
      <bottom style="thin"/>
    </border>
    <border>
      <left style="thin"/>
      <right style="dotted"/>
      <top style="thin"/>
      <bottom style="dotted"/>
    </border>
    <border>
      <left style="medium"/>
      <right style="medium"/>
      <top>
        <color indexed="63"/>
      </top>
      <bottom style="thin"/>
    </border>
    <border>
      <left style="medium"/>
      <right style="dotted"/>
      <top style="thin"/>
      <bottom style="thin"/>
    </border>
    <border>
      <left style="medium"/>
      <right style="dotted"/>
      <top/>
      <bottom style="thin"/>
    </border>
    <border>
      <left style="medium"/>
      <right>
        <color indexed="63"/>
      </right>
      <top>
        <color indexed="63"/>
      </top>
      <bottom style="thin"/>
    </border>
    <border>
      <left style="thin"/>
      <right style="medium"/>
      <top/>
      <bottom style="dotted"/>
    </border>
    <border>
      <left style="medium"/>
      <right>
        <color indexed="63"/>
      </right>
      <top style="thin"/>
      <bottom style="medium"/>
    </border>
    <border>
      <left style="thin"/>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medium"/>
    </border>
    <border>
      <left style="dotted"/>
      <right>
        <color indexed="63"/>
      </right>
      <top style="thin"/>
      <bottom style="medium"/>
    </border>
    <border>
      <left style="medium"/>
      <right style="medium"/>
      <top style="thin"/>
      <bottom style="medium"/>
    </border>
    <border>
      <left style="thin"/>
      <right>
        <color indexed="63"/>
      </right>
      <top style="medium"/>
      <bottom>
        <color indexed="63"/>
      </bottom>
    </border>
    <border>
      <left style="medium"/>
      <right>
        <color indexed="63"/>
      </right>
      <top style="dotted"/>
      <bottom style="dashed"/>
    </border>
    <border>
      <left style="thin"/>
      <right>
        <color indexed="63"/>
      </right>
      <top style="dotted"/>
      <bottom style="dashed"/>
    </border>
    <border>
      <left style="thin"/>
      <right style="medium"/>
      <top style="dotted"/>
      <bottom style="dashed"/>
    </border>
    <border>
      <left style="medium"/>
      <right>
        <color indexed="63"/>
      </right>
      <top style="dashed"/>
      <bottom style="dotted"/>
    </border>
    <border>
      <left style="thin"/>
      <right>
        <color indexed="63"/>
      </right>
      <top style="dashed"/>
      <bottom style="dotted"/>
    </border>
    <border>
      <left style="thin"/>
      <right style="medium"/>
      <top style="dashed"/>
      <bottom style="dotted"/>
    </border>
    <border>
      <left style="thin"/>
      <right>
        <color indexed="63"/>
      </right>
      <top style="dashed"/>
      <bottom style="dashed"/>
    </border>
    <border>
      <left style="medium"/>
      <right>
        <color indexed="63"/>
      </right>
      <top style="dashed"/>
      <bottom style="dashed"/>
    </border>
    <border>
      <left style="thin"/>
      <right style="medium"/>
      <top style="dashed"/>
      <bottom style="dashed"/>
    </border>
    <border>
      <left style="thin"/>
      <right style="thin"/>
      <top style="dashed"/>
      <bottom style="dashed"/>
    </border>
    <border>
      <left>
        <color indexed="63"/>
      </left>
      <right>
        <color indexed="63"/>
      </right>
      <top style="dashed"/>
      <bottom style="dashed"/>
    </border>
    <border>
      <left style="medium"/>
      <right style="medium"/>
      <top style="dashed"/>
      <bottom style="dashed"/>
    </border>
    <border>
      <left>
        <color indexed="63"/>
      </left>
      <right style="thin"/>
      <top style="medium"/>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4"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85" fillId="0" borderId="3" applyNumberFormat="0" applyFill="0" applyAlignment="0" applyProtection="0"/>
    <xf numFmtId="0" fontId="86" fillId="29" borderId="0" applyNumberFormat="0" applyBorder="0" applyAlignment="0" applyProtection="0"/>
    <xf numFmtId="0" fontId="87" fillId="30" borderId="4" applyNumberFormat="0" applyAlignment="0" applyProtection="0"/>
    <xf numFmtId="0" fontId="8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4" fillId="0" borderId="0" applyFont="0" applyFill="0" applyBorder="0" applyAlignment="0" applyProtection="0"/>
    <xf numFmtId="38" fontId="0" fillId="0" borderId="0" applyFont="0" applyFill="0" applyBorder="0" applyAlignment="0" applyProtection="0"/>
    <xf numFmtId="38" fontId="4"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189" fontId="4" fillId="0" borderId="0" applyFont="0" applyFill="0" applyBorder="0" applyAlignment="0" applyProtection="0"/>
    <xf numFmtId="191" fontId="4" fillId="0" borderId="0" applyFont="0" applyFill="0" applyBorder="0" applyAlignment="0" applyProtection="0"/>
    <xf numFmtId="0" fontId="95" fillId="31" borderId="4" applyNumberFormat="0" applyAlignment="0" applyProtection="0"/>
    <xf numFmtId="0" fontId="14" fillId="0" borderId="0">
      <alignment vertical="center"/>
      <protection/>
    </xf>
    <xf numFmtId="0" fontId="69" fillId="0" borderId="0">
      <alignment/>
      <protection/>
    </xf>
    <xf numFmtId="0" fontId="69" fillId="0" borderId="0">
      <alignment/>
      <protection/>
    </xf>
    <xf numFmtId="0" fontId="96" fillId="32" borderId="0" applyNumberFormat="0" applyBorder="0" applyAlignment="0" applyProtection="0"/>
  </cellStyleXfs>
  <cellXfs count="2143">
    <xf numFmtId="0" fontId="0" fillId="0" borderId="0" xfId="0" applyAlignment="1">
      <alignment/>
    </xf>
    <xf numFmtId="2" fontId="0" fillId="0" borderId="10" xfId="0" applyNumberFormat="1" applyFont="1" applyBorder="1" applyAlignment="1" applyProtection="1">
      <alignment horizontal="center"/>
      <protection locked="0"/>
    </xf>
    <xf numFmtId="0" fontId="0" fillId="0" borderId="0" xfId="0" applyFont="1" applyAlignment="1">
      <alignment/>
    </xf>
    <xf numFmtId="0" fontId="0" fillId="0" borderId="0" xfId="0" applyFont="1" applyAlignment="1">
      <alignment/>
    </xf>
    <xf numFmtId="0" fontId="0" fillId="0" borderId="0" xfId="0" applyFont="1" applyAlignment="1">
      <alignment/>
    </xf>
    <xf numFmtId="2" fontId="0" fillId="0" borderId="0" xfId="0" applyNumberFormat="1" applyFont="1" applyAlignment="1" applyProtection="1">
      <alignment/>
      <protection locked="0"/>
    </xf>
    <xf numFmtId="2" fontId="0" fillId="0" borderId="0" xfId="0" applyNumberFormat="1" applyFont="1" applyAlignment="1" applyProtection="1">
      <alignment horizontal="center"/>
      <protection locked="0"/>
    </xf>
    <xf numFmtId="2" fontId="0" fillId="0" borderId="11" xfId="0" applyNumberFormat="1" applyFont="1" applyBorder="1" applyAlignment="1" applyProtection="1">
      <alignment horizontal="center"/>
      <protection locked="0"/>
    </xf>
    <xf numFmtId="2" fontId="0" fillId="0" borderId="12" xfId="0" applyNumberFormat="1" applyFont="1" applyBorder="1" applyAlignment="1" applyProtection="1">
      <alignment horizontal="center"/>
      <protection locked="0"/>
    </xf>
    <xf numFmtId="2" fontId="0" fillId="0" borderId="11" xfId="0" applyNumberFormat="1" applyFont="1" applyBorder="1" applyAlignment="1" applyProtection="1">
      <alignment/>
      <protection locked="0"/>
    </xf>
    <xf numFmtId="2" fontId="0" fillId="0" borderId="11" xfId="0" applyNumberFormat="1" applyFont="1" applyBorder="1" applyAlignment="1" applyProtection="1">
      <alignment horizontal="right"/>
      <protection locked="0"/>
    </xf>
    <xf numFmtId="2" fontId="0" fillId="0" borderId="10" xfId="0" applyNumberFormat="1" applyFont="1" applyBorder="1" applyAlignment="1" applyProtection="1">
      <alignment/>
      <protection locked="0"/>
    </xf>
    <xf numFmtId="2" fontId="0" fillId="0" borderId="0" xfId="0" applyNumberFormat="1" applyFont="1" applyAlignment="1" applyProtection="1">
      <alignment/>
      <protection locked="0"/>
    </xf>
    <xf numFmtId="0" fontId="0" fillId="0" borderId="0" xfId="0" applyFont="1" applyAlignment="1">
      <alignment horizontal="center"/>
    </xf>
    <xf numFmtId="214" fontId="0" fillId="0" borderId="0" xfId="0" applyNumberFormat="1" applyFont="1" applyAlignment="1">
      <alignment/>
    </xf>
    <xf numFmtId="2" fontId="0" fillId="0" borderId="12" xfId="0" applyNumberFormat="1" applyFont="1" applyBorder="1" applyAlignment="1" applyProtection="1">
      <alignment/>
      <protection locked="0"/>
    </xf>
    <xf numFmtId="0" fontId="0" fillId="0" borderId="10" xfId="0" applyFont="1" applyBorder="1" applyAlignment="1">
      <alignment/>
    </xf>
    <xf numFmtId="0" fontId="0" fillId="0" borderId="0" xfId="0" applyFont="1" applyBorder="1" applyAlignment="1">
      <alignment/>
    </xf>
    <xf numFmtId="0" fontId="0" fillId="0" borderId="0" xfId="0" applyAlignment="1">
      <alignment/>
    </xf>
    <xf numFmtId="2" fontId="0" fillId="0" borderId="13" xfId="0" applyNumberFormat="1" applyFont="1" applyBorder="1" applyAlignment="1" applyProtection="1">
      <alignment horizontal="center"/>
      <protection locked="0"/>
    </xf>
    <xf numFmtId="2" fontId="0" fillId="0" borderId="14" xfId="0" applyNumberFormat="1" applyFont="1" applyBorder="1" applyAlignment="1" applyProtection="1">
      <alignment/>
      <protection locked="0"/>
    </xf>
    <xf numFmtId="0" fontId="0" fillId="33" borderId="0" xfId="0" applyFont="1" applyFill="1" applyAlignment="1">
      <alignment/>
    </xf>
    <xf numFmtId="0" fontId="0" fillId="33" borderId="0" xfId="0" applyFont="1" applyFill="1" applyAlignment="1">
      <alignment/>
    </xf>
    <xf numFmtId="0" fontId="0" fillId="0" borderId="0" xfId="0" applyFont="1" applyAlignment="1" applyProtection="1">
      <alignment horizontal="center"/>
      <protection/>
    </xf>
    <xf numFmtId="0" fontId="12" fillId="0" borderId="0" xfId="0" applyFont="1" applyBorder="1" applyAlignment="1" applyProtection="1">
      <alignment horizontal="center" vertical="center"/>
      <protection/>
    </xf>
    <xf numFmtId="0" fontId="14" fillId="0" borderId="0" xfId="0" applyFont="1" applyAlignment="1">
      <alignment/>
    </xf>
    <xf numFmtId="0" fontId="14" fillId="0" borderId="0" xfId="0" applyFont="1" applyAlignment="1" applyProtection="1">
      <alignment/>
      <protection/>
    </xf>
    <xf numFmtId="0" fontId="13" fillId="0" borderId="0" xfId="0" applyFont="1" applyBorder="1" applyAlignment="1" applyProtection="1">
      <alignment horizontal="center" vertical="center"/>
      <protection/>
    </xf>
    <xf numFmtId="0" fontId="0" fillId="0" borderId="0" xfId="0" applyFont="1" applyAlignment="1" applyProtection="1">
      <alignment/>
      <protection/>
    </xf>
    <xf numFmtId="0" fontId="15" fillId="0" borderId="0" xfId="0" applyFont="1" applyAlignment="1">
      <alignment/>
    </xf>
    <xf numFmtId="0" fontId="16" fillId="0" borderId="0" xfId="0" applyFont="1" applyAlignment="1">
      <alignment/>
    </xf>
    <xf numFmtId="0" fontId="12" fillId="0" borderId="0" xfId="0" applyFont="1" applyBorder="1" applyAlignment="1" applyProtection="1">
      <alignment vertical="center"/>
      <protection/>
    </xf>
    <xf numFmtId="0" fontId="16" fillId="0" borderId="0" xfId="0" applyFont="1" applyAlignment="1" applyProtection="1">
      <alignment/>
      <protection/>
    </xf>
    <xf numFmtId="49" fontId="0" fillId="0" borderId="0" xfId="0" applyNumberFormat="1" applyFont="1" applyAlignment="1">
      <alignment/>
    </xf>
    <xf numFmtId="2" fontId="5" fillId="0" borderId="15" xfId="0" applyNumberFormat="1" applyFont="1" applyBorder="1" applyAlignment="1" applyProtection="1" quotePrefix="1">
      <alignment horizontal="center"/>
      <protection locked="0"/>
    </xf>
    <xf numFmtId="0" fontId="0" fillId="0" borderId="0" xfId="0" applyNumberFormat="1" applyAlignment="1" applyProtection="1">
      <alignment/>
      <protection locked="0"/>
    </xf>
    <xf numFmtId="0" fontId="0" fillId="0" borderId="0" xfId="0" applyNumberFormat="1" applyFont="1" applyFill="1" applyBorder="1" applyAlignment="1" applyProtection="1">
      <alignment horizontal="centerContinuous"/>
      <protection locked="0"/>
    </xf>
    <xf numFmtId="213" fontId="0" fillId="0" borderId="11" xfId="0" applyNumberFormat="1" applyFont="1" applyBorder="1" applyAlignment="1" applyProtection="1">
      <alignment/>
      <protection locked="0"/>
    </xf>
    <xf numFmtId="213" fontId="0" fillId="0" borderId="11" xfId="0" applyNumberFormat="1" applyFont="1" applyBorder="1" applyAlignment="1" applyProtection="1">
      <alignment horizontal="center"/>
      <protection locked="0"/>
    </xf>
    <xf numFmtId="213" fontId="0" fillId="0" borderId="10" xfId="0" applyNumberFormat="1" applyFont="1" applyBorder="1" applyAlignment="1" applyProtection="1">
      <alignment horizontal="center"/>
      <protection locked="0"/>
    </xf>
    <xf numFmtId="214" fontId="0" fillId="0" borderId="10" xfId="0" applyNumberFormat="1" applyFont="1" applyBorder="1" applyAlignment="1" applyProtection="1">
      <alignment/>
      <protection locked="0"/>
    </xf>
    <xf numFmtId="1" fontId="0" fillId="0" borderId="12" xfId="0" applyNumberFormat="1" applyFont="1" applyBorder="1" applyAlignment="1" applyProtection="1" quotePrefix="1">
      <alignment horizontal="center"/>
      <protection locked="0"/>
    </xf>
    <xf numFmtId="0" fontId="0" fillId="0" borderId="0" xfId="0" applyAlignment="1">
      <alignment horizontal="centerContinuous"/>
    </xf>
    <xf numFmtId="0" fontId="0" fillId="0" borderId="0" xfId="0" applyAlignment="1" applyProtection="1">
      <alignment/>
      <protection locked="0"/>
    </xf>
    <xf numFmtId="0" fontId="18" fillId="0" borderId="0" xfId="0" applyFont="1" applyAlignment="1" applyProtection="1">
      <alignment/>
      <protection locked="0"/>
    </xf>
    <xf numFmtId="0" fontId="18" fillId="0" borderId="0" xfId="0" applyFont="1" applyAlignment="1">
      <alignment/>
    </xf>
    <xf numFmtId="3" fontId="0" fillId="0" borderId="10" xfId="0" applyNumberFormat="1" applyFont="1" applyBorder="1" applyAlignment="1" applyProtection="1">
      <alignment/>
      <protection locked="0"/>
    </xf>
    <xf numFmtId="3" fontId="0" fillId="0" borderId="12" xfId="0" applyNumberFormat="1" applyFont="1" applyBorder="1" applyAlignment="1" applyProtection="1">
      <alignment/>
      <protection locked="0"/>
    </xf>
    <xf numFmtId="3" fontId="18" fillId="0" borderId="0" xfId="0" applyNumberFormat="1" applyFont="1" applyAlignment="1" applyProtection="1">
      <alignment/>
      <protection locked="0"/>
    </xf>
    <xf numFmtId="1" fontId="18" fillId="0" borderId="0" xfId="0" applyNumberFormat="1" applyFont="1" applyAlignment="1" applyProtection="1">
      <alignment/>
      <protection locked="0"/>
    </xf>
    <xf numFmtId="0" fontId="0" fillId="0" borderId="0" xfId="0" applyFont="1" applyAlignment="1" applyProtection="1">
      <alignment/>
      <protection locked="0"/>
    </xf>
    <xf numFmtId="3" fontId="0" fillId="0" borderId="0" xfId="0" applyNumberFormat="1" applyFont="1" applyAlignment="1" applyProtection="1">
      <alignment/>
      <protection locked="0"/>
    </xf>
    <xf numFmtId="3" fontId="0" fillId="0" borderId="0" xfId="0" applyNumberFormat="1" applyFont="1" applyBorder="1" applyAlignment="1" applyProtection="1">
      <alignment/>
      <protection locked="0"/>
    </xf>
    <xf numFmtId="3" fontId="18" fillId="0" borderId="10" xfId="0" applyNumberFormat="1" applyFont="1" applyBorder="1" applyAlignment="1" applyProtection="1">
      <alignment/>
      <protection locked="0"/>
    </xf>
    <xf numFmtId="0" fontId="18" fillId="0" borderId="10" xfId="0" applyFont="1" applyBorder="1" applyAlignment="1" applyProtection="1">
      <alignment horizontal="center"/>
      <protection locked="0"/>
    </xf>
    <xf numFmtId="3" fontId="18" fillId="0" borderId="0" xfId="0" applyNumberFormat="1" applyFont="1" applyBorder="1" applyAlignment="1" applyProtection="1">
      <alignment/>
      <protection locked="0"/>
    </xf>
    <xf numFmtId="0" fontId="18" fillId="0" borderId="0" xfId="0" applyNumberFormat="1" applyFont="1" applyAlignment="1" applyProtection="1">
      <alignment/>
      <protection locked="0"/>
    </xf>
    <xf numFmtId="0" fontId="18" fillId="0" borderId="11" xfId="0" applyNumberFormat="1" applyFont="1" applyBorder="1" applyAlignment="1" applyProtection="1">
      <alignment/>
      <protection locked="0"/>
    </xf>
    <xf numFmtId="0" fontId="18" fillId="0" borderId="10" xfId="0" applyNumberFormat="1" applyFont="1" applyBorder="1" applyAlignment="1" applyProtection="1">
      <alignment/>
      <protection locked="0"/>
    </xf>
    <xf numFmtId="0" fontId="18" fillId="0" borderId="10" xfId="0" applyNumberFormat="1" applyFont="1" applyBorder="1" applyAlignment="1" applyProtection="1">
      <alignment horizontal="center"/>
      <protection locked="0"/>
    </xf>
    <xf numFmtId="0" fontId="18" fillId="0" borderId="13" xfId="0" applyNumberFormat="1" applyFont="1" applyBorder="1" applyAlignment="1" applyProtection="1">
      <alignment/>
      <protection locked="0"/>
    </xf>
    <xf numFmtId="0" fontId="19" fillId="0" borderId="10" xfId="0" applyNumberFormat="1" applyFont="1" applyBorder="1" applyAlignment="1" applyProtection="1" quotePrefix="1">
      <alignment horizontal="center"/>
      <protection locked="0"/>
    </xf>
    <xf numFmtId="0" fontId="21" fillId="0" borderId="10" xfId="0" applyNumberFormat="1" applyFont="1" applyBorder="1" applyAlignment="1" applyProtection="1">
      <alignment/>
      <protection locked="0"/>
    </xf>
    <xf numFmtId="0" fontId="20" fillId="0" borderId="10" xfId="0" applyNumberFormat="1" applyFont="1" applyBorder="1" applyAlignment="1" applyProtection="1">
      <alignment horizontal="center"/>
      <protection locked="0"/>
    </xf>
    <xf numFmtId="0" fontId="18" fillId="0" borderId="10" xfId="0" applyFont="1" applyBorder="1" applyAlignment="1" applyProtection="1">
      <alignment/>
      <protection locked="0"/>
    </xf>
    <xf numFmtId="0" fontId="18" fillId="0" borderId="16" xfId="0" applyFont="1" applyBorder="1" applyAlignment="1" applyProtection="1">
      <alignment/>
      <protection locked="0"/>
    </xf>
    <xf numFmtId="0" fontId="18" fillId="0" borderId="13" xfId="0" applyFont="1" applyBorder="1" applyAlignment="1" applyProtection="1">
      <alignment/>
      <protection locked="0"/>
    </xf>
    <xf numFmtId="0" fontId="18" fillId="0" borderId="13" xfId="0" applyFont="1" applyBorder="1" applyAlignment="1" applyProtection="1">
      <alignment horizontal="center"/>
      <protection locked="0"/>
    </xf>
    <xf numFmtId="3" fontId="0" fillId="0" borderId="0" xfId="0" applyNumberFormat="1" applyAlignment="1" applyProtection="1">
      <alignment/>
      <protection locked="0"/>
    </xf>
    <xf numFmtId="0" fontId="18" fillId="0" borderId="0" xfId="0" applyNumberFormat="1" applyFont="1" applyFill="1" applyBorder="1" applyAlignment="1" applyProtection="1">
      <alignment/>
      <protection locked="0"/>
    </xf>
    <xf numFmtId="1" fontId="0" fillId="0" borderId="0" xfId="0" applyNumberFormat="1" applyAlignment="1" applyProtection="1">
      <alignment/>
      <protection locked="0"/>
    </xf>
    <xf numFmtId="3" fontId="0" fillId="0" borderId="13" xfId="0" applyNumberFormat="1" applyFont="1" applyBorder="1" applyAlignment="1" applyProtection="1">
      <alignment/>
      <protection locked="0"/>
    </xf>
    <xf numFmtId="3" fontId="0" fillId="33" borderId="0" xfId="0" applyNumberFormat="1" applyFont="1" applyFill="1" applyAlignment="1" applyProtection="1">
      <alignment/>
      <protection locked="0"/>
    </xf>
    <xf numFmtId="0" fontId="6" fillId="0" borderId="0" xfId="0" applyNumberFormat="1" applyFont="1" applyAlignment="1" applyProtection="1">
      <alignment horizontal="centerContinuous"/>
      <protection locked="0"/>
    </xf>
    <xf numFmtId="0" fontId="0" fillId="0" borderId="0" xfId="0" applyNumberFormat="1" applyAlignment="1" applyProtection="1">
      <alignment horizontal="centerContinuous"/>
      <protection locked="0"/>
    </xf>
    <xf numFmtId="0" fontId="0" fillId="0" borderId="11" xfId="0" applyNumberFormat="1" applyBorder="1" applyAlignment="1" applyProtection="1">
      <alignment/>
      <protection locked="0"/>
    </xf>
    <xf numFmtId="0" fontId="0" fillId="0" borderId="11" xfId="0" applyNumberFormat="1" applyBorder="1" applyAlignment="1" applyProtection="1">
      <alignment horizontal="center"/>
      <protection locked="0"/>
    </xf>
    <xf numFmtId="0" fontId="0" fillId="0" borderId="11" xfId="0" applyNumberFormat="1" applyBorder="1" applyAlignment="1" applyProtection="1">
      <alignment horizontal="centerContinuous"/>
      <protection locked="0"/>
    </xf>
    <xf numFmtId="0" fontId="0" fillId="0" borderId="17" xfId="0" applyNumberFormat="1" applyBorder="1" applyAlignment="1" applyProtection="1">
      <alignment horizontal="centerContinuous"/>
      <protection locked="0"/>
    </xf>
    <xf numFmtId="0" fontId="0" fillId="0" borderId="15" xfId="0" applyNumberFormat="1" applyBorder="1" applyAlignment="1" applyProtection="1">
      <alignment horizontal="center"/>
      <protection locked="0"/>
    </xf>
    <xf numFmtId="0" fontId="0" fillId="0" borderId="10" xfId="0" applyNumberFormat="1" applyBorder="1" applyAlignment="1" applyProtection="1">
      <alignment/>
      <protection locked="0"/>
    </xf>
    <xf numFmtId="0" fontId="0" fillId="0" borderId="10" xfId="0" applyNumberFormat="1" applyBorder="1" applyAlignment="1" applyProtection="1">
      <alignment horizontal="center"/>
      <protection locked="0"/>
    </xf>
    <xf numFmtId="0" fontId="0" fillId="0" borderId="0" xfId="0" applyNumberFormat="1" applyAlignment="1" applyProtection="1">
      <alignment horizontal="right"/>
      <protection locked="0"/>
    </xf>
    <xf numFmtId="0" fontId="0" fillId="0" borderId="12" xfId="0" applyNumberFormat="1" applyBorder="1" applyAlignment="1" applyProtection="1">
      <alignment horizontal="center"/>
      <protection locked="0"/>
    </xf>
    <xf numFmtId="0" fontId="0" fillId="0" borderId="18" xfId="0" applyNumberFormat="1" applyBorder="1" applyAlignment="1" applyProtection="1">
      <alignment horizontal="center"/>
      <protection locked="0"/>
    </xf>
    <xf numFmtId="0" fontId="0" fillId="0" borderId="13" xfId="0" applyNumberFormat="1" applyBorder="1" applyAlignment="1" applyProtection="1">
      <alignment horizontal="center"/>
      <protection locked="0"/>
    </xf>
    <xf numFmtId="0" fontId="0" fillId="0" borderId="13" xfId="0" applyNumberFormat="1" applyBorder="1" applyAlignment="1" applyProtection="1">
      <alignment horizontal="right"/>
      <protection locked="0"/>
    </xf>
    <xf numFmtId="0" fontId="0" fillId="0" borderId="14" xfId="0" applyNumberFormat="1" applyBorder="1" applyAlignment="1" applyProtection="1">
      <alignment horizontal="right"/>
      <protection locked="0"/>
    </xf>
    <xf numFmtId="0" fontId="0" fillId="0" borderId="15" xfId="0" applyBorder="1" applyAlignment="1" applyProtection="1">
      <alignment horizontal="center"/>
      <protection locked="0"/>
    </xf>
    <xf numFmtId="3" fontId="0" fillId="0" borderId="10" xfId="0" applyNumberFormat="1" applyBorder="1" applyAlignment="1" applyProtection="1">
      <alignment/>
      <protection locked="0"/>
    </xf>
    <xf numFmtId="2" fontId="0" fillId="0" borderId="12" xfId="0" applyNumberFormat="1" applyBorder="1" applyAlignment="1" applyProtection="1">
      <alignment/>
      <protection locked="0"/>
    </xf>
    <xf numFmtId="0" fontId="0" fillId="0" borderId="10" xfId="0" applyBorder="1" applyAlignment="1" applyProtection="1" quotePrefix="1">
      <alignment horizontal="center"/>
      <protection locked="0"/>
    </xf>
    <xf numFmtId="215" fontId="0" fillId="0" borderId="10" xfId="0" applyNumberFormat="1" applyBorder="1" applyAlignment="1" applyProtection="1">
      <alignment/>
      <protection locked="0"/>
    </xf>
    <xf numFmtId="3" fontId="0" fillId="0" borderId="12" xfId="0" applyNumberFormat="1" applyBorder="1" applyAlignment="1" applyProtection="1">
      <alignment/>
      <protection locked="0"/>
    </xf>
    <xf numFmtId="0" fontId="0" fillId="0" borderId="0" xfId="0" applyBorder="1" applyAlignment="1">
      <alignment/>
    </xf>
    <xf numFmtId="3" fontId="0" fillId="0" borderId="0" xfId="0" applyNumberFormat="1" applyBorder="1" applyAlignment="1" applyProtection="1">
      <alignment/>
      <protection locked="0"/>
    </xf>
    <xf numFmtId="3" fontId="0" fillId="0" borderId="0" xfId="0" applyNumberFormat="1" applyAlignment="1">
      <alignment/>
    </xf>
    <xf numFmtId="3" fontId="0" fillId="0" borderId="15" xfId="0" applyNumberFormat="1" applyBorder="1" applyAlignment="1" applyProtection="1">
      <alignment/>
      <protection locked="0"/>
    </xf>
    <xf numFmtId="3" fontId="0" fillId="0" borderId="17" xfId="0" applyNumberFormat="1" applyBorder="1" applyAlignment="1" applyProtection="1">
      <alignment/>
      <protection locked="0"/>
    </xf>
    <xf numFmtId="3" fontId="0" fillId="0" borderId="19" xfId="0" applyNumberFormat="1" applyBorder="1" applyAlignment="1" applyProtection="1">
      <alignment/>
      <protection locked="0"/>
    </xf>
    <xf numFmtId="3" fontId="0" fillId="0" borderId="20" xfId="0" applyNumberFormat="1" applyBorder="1" applyAlignment="1" applyProtection="1">
      <alignment/>
      <protection locked="0"/>
    </xf>
    <xf numFmtId="2" fontId="0" fillId="0" borderId="19" xfId="0" applyNumberFormat="1" applyBorder="1" applyAlignment="1" applyProtection="1">
      <alignment/>
      <protection locked="0"/>
    </xf>
    <xf numFmtId="0" fontId="5" fillId="0" borderId="21" xfId="0" applyNumberFormat="1" applyFont="1" applyBorder="1" applyAlignment="1" applyProtection="1">
      <alignment horizontal="center"/>
      <protection locked="0"/>
    </xf>
    <xf numFmtId="0" fontId="0" fillId="0" borderId="10" xfId="0" applyNumberFormat="1" applyBorder="1" applyAlignment="1" applyProtection="1" quotePrefix="1">
      <alignment horizontal="center"/>
      <protection locked="0"/>
    </xf>
    <xf numFmtId="220" fontId="24" fillId="0" borderId="0" xfId="0" applyNumberFormat="1" applyFont="1" applyFill="1" applyBorder="1" applyAlignment="1" applyProtection="1">
      <alignment horizontal="right"/>
      <protection locked="0"/>
    </xf>
    <xf numFmtId="0" fontId="0" fillId="0" borderId="12" xfId="0" applyNumberFormat="1" applyBorder="1" applyAlignment="1" applyProtection="1">
      <alignment/>
      <protection locked="0"/>
    </xf>
    <xf numFmtId="0" fontId="0" fillId="0" borderId="13" xfId="0" applyNumberFormat="1" applyBorder="1" applyAlignment="1" applyProtection="1">
      <alignment/>
      <protection locked="0"/>
    </xf>
    <xf numFmtId="0" fontId="0" fillId="0" borderId="17" xfId="0" applyNumberFormat="1" applyBorder="1" applyAlignment="1" applyProtection="1">
      <alignment/>
      <protection locked="0"/>
    </xf>
    <xf numFmtId="0" fontId="0" fillId="0" borderId="0" xfId="0" applyNumberFormat="1" applyAlignment="1" applyProtection="1">
      <alignment horizontal="left"/>
      <protection locked="0"/>
    </xf>
    <xf numFmtId="0" fontId="0" fillId="0" borderId="0" xfId="0" applyNumberFormat="1" applyBorder="1" applyAlignment="1" applyProtection="1">
      <alignment/>
      <protection locked="0"/>
    </xf>
    <xf numFmtId="0" fontId="0" fillId="0" borderId="0" xfId="0" applyNumberFormat="1" applyBorder="1" applyAlignment="1" applyProtection="1">
      <alignment horizontal="center"/>
      <protection locked="0"/>
    </xf>
    <xf numFmtId="0" fontId="0" fillId="0" borderId="0" xfId="64" applyNumberFormat="1" applyFont="1" applyProtection="1">
      <alignment vertical="center"/>
      <protection locked="0"/>
    </xf>
    <xf numFmtId="0" fontId="6" fillId="33" borderId="0" xfId="64" applyNumberFormat="1" applyFont="1" applyFill="1" applyProtection="1">
      <alignment vertical="center"/>
      <protection locked="0"/>
    </xf>
    <xf numFmtId="0" fontId="0" fillId="33" borderId="0" xfId="64" applyFont="1" applyFill="1">
      <alignment vertical="center"/>
      <protection/>
    </xf>
    <xf numFmtId="0" fontId="0" fillId="33" borderId="0" xfId="64" applyNumberFormat="1" applyFont="1" applyFill="1" applyProtection="1">
      <alignment vertical="center"/>
      <protection locked="0"/>
    </xf>
    <xf numFmtId="0" fontId="0" fillId="0" borderId="0" xfId="64" applyFont="1">
      <alignment vertical="center"/>
      <protection/>
    </xf>
    <xf numFmtId="0" fontId="0" fillId="0" borderId="11" xfId="64" applyNumberFormat="1" applyFont="1" applyBorder="1" applyProtection="1">
      <alignment vertical="center"/>
      <protection locked="0"/>
    </xf>
    <xf numFmtId="0" fontId="0" fillId="0" borderId="11" xfId="64" applyNumberFormat="1" applyFont="1" applyBorder="1" applyAlignment="1" applyProtection="1">
      <alignment horizontal="center"/>
      <protection locked="0"/>
    </xf>
    <xf numFmtId="0" fontId="0" fillId="33" borderId="11" xfId="64" applyNumberFormat="1" applyFont="1" applyFill="1" applyBorder="1" applyAlignment="1" applyProtection="1">
      <alignment horizontal="centerContinuous"/>
      <protection locked="0"/>
    </xf>
    <xf numFmtId="0" fontId="0" fillId="33" borderId="17" xfId="64" applyNumberFormat="1" applyFont="1" applyFill="1" applyBorder="1" applyAlignment="1" applyProtection="1">
      <alignment horizontal="centerContinuous"/>
      <protection locked="0"/>
    </xf>
    <xf numFmtId="0" fontId="0" fillId="33" borderId="18" xfId="64" applyNumberFormat="1" applyFont="1" applyFill="1" applyBorder="1" applyAlignment="1" applyProtection="1" quotePrefix="1">
      <alignment horizontal="centerContinuous"/>
      <protection locked="0"/>
    </xf>
    <xf numFmtId="0" fontId="0" fillId="33" borderId="22" xfId="64" applyNumberFormat="1" applyFont="1" applyFill="1" applyBorder="1" applyAlignment="1" applyProtection="1">
      <alignment horizontal="centerContinuous"/>
      <protection locked="0"/>
    </xf>
    <xf numFmtId="0" fontId="0" fillId="0" borderId="10" xfId="64" applyNumberFormat="1" applyFont="1" applyBorder="1" applyProtection="1">
      <alignment vertical="center"/>
      <protection locked="0"/>
    </xf>
    <xf numFmtId="0" fontId="0" fillId="0" borderId="10" xfId="64" applyNumberFormat="1" applyFont="1" applyBorder="1" applyAlignment="1" applyProtection="1">
      <alignment horizontal="center"/>
      <protection locked="0"/>
    </xf>
    <xf numFmtId="0" fontId="0" fillId="0" borderId="11" xfId="64" applyNumberFormat="1" applyFont="1" applyFill="1" applyBorder="1" applyAlignment="1" applyProtection="1">
      <alignment horizontal="center"/>
      <protection locked="0"/>
    </xf>
    <xf numFmtId="0" fontId="0" fillId="33" borderId="11" xfId="64" applyNumberFormat="1" applyFont="1" applyFill="1" applyBorder="1" applyAlignment="1" applyProtection="1">
      <alignment horizontal="center"/>
      <protection locked="0"/>
    </xf>
    <xf numFmtId="0" fontId="0" fillId="0" borderId="15" xfId="64" applyNumberFormat="1" applyFont="1" applyFill="1" applyBorder="1" applyAlignment="1" applyProtection="1">
      <alignment horizontal="center"/>
      <protection locked="0"/>
    </xf>
    <xf numFmtId="0" fontId="0" fillId="33" borderId="11" xfId="64" applyNumberFormat="1" applyFont="1" applyFill="1" applyBorder="1" applyAlignment="1" applyProtection="1">
      <alignment horizontal="right"/>
      <protection locked="0"/>
    </xf>
    <xf numFmtId="0" fontId="0" fillId="33" borderId="15" xfId="64" applyNumberFormat="1" applyFont="1" applyFill="1" applyBorder="1" applyAlignment="1" applyProtection="1">
      <alignment horizontal="right"/>
      <protection locked="0"/>
    </xf>
    <xf numFmtId="0" fontId="0" fillId="0" borderId="12" xfId="64" applyFont="1" applyBorder="1" applyAlignment="1" applyProtection="1">
      <alignment horizontal="center"/>
      <protection locked="0"/>
    </xf>
    <xf numFmtId="3" fontId="0" fillId="33" borderId="10" xfId="64" applyNumberFormat="1" applyFont="1" applyFill="1" applyBorder="1" applyProtection="1">
      <alignment vertical="center"/>
      <protection locked="0"/>
    </xf>
    <xf numFmtId="3" fontId="0" fillId="33" borderId="12" xfId="64" applyNumberFormat="1" applyFont="1" applyFill="1" applyBorder="1" applyProtection="1">
      <alignment vertical="center"/>
      <protection locked="0"/>
    </xf>
    <xf numFmtId="3" fontId="0" fillId="33" borderId="10" xfId="64" applyNumberFormat="1" applyFont="1" applyFill="1" applyBorder="1" applyAlignment="1" applyProtection="1">
      <alignment horizontal="right"/>
      <protection locked="0"/>
    </xf>
    <xf numFmtId="0" fontId="10" fillId="0" borderId="10" xfId="64" applyNumberFormat="1" applyFont="1" applyBorder="1" applyAlignment="1" applyProtection="1" quotePrefix="1">
      <alignment horizontal="center"/>
      <protection locked="0"/>
    </xf>
    <xf numFmtId="3" fontId="0" fillId="0" borderId="10" xfId="64" applyNumberFormat="1" applyFont="1" applyBorder="1" applyProtection="1">
      <alignment vertical="center"/>
      <protection locked="0"/>
    </xf>
    <xf numFmtId="3" fontId="0" fillId="0" borderId="0" xfId="64" applyNumberFormat="1" applyFont="1" applyProtection="1">
      <alignment vertical="center"/>
      <protection locked="0"/>
    </xf>
    <xf numFmtId="0" fontId="0" fillId="0" borderId="12" xfId="64" applyFont="1" applyBorder="1" applyAlignment="1" applyProtection="1" quotePrefix="1">
      <alignment horizontal="center"/>
      <protection locked="0"/>
    </xf>
    <xf numFmtId="0" fontId="0" fillId="0" borderId="12" xfId="64" applyFont="1" applyBorder="1">
      <alignment vertical="center"/>
      <protection/>
    </xf>
    <xf numFmtId="0" fontId="0" fillId="0" borderId="10" xfId="64" applyFont="1" applyBorder="1">
      <alignment vertical="center"/>
      <protection/>
    </xf>
    <xf numFmtId="3" fontId="0" fillId="33" borderId="19" xfId="64" applyNumberFormat="1" applyFont="1" applyFill="1" applyBorder="1" applyProtection="1">
      <alignment vertical="center"/>
      <protection locked="0"/>
    </xf>
    <xf numFmtId="0" fontId="21" fillId="0" borderId="21" xfId="64" applyNumberFormat="1" applyFont="1" applyBorder="1" applyAlignment="1" applyProtection="1">
      <alignment horizontal="center"/>
      <protection locked="0"/>
    </xf>
    <xf numFmtId="0" fontId="0" fillId="0" borderId="10" xfId="64" applyNumberFormat="1" applyFont="1" applyBorder="1" applyAlignment="1" applyProtection="1" quotePrefix="1">
      <alignment horizontal="center"/>
      <protection locked="0"/>
    </xf>
    <xf numFmtId="3" fontId="23" fillId="0" borderId="12" xfId="64" applyNumberFormat="1" applyFont="1" applyBorder="1">
      <alignment vertical="center"/>
      <protection/>
    </xf>
    <xf numFmtId="3" fontId="0" fillId="0" borderId="0" xfId="64" applyNumberFormat="1" applyFont="1" applyBorder="1" applyProtection="1">
      <alignment vertical="center"/>
      <protection locked="0"/>
    </xf>
    <xf numFmtId="0" fontId="0" fillId="0" borderId="0" xfId="64" applyFont="1" applyBorder="1">
      <alignment vertical="center"/>
      <protection/>
    </xf>
    <xf numFmtId="0" fontId="0" fillId="0" borderId="12" xfId="64" applyNumberFormat="1" applyFont="1" applyBorder="1" applyProtection="1">
      <alignment vertical="center"/>
      <protection locked="0"/>
    </xf>
    <xf numFmtId="0" fontId="0" fillId="0" borderId="12" xfId="64" applyNumberFormat="1" applyFont="1" applyBorder="1" applyAlignment="1" applyProtection="1">
      <alignment horizontal="center"/>
      <protection locked="0"/>
    </xf>
    <xf numFmtId="0" fontId="0" fillId="0" borderId="23" xfId="64" applyFont="1" applyBorder="1">
      <alignment vertical="center"/>
      <protection/>
    </xf>
    <xf numFmtId="0" fontId="0" fillId="0" borderId="20" xfId="64" applyNumberFormat="1" applyFont="1" applyBorder="1" applyProtection="1">
      <alignment vertical="center"/>
      <protection locked="0"/>
    </xf>
    <xf numFmtId="0" fontId="0" fillId="0" borderId="19" xfId="64" applyNumberFormat="1" applyFont="1" applyBorder="1" applyAlignment="1" applyProtection="1">
      <alignment horizontal="center"/>
      <protection locked="0"/>
    </xf>
    <xf numFmtId="3" fontId="23" fillId="0" borderId="19" xfId="64" applyNumberFormat="1" applyFont="1" applyBorder="1">
      <alignment vertical="center"/>
      <protection/>
    </xf>
    <xf numFmtId="0" fontId="0" fillId="0" borderId="17" xfId="64" applyNumberFormat="1" applyFont="1" applyBorder="1" applyProtection="1">
      <alignment vertical="center"/>
      <protection locked="0"/>
    </xf>
    <xf numFmtId="3" fontId="0" fillId="33" borderId="17" xfId="64" applyNumberFormat="1" applyFont="1" applyFill="1" applyBorder="1" applyProtection="1">
      <alignment vertical="center"/>
      <protection locked="0"/>
    </xf>
    <xf numFmtId="3" fontId="0" fillId="33" borderId="17" xfId="64" applyNumberFormat="1" applyFont="1" applyFill="1" applyBorder="1" applyAlignment="1" applyProtection="1">
      <alignment/>
      <protection locked="0"/>
    </xf>
    <xf numFmtId="0" fontId="14" fillId="33" borderId="17" xfId="64" applyFill="1" applyBorder="1" applyAlignment="1">
      <alignment/>
      <protection/>
    </xf>
    <xf numFmtId="0" fontId="0" fillId="0" borderId="0" xfId="64" applyNumberFormat="1" applyFont="1" applyBorder="1" applyProtection="1">
      <alignment vertical="center"/>
      <protection locked="0"/>
    </xf>
    <xf numFmtId="3" fontId="0" fillId="33" borderId="0" xfId="64" applyNumberFormat="1" applyFont="1" applyFill="1" applyBorder="1" applyProtection="1">
      <alignment vertical="center"/>
      <protection locked="0"/>
    </xf>
    <xf numFmtId="0" fontId="23" fillId="33" borderId="0" xfId="64" applyFont="1" applyFill="1" applyAlignment="1">
      <alignment/>
      <protection/>
    </xf>
    <xf numFmtId="0" fontId="14" fillId="33" borderId="0" xfId="64" applyFill="1" applyAlignment="1">
      <alignment/>
      <protection/>
    </xf>
    <xf numFmtId="0" fontId="14" fillId="0" borderId="0" xfId="64" applyAlignment="1">
      <alignment/>
      <protection/>
    </xf>
    <xf numFmtId="3" fontId="0" fillId="0" borderId="0" xfId="64" applyNumberFormat="1" applyFont="1" applyFill="1" applyProtection="1">
      <alignment vertical="center"/>
      <protection locked="0"/>
    </xf>
    <xf numFmtId="3" fontId="0" fillId="33" borderId="0" xfId="64" applyNumberFormat="1" applyFont="1" applyFill="1" applyProtection="1">
      <alignment vertical="center"/>
      <protection locked="0"/>
    </xf>
    <xf numFmtId="1" fontId="0" fillId="33" borderId="0" xfId="64" applyNumberFormat="1" applyFont="1" applyFill="1" applyProtection="1">
      <alignment vertical="center"/>
      <protection locked="0"/>
    </xf>
    <xf numFmtId="0" fontId="23" fillId="0" borderId="0" xfId="64" applyNumberFormat="1" applyFont="1" applyProtection="1">
      <alignment vertical="center"/>
      <protection locked="0"/>
    </xf>
    <xf numFmtId="0" fontId="23" fillId="0" borderId="0" xfId="64" applyFont="1">
      <alignment vertical="center"/>
      <protection/>
    </xf>
    <xf numFmtId="0" fontId="23" fillId="33" borderId="0" xfId="64" applyFont="1" applyFill="1">
      <alignment vertical="center"/>
      <protection/>
    </xf>
    <xf numFmtId="0" fontId="23" fillId="33" borderId="0" xfId="64" applyNumberFormat="1" applyFont="1" applyFill="1" applyProtection="1">
      <alignment vertical="center"/>
      <protection locked="0"/>
    </xf>
    <xf numFmtId="0" fontId="23" fillId="0" borderId="0" xfId="64" applyNumberFormat="1" applyFont="1" applyFill="1" applyProtection="1">
      <alignment vertical="center"/>
      <protection locked="0"/>
    </xf>
    <xf numFmtId="0" fontId="23" fillId="0" borderId="11" xfId="64" applyNumberFormat="1" applyFont="1" applyBorder="1" applyProtection="1">
      <alignment vertical="center"/>
      <protection locked="0"/>
    </xf>
    <xf numFmtId="0" fontId="23" fillId="33" borderId="11" xfId="64" applyNumberFormat="1" applyFont="1" applyFill="1" applyBorder="1" applyProtection="1">
      <alignment vertical="center"/>
      <protection locked="0"/>
    </xf>
    <xf numFmtId="0" fontId="23" fillId="33" borderId="17" xfId="64" applyNumberFormat="1" applyFont="1" applyFill="1" applyBorder="1" applyProtection="1">
      <alignment vertical="center"/>
      <protection locked="0"/>
    </xf>
    <xf numFmtId="0" fontId="23" fillId="33" borderId="11" xfId="64" applyNumberFormat="1" applyFont="1" applyFill="1" applyBorder="1" applyAlignment="1" applyProtection="1">
      <alignment horizontal="centerContinuous"/>
      <protection locked="0"/>
    </xf>
    <xf numFmtId="0" fontId="23" fillId="33" borderId="17" xfId="64" applyNumberFormat="1" applyFont="1" applyFill="1" applyBorder="1" applyAlignment="1" applyProtection="1">
      <alignment horizontal="centerContinuous"/>
      <protection locked="0"/>
    </xf>
    <xf numFmtId="0" fontId="23" fillId="33" borderId="24" xfId="64" applyNumberFormat="1" applyFont="1" applyFill="1" applyBorder="1" applyAlignment="1" applyProtection="1">
      <alignment horizontal="centerContinuous"/>
      <protection locked="0"/>
    </xf>
    <xf numFmtId="0" fontId="23" fillId="0" borderId="24" xfId="64" applyNumberFormat="1" applyFont="1" applyFill="1" applyBorder="1" applyAlignment="1" applyProtection="1">
      <alignment horizontal="centerContinuous"/>
      <protection locked="0"/>
    </xf>
    <xf numFmtId="0" fontId="23" fillId="0" borderId="17" xfId="64" applyNumberFormat="1" applyFont="1" applyFill="1" applyBorder="1" applyAlignment="1" applyProtection="1">
      <alignment horizontal="centerContinuous"/>
      <protection locked="0"/>
    </xf>
    <xf numFmtId="0" fontId="23" fillId="33" borderId="22" xfId="64" applyNumberFormat="1" applyFont="1" applyFill="1" applyBorder="1" applyAlignment="1" applyProtection="1">
      <alignment horizontal="centerContinuous"/>
      <protection locked="0"/>
    </xf>
    <xf numFmtId="0" fontId="23" fillId="0" borderId="10" xfId="64" applyNumberFormat="1" applyFont="1" applyBorder="1" applyAlignment="1" applyProtection="1">
      <alignment horizontal="center"/>
      <protection locked="0"/>
    </xf>
    <xf numFmtId="0" fontId="23" fillId="33" borderId="10" xfId="64" applyNumberFormat="1" applyFont="1" applyFill="1" applyBorder="1" applyAlignment="1" applyProtection="1">
      <alignment horizontal="centerContinuous"/>
      <protection locked="0"/>
    </xf>
    <xf numFmtId="0" fontId="23" fillId="33" borderId="0" xfId="64" applyNumberFormat="1" applyFont="1" applyFill="1" applyAlignment="1" applyProtection="1">
      <alignment horizontal="centerContinuous"/>
      <protection locked="0"/>
    </xf>
    <xf numFmtId="0" fontId="23" fillId="33" borderId="11" xfId="64" applyNumberFormat="1" applyFont="1" applyFill="1" applyBorder="1" applyAlignment="1" applyProtection="1" quotePrefix="1">
      <alignment horizontal="centerContinuous"/>
      <protection locked="0"/>
    </xf>
    <xf numFmtId="0" fontId="23" fillId="0" borderId="11" xfId="64" applyNumberFormat="1" applyFont="1" applyFill="1" applyBorder="1" applyAlignment="1" applyProtection="1">
      <alignment horizontal="centerContinuous"/>
      <protection locked="0"/>
    </xf>
    <xf numFmtId="0" fontId="23" fillId="0" borderId="10" xfId="64" applyNumberFormat="1" applyFont="1" applyBorder="1" applyProtection="1">
      <alignment vertical="center"/>
      <protection locked="0"/>
    </xf>
    <xf numFmtId="0" fontId="23" fillId="33" borderId="11" xfId="64" applyNumberFormat="1" applyFont="1" applyFill="1" applyBorder="1" applyAlignment="1" applyProtection="1">
      <alignment horizontal="center"/>
      <protection locked="0"/>
    </xf>
    <xf numFmtId="0" fontId="23" fillId="33" borderId="15" xfId="64" applyNumberFormat="1" applyFont="1" applyFill="1" applyBorder="1" applyAlignment="1" applyProtection="1">
      <alignment horizontal="center"/>
      <protection locked="0"/>
    </xf>
    <xf numFmtId="0" fontId="23" fillId="33" borderId="11" xfId="64" applyNumberFormat="1" applyFont="1" applyFill="1" applyBorder="1" applyAlignment="1" applyProtection="1">
      <alignment horizontal="right"/>
      <protection locked="0"/>
    </xf>
    <xf numFmtId="0" fontId="23" fillId="33" borderId="15" xfId="64" applyNumberFormat="1" applyFont="1" applyFill="1" applyBorder="1" applyAlignment="1" applyProtection="1">
      <alignment horizontal="right"/>
      <protection locked="0"/>
    </xf>
    <xf numFmtId="0" fontId="23" fillId="0" borderId="11" xfId="64" applyNumberFormat="1" applyFont="1" applyFill="1" applyBorder="1" applyAlignment="1" applyProtection="1">
      <alignment horizontal="right"/>
      <protection locked="0"/>
    </xf>
    <xf numFmtId="3" fontId="23" fillId="33" borderId="10" xfId="64" applyNumberFormat="1" applyFont="1" applyFill="1" applyBorder="1" applyProtection="1">
      <alignment vertical="center"/>
      <protection locked="0"/>
    </xf>
    <xf numFmtId="3" fontId="23" fillId="33" borderId="12" xfId="64" applyNumberFormat="1" applyFont="1" applyFill="1" applyBorder="1" applyProtection="1">
      <alignment vertical="center"/>
      <protection locked="0"/>
    </xf>
    <xf numFmtId="3" fontId="23" fillId="0" borderId="10" xfId="64" applyNumberFormat="1" applyFont="1" applyFill="1" applyBorder="1" applyProtection="1">
      <alignment vertical="center"/>
      <protection locked="0"/>
    </xf>
    <xf numFmtId="0" fontId="10" fillId="0" borderId="10" xfId="64" applyFont="1" applyBorder="1" applyAlignment="1" applyProtection="1" quotePrefix="1">
      <alignment horizontal="center"/>
      <protection locked="0"/>
    </xf>
    <xf numFmtId="0" fontId="23" fillId="0" borderId="12" xfId="64" applyFont="1" applyBorder="1" applyAlignment="1" applyProtection="1" quotePrefix="1">
      <alignment horizontal="center"/>
      <protection locked="0"/>
    </xf>
    <xf numFmtId="3" fontId="23" fillId="33" borderId="19" xfId="64" applyNumberFormat="1" applyFont="1" applyFill="1" applyBorder="1" applyProtection="1">
      <alignment vertical="center"/>
      <protection locked="0"/>
    </xf>
    <xf numFmtId="0" fontId="18" fillId="0" borderId="10" xfId="64" applyFont="1" applyBorder="1" applyProtection="1">
      <alignment vertical="center"/>
      <protection locked="0"/>
    </xf>
    <xf numFmtId="0" fontId="18" fillId="0" borderId="10" xfId="64" applyFont="1" applyBorder="1" applyAlignment="1" applyProtection="1">
      <alignment horizontal="center"/>
      <protection locked="0"/>
    </xf>
    <xf numFmtId="3" fontId="23" fillId="0" borderId="12" xfId="64" applyNumberFormat="1" applyFont="1" applyFill="1" applyBorder="1">
      <alignment vertical="center"/>
      <protection/>
    </xf>
    <xf numFmtId="0" fontId="23" fillId="0" borderId="0" xfId="64" applyFont="1" applyBorder="1">
      <alignment vertical="center"/>
      <protection/>
    </xf>
    <xf numFmtId="0" fontId="18" fillId="0" borderId="20" xfId="64" applyFont="1" applyBorder="1" applyProtection="1">
      <alignment vertical="center"/>
      <protection locked="0"/>
    </xf>
    <xf numFmtId="0" fontId="18" fillId="0" borderId="20" xfId="64" applyFont="1" applyBorder="1" applyAlignment="1" applyProtection="1">
      <alignment horizontal="center"/>
      <protection locked="0"/>
    </xf>
    <xf numFmtId="3" fontId="23" fillId="0" borderId="19" xfId="64" applyNumberFormat="1" applyFont="1" applyFill="1" applyBorder="1">
      <alignment vertical="center"/>
      <protection/>
    </xf>
    <xf numFmtId="0" fontId="18" fillId="0" borderId="13" xfId="64" applyFont="1" applyBorder="1" applyProtection="1">
      <alignment vertical="center"/>
      <protection locked="0"/>
    </xf>
    <xf numFmtId="0" fontId="18" fillId="0" borderId="13" xfId="64" applyFont="1" applyBorder="1" applyAlignment="1" applyProtection="1">
      <alignment horizontal="center"/>
      <protection locked="0"/>
    </xf>
    <xf numFmtId="3" fontId="23" fillId="0" borderId="14" xfId="64" applyNumberFormat="1" applyFont="1" applyBorder="1">
      <alignment vertical="center"/>
      <protection/>
    </xf>
    <xf numFmtId="0" fontId="23" fillId="0" borderId="17" xfId="64" applyNumberFormat="1" applyFont="1" applyBorder="1" applyProtection="1">
      <alignment vertical="center"/>
      <protection locked="0"/>
    </xf>
    <xf numFmtId="3" fontId="23" fillId="33" borderId="17" xfId="64" applyNumberFormat="1" applyFont="1" applyFill="1" applyBorder="1" applyProtection="1">
      <alignment vertical="center"/>
      <protection locked="0"/>
    </xf>
    <xf numFmtId="0" fontId="23" fillId="0" borderId="17" xfId="64" applyNumberFormat="1" applyFont="1" applyFill="1" applyBorder="1" applyProtection="1">
      <alignment vertical="center"/>
      <protection locked="0"/>
    </xf>
    <xf numFmtId="3" fontId="23" fillId="0" borderId="0" xfId="64" applyNumberFormat="1" applyFont="1" applyProtection="1">
      <alignment vertical="center"/>
      <protection locked="0"/>
    </xf>
    <xf numFmtId="3" fontId="23" fillId="33" borderId="0" xfId="64" applyNumberFormat="1" applyFont="1" applyFill="1" applyProtection="1">
      <alignment vertical="center"/>
      <protection locked="0"/>
    </xf>
    <xf numFmtId="3" fontId="23" fillId="0" borderId="0" xfId="64" applyNumberFormat="1" applyFont="1" applyFill="1" applyProtection="1">
      <alignment vertical="center"/>
      <protection locked="0"/>
    </xf>
    <xf numFmtId="3" fontId="11" fillId="33" borderId="0" xfId="64" applyNumberFormat="1" applyFont="1" applyFill="1" applyProtection="1">
      <alignment vertical="center"/>
      <protection locked="0"/>
    </xf>
    <xf numFmtId="3" fontId="27" fillId="33" borderId="0" xfId="64" applyNumberFormat="1" applyFont="1" applyFill="1" applyProtection="1">
      <alignment vertical="center"/>
      <protection locked="0"/>
    </xf>
    <xf numFmtId="0" fontId="23" fillId="0" borderId="0" xfId="64" applyFont="1" applyFill="1">
      <alignment vertical="center"/>
      <protection/>
    </xf>
    <xf numFmtId="0" fontId="0" fillId="33" borderId="0" xfId="0" applyFill="1" applyAlignment="1">
      <alignment horizontal="centerContinuous"/>
    </xf>
    <xf numFmtId="3" fontId="0" fillId="0" borderId="0" xfId="0" applyNumberFormat="1" applyFont="1" applyAlignment="1" applyProtection="1">
      <alignment/>
      <protection locked="0"/>
    </xf>
    <xf numFmtId="0" fontId="0" fillId="0" borderId="0" xfId="0" applyFont="1" applyAlignment="1">
      <alignment/>
    </xf>
    <xf numFmtId="3" fontId="0" fillId="33" borderId="0" xfId="0" applyNumberFormat="1" applyFill="1" applyAlignment="1" applyProtection="1">
      <alignment/>
      <protection locked="0"/>
    </xf>
    <xf numFmtId="0" fontId="0" fillId="0" borderId="0" xfId="0" applyNumberFormat="1" applyAlignment="1" applyProtection="1">
      <alignment horizontal="center"/>
      <protection locked="0"/>
    </xf>
    <xf numFmtId="0" fontId="0" fillId="33" borderId="0" xfId="0" applyFill="1" applyAlignment="1">
      <alignment/>
    </xf>
    <xf numFmtId="1" fontId="0" fillId="33" borderId="0" xfId="0" applyNumberFormat="1" applyFill="1" applyAlignment="1" applyProtection="1">
      <alignment/>
      <protection locked="0"/>
    </xf>
    <xf numFmtId="0" fontId="0" fillId="0" borderId="0" xfId="64" applyFont="1" applyFill="1">
      <alignment vertical="center"/>
      <protection/>
    </xf>
    <xf numFmtId="216" fontId="0" fillId="0" borderId="0" xfId="64" applyNumberFormat="1" applyFont="1">
      <alignment vertical="center"/>
      <protection/>
    </xf>
    <xf numFmtId="0" fontId="0" fillId="0" borderId="0" xfId="64" applyNumberFormat="1" applyFont="1" applyBorder="1" applyAlignment="1" applyProtection="1">
      <alignment horizontal="center"/>
      <protection locked="0"/>
    </xf>
    <xf numFmtId="0" fontId="0" fillId="0" borderId="0" xfId="64" applyNumberFormat="1" applyFont="1" applyBorder="1" applyAlignment="1" applyProtection="1">
      <alignment horizontal="centerContinuous"/>
      <protection locked="0"/>
    </xf>
    <xf numFmtId="3" fontId="0" fillId="0" borderId="0" xfId="64" applyNumberFormat="1" applyFont="1" applyBorder="1">
      <alignment vertical="center"/>
      <protection/>
    </xf>
    <xf numFmtId="3" fontId="0" fillId="34" borderId="0" xfId="64" applyNumberFormat="1" applyFont="1" applyFill="1" applyBorder="1" applyProtection="1">
      <alignment vertical="center"/>
      <protection locked="0"/>
    </xf>
    <xf numFmtId="3" fontId="0" fillId="34" borderId="0" xfId="64" applyNumberFormat="1" applyFont="1" applyFill="1" applyBorder="1">
      <alignment vertical="center"/>
      <protection/>
    </xf>
    <xf numFmtId="3" fontId="0" fillId="0" borderId="0" xfId="64" applyNumberFormat="1" applyFont="1" applyBorder="1" applyAlignment="1" applyProtection="1">
      <alignment horizontal="center"/>
      <protection locked="0"/>
    </xf>
    <xf numFmtId="3" fontId="5" fillId="0" borderId="0" xfId="64" applyNumberFormat="1" applyFont="1" applyBorder="1" applyProtection="1">
      <alignment vertical="center"/>
      <protection locked="0"/>
    </xf>
    <xf numFmtId="230" fontId="5" fillId="0" borderId="0" xfId="64" applyNumberFormat="1" applyFont="1" applyBorder="1" applyProtection="1">
      <alignment vertical="center"/>
      <protection locked="0"/>
    </xf>
    <xf numFmtId="3" fontId="0" fillId="0" borderId="10" xfId="64" applyNumberFormat="1" applyFont="1" applyBorder="1" applyAlignment="1" applyProtection="1">
      <alignment horizontal="center"/>
      <protection locked="0"/>
    </xf>
    <xf numFmtId="230" fontId="0" fillId="0" borderId="0" xfId="64" applyNumberFormat="1" applyFont="1" applyBorder="1" applyProtection="1">
      <alignment vertical="center"/>
      <protection locked="0"/>
    </xf>
    <xf numFmtId="3" fontId="10" fillId="0" borderId="0" xfId="64" applyNumberFormat="1" applyFont="1" applyBorder="1" applyProtection="1">
      <alignment vertical="center"/>
      <protection locked="0"/>
    </xf>
    <xf numFmtId="3" fontId="0" fillId="0" borderId="0" xfId="64" applyNumberFormat="1" applyFont="1" applyBorder="1" applyAlignment="1">
      <alignment horizontal="center"/>
      <protection/>
    </xf>
    <xf numFmtId="0" fontId="0" fillId="0" borderId="0" xfId="64" applyFont="1" applyAlignment="1">
      <alignment horizontal="center"/>
      <protection/>
    </xf>
    <xf numFmtId="0" fontId="18" fillId="33" borderId="0" xfId="0" applyFont="1" applyFill="1" applyAlignment="1">
      <alignment/>
    </xf>
    <xf numFmtId="0" fontId="0" fillId="0" borderId="0" xfId="0" applyFill="1" applyAlignment="1">
      <alignment/>
    </xf>
    <xf numFmtId="0" fontId="18" fillId="0" borderId="0" xfId="0" applyFont="1" applyFill="1" applyBorder="1" applyAlignment="1">
      <alignment/>
    </xf>
    <xf numFmtId="3" fontId="0" fillId="33" borderId="12" xfId="0" applyNumberFormat="1" applyFill="1" applyBorder="1" applyAlignment="1" applyProtection="1">
      <alignment horizontal="center"/>
      <protection locked="0"/>
    </xf>
    <xf numFmtId="0" fontId="0" fillId="33" borderId="12" xfId="0" applyFill="1" applyBorder="1" applyAlignment="1">
      <alignment horizontal="center"/>
    </xf>
    <xf numFmtId="0" fontId="0" fillId="33" borderId="0" xfId="0" applyFill="1" applyBorder="1" applyAlignment="1">
      <alignment/>
    </xf>
    <xf numFmtId="0" fontId="28" fillId="33" borderId="0" xfId="0" applyFont="1" applyFill="1" applyAlignment="1">
      <alignment/>
    </xf>
    <xf numFmtId="38" fontId="0" fillId="0" borderId="0" xfId="52" applyFont="1" applyFill="1" applyBorder="1" applyAlignment="1" applyProtection="1">
      <alignment/>
      <protection locked="0"/>
    </xf>
    <xf numFmtId="0" fontId="0" fillId="33" borderId="0" xfId="0" applyFont="1" applyFill="1" applyAlignment="1">
      <alignment horizontal="right"/>
    </xf>
    <xf numFmtId="0" fontId="0" fillId="0" borderId="0" xfId="0" applyFont="1" applyFill="1" applyAlignment="1">
      <alignment/>
    </xf>
    <xf numFmtId="232" fontId="0" fillId="0" borderId="0" xfId="0" applyNumberFormat="1" applyFont="1" applyFill="1" applyAlignment="1">
      <alignment/>
    </xf>
    <xf numFmtId="3" fontId="6" fillId="0" borderId="0" xfId="0" applyNumberFormat="1" applyFont="1" applyFill="1" applyBorder="1" applyAlignment="1" applyProtection="1">
      <alignment/>
      <protection locked="0"/>
    </xf>
    <xf numFmtId="3" fontId="6" fillId="33" borderId="0" xfId="0" applyNumberFormat="1" applyFont="1" applyFill="1" applyBorder="1" applyAlignment="1" applyProtection="1">
      <alignment/>
      <protection locked="0"/>
    </xf>
    <xf numFmtId="0" fontId="25" fillId="0" borderId="0" xfId="0" applyFont="1" applyFill="1" applyAlignment="1">
      <alignment/>
    </xf>
    <xf numFmtId="0" fontId="25" fillId="33" borderId="0" xfId="0" applyFont="1" applyFill="1" applyAlignment="1">
      <alignment/>
    </xf>
    <xf numFmtId="232" fontId="0" fillId="0" borderId="0" xfId="0" applyNumberFormat="1" applyFill="1" applyAlignment="1">
      <alignment/>
    </xf>
    <xf numFmtId="0" fontId="25" fillId="0" borderId="0" xfId="0" applyNumberFormat="1" applyFont="1" applyFill="1" applyBorder="1" applyAlignment="1" applyProtection="1">
      <alignment/>
      <protection locked="0"/>
    </xf>
    <xf numFmtId="0" fontId="25" fillId="33" borderId="0" xfId="0" applyNumberFormat="1" applyFont="1" applyFill="1" applyBorder="1" applyAlignment="1" applyProtection="1">
      <alignment/>
      <protection locked="0"/>
    </xf>
    <xf numFmtId="3" fontId="25" fillId="0" borderId="0" xfId="0" applyNumberFormat="1" applyFont="1" applyFill="1" applyBorder="1" applyAlignment="1" applyProtection="1">
      <alignment/>
      <protection locked="0"/>
    </xf>
    <xf numFmtId="0" fontId="28" fillId="0" borderId="0" xfId="0" applyFont="1" applyFill="1" applyAlignment="1">
      <alignment/>
    </xf>
    <xf numFmtId="3" fontId="25" fillId="33" borderId="0" xfId="0" applyNumberFormat="1" applyFont="1" applyFill="1" applyBorder="1" applyAlignment="1" applyProtection="1">
      <alignment/>
      <protection locked="0"/>
    </xf>
    <xf numFmtId="0" fontId="0" fillId="33" borderId="0" xfId="0" applyFill="1" applyAlignment="1">
      <alignment horizontal="right"/>
    </xf>
    <xf numFmtId="0" fontId="29" fillId="0" borderId="0" xfId="0" applyFont="1" applyFill="1" applyAlignment="1">
      <alignment/>
    </xf>
    <xf numFmtId="0" fontId="23" fillId="0" borderId="0" xfId="0" applyFont="1" applyFill="1" applyAlignment="1">
      <alignment/>
    </xf>
    <xf numFmtId="0" fontId="18" fillId="0" borderId="0" xfId="0" applyFont="1" applyFill="1" applyAlignment="1">
      <alignment/>
    </xf>
    <xf numFmtId="231" fontId="0" fillId="33" borderId="0" xfId="0" applyNumberFormat="1" applyFill="1" applyAlignment="1">
      <alignment/>
    </xf>
    <xf numFmtId="0" fontId="25" fillId="0" borderId="0" xfId="0" applyFont="1" applyBorder="1" applyAlignment="1">
      <alignment horizontal="center" vertical="center"/>
    </xf>
    <xf numFmtId="0" fontId="0" fillId="0" borderId="0" xfId="0" applyAlignment="1">
      <alignment vertical="center"/>
    </xf>
    <xf numFmtId="0" fontId="0" fillId="0" borderId="18" xfId="0" applyBorder="1" applyAlignment="1">
      <alignment horizontal="center" vertical="center"/>
    </xf>
    <xf numFmtId="0" fontId="0" fillId="0" borderId="25" xfId="0" applyBorder="1" applyAlignment="1">
      <alignment horizontal="center" vertical="center"/>
    </xf>
    <xf numFmtId="0" fontId="0" fillId="33" borderId="10" xfId="0" applyFill="1" applyBorder="1" applyAlignment="1">
      <alignment horizontal="center" vertical="center"/>
    </xf>
    <xf numFmtId="0" fontId="0" fillId="33" borderId="12" xfId="0" applyFont="1" applyFill="1" applyBorder="1" applyAlignment="1">
      <alignment vertical="center"/>
    </xf>
    <xf numFmtId="0" fontId="0" fillId="33" borderId="0" xfId="0" applyFill="1" applyAlignment="1">
      <alignment vertical="center"/>
    </xf>
    <xf numFmtId="0" fontId="0" fillId="33" borderId="13" xfId="0" applyFill="1" applyBorder="1" applyAlignment="1">
      <alignment horizontal="center" vertical="center"/>
    </xf>
    <xf numFmtId="0" fontId="0" fillId="33" borderId="14" xfId="0" applyFont="1" applyFill="1" applyBorder="1" applyAlignment="1">
      <alignment vertical="center"/>
    </xf>
    <xf numFmtId="0" fontId="0" fillId="33" borderId="12" xfId="0" applyFont="1" applyFill="1" applyBorder="1" applyAlignment="1">
      <alignment vertical="center"/>
    </xf>
    <xf numFmtId="0" fontId="0" fillId="33" borderId="14" xfId="0" applyFill="1" applyBorder="1" applyAlignment="1">
      <alignment horizontal="center" vertical="center"/>
    </xf>
    <xf numFmtId="0" fontId="0" fillId="33" borderId="14" xfId="0" applyFont="1" applyFill="1" applyBorder="1" applyAlignment="1">
      <alignment vertical="center"/>
    </xf>
    <xf numFmtId="0" fontId="0" fillId="0" borderId="0" xfId="0" applyAlignment="1">
      <alignment horizontal="center" vertical="center"/>
    </xf>
    <xf numFmtId="0" fontId="0" fillId="0" borderId="0" xfId="0" applyAlignment="1">
      <alignment vertical="top"/>
    </xf>
    <xf numFmtId="0" fontId="6" fillId="0" borderId="0" xfId="0" applyFont="1" applyAlignment="1">
      <alignment vertical="top"/>
    </xf>
    <xf numFmtId="0" fontId="6" fillId="0" borderId="0" xfId="0" applyFont="1" applyAlignment="1">
      <alignment horizontal="centerContinuous"/>
    </xf>
    <xf numFmtId="0" fontId="25" fillId="33" borderId="0" xfId="0" applyFont="1" applyFill="1" applyAlignment="1">
      <alignment horizontal="left" vertical="top"/>
    </xf>
    <xf numFmtId="3" fontId="0" fillId="33" borderId="11" xfId="0" applyNumberFormat="1" applyFill="1" applyBorder="1" applyAlignment="1" applyProtection="1">
      <alignment/>
      <protection locked="0"/>
    </xf>
    <xf numFmtId="4" fontId="0" fillId="0" borderId="18" xfId="0" applyNumberFormat="1" applyBorder="1" applyAlignment="1" applyProtection="1">
      <alignment horizontal="centerContinuous"/>
      <protection locked="0"/>
    </xf>
    <xf numFmtId="4" fontId="0" fillId="0" borderId="24" xfId="0" applyNumberFormat="1" applyBorder="1" applyAlignment="1" applyProtection="1">
      <alignment horizontal="centerContinuous"/>
      <protection locked="0"/>
    </xf>
    <xf numFmtId="0" fontId="0" fillId="0" borderId="24" xfId="0" applyBorder="1" applyAlignment="1" applyProtection="1">
      <alignment horizontal="centerContinuous"/>
      <protection locked="0"/>
    </xf>
    <xf numFmtId="3" fontId="0" fillId="0" borderId="26" xfId="0" applyNumberFormat="1" applyBorder="1" applyAlignment="1" applyProtection="1">
      <alignment horizontal="centerContinuous"/>
      <protection locked="0"/>
    </xf>
    <xf numFmtId="3" fontId="0" fillId="0" borderId="11" xfId="0" applyNumberFormat="1" applyBorder="1" applyAlignment="1" applyProtection="1">
      <alignment horizontal="center"/>
      <protection locked="0"/>
    </xf>
    <xf numFmtId="0" fontId="0" fillId="0" borderId="11" xfId="0" applyBorder="1" applyAlignment="1" applyProtection="1">
      <alignment/>
      <protection locked="0"/>
    </xf>
    <xf numFmtId="0" fontId="0" fillId="0" borderId="22" xfId="0" applyBorder="1" applyAlignment="1" applyProtection="1">
      <alignment/>
      <protection locked="0"/>
    </xf>
    <xf numFmtId="3" fontId="0" fillId="33" borderId="15" xfId="0" applyNumberFormat="1" applyFill="1" applyBorder="1" applyAlignment="1" applyProtection="1">
      <alignment horizontal="center"/>
      <protection locked="0"/>
    </xf>
    <xf numFmtId="3" fontId="0" fillId="33" borderId="10" xfId="0" applyNumberFormat="1" applyFill="1" applyBorder="1" applyAlignment="1" applyProtection="1">
      <alignment horizontal="center"/>
      <protection locked="0"/>
    </xf>
    <xf numFmtId="0" fontId="0" fillId="0" borderId="11" xfId="0" applyBorder="1" applyAlignment="1" applyProtection="1" quotePrefix="1">
      <alignment horizontal="centerContinuous"/>
      <protection locked="0"/>
    </xf>
    <xf numFmtId="4" fontId="0" fillId="0" borderId="17" xfId="0" applyNumberFormat="1" applyBorder="1" applyAlignment="1" applyProtection="1">
      <alignment horizontal="centerContinuous"/>
      <protection locked="0"/>
    </xf>
    <xf numFmtId="0" fontId="0" fillId="0" borderId="17" xfId="0" applyBorder="1" applyAlignment="1" applyProtection="1">
      <alignment horizontal="centerContinuous"/>
      <protection locked="0"/>
    </xf>
    <xf numFmtId="3" fontId="0" fillId="0" borderId="15" xfId="0" applyNumberFormat="1" applyBorder="1" applyAlignment="1" applyProtection="1">
      <alignment horizontal="center"/>
      <protection locked="0"/>
    </xf>
    <xf numFmtId="3" fontId="0" fillId="0" borderId="10" xfId="0" applyNumberFormat="1" applyBorder="1" applyAlignment="1" applyProtection="1">
      <alignment horizontal="center"/>
      <protection locked="0"/>
    </xf>
    <xf numFmtId="3" fontId="0" fillId="0" borderId="11" xfId="0" applyNumberFormat="1" applyBorder="1" applyAlignment="1" applyProtection="1">
      <alignment/>
      <protection locked="0"/>
    </xf>
    <xf numFmtId="4" fontId="0" fillId="0" borderId="11" xfId="0" applyNumberFormat="1" applyBorder="1" applyAlignment="1" applyProtection="1">
      <alignment/>
      <protection locked="0"/>
    </xf>
    <xf numFmtId="3" fontId="0" fillId="0" borderId="12" xfId="0" applyNumberFormat="1" applyBorder="1" applyAlignment="1" applyProtection="1">
      <alignment horizontal="center"/>
      <protection locked="0"/>
    </xf>
    <xf numFmtId="3" fontId="0" fillId="33" borderId="14" xfId="0" applyNumberFormat="1" applyFill="1" applyBorder="1" applyAlignment="1" applyProtection="1">
      <alignment horizontal="center"/>
      <protection locked="0"/>
    </xf>
    <xf numFmtId="0" fontId="0" fillId="33" borderId="15" xfId="0" applyFill="1" applyBorder="1" applyAlignment="1">
      <alignment horizontal="center"/>
    </xf>
    <xf numFmtId="0" fontId="5" fillId="33" borderId="15" xfId="0" applyFont="1" applyFill="1" applyBorder="1" applyAlignment="1">
      <alignment horizontal="center"/>
    </xf>
    <xf numFmtId="221" fontId="0" fillId="33" borderId="12" xfId="0" applyNumberFormat="1" applyFill="1" applyBorder="1" applyAlignment="1" applyProtection="1">
      <alignment horizontal="right"/>
      <protection locked="0"/>
    </xf>
    <xf numFmtId="3" fontId="0" fillId="33" borderId="12" xfId="0" applyNumberFormat="1" applyFill="1" applyBorder="1" applyAlignment="1" applyProtection="1">
      <alignment horizontal="right"/>
      <protection locked="0"/>
    </xf>
    <xf numFmtId="3" fontId="0" fillId="33" borderId="14" xfId="0" applyNumberFormat="1" applyFill="1" applyBorder="1" applyAlignment="1" applyProtection="1">
      <alignment horizontal="right"/>
      <protection locked="0"/>
    </xf>
    <xf numFmtId="0" fontId="0" fillId="0" borderId="0" xfId="0" applyNumberFormat="1" applyBorder="1" applyAlignment="1" applyProtection="1">
      <alignment horizontal="centerContinuous"/>
      <protection locked="0"/>
    </xf>
    <xf numFmtId="1" fontId="0" fillId="0" borderId="0" xfId="0" applyNumberFormat="1" applyFill="1" applyAlignment="1" applyProtection="1">
      <alignment/>
      <protection locked="0"/>
    </xf>
    <xf numFmtId="1" fontId="0" fillId="33" borderId="11" xfId="0" applyNumberFormat="1" applyFont="1" applyFill="1" applyBorder="1" applyAlignment="1" applyProtection="1">
      <alignment horizontal="center"/>
      <protection locked="0"/>
    </xf>
    <xf numFmtId="1" fontId="0" fillId="33" borderId="17" xfId="0" applyNumberFormat="1" applyFill="1" applyBorder="1" applyAlignment="1" applyProtection="1" quotePrefix="1">
      <alignment horizontal="center"/>
      <protection locked="0"/>
    </xf>
    <xf numFmtId="1" fontId="0" fillId="33" borderId="17" xfId="0" applyNumberFormat="1" applyFont="1" applyFill="1" applyBorder="1" applyAlignment="1" applyProtection="1">
      <alignment horizontal="right"/>
      <protection locked="0"/>
    </xf>
    <xf numFmtId="1" fontId="0" fillId="33" borderId="11" xfId="0" applyNumberFormat="1" applyFill="1" applyBorder="1" applyAlignment="1" applyProtection="1">
      <alignment horizontal="center"/>
      <protection locked="0"/>
    </xf>
    <xf numFmtId="1" fontId="0" fillId="33" borderId="17" xfId="0" applyNumberFormat="1" applyFill="1" applyBorder="1" applyAlignment="1" applyProtection="1">
      <alignment horizontal="right"/>
      <protection locked="0"/>
    </xf>
    <xf numFmtId="1" fontId="0" fillId="33" borderId="15" xfId="0" applyNumberFormat="1" applyFill="1" applyBorder="1" applyAlignment="1" applyProtection="1" quotePrefix="1">
      <alignment horizontal="center"/>
      <protection locked="0"/>
    </xf>
    <xf numFmtId="1" fontId="0" fillId="0" borderId="10" xfId="0" applyNumberFormat="1" applyBorder="1" applyAlignment="1" applyProtection="1">
      <alignment/>
      <protection locked="0"/>
    </xf>
    <xf numFmtId="1" fontId="0" fillId="33" borderId="18" xfId="0" applyNumberFormat="1" applyFont="1" applyFill="1" applyBorder="1" applyAlignment="1" applyProtection="1">
      <alignment horizontal="center"/>
      <protection locked="0"/>
    </xf>
    <xf numFmtId="1" fontId="0" fillId="33" borderId="27" xfId="0" applyNumberFormat="1" applyFont="1" applyFill="1" applyBorder="1" applyAlignment="1" applyProtection="1">
      <alignment horizontal="center"/>
      <protection locked="0"/>
    </xf>
    <xf numFmtId="1" fontId="0" fillId="33" borderId="18" xfId="0" applyNumberFormat="1" applyFill="1" applyBorder="1" applyAlignment="1" applyProtection="1">
      <alignment horizontal="center"/>
      <protection locked="0"/>
    </xf>
    <xf numFmtId="1" fontId="0" fillId="33" borderId="27" xfId="0" applyNumberFormat="1" applyFill="1" applyBorder="1" applyAlignment="1" applyProtection="1">
      <alignment horizontal="center"/>
      <protection locked="0"/>
    </xf>
    <xf numFmtId="1" fontId="0" fillId="33" borderId="14" xfId="0" applyNumberFormat="1" applyFill="1" applyBorder="1" applyAlignment="1" applyProtection="1">
      <alignment horizontal="center"/>
      <protection locked="0"/>
    </xf>
    <xf numFmtId="1" fontId="5" fillId="0" borderId="10" xfId="0" applyNumberFormat="1" applyFont="1" applyBorder="1" applyAlignment="1" applyProtection="1">
      <alignment horizontal="center"/>
      <protection locked="0"/>
    </xf>
    <xf numFmtId="0" fontId="0" fillId="0" borderId="0" xfId="0" applyFill="1" applyBorder="1" applyAlignment="1">
      <alignment/>
    </xf>
    <xf numFmtId="38" fontId="0" fillId="0" borderId="10" xfId="52" applyFont="1" applyBorder="1" applyAlignment="1" applyProtection="1">
      <alignment/>
      <protection locked="0"/>
    </xf>
    <xf numFmtId="38" fontId="0" fillId="0" borderId="10" xfId="52" applyFont="1" applyBorder="1" applyAlignment="1" applyProtection="1">
      <alignment horizontal="center"/>
      <protection locked="0"/>
    </xf>
    <xf numFmtId="1" fontId="0" fillId="0" borderId="28" xfId="0" applyNumberFormat="1" applyFill="1" applyBorder="1" applyAlignment="1" applyProtection="1">
      <alignment/>
      <protection locked="0"/>
    </xf>
    <xf numFmtId="1" fontId="0" fillId="0" borderId="29" xfId="0" applyNumberFormat="1" applyFill="1" applyBorder="1" applyAlignment="1" applyProtection="1">
      <alignment/>
      <protection locked="0"/>
    </xf>
    <xf numFmtId="1" fontId="0" fillId="0" borderId="0" xfId="0" applyNumberFormat="1" applyFill="1" applyBorder="1" applyAlignment="1" applyProtection="1">
      <alignment/>
      <protection locked="0"/>
    </xf>
    <xf numFmtId="1" fontId="0" fillId="0" borderId="30" xfId="0" applyNumberFormat="1" applyFill="1" applyBorder="1" applyAlignment="1" applyProtection="1">
      <alignment/>
      <protection locked="0"/>
    </xf>
    <xf numFmtId="38" fontId="0" fillId="0" borderId="12" xfId="52" applyFont="1" applyBorder="1" applyAlignment="1" applyProtection="1">
      <alignment/>
      <protection locked="0"/>
    </xf>
    <xf numFmtId="1" fontId="0" fillId="0" borderId="30" xfId="0" applyNumberFormat="1" applyFill="1" applyBorder="1" applyAlignment="1" applyProtection="1">
      <alignment horizontal="center"/>
      <protection locked="0"/>
    </xf>
    <xf numFmtId="1" fontId="0" fillId="0" borderId="0" xfId="0" applyNumberFormat="1" applyFill="1" applyBorder="1" applyAlignment="1" applyProtection="1">
      <alignment horizontal="center"/>
      <protection locked="0"/>
    </xf>
    <xf numFmtId="2" fontId="0" fillId="0" borderId="12" xfId="0" applyNumberFormat="1" applyBorder="1" applyAlignment="1" applyProtection="1">
      <alignment horizontal="center"/>
      <protection locked="0"/>
    </xf>
    <xf numFmtId="38" fontId="10" fillId="0" borderId="31" xfId="52" applyFont="1" applyFill="1" applyBorder="1" applyAlignment="1" applyProtection="1">
      <alignment/>
      <protection locked="0"/>
    </xf>
    <xf numFmtId="38" fontId="10" fillId="0" borderId="0" xfId="52" applyFont="1" applyFill="1" applyBorder="1" applyAlignment="1" applyProtection="1">
      <alignment/>
      <protection locked="0"/>
    </xf>
    <xf numFmtId="38" fontId="0" fillId="0" borderId="0" xfId="0" applyNumberFormat="1" applyAlignment="1">
      <alignment/>
    </xf>
    <xf numFmtId="38" fontId="10" fillId="0" borderId="30" xfId="52" applyFont="1" applyFill="1" applyBorder="1" applyAlignment="1" applyProtection="1">
      <alignment/>
      <protection locked="0"/>
    </xf>
    <xf numFmtId="38" fontId="10" fillId="0" borderId="32" xfId="52" applyFont="1" applyFill="1" applyBorder="1" applyAlignment="1" applyProtection="1">
      <alignment/>
      <protection locked="0"/>
    </xf>
    <xf numFmtId="1" fontId="0" fillId="0" borderId="10" xfId="0" applyNumberFormat="1" applyFill="1" applyBorder="1" applyAlignment="1" applyProtection="1">
      <alignment/>
      <protection locked="0"/>
    </xf>
    <xf numFmtId="38" fontId="0" fillId="0" borderId="20" xfId="52" applyFont="1" applyBorder="1" applyAlignment="1" applyProtection="1">
      <alignment/>
      <protection locked="0"/>
    </xf>
    <xf numFmtId="2" fontId="0" fillId="0" borderId="19" xfId="0" applyNumberFormat="1" applyBorder="1" applyAlignment="1" applyProtection="1">
      <alignment horizontal="center"/>
      <protection locked="0"/>
    </xf>
    <xf numFmtId="38" fontId="0" fillId="0" borderId="21" xfId="52" applyFont="1" applyBorder="1" applyAlignment="1" applyProtection="1">
      <alignment horizontal="right"/>
      <protection locked="0"/>
    </xf>
    <xf numFmtId="38" fontId="0" fillId="0" borderId="21" xfId="52" applyFont="1" applyBorder="1" applyAlignment="1" applyProtection="1">
      <alignment horizontal="center"/>
      <protection locked="0"/>
    </xf>
    <xf numFmtId="38" fontId="0" fillId="0" borderId="10" xfId="52" applyFont="1" applyBorder="1" applyAlignment="1" applyProtection="1">
      <alignment horizontal="right"/>
      <protection locked="0"/>
    </xf>
    <xf numFmtId="38" fontId="30" fillId="0" borderId="0" xfId="52" applyFont="1" applyFill="1" applyBorder="1" applyAlignment="1" applyProtection="1">
      <alignment/>
      <protection locked="0"/>
    </xf>
    <xf numFmtId="38" fontId="0" fillId="0" borderId="13" xfId="52" applyFont="1" applyBorder="1" applyAlignment="1" applyProtection="1">
      <alignment horizontal="right"/>
      <protection locked="0"/>
    </xf>
    <xf numFmtId="38" fontId="0" fillId="0" borderId="13" xfId="52" applyFont="1" applyBorder="1" applyAlignment="1" applyProtection="1">
      <alignment horizontal="center"/>
      <protection locked="0"/>
    </xf>
    <xf numFmtId="38" fontId="10" fillId="0" borderId="33" xfId="52" applyFont="1" applyFill="1" applyBorder="1" applyAlignment="1" applyProtection="1">
      <alignment/>
      <protection locked="0"/>
    </xf>
    <xf numFmtId="38" fontId="30" fillId="0" borderId="0" xfId="52" applyFont="1" applyFill="1" applyBorder="1" applyAlignment="1" applyProtection="1">
      <alignment horizontal="center"/>
      <protection locked="0"/>
    </xf>
    <xf numFmtId="38" fontId="0" fillId="0" borderId="0" xfId="52" applyFont="1" applyBorder="1" applyAlignment="1" applyProtection="1">
      <alignment horizontal="left"/>
      <protection locked="0"/>
    </xf>
    <xf numFmtId="38" fontId="0" fillId="0" borderId="0" xfId="52" applyFont="1" applyBorder="1" applyAlignment="1" applyProtection="1">
      <alignment/>
      <protection locked="0"/>
    </xf>
    <xf numFmtId="1" fontId="0" fillId="0" borderId="0" xfId="0" applyNumberFormat="1" applyBorder="1" applyAlignment="1" applyProtection="1">
      <alignment/>
      <protection locked="0"/>
    </xf>
    <xf numFmtId="38" fontId="10" fillId="0" borderId="30" xfId="52" applyFont="1" applyFill="1" applyBorder="1" applyAlignment="1" applyProtection="1">
      <alignment/>
      <protection locked="0"/>
    </xf>
    <xf numFmtId="1" fontId="0" fillId="0" borderId="0" xfId="0" applyNumberFormat="1" applyBorder="1" applyAlignment="1" applyProtection="1">
      <alignment vertical="top"/>
      <protection locked="0"/>
    </xf>
    <xf numFmtId="38" fontId="10" fillId="0" borderId="30" xfId="52" applyFont="1" applyFill="1" applyBorder="1" applyAlignment="1">
      <alignment vertical="top"/>
    </xf>
    <xf numFmtId="38" fontId="10" fillId="0" borderId="0" xfId="52" applyFont="1" applyBorder="1" applyAlignment="1" applyProtection="1">
      <alignment/>
      <protection locked="0"/>
    </xf>
    <xf numFmtId="0" fontId="0" fillId="0" borderId="0" xfId="0" applyBorder="1" applyAlignment="1">
      <alignment vertical="top"/>
    </xf>
    <xf numFmtId="38" fontId="10" fillId="0" borderId="30" xfId="52" applyFont="1" applyFill="1" applyBorder="1" applyAlignment="1">
      <alignment/>
    </xf>
    <xf numFmtId="1" fontId="0" fillId="0" borderId="0" xfId="0" applyNumberFormat="1" applyBorder="1" applyAlignment="1" applyProtection="1">
      <alignment/>
      <protection locked="0"/>
    </xf>
    <xf numFmtId="38" fontId="10" fillId="0" borderId="34" xfId="52" applyFont="1" applyFill="1" applyBorder="1" applyAlignment="1" applyProtection="1">
      <alignment/>
      <protection locked="0"/>
    </xf>
    <xf numFmtId="2" fontId="0" fillId="0" borderId="31" xfId="0" applyNumberFormat="1" applyFill="1" applyBorder="1" applyAlignment="1" applyProtection="1">
      <alignment/>
      <protection locked="0"/>
    </xf>
    <xf numFmtId="2" fontId="0" fillId="0" borderId="30" xfId="0" applyNumberFormat="1" applyFill="1" applyBorder="1" applyAlignment="1" applyProtection="1">
      <alignment/>
      <protection locked="0"/>
    </xf>
    <xf numFmtId="38" fontId="10" fillId="0" borderId="35" xfId="52" applyFont="1" applyFill="1" applyBorder="1" applyAlignment="1" applyProtection="1">
      <alignment/>
      <protection locked="0"/>
    </xf>
    <xf numFmtId="0" fontId="0" fillId="0" borderId="35" xfId="0" applyFill="1" applyBorder="1" applyAlignment="1">
      <alignment/>
    </xf>
    <xf numFmtId="38" fontId="10" fillId="0" borderId="31" xfId="0" applyNumberFormat="1" applyFont="1" applyFill="1" applyBorder="1" applyAlignment="1">
      <alignment/>
    </xf>
    <xf numFmtId="0" fontId="0" fillId="0" borderId="0" xfId="0" applyNumberFormat="1" applyFill="1" applyBorder="1" applyAlignment="1" applyProtection="1">
      <alignment horizontal="centerContinuous"/>
      <protection locked="0"/>
    </xf>
    <xf numFmtId="2" fontId="0" fillId="0" borderId="0" xfId="0" applyNumberFormat="1" applyFill="1" applyBorder="1" applyAlignment="1" applyProtection="1">
      <alignment/>
      <protection locked="0"/>
    </xf>
    <xf numFmtId="2" fontId="10" fillId="0" borderId="0" xfId="0" applyNumberFormat="1" applyFont="1" applyFill="1" applyBorder="1" applyAlignment="1" applyProtection="1">
      <alignment/>
      <protection locked="0"/>
    </xf>
    <xf numFmtId="1" fontId="0" fillId="0" borderId="17" xfId="0" applyNumberFormat="1" applyFill="1" applyBorder="1" applyAlignment="1" applyProtection="1">
      <alignment/>
      <protection locked="0"/>
    </xf>
    <xf numFmtId="2" fontId="0" fillId="0" borderId="17" xfId="0" applyNumberFormat="1" applyFill="1" applyBorder="1" applyAlignment="1" applyProtection="1">
      <alignment/>
      <protection locked="0"/>
    </xf>
    <xf numFmtId="2" fontId="0" fillId="0" borderId="0" xfId="0" applyNumberFormat="1" applyFill="1" applyAlignment="1">
      <alignment/>
    </xf>
    <xf numFmtId="38" fontId="10" fillId="0" borderId="30" xfId="52" applyFont="1" applyFill="1" applyBorder="1" applyAlignment="1" applyProtection="1">
      <alignment horizontal="right"/>
      <protection locked="0"/>
    </xf>
    <xf numFmtId="38" fontId="10" fillId="0" borderId="36" xfId="52" applyFont="1" applyFill="1" applyBorder="1" applyAlignment="1" applyProtection="1">
      <alignment horizontal="right"/>
      <protection locked="0"/>
    </xf>
    <xf numFmtId="38" fontId="10" fillId="0" borderId="0" xfId="52" applyFont="1" applyFill="1" applyAlignment="1" applyProtection="1">
      <alignment/>
      <protection locked="0"/>
    </xf>
    <xf numFmtId="38" fontId="0" fillId="0" borderId="0" xfId="52" applyFont="1" applyFill="1" applyAlignment="1" applyProtection="1">
      <alignment/>
      <protection locked="0"/>
    </xf>
    <xf numFmtId="2" fontId="0" fillId="0" borderId="0" xfId="0" applyNumberFormat="1" applyFill="1" applyAlignment="1" applyProtection="1">
      <alignment/>
      <protection locked="0"/>
    </xf>
    <xf numFmtId="214" fontId="0"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horizontal="center"/>
    </xf>
    <xf numFmtId="0" fontId="0" fillId="33" borderId="0" xfId="0" applyFont="1" applyFill="1" applyBorder="1" applyAlignment="1">
      <alignment/>
    </xf>
    <xf numFmtId="38" fontId="10" fillId="0" borderId="0" xfId="0" applyNumberFormat="1" applyFont="1" applyFill="1" applyBorder="1" applyAlignment="1">
      <alignment/>
    </xf>
    <xf numFmtId="0" fontId="0" fillId="0" borderId="0" xfId="0" applyNumberFormat="1" applyBorder="1" applyAlignment="1" applyProtection="1">
      <alignment horizontal="centerContinuous" shrinkToFit="1"/>
      <protection locked="0"/>
    </xf>
    <xf numFmtId="38" fontId="10" fillId="0" borderId="0" xfId="49" applyFont="1" applyFill="1" applyBorder="1" applyAlignment="1" applyProtection="1">
      <alignment/>
      <protection locked="0"/>
    </xf>
    <xf numFmtId="38" fontId="10" fillId="0" borderId="0" xfId="49" applyFont="1" applyFill="1" applyBorder="1" applyAlignment="1">
      <alignment/>
    </xf>
    <xf numFmtId="38" fontId="10" fillId="0" borderId="0" xfId="49" applyFont="1" applyFill="1" applyBorder="1" applyAlignment="1" applyProtection="1">
      <alignment horizontal="right"/>
      <protection locked="0"/>
    </xf>
    <xf numFmtId="38" fontId="10" fillId="0" borderId="0" xfId="49" applyFont="1" applyBorder="1" applyAlignment="1">
      <alignment/>
    </xf>
    <xf numFmtId="38" fontId="0" fillId="0" borderId="0" xfId="49" applyFont="1" applyFill="1" applyBorder="1" applyAlignment="1" applyProtection="1">
      <alignment/>
      <protection locked="0"/>
    </xf>
    <xf numFmtId="38" fontId="0" fillId="0" borderId="0" xfId="49" applyFont="1" applyFill="1" applyBorder="1" applyAlignment="1" applyProtection="1">
      <alignment horizontal="center"/>
      <protection locked="0"/>
    </xf>
    <xf numFmtId="3" fontId="5" fillId="0" borderId="10" xfId="0" applyNumberFormat="1" applyFont="1" applyBorder="1" applyAlignment="1" applyProtection="1">
      <alignment/>
      <protection locked="0"/>
    </xf>
    <xf numFmtId="3" fontId="0" fillId="0" borderId="10" xfId="0" applyNumberFormat="1" applyFont="1" applyBorder="1" applyAlignment="1" applyProtection="1">
      <alignment/>
      <protection locked="0"/>
    </xf>
    <xf numFmtId="3" fontId="0" fillId="0" borderId="12" xfId="0" applyNumberFormat="1" applyFont="1" applyBorder="1" applyAlignment="1" applyProtection="1">
      <alignment/>
      <protection locked="0"/>
    </xf>
    <xf numFmtId="0" fontId="18" fillId="0" borderId="0" xfId="0" applyNumberFormat="1" applyFont="1" applyBorder="1" applyAlignment="1" applyProtection="1">
      <alignment/>
      <protection locked="0"/>
    </xf>
    <xf numFmtId="0" fontId="18" fillId="0" borderId="0" xfId="0" applyNumberFormat="1" applyFont="1" applyBorder="1" applyAlignment="1" applyProtection="1">
      <alignment horizontal="center"/>
      <protection locked="0"/>
    </xf>
    <xf numFmtId="3" fontId="21" fillId="0" borderId="0" xfId="0" applyNumberFormat="1" applyFont="1" applyBorder="1" applyAlignment="1" applyProtection="1">
      <alignment/>
      <protection locked="0"/>
    </xf>
    <xf numFmtId="3" fontId="5" fillId="0" borderId="21" xfId="0" applyNumberFormat="1" applyFont="1" applyBorder="1" applyAlignment="1" applyProtection="1">
      <alignment/>
      <protection locked="0"/>
    </xf>
    <xf numFmtId="2" fontId="5" fillId="0" borderId="12" xfId="0" applyNumberFormat="1" applyFont="1" applyBorder="1" applyAlignment="1" applyProtection="1">
      <alignment/>
      <protection locked="0"/>
    </xf>
    <xf numFmtId="2" fontId="0" fillId="0" borderId="12" xfId="0" applyNumberFormat="1" applyFont="1" applyBorder="1" applyAlignment="1" applyProtection="1">
      <alignment/>
      <protection locked="0"/>
    </xf>
    <xf numFmtId="0" fontId="5" fillId="0" borderId="0" xfId="0" applyFont="1" applyFill="1" applyBorder="1" applyAlignment="1">
      <alignment/>
    </xf>
    <xf numFmtId="0" fontId="5" fillId="0" borderId="0" xfId="0" applyFont="1" applyBorder="1" applyAlignment="1">
      <alignment/>
    </xf>
    <xf numFmtId="3" fontId="9" fillId="0" borderId="0" xfId="0" applyNumberFormat="1" applyFont="1" applyBorder="1" applyAlignment="1" applyProtection="1">
      <alignment/>
      <protection locked="0"/>
    </xf>
    <xf numFmtId="3" fontId="10" fillId="0" borderId="0" xfId="0" applyNumberFormat="1" applyFont="1" applyBorder="1" applyAlignment="1" applyProtection="1">
      <alignment/>
      <protection locked="0"/>
    </xf>
    <xf numFmtId="3" fontId="0" fillId="0" borderId="0" xfId="0" applyNumberFormat="1" applyBorder="1" applyAlignment="1" applyProtection="1">
      <alignment horizontal="center"/>
      <protection locked="0"/>
    </xf>
    <xf numFmtId="229" fontId="24" fillId="0" borderId="0" xfId="0" applyNumberFormat="1" applyFont="1" applyFill="1" applyBorder="1" applyAlignment="1" applyProtection="1">
      <alignment horizontal="right"/>
      <protection locked="0"/>
    </xf>
    <xf numFmtId="229" fontId="0" fillId="0" borderId="0" xfId="0" applyNumberFormat="1" applyFill="1" applyBorder="1" applyAlignment="1" applyProtection="1">
      <alignment/>
      <protection locked="0"/>
    </xf>
    <xf numFmtId="3" fontId="0" fillId="0" borderId="0" xfId="0" applyNumberFormat="1" applyBorder="1" applyAlignment="1" applyProtection="1">
      <alignment horizontal="center" shrinkToFit="1"/>
      <protection locked="0"/>
    </xf>
    <xf numFmtId="3" fontId="0" fillId="0" borderId="0" xfId="0" applyNumberFormat="1" applyBorder="1" applyAlignment="1" applyProtection="1">
      <alignment horizontal="distributed" shrinkToFit="1"/>
      <protection locked="0"/>
    </xf>
    <xf numFmtId="3" fontId="24" fillId="0" borderId="0" xfId="0" applyNumberFormat="1" applyFont="1" applyFill="1" applyBorder="1" applyAlignment="1" applyProtection="1">
      <alignment horizontal="right"/>
      <protection locked="0"/>
    </xf>
    <xf numFmtId="3" fontId="5" fillId="33" borderId="21" xfId="64" applyNumberFormat="1" applyFont="1" applyFill="1" applyBorder="1" applyProtection="1">
      <alignment vertical="center"/>
      <protection locked="0"/>
    </xf>
    <xf numFmtId="3" fontId="5" fillId="33" borderId="16" xfId="64" applyNumberFormat="1" applyFont="1" applyFill="1" applyBorder="1" applyProtection="1">
      <alignment vertical="center"/>
      <protection locked="0"/>
    </xf>
    <xf numFmtId="3" fontId="0" fillId="33" borderId="20" xfId="64" applyNumberFormat="1" applyFont="1" applyFill="1" applyBorder="1" applyProtection="1">
      <alignment vertical="center"/>
      <protection locked="0"/>
    </xf>
    <xf numFmtId="0" fontId="14" fillId="0" borderId="0" xfId="64" applyBorder="1" applyAlignment="1">
      <alignment/>
      <protection/>
    </xf>
    <xf numFmtId="0" fontId="0" fillId="0" borderId="0" xfId="64" applyNumberFormat="1" applyFont="1" applyBorder="1" applyAlignment="1" applyProtection="1" quotePrefix="1">
      <alignment horizontal="center"/>
      <protection locked="0"/>
    </xf>
    <xf numFmtId="0" fontId="26" fillId="0" borderId="10" xfId="64" applyNumberFormat="1" applyFont="1" applyBorder="1" applyAlignment="1" applyProtection="1">
      <alignment horizontal="center"/>
      <protection locked="0"/>
    </xf>
    <xf numFmtId="3" fontId="5" fillId="0" borderId="21" xfId="64" applyNumberFormat="1" applyFont="1" applyFill="1" applyBorder="1" applyProtection="1">
      <alignment vertical="center"/>
      <protection locked="0"/>
    </xf>
    <xf numFmtId="3" fontId="0" fillId="0" borderId="10" xfId="64" applyNumberFormat="1" applyFont="1" applyFill="1" applyBorder="1" applyProtection="1">
      <alignment vertical="center"/>
      <protection locked="0"/>
    </xf>
    <xf numFmtId="0" fontId="23" fillId="0" borderId="0" xfId="64" applyNumberFormat="1" applyFont="1" applyBorder="1" applyProtection="1">
      <alignment vertical="center"/>
      <protection locked="0"/>
    </xf>
    <xf numFmtId="0" fontId="23" fillId="0" borderId="0" xfId="64" applyNumberFormat="1" applyFont="1" applyBorder="1" applyAlignment="1" applyProtection="1">
      <alignment horizontal="center"/>
      <protection locked="0"/>
    </xf>
    <xf numFmtId="3" fontId="23" fillId="0" borderId="0" xfId="64" applyNumberFormat="1" applyFont="1" applyBorder="1" applyProtection="1">
      <alignment vertical="center"/>
      <protection locked="0"/>
    </xf>
    <xf numFmtId="3" fontId="18" fillId="0" borderId="0" xfId="64" applyNumberFormat="1" applyFont="1" applyBorder="1" applyProtection="1">
      <alignment vertical="center"/>
      <protection locked="0"/>
    </xf>
    <xf numFmtId="0" fontId="9" fillId="0" borderId="10" xfId="64" applyNumberFormat="1" applyFont="1" applyBorder="1" applyAlignment="1" applyProtection="1">
      <alignment horizontal="center"/>
      <protection locked="0"/>
    </xf>
    <xf numFmtId="0" fontId="0" fillId="0" borderId="0" xfId="64" applyFont="1" applyFill="1" applyBorder="1">
      <alignment vertical="center"/>
      <protection/>
    </xf>
    <xf numFmtId="216" fontId="0" fillId="0" borderId="0" xfId="64" applyNumberFormat="1" applyFont="1" applyBorder="1">
      <alignment vertical="center"/>
      <protection/>
    </xf>
    <xf numFmtId="0" fontId="0" fillId="0" borderId="0" xfId="64" applyNumberFormat="1" applyFont="1" applyBorder="1" applyAlignment="1" applyProtection="1">
      <alignment/>
      <protection locked="0"/>
    </xf>
    <xf numFmtId="3" fontId="0" fillId="0" borderId="0" xfId="64" applyNumberFormat="1" applyFont="1" applyFill="1" applyBorder="1" applyProtection="1">
      <alignment vertical="center"/>
      <protection locked="0"/>
    </xf>
    <xf numFmtId="3" fontId="0" fillId="35" borderId="0" xfId="64" applyNumberFormat="1" applyFont="1" applyFill="1" applyBorder="1" applyProtection="1">
      <alignment vertical="center"/>
      <protection locked="0"/>
    </xf>
    <xf numFmtId="0" fontId="14" fillId="35" borderId="0" xfId="64" applyFill="1" applyBorder="1">
      <alignment vertical="center"/>
      <protection/>
    </xf>
    <xf numFmtId="0" fontId="0" fillId="0" borderId="0" xfId="64" applyNumberFormat="1" applyFont="1" applyBorder="1" applyAlignment="1" applyProtection="1">
      <alignment horizontal="center" shrinkToFit="1"/>
      <protection locked="0"/>
    </xf>
    <xf numFmtId="3" fontId="0" fillId="0" borderId="0" xfId="64" applyNumberFormat="1" applyFont="1" applyFill="1" applyBorder="1" applyAlignment="1" applyProtection="1">
      <alignment horizontal="center"/>
      <protection locked="0"/>
    </xf>
    <xf numFmtId="3" fontId="0" fillId="0" borderId="0" xfId="64" applyNumberFormat="1" applyFont="1" applyBorder="1" applyAlignment="1" applyProtection="1">
      <alignment shrinkToFit="1"/>
      <protection locked="0"/>
    </xf>
    <xf numFmtId="3" fontId="9" fillId="0" borderId="0" xfId="64" applyNumberFormat="1" applyFont="1" applyBorder="1" applyProtection="1">
      <alignment vertical="center"/>
      <protection locked="0"/>
    </xf>
    <xf numFmtId="3" fontId="9" fillId="0" borderId="0" xfId="64" applyNumberFormat="1" applyFont="1" applyFill="1" applyBorder="1" applyProtection="1">
      <alignment vertical="center"/>
      <protection locked="0"/>
    </xf>
    <xf numFmtId="0" fontId="5" fillId="34" borderId="0" xfId="64" applyNumberFormat="1" applyFont="1" applyFill="1" applyBorder="1" applyAlignment="1" applyProtection="1">
      <alignment horizontal="center"/>
      <protection locked="0"/>
    </xf>
    <xf numFmtId="3" fontId="9" fillId="34" borderId="0" xfId="64" applyNumberFormat="1" applyFont="1" applyFill="1" applyBorder="1" applyProtection="1">
      <alignment vertical="center"/>
      <protection locked="0"/>
    </xf>
    <xf numFmtId="3" fontId="10" fillId="0" borderId="0" xfId="64" applyNumberFormat="1" applyFont="1" applyFill="1" applyBorder="1" applyProtection="1">
      <alignment vertical="center"/>
      <protection locked="0"/>
    </xf>
    <xf numFmtId="0" fontId="0" fillId="34" borderId="0" xfId="64" applyNumberFormat="1" applyFont="1" applyFill="1" applyBorder="1" applyAlignment="1" applyProtection="1">
      <alignment horizontal="center"/>
      <protection locked="0"/>
    </xf>
    <xf numFmtId="3" fontId="10" fillId="34" borderId="0" xfId="64" applyNumberFormat="1" applyFont="1" applyFill="1" applyBorder="1" applyProtection="1">
      <alignment vertical="center"/>
      <protection locked="0"/>
    </xf>
    <xf numFmtId="215" fontId="0" fillId="0" borderId="0" xfId="64" applyNumberFormat="1" applyFont="1" applyBorder="1">
      <alignment vertical="center"/>
      <protection/>
    </xf>
    <xf numFmtId="0" fontId="10" fillId="34" borderId="0" xfId="64" applyNumberFormat="1" applyFont="1" applyFill="1" applyBorder="1" applyProtection="1">
      <alignment vertical="center"/>
      <protection locked="0"/>
    </xf>
    <xf numFmtId="0" fontId="10" fillId="0" borderId="10" xfId="64" applyNumberFormat="1" applyFont="1" applyBorder="1" applyAlignment="1" applyProtection="1">
      <alignment horizontal="center" shrinkToFit="1"/>
      <protection locked="0"/>
    </xf>
    <xf numFmtId="0" fontId="9" fillId="0" borderId="10" xfId="64" applyNumberFormat="1" applyFont="1" applyBorder="1" applyAlignment="1" applyProtection="1">
      <alignment horizontal="right"/>
      <protection locked="0"/>
    </xf>
    <xf numFmtId="0" fontId="97" fillId="0" borderId="12" xfId="0" applyFont="1" applyBorder="1" applyAlignment="1">
      <alignment horizontal="center"/>
    </xf>
    <xf numFmtId="38" fontId="97" fillId="0" borderId="15" xfId="0" applyNumberFormat="1" applyFont="1" applyBorder="1" applyAlignment="1">
      <alignment/>
    </xf>
    <xf numFmtId="0" fontId="97" fillId="0" borderId="15" xfId="0" applyFont="1" applyBorder="1" applyAlignment="1">
      <alignment/>
    </xf>
    <xf numFmtId="4" fontId="97" fillId="0" borderId="12" xfId="0" applyNumberFormat="1" applyFont="1" applyBorder="1" applyAlignment="1">
      <alignment/>
    </xf>
    <xf numFmtId="2" fontId="97" fillId="0" borderId="12" xfId="0" applyNumberFormat="1" applyFont="1" applyBorder="1" applyAlignment="1">
      <alignment/>
    </xf>
    <xf numFmtId="0" fontId="97" fillId="33" borderId="15" xfId="0" applyFont="1" applyFill="1" applyBorder="1" applyAlignment="1">
      <alignment/>
    </xf>
    <xf numFmtId="4" fontId="97" fillId="33" borderId="12" xfId="0" applyNumberFormat="1" applyFont="1" applyFill="1" applyBorder="1" applyAlignment="1">
      <alignment/>
    </xf>
    <xf numFmtId="2" fontId="97" fillId="33" borderId="12" xfId="0" applyNumberFormat="1" applyFont="1" applyFill="1" applyBorder="1" applyAlignment="1">
      <alignment/>
    </xf>
    <xf numFmtId="0" fontId="97" fillId="33" borderId="12" xfId="0" applyFont="1" applyFill="1" applyBorder="1" applyAlignment="1">
      <alignment horizontal="center"/>
    </xf>
    <xf numFmtId="0" fontId="98" fillId="33" borderId="15" xfId="0" applyFont="1" applyFill="1" applyBorder="1" applyAlignment="1">
      <alignment horizontal="center"/>
    </xf>
    <xf numFmtId="2" fontId="98" fillId="33" borderId="11" xfId="0" applyNumberFormat="1" applyFont="1" applyFill="1" applyBorder="1" applyAlignment="1" applyProtection="1">
      <alignment horizontal="right"/>
      <protection locked="0"/>
    </xf>
    <xf numFmtId="2" fontId="98" fillId="33" borderId="37" xfId="0" applyNumberFormat="1" applyFont="1" applyFill="1" applyBorder="1" applyAlignment="1" applyProtection="1">
      <alignment horizontal="right"/>
      <protection locked="0"/>
    </xf>
    <xf numFmtId="2" fontId="98" fillId="33" borderId="17" xfId="0" applyNumberFormat="1" applyFont="1" applyFill="1" applyBorder="1" applyAlignment="1" applyProtection="1">
      <alignment horizontal="right"/>
      <protection locked="0"/>
    </xf>
    <xf numFmtId="2" fontId="98" fillId="33" borderId="15" xfId="0" applyNumberFormat="1" applyFont="1" applyFill="1" applyBorder="1" applyAlignment="1" applyProtection="1">
      <alignment horizontal="right"/>
      <protection locked="0"/>
    </xf>
    <xf numFmtId="2" fontId="97" fillId="33" borderId="10" xfId="0" applyNumberFormat="1" applyFont="1" applyFill="1" applyBorder="1" applyAlignment="1" applyProtection="1">
      <alignment/>
      <protection locked="0"/>
    </xf>
    <xf numFmtId="2" fontId="97" fillId="33" borderId="37" xfId="0" applyNumberFormat="1" applyFont="1" applyFill="1" applyBorder="1" applyAlignment="1" applyProtection="1">
      <alignment/>
      <protection locked="0"/>
    </xf>
    <xf numFmtId="2" fontId="97" fillId="33" borderId="38" xfId="0" applyNumberFormat="1" applyFont="1" applyFill="1" applyBorder="1" applyAlignment="1" applyProtection="1">
      <alignment/>
      <protection locked="0"/>
    </xf>
    <xf numFmtId="2" fontId="97" fillId="33" borderId="12" xfId="0" applyNumberFormat="1" applyFont="1" applyFill="1" applyBorder="1" applyAlignment="1" applyProtection="1">
      <alignment horizontal="right"/>
      <protection locked="0"/>
    </xf>
    <xf numFmtId="2" fontId="97" fillId="33" borderId="37" xfId="0" applyNumberFormat="1" applyFont="1" applyFill="1" applyBorder="1" applyAlignment="1" applyProtection="1">
      <alignment horizontal="center"/>
      <protection locked="0"/>
    </xf>
    <xf numFmtId="2" fontId="97" fillId="33" borderId="39" xfId="0" applyNumberFormat="1" applyFont="1" applyFill="1" applyBorder="1" applyAlignment="1">
      <alignment/>
    </xf>
    <xf numFmtId="2" fontId="97" fillId="33" borderId="37" xfId="0" applyNumberFormat="1" applyFont="1" applyFill="1" applyBorder="1" applyAlignment="1">
      <alignment/>
    </xf>
    <xf numFmtId="2" fontId="97" fillId="33" borderId="0" xfId="0" applyNumberFormat="1" applyFont="1" applyFill="1" applyBorder="1" applyAlignment="1">
      <alignment/>
    </xf>
    <xf numFmtId="2" fontId="97" fillId="33" borderId="39" xfId="0" applyNumberFormat="1" applyFont="1" applyFill="1" applyBorder="1" applyAlignment="1" applyProtection="1">
      <alignment/>
      <protection locked="0"/>
    </xf>
    <xf numFmtId="2" fontId="97" fillId="33" borderId="40" xfId="0" applyNumberFormat="1" applyFont="1" applyFill="1" applyBorder="1" applyAlignment="1" applyProtection="1">
      <alignment/>
      <protection locked="0"/>
    </xf>
    <xf numFmtId="2" fontId="97" fillId="33" borderId="12" xfId="0" applyNumberFormat="1" applyFont="1" applyFill="1" applyBorder="1" applyAlignment="1" applyProtection="1">
      <alignment/>
      <protection locked="0"/>
    </xf>
    <xf numFmtId="2" fontId="97" fillId="33" borderId="0" xfId="0" applyNumberFormat="1" applyFont="1" applyFill="1" applyBorder="1" applyAlignment="1" applyProtection="1">
      <alignment/>
      <protection locked="0"/>
    </xf>
    <xf numFmtId="2" fontId="97" fillId="33" borderId="41" xfId="0" applyNumberFormat="1" applyFont="1" applyFill="1" applyBorder="1" applyAlignment="1" applyProtection="1">
      <alignment/>
      <protection locked="0"/>
    </xf>
    <xf numFmtId="2" fontId="97" fillId="33" borderId="20" xfId="0" applyNumberFormat="1" applyFont="1" applyFill="1" applyBorder="1" applyAlignment="1" applyProtection="1">
      <alignment/>
      <protection locked="0"/>
    </xf>
    <xf numFmtId="2" fontId="97" fillId="33" borderId="42" xfId="0" applyNumberFormat="1" applyFont="1" applyFill="1" applyBorder="1" applyAlignment="1" applyProtection="1">
      <alignment/>
      <protection locked="0"/>
    </xf>
    <xf numFmtId="2" fontId="97" fillId="33" borderId="43" xfId="0" applyNumberFormat="1" applyFont="1" applyFill="1" applyBorder="1" applyAlignment="1" applyProtection="1">
      <alignment/>
      <protection locked="0"/>
    </xf>
    <xf numFmtId="2" fontId="97" fillId="33" borderId="44" xfId="0" applyNumberFormat="1" applyFont="1" applyFill="1" applyBorder="1" applyAlignment="1" applyProtection="1">
      <alignment/>
      <protection locked="0"/>
    </xf>
    <xf numFmtId="2" fontId="97" fillId="33" borderId="45" xfId="0" applyNumberFormat="1" applyFont="1" applyFill="1" applyBorder="1" applyAlignment="1" applyProtection="1">
      <alignment/>
      <protection locked="0"/>
    </xf>
    <xf numFmtId="2" fontId="97" fillId="33" borderId="19" xfId="0" applyNumberFormat="1" applyFont="1" applyFill="1" applyBorder="1" applyAlignment="1" applyProtection="1">
      <alignment/>
      <protection locked="0"/>
    </xf>
    <xf numFmtId="2" fontId="97" fillId="33" borderId="21" xfId="0" applyNumberFormat="1" applyFont="1" applyFill="1" applyBorder="1" applyAlignment="1" applyProtection="1">
      <alignment/>
      <protection locked="0"/>
    </xf>
    <xf numFmtId="2" fontId="97" fillId="33" borderId="46" xfId="0" applyNumberFormat="1" applyFont="1" applyFill="1" applyBorder="1" applyAlignment="1" applyProtection="1">
      <alignment/>
      <protection locked="0"/>
    </xf>
    <xf numFmtId="2" fontId="97" fillId="33" borderId="47" xfId="0" applyNumberFormat="1" applyFont="1" applyFill="1" applyBorder="1" applyAlignment="1" applyProtection="1">
      <alignment/>
      <protection locked="0"/>
    </xf>
    <xf numFmtId="2" fontId="97" fillId="33" borderId="48" xfId="0" applyNumberFormat="1" applyFont="1" applyFill="1" applyBorder="1" applyAlignment="1" applyProtection="1">
      <alignment/>
      <protection locked="0"/>
    </xf>
    <xf numFmtId="2" fontId="97" fillId="33" borderId="49" xfId="0" applyNumberFormat="1" applyFont="1" applyFill="1" applyBorder="1" applyAlignment="1" applyProtection="1">
      <alignment/>
      <protection locked="0"/>
    </xf>
    <xf numFmtId="2" fontId="97" fillId="33" borderId="16" xfId="0" applyNumberFormat="1" applyFont="1" applyFill="1" applyBorder="1" applyAlignment="1" applyProtection="1">
      <alignment/>
      <protection locked="0"/>
    </xf>
    <xf numFmtId="2" fontId="97" fillId="33" borderId="13" xfId="0" applyNumberFormat="1" applyFont="1" applyFill="1" applyBorder="1" applyAlignment="1" applyProtection="1">
      <alignment/>
      <protection locked="0"/>
    </xf>
    <xf numFmtId="2" fontId="97" fillId="33" borderId="50" xfId="0" applyNumberFormat="1" applyFont="1" applyFill="1" applyBorder="1" applyAlignment="1" applyProtection="1">
      <alignment/>
      <protection locked="0"/>
    </xf>
    <xf numFmtId="2" fontId="97" fillId="33" borderId="51" xfId="0" applyNumberFormat="1" applyFont="1" applyFill="1" applyBorder="1" applyAlignment="1" applyProtection="1">
      <alignment/>
      <protection locked="0"/>
    </xf>
    <xf numFmtId="2" fontId="97" fillId="33" borderId="52" xfId="0" applyNumberFormat="1" applyFont="1" applyFill="1" applyBorder="1" applyAlignment="1" applyProtection="1">
      <alignment/>
      <protection locked="0"/>
    </xf>
    <xf numFmtId="2" fontId="97" fillId="33" borderId="53" xfId="0" applyNumberFormat="1" applyFont="1" applyFill="1" applyBorder="1" applyAlignment="1" applyProtection="1">
      <alignment/>
      <protection locked="0"/>
    </xf>
    <xf numFmtId="2" fontId="97" fillId="33" borderId="54" xfId="0" applyNumberFormat="1" applyFont="1" applyFill="1" applyBorder="1" applyAlignment="1" applyProtection="1">
      <alignment/>
      <protection locked="0"/>
    </xf>
    <xf numFmtId="2" fontId="97" fillId="33" borderId="14" xfId="0" applyNumberFormat="1" applyFont="1" applyFill="1" applyBorder="1" applyAlignment="1" applyProtection="1">
      <alignment/>
      <protection locked="0"/>
    </xf>
    <xf numFmtId="1" fontId="0" fillId="0" borderId="41" xfId="0" applyNumberFormat="1" applyFill="1" applyBorder="1" applyAlignment="1" applyProtection="1">
      <alignment/>
      <protection locked="0"/>
    </xf>
    <xf numFmtId="1" fontId="0" fillId="0" borderId="41" xfId="0" applyNumberFormat="1" applyFill="1" applyBorder="1" applyAlignment="1" applyProtection="1">
      <alignment horizontal="center"/>
      <protection locked="0"/>
    </xf>
    <xf numFmtId="38" fontId="10" fillId="0" borderId="22" xfId="52" applyFont="1" applyFill="1" applyBorder="1" applyAlignment="1" applyProtection="1">
      <alignment/>
      <protection locked="0"/>
    </xf>
    <xf numFmtId="38" fontId="10" fillId="0" borderId="41" xfId="52" applyFont="1" applyFill="1" applyBorder="1" applyAlignment="1" applyProtection="1">
      <alignment/>
      <protection locked="0"/>
    </xf>
    <xf numFmtId="38" fontId="10" fillId="0" borderId="55" xfId="52" applyFont="1" applyFill="1" applyBorder="1" applyAlignment="1" applyProtection="1">
      <alignment/>
      <protection locked="0"/>
    </xf>
    <xf numFmtId="38" fontId="10" fillId="0" borderId="56" xfId="52" applyFont="1" applyFill="1" applyBorder="1" applyAlignment="1" applyProtection="1">
      <alignment/>
      <protection locked="0"/>
    </xf>
    <xf numFmtId="38" fontId="10" fillId="0" borderId="41" xfId="52" applyFont="1" applyFill="1" applyBorder="1" applyAlignment="1" applyProtection="1">
      <alignment/>
      <protection locked="0"/>
    </xf>
    <xf numFmtId="38" fontId="10" fillId="0" borderId="41" xfId="52" applyFont="1" applyFill="1" applyBorder="1" applyAlignment="1">
      <alignment vertical="top"/>
    </xf>
    <xf numFmtId="38" fontId="10" fillId="0" borderId="41" xfId="52" applyFont="1" applyFill="1" applyBorder="1" applyAlignment="1">
      <alignment/>
    </xf>
    <xf numFmtId="38" fontId="10" fillId="0" borderId="26" xfId="52" applyFont="1" applyFill="1" applyBorder="1" applyAlignment="1" applyProtection="1">
      <alignment/>
      <protection locked="0"/>
    </xf>
    <xf numFmtId="2" fontId="0" fillId="0" borderId="22" xfId="0" applyNumberFormat="1" applyFill="1" applyBorder="1" applyAlignment="1" applyProtection="1">
      <alignment/>
      <protection locked="0"/>
    </xf>
    <xf numFmtId="2" fontId="0" fillId="0" borderId="41" xfId="0" applyNumberFormat="1" applyFill="1" applyBorder="1" applyAlignment="1" applyProtection="1">
      <alignment/>
      <protection locked="0"/>
    </xf>
    <xf numFmtId="38" fontId="10" fillId="0" borderId="22" xfId="0" applyNumberFormat="1" applyFont="1" applyFill="1" applyBorder="1" applyAlignment="1">
      <alignment/>
    </xf>
    <xf numFmtId="38" fontId="10" fillId="0" borderId="41" xfId="52" applyFont="1" applyFill="1" applyBorder="1" applyAlignment="1" applyProtection="1">
      <alignment horizontal="right"/>
      <protection locked="0"/>
    </xf>
    <xf numFmtId="38" fontId="10" fillId="0" borderId="57" xfId="52" applyFont="1" applyFill="1" applyBorder="1" applyAlignment="1" applyProtection="1">
      <alignment horizontal="right"/>
      <protection locked="0"/>
    </xf>
    <xf numFmtId="1" fontId="0" fillId="0" borderId="0" xfId="0" applyNumberFormat="1" applyBorder="1" applyAlignment="1" applyProtection="1">
      <alignment horizontal="center"/>
      <protection locked="0"/>
    </xf>
    <xf numFmtId="1" fontId="23" fillId="0" borderId="0" xfId="0" applyNumberFormat="1" applyFont="1" applyFill="1" applyBorder="1" applyAlignment="1" applyProtection="1">
      <alignment horizontal="left"/>
      <protection locked="0"/>
    </xf>
    <xf numFmtId="2" fontId="0" fillId="0" borderId="0" xfId="0" applyNumberFormat="1" applyBorder="1" applyAlignment="1" applyProtection="1">
      <alignment/>
      <protection locked="0"/>
    </xf>
    <xf numFmtId="2" fontId="23" fillId="0" borderId="0" xfId="0" applyNumberFormat="1" applyFont="1" applyFill="1" applyBorder="1" applyAlignment="1" applyProtection="1">
      <alignment/>
      <protection locked="0"/>
    </xf>
    <xf numFmtId="1" fontId="23" fillId="0" borderId="0" xfId="0" applyNumberFormat="1" applyFont="1" applyFill="1" applyBorder="1" applyAlignment="1" applyProtection="1">
      <alignment/>
      <protection locked="0"/>
    </xf>
    <xf numFmtId="2" fontId="0" fillId="0" borderId="0" xfId="0" applyNumberFormat="1" applyFill="1" applyBorder="1" applyAlignment="1" applyProtection="1">
      <alignment horizontal="center"/>
      <protection locked="0"/>
    </xf>
    <xf numFmtId="229" fontId="0" fillId="0" borderId="0" xfId="52" applyNumberFormat="1" applyFont="1" applyFill="1" applyBorder="1" applyAlignment="1" applyProtection="1">
      <alignment/>
      <protection locked="0"/>
    </xf>
    <xf numFmtId="49" fontId="0" fillId="0" borderId="0" xfId="0" applyNumberFormat="1" applyBorder="1" applyAlignment="1" applyProtection="1">
      <alignment/>
      <protection locked="0"/>
    </xf>
    <xf numFmtId="2" fontId="0" fillId="0" borderId="0" xfId="0" applyNumberFormat="1" applyBorder="1" applyAlignment="1" applyProtection="1">
      <alignment/>
      <protection locked="0"/>
    </xf>
    <xf numFmtId="38" fontId="0" fillId="0" borderId="0" xfId="52" applyFont="1" applyFill="1" applyBorder="1" applyAlignment="1" applyProtection="1">
      <alignment/>
      <protection locked="0"/>
    </xf>
    <xf numFmtId="2" fontId="0" fillId="0" borderId="0" xfId="0" applyNumberFormat="1" applyFill="1" applyBorder="1" applyAlignment="1" applyProtection="1">
      <alignment/>
      <protection locked="0"/>
    </xf>
    <xf numFmtId="38" fontId="10" fillId="0" borderId="0" xfId="52" applyFont="1" applyFill="1" applyBorder="1" applyAlignment="1" applyProtection="1">
      <alignment/>
      <protection locked="0"/>
    </xf>
    <xf numFmtId="2" fontId="0" fillId="0" borderId="0" xfId="0" applyNumberFormat="1" applyBorder="1" applyAlignment="1" applyProtection="1">
      <alignment vertical="top"/>
      <protection locked="0"/>
    </xf>
    <xf numFmtId="38" fontId="10" fillId="0" borderId="0" xfId="52" applyFont="1" applyFill="1" applyBorder="1" applyAlignment="1">
      <alignment vertical="top"/>
    </xf>
    <xf numFmtId="38" fontId="10" fillId="0" borderId="0" xfId="52" applyFont="1" applyFill="1" applyBorder="1" applyAlignment="1">
      <alignment/>
    </xf>
    <xf numFmtId="38" fontId="10" fillId="0" borderId="0" xfId="52" applyFont="1" applyFill="1" applyBorder="1" applyAlignment="1" applyProtection="1">
      <alignment horizontal="right"/>
      <protection locked="0"/>
    </xf>
    <xf numFmtId="0" fontId="18" fillId="0" borderId="0" xfId="0" applyFont="1" applyBorder="1" applyAlignment="1">
      <alignment/>
    </xf>
    <xf numFmtId="215" fontId="31" fillId="0" borderId="0" xfId="0" applyNumberFormat="1" applyFont="1" applyBorder="1" applyAlignment="1">
      <alignment/>
    </xf>
    <xf numFmtId="215" fontId="19" fillId="0" borderId="0" xfId="0" applyNumberFormat="1" applyFont="1" applyBorder="1" applyAlignment="1">
      <alignment/>
    </xf>
    <xf numFmtId="3" fontId="0" fillId="0" borderId="0" xfId="0" applyNumberFormat="1" applyFont="1" applyFill="1" applyBorder="1" applyAlignment="1" applyProtection="1">
      <alignment/>
      <protection locked="0"/>
    </xf>
    <xf numFmtId="233" fontId="10" fillId="0" borderId="0" xfId="0" applyNumberFormat="1" applyFont="1" applyFill="1" applyBorder="1" applyAlignment="1">
      <alignment/>
    </xf>
    <xf numFmtId="0" fontId="18" fillId="0" borderId="0" xfId="0" applyFont="1" applyBorder="1" applyAlignment="1" applyProtection="1">
      <alignment/>
      <protection locked="0"/>
    </xf>
    <xf numFmtId="0" fontId="18" fillId="0" borderId="0" xfId="0" applyFont="1" applyBorder="1" applyAlignment="1" applyProtection="1">
      <alignment/>
      <protection locked="0"/>
    </xf>
    <xf numFmtId="0" fontId="18" fillId="0" borderId="0" xfId="0" applyFont="1" applyBorder="1" applyAlignment="1" applyProtection="1">
      <alignment horizontal="center"/>
      <protection locked="0"/>
    </xf>
    <xf numFmtId="0" fontId="0" fillId="0" borderId="0" xfId="0" applyFont="1" applyBorder="1" applyAlignment="1" applyProtection="1">
      <alignment/>
      <protection/>
    </xf>
    <xf numFmtId="3" fontId="17" fillId="0" borderId="0" xfId="49" applyNumberFormat="1" applyFont="1" applyFill="1" applyBorder="1" applyAlignment="1" applyProtection="1">
      <alignment vertical="center"/>
      <protection/>
    </xf>
    <xf numFmtId="212" fontId="0" fillId="0" borderId="10" xfId="0" applyNumberFormat="1" applyFont="1" applyBorder="1" applyAlignment="1" applyProtection="1">
      <alignment/>
      <protection locked="0"/>
    </xf>
    <xf numFmtId="2" fontId="0" fillId="0" borderId="0" xfId="0" applyNumberFormat="1" applyFont="1" applyBorder="1" applyAlignment="1" applyProtection="1">
      <alignment horizontal="center"/>
      <protection locked="0"/>
    </xf>
    <xf numFmtId="213" fontId="0" fillId="0" borderId="0" xfId="0" applyNumberFormat="1" applyFont="1" applyAlignment="1" applyProtection="1">
      <alignment/>
      <protection locked="0"/>
    </xf>
    <xf numFmtId="213" fontId="0" fillId="0" borderId="0" xfId="0" applyNumberFormat="1" applyFont="1" applyAlignment="1">
      <alignment/>
    </xf>
    <xf numFmtId="214" fontId="0" fillId="0" borderId="0" xfId="0" applyNumberFormat="1" applyFont="1" applyAlignment="1" applyProtection="1" quotePrefix="1">
      <alignment horizontal="left" wrapText="1"/>
      <protection locked="0"/>
    </xf>
    <xf numFmtId="0" fontId="0" fillId="0" borderId="0" xfId="0" applyFont="1" applyAlignment="1">
      <alignment horizontal="center"/>
    </xf>
    <xf numFmtId="213" fontId="0" fillId="0" borderId="10" xfId="0" applyNumberFormat="1" applyFont="1" applyBorder="1" applyAlignment="1" applyProtection="1" quotePrefix="1">
      <alignment horizontal="center"/>
      <protection locked="0"/>
    </xf>
    <xf numFmtId="213" fontId="0" fillId="0" borderId="10" xfId="0" applyNumberFormat="1" applyFont="1" applyBorder="1" applyAlignment="1" applyProtection="1">
      <alignment/>
      <protection locked="0"/>
    </xf>
    <xf numFmtId="214" fontId="0" fillId="0" borderId="21" xfId="0" applyNumberFormat="1" applyFont="1" applyBorder="1" applyAlignment="1" applyProtection="1">
      <alignment/>
      <protection locked="0"/>
    </xf>
    <xf numFmtId="213" fontId="0" fillId="0" borderId="21" xfId="0" applyNumberFormat="1" applyFont="1" applyBorder="1" applyAlignment="1" applyProtection="1">
      <alignment horizontal="center"/>
      <protection locked="0"/>
    </xf>
    <xf numFmtId="214" fontId="0" fillId="0" borderId="20" xfId="0" applyNumberFormat="1" applyFont="1" applyBorder="1" applyAlignment="1" applyProtection="1">
      <alignment/>
      <protection locked="0"/>
    </xf>
    <xf numFmtId="213" fontId="0" fillId="0" borderId="20" xfId="0" applyNumberFormat="1" applyFont="1" applyBorder="1" applyAlignment="1" applyProtection="1">
      <alignment horizontal="center"/>
      <protection locked="0"/>
    </xf>
    <xf numFmtId="214" fontId="0" fillId="0" borderId="17" xfId="0" applyNumberFormat="1" applyFont="1" applyBorder="1" applyAlignment="1" applyProtection="1">
      <alignment/>
      <protection locked="0"/>
    </xf>
    <xf numFmtId="213" fontId="0" fillId="0" borderId="17" xfId="0" applyNumberFormat="1" applyFont="1" applyBorder="1" applyAlignment="1" applyProtection="1">
      <alignment horizontal="center"/>
      <protection locked="0"/>
    </xf>
    <xf numFmtId="214" fontId="0" fillId="0" borderId="0" xfId="0" applyNumberFormat="1" applyFont="1" applyBorder="1" applyAlignment="1" applyProtection="1">
      <alignment/>
      <protection locked="0"/>
    </xf>
    <xf numFmtId="213" fontId="0" fillId="0" borderId="0" xfId="0" applyNumberFormat="1" applyFont="1" applyBorder="1" applyAlignment="1" applyProtection="1">
      <alignment horizontal="center"/>
      <protection locked="0"/>
    </xf>
    <xf numFmtId="214" fontId="0" fillId="0" borderId="0" xfId="0" applyNumberFormat="1" applyFont="1" applyAlignment="1">
      <alignment/>
    </xf>
    <xf numFmtId="0" fontId="99" fillId="0" borderId="0" xfId="0" applyFont="1" applyAlignment="1" quotePrefix="1">
      <alignment horizontal="left"/>
    </xf>
    <xf numFmtId="0" fontId="97" fillId="33" borderId="0" xfId="0" applyFont="1" applyFill="1" applyAlignment="1">
      <alignment/>
    </xf>
    <xf numFmtId="0" fontId="97" fillId="33" borderId="0" xfId="0" applyFont="1" applyFill="1" applyAlignment="1" quotePrefix="1">
      <alignment horizontal="right"/>
    </xf>
    <xf numFmtId="0" fontId="97" fillId="33" borderId="0" xfId="0" applyNumberFormat="1" applyFont="1" applyFill="1" applyAlignment="1" applyProtection="1" quotePrefix="1">
      <alignment horizontal="right"/>
      <protection locked="0"/>
    </xf>
    <xf numFmtId="0" fontId="97" fillId="33" borderId="0" xfId="0" applyNumberFormat="1" applyFont="1" applyFill="1" applyAlignment="1" applyProtection="1">
      <alignment horizontal="center"/>
      <protection locked="0"/>
    </xf>
    <xf numFmtId="0" fontId="97" fillId="0" borderId="0" xfId="0" applyFont="1" applyAlignment="1">
      <alignment/>
    </xf>
    <xf numFmtId="0" fontId="97" fillId="33" borderId="0" xfId="0" applyNumberFormat="1" applyFont="1" applyFill="1" applyAlignment="1" applyProtection="1">
      <alignment/>
      <protection locked="0"/>
    </xf>
    <xf numFmtId="0" fontId="100" fillId="33" borderId="0" xfId="0" applyNumberFormat="1" applyFont="1" applyFill="1" applyAlignment="1" applyProtection="1">
      <alignment horizontal="center"/>
      <protection locked="0"/>
    </xf>
    <xf numFmtId="2" fontId="97" fillId="0" borderId="0" xfId="0" applyNumberFormat="1" applyFont="1" applyAlignment="1" applyProtection="1">
      <alignment horizontal="center"/>
      <protection locked="0"/>
    </xf>
    <xf numFmtId="2" fontId="97" fillId="0" borderId="0" xfId="0" applyNumberFormat="1" applyFont="1" applyFill="1" applyAlignment="1" applyProtection="1">
      <alignment/>
      <protection locked="0"/>
    </xf>
    <xf numFmtId="2" fontId="97" fillId="33" borderId="0" xfId="0" applyNumberFormat="1" applyFont="1" applyFill="1" applyAlignment="1" applyProtection="1">
      <alignment/>
      <protection locked="0"/>
    </xf>
    <xf numFmtId="2" fontId="97" fillId="0" borderId="11" xfId="0" applyNumberFormat="1" applyFont="1" applyBorder="1" applyAlignment="1" applyProtection="1">
      <alignment horizontal="center"/>
      <protection locked="0"/>
    </xf>
    <xf numFmtId="2" fontId="97" fillId="33" borderId="11" xfId="0" applyNumberFormat="1" applyFont="1" applyFill="1" applyBorder="1" applyAlignment="1" applyProtection="1">
      <alignment horizontal="center"/>
      <protection locked="0"/>
    </xf>
    <xf numFmtId="2" fontId="97" fillId="33" borderId="15" xfId="0" applyNumberFormat="1" applyFont="1" applyFill="1" applyBorder="1" applyAlignment="1" applyProtection="1">
      <alignment horizontal="center"/>
      <protection locked="0"/>
    </xf>
    <xf numFmtId="2" fontId="97" fillId="33" borderId="17" xfId="0" applyNumberFormat="1" applyFont="1" applyFill="1" applyBorder="1" applyAlignment="1" applyProtection="1">
      <alignment horizontal="center"/>
      <protection locked="0"/>
    </xf>
    <xf numFmtId="2" fontId="97" fillId="33" borderId="11" xfId="0" applyNumberFormat="1" applyFont="1" applyFill="1" applyBorder="1" applyAlignment="1" applyProtection="1">
      <alignment horizontal="center" shrinkToFit="1"/>
      <protection locked="0"/>
    </xf>
    <xf numFmtId="2" fontId="97" fillId="33" borderId="15" xfId="0" applyNumberFormat="1" applyFont="1" applyFill="1" applyBorder="1" applyAlignment="1" applyProtection="1">
      <alignment horizontal="center" shrinkToFit="1"/>
      <protection locked="0"/>
    </xf>
    <xf numFmtId="2" fontId="97" fillId="33" borderId="11" xfId="0" applyNumberFormat="1" applyFont="1" applyFill="1" applyBorder="1" applyAlignment="1" applyProtection="1">
      <alignment horizontal="centerContinuous"/>
      <protection locked="0"/>
    </xf>
    <xf numFmtId="2" fontId="97" fillId="33" borderId="17" xfId="0" applyNumberFormat="1" applyFont="1" applyFill="1" applyBorder="1" applyAlignment="1" applyProtection="1">
      <alignment horizontal="centerContinuous"/>
      <protection locked="0"/>
    </xf>
    <xf numFmtId="2" fontId="97" fillId="0" borderId="10" xfId="0" applyNumberFormat="1" applyFont="1" applyBorder="1" applyAlignment="1" applyProtection="1">
      <alignment horizontal="center"/>
      <protection locked="0"/>
    </xf>
    <xf numFmtId="2" fontId="97" fillId="33" borderId="10" xfId="0" applyNumberFormat="1" applyFont="1" applyFill="1" applyBorder="1" applyAlignment="1" applyProtection="1">
      <alignment horizontal="center"/>
      <protection locked="0"/>
    </xf>
    <xf numFmtId="2" fontId="97" fillId="33" borderId="12" xfId="0" applyNumberFormat="1" applyFont="1" applyFill="1" applyBorder="1" applyAlignment="1" applyProtection="1">
      <alignment horizontal="center"/>
      <protection locked="0"/>
    </xf>
    <xf numFmtId="2" fontId="97" fillId="33" borderId="41" xfId="0" applyNumberFormat="1" applyFont="1" applyFill="1" applyBorder="1" applyAlignment="1" applyProtection="1">
      <alignment horizontal="center"/>
      <protection locked="0"/>
    </xf>
    <xf numFmtId="2" fontId="97" fillId="33" borderId="10" xfId="0" applyNumberFormat="1" applyFont="1" applyFill="1" applyBorder="1" applyAlignment="1" applyProtection="1">
      <alignment horizontal="center" shrinkToFit="1"/>
      <protection locked="0"/>
    </xf>
    <xf numFmtId="2" fontId="97" fillId="33" borderId="12" xfId="0" applyNumberFormat="1" applyFont="1" applyFill="1" applyBorder="1" applyAlignment="1" applyProtection="1">
      <alignment horizontal="center" shrinkToFit="1"/>
      <protection locked="0"/>
    </xf>
    <xf numFmtId="2" fontId="97" fillId="33" borderId="10" xfId="0" applyNumberFormat="1" applyFont="1" applyFill="1" applyBorder="1" applyAlignment="1" applyProtection="1" quotePrefix="1">
      <alignment horizontal="center"/>
      <protection locked="0"/>
    </xf>
    <xf numFmtId="0" fontId="97" fillId="0" borderId="11" xfId="0" applyFont="1" applyBorder="1" applyAlignment="1">
      <alignment horizontal="center"/>
    </xf>
    <xf numFmtId="2" fontId="97" fillId="33" borderId="11" xfId="0" applyNumberFormat="1" applyFont="1" applyFill="1" applyBorder="1" applyAlignment="1" applyProtection="1">
      <alignment horizontal="right"/>
      <protection locked="0"/>
    </xf>
    <xf numFmtId="2" fontId="97" fillId="33" borderId="15" xfId="0" applyNumberFormat="1" applyFont="1" applyFill="1" applyBorder="1" applyAlignment="1" applyProtection="1">
      <alignment horizontal="right"/>
      <protection locked="0"/>
    </xf>
    <xf numFmtId="2" fontId="97" fillId="33" borderId="17" xfId="0" applyNumberFormat="1" applyFont="1" applyFill="1" applyBorder="1" applyAlignment="1" applyProtection="1">
      <alignment horizontal="right"/>
      <protection locked="0"/>
    </xf>
    <xf numFmtId="3" fontId="97" fillId="33" borderId="11" xfId="0" applyNumberFormat="1" applyFont="1" applyFill="1" applyBorder="1" applyAlignment="1" applyProtection="1">
      <alignment horizontal="right"/>
      <protection locked="0"/>
    </xf>
    <xf numFmtId="2" fontId="97" fillId="0" borderId="12" xfId="0" applyNumberFormat="1" applyFont="1" applyBorder="1" applyAlignment="1" applyProtection="1">
      <alignment horizontal="center"/>
      <protection locked="0"/>
    </xf>
    <xf numFmtId="3" fontId="97" fillId="33" borderId="12" xfId="0" applyNumberFormat="1" applyFont="1" applyFill="1" applyBorder="1" applyAlignment="1" applyProtection="1">
      <alignment/>
      <protection locked="0"/>
    </xf>
    <xf numFmtId="38" fontId="97" fillId="33" borderId="0" xfId="49" applyFont="1" applyFill="1" applyAlignment="1">
      <alignment/>
    </xf>
    <xf numFmtId="38" fontId="97" fillId="33" borderId="12" xfId="49" applyFont="1" applyFill="1" applyBorder="1" applyAlignment="1">
      <alignment/>
    </xf>
    <xf numFmtId="38" fontId="97" fillId="33" borderId="12" xfId="49" applyFont="1" applyFill="1" applyBorder="1" applyAlignment="1">
      <alignment horizontal="right"/>
    </xf>
    <xf numFmtId="209" fontId="97" fillId="33" borderId="10" xfId="0" applyNumberFormat="1" applyFont="1" applyFill="1" applyBorder="1" applyAlignment="1" applyProtection="1">
      <alignment/>
      <protection locked="0"/>
    </xf>
    <xf numFmtId="0" fontId="97" fillId="33" borderId="12" xfId="0" applyFont="1" applyFill="1" applyBorder="1" applyAlignment="1">
      <alignment horizontal="right"/>
    </xf>
    <xf numFmtId="3" fontId="97" fillId="33" borderId="10" xfId="0" applyNumberFormat="1" applyFont="1" applyFill="1" applyBorder="1" applyAlignment="1" applyProtection="1">
      <alignment/>
      <protection locked="0"/>
    </xf>
    <xf numFmtId="38" fontId="97" fillId="33" borderId="12" xfId="0" applyNumberFormat="1" applyFont="1" applyFill="1" applyBorder="1" applyAlignment="1" applyProtection="1">
      <alignment/>
      <protection locked="0"/>
    </xf>
    <xf numFmtId="38" fontId="97" fillId="33" borderId="0" xfId="49" applyFont="1" applyFill="1" applyBorder="1" applyAlignment="1">
      <alignment horizontal="right"/>
    </xf>
    <xf numFmtId="38" fontId="97" fillId="33" borderId="10" xfId="49" applyFont="1" applyFill="1" applyBorder="1" applyAlignment="1">
      <alignment/>
    </xf>
    <xf numFmtId="3" fontId="97" fillId="33" borderId="12" xfId="0" applyNumberFormat="1" applyFont="1" applyFill="1" applyBorder="1" applyAlignment="1">
      <alignment horizontal="center"/>
    </xf>
    <xf numFmtId="38" fontId="97" fillId="33" borderId="10" xfId="0" applyNumberFormat="1" applyFont="1" applyFill="1" applyBorder="1" applyAlignment="1" applyProtection="1">
      <alignment/>
      <protection locked="0"/>
    </xf>
    <xf numFmtId="2" fontId="97" fillId="0" borderId="13" xfId="0" applyNumberFormat="1" applyFont="1" applyBorder="1" applyAlignment="1" applyProtection="1">
      <alignment horizontal="center"/>
      <protection locked="0"/>
    </xf>
    <xf numFmtId="38" fontId="97" fillId="33" borderId="14" xfId="0" applyNumberFormat="1" applyFont="1" applyFill="1" applyBorder="1" applyAlignment="1" applyProtection="1">
      <alignment/>
      <protection locked="0"/>
    </xf>
    <xf numFmtId="38" fontId="97" fillId="33" borderId="14" xfId="49" applyFont="1" applyFill="1" applyBorder="1" applyAlignment="1">
      <alignment/>
    </xf>
    <xf numFmtId="38" fontId="97" fillId="33" borderId="14" xfId="49" applyFont="1" applyFill="1" applyBorder="1" applyAlignment="1">
      <alignment horizontal="right"/>
    </xf>
    <xf numFmtId="38" fontId="97" fillId="33" borderId="13" xfId="49" applyFont="1" applyFill="1" applyBorder="1" applyAlignment="1">
      <alignment/>
    </xf>
    <xf numFmtId="209" fontId="97" fillId="33" borderId="13" xfId="0" applyNumberFormat="1" applyFont="1" applyFill="1" applyBorder="1" applyAlignment="1" applyProtection="1">
      <alignment/>
      <protection locked="0"/>
    </xf>
    <xf numFmtId="3" fontId="97" fillId="33" borderId="14" xfId="0" applyNumberFormat="1" applyFont="1" applyFill="1" applyBorder="1" applyAlignment="1">
      <alignment horizontal="center"/>
    </xf>
    <xf numFmtId="3" fontId="97" fillId="33" borderId="13" xfId="0" applyNumberFormat="1" applyFont="1" applyFill="1" applyBorder="1" applyAlignment="1" applyProtection="1">
      <alignment/>
      <protection locked="0"/>
    </xf>
    <xf numFmtId="38" fontId="97" fillId="33" borderId="13" xfId="0" applyNumberFormat="1" applyFont="1" applyFill="1" applyBorder="1" applyAlignment="1" applyProtection="1">
      <alignment/>
      <protection locked="0"/>
    </xf>
    <xf numFmtId="2" fontId="97" fillId="33" borderId="13" xfId="0" applyNumberFormat="1" applyFont="1" applyFill="1" applyBorder="1" applyAlignment="1" applyProtection="1">
      <alignment horizontal="center"/>
      <protection locked="0"/>
    </xf>
    <xf numFmtId="2" fontId="98" fillId="0" borderId="12" xfId="0" applyNumberFormat="1" applyFont="1" applyBorder="1" applyAlignment="1" applyProtection="1">
      <alignment horizontal="center"/>
      <protection locked="0"/>
    </xf>
    <xf numFmtId="38" fontId="98" fillId="33" borderId="12" xfId="49" applyFont="1" applyFill="1" applyBorder="1" applyAlignment="1">
      <alignment/>
    </xf>
    <xf numFmtId="209" fontId="98" fillId="33" borderId="12" xfId="0" applyNumberFormat="1" applyFont="1" applyFill="1" applyBorder="1" applyAlignment="1" applyProtection="1">
      <alignment/>
      <protection locked="0"/>
    </xf>
    <xf numFmtId="3" fontId="97" fillId="33" borderId="15" xfId="0" applyNumberFormat="1" applyFont="1" applyFill="1" applyBorder="1" applyAlignment="1">
      <alignment horizontal="center"/>
    </xf>
    <xf numFmtId="2" fontId="98" fillId="33" borderId="12" xfId="0" applyNumberFormat="1" applyFont="1" applyFill="1" applyBorder="1" applyAlignment="1" applyProtection="1">
      <alignment/>
      <protection locked="0"/>
    </xf>
    <xf numFmtId="3" fontId="98" fillId="33" borderId="12" xfId="0" applyNumberFormat="1" applyFont="1" applyFill="1" applyBorder="1" applyAlignment="1" applyProtection="1">
      <alignment/>
      <protection locked="0"/>
    </xf>
    <xf numFmtId="2" fontId="98" fillId="33" borderId="12" xfId="0" applyNumberFormat="1" applyFont="1" applyFill="1" applyBorder="1" applyAlignment="1" applyProtection="1">
      <alignment horizontal="center"/>
      <protection locked="0"/>
    </xf>
    <xf numFmtId="209" fontId="97" fillId="33" borderId="12" xfId="0" applyNumberFormat="1" applyFont="1" applyFill="1" applyBorder="1" applyAlignment="1" applyProtection="1">
      <alignment/>
      <protection locked="0"/>
    </xf>
    <xf numFmtId="4" fontId="97" fillId="33" borderId="12" xfId="0" applyNumberFormat="1" applyFont="1" applyFill="1" applyBorder="1" applyAlignment="1" applyProtection="1">
      <alignment horizontal="right"/>
      <protection locked="0"/>
    </xf>
    <xf numFmtId="3" fontId="97" fillId="33" borderId="12" xfId="0" applyNumberFormat="1" applyFont="1" applyFill="1" applyBorder="1" applyAlignment="1" applyProtection="1">
      <alignment horizontal="center"/>
      <protection locked="0"/>
    </xf>
    <xf numFmtId="3" fontId="97" fillId="33" borderId="0" xfId="0" applyNumberFormat="1" applyFont="1" applyFill="1" applyBorder="1" applyAlignment="1" applyProtection="1">
      <alignment/>
      <protection locked="0"/>
    </xf>
    <xf numFmtId="212" fontId="97" fillId="0" borderId="10" xfId="0" applyNumberFormat="1" applyFont="1" applyBorder="1" applyAlignment="1" applyProtection="1">
      <alignment horizontal="center"/>
      <protection locked="0"/>
    </xf>
    <xf numFmtId="220" fontId="97" fillId="33" borderId="10" xfId="0" applyNumberFormat="1" applyFont="1" applyFill="1" applyBorder="1" applyAlignment="1">
      <alignment horizontal="right"/>
    </xf>
    <xf numFmtId="220" fontId="97" fillId="33" borderId="12" xfId="0" applyNumberFormat="1" applyFont="1" applyFill="1" applyBorder="1" applyAlignment="1" applyProtection="1">
      <alignment horizontal="right"/>
      <protection locked="0"/>
    </xf>
    <xf numFmtId="3" fontId="97" fillId="33" borderId="12" xfId="0" applyNumberFormat="1" applyFont="1" applyFill="1" applyBorder="1" applyAlignment="1" applyProtection="1">
      <alignment horizontal="right"/>
      <protection locked="0"/>
    </xf>
    <xf numFmtId="3" fontId="97" fillId="33" borderId="41" xfId="0" applyNumberFormat="1" applyFont="1" applyFill="1" applyBorder="1" applyAlignment="1" applyProtection="1">
      <alignment horizontal="right"/>
      <protection locked="0"/>
    </xf>
    <xf numFmtId="220" fontId="97" fillId="33" borderId="10" xfId="0" applyNumberFormat="1" applyFont="1" applyFill="1" applyBorder="1" applyAlignment="1" applyProtection="1">
      <alignment horizontal="right"/>
      <protection locked="0"/>
    </xf>
    <xf numFmtId="216" fontId="97" fillId="33" borderId="10" xfId="0" applyNumberFormat="1" applyFont="1" applyFill="1" applyBorder="1" applyAlignment="1">
      <alignment horizontal="center"/>
    </xf>
    <xf numFmtId="216" fontId="97" fillId="33" borderId="10" xfId="0" applyNumberFormat="1" applyFont="1" applyFill="1" applyBorder="1" applyAlignment="1" applyProtection="1">
      <alignment/>
      <protection locked="0"/>
    </xf>
    <xf numFmtId="220" fontId="97" fillId="33" borderId="12" xfId="0" applyNumberFormat="1" applyFont="1" applyFill="1" applyBorder="1" applyAlignment="1" applyProtection="1">
      <alignment/>
      <protection locked="0"/>
    </xf>
    <xf numFmtId="220" fontId="97" fillId="33" borderId="0" xfId="0" applyNumberFormat="1" applyFont="1" applyFill="1" applyBorder="1" applyAlignment="1" applyProtection="1">
      <alignment horizontal="right"/>
      <protection locked="0"/>
    </xf>
    <xf numFmtId="216" fontId="97" fillId="33" borderId="10" xfId="0" applyNumberFormat="1" applyFont="1" applyFill="1" applyBorder="1" applyAlignment="1">
      <alignment/>
    </xf>
    <xf numFmtId="216" fontId="97" fillId="36" borderId="10" xfId="0" applyNumberFormat="1" applyFont="1" applyFill="1" applyBorder="1" applyAlignment="1">
      <alignment/>
    </xf>
    <xf numFmtId="2" fontId="97" fillId="36" borderId="10" xfId="0" applyNumberFormat="1" applyFont="1" applyFill="1" applyBorder="1" applyAlignment="1" applyProtection="1">
      <alignment horizontal="center"/>
      <protection locked="0"/>
    </xf>
    <xf numFmtId="2" fontId="97" fillId="36" borderId="12" xfId="0" applyNumberFormat="1" applyFont="1" applyFill="1" applyBorder="1" applyAlignment="1" applyProtection="1">
      <alignment horizontal="center"/>
      <protection locked="0"/>
    </xf>
    <xf numFmtId="212" fontId="97" fillId="0" borderId="14" xfId="0" applyNumberFormat="1" applyFont="1" applyBorder="1" applyAlignment="1" applyProtection="1">
      <alignment horizontal="center"/>
      <protection locked="0"/>
    </xf>
    <xf numFmtId="220" fontId="97" fillId="33" borderId="13" xfId="0" applyNumberFormat="1" applyFont="1" applyFill="1" applyBorder="1" applyAlignment="1">
      <alignment horizontal="right"/>
    </xf>
    <xf numFmtId="220" fontId="97" fillId="33" borderId="14" xfId="0" applyNumberFormat="1" applyFont="1" applyFill="1" applyBorder="1" applyAlignment="1" applyProtection="1">
      <alignment horizontal="right"/>
      <protection locked="0"/>
    </xf>
    <xf numFmtId="220" fontId="97" fillId="33" borderId="23" xfId="0" applyNumberFormat="1" applyFont="1" applyFill="1" applyBorder="1" applyAlignment="1" applyProtection="1">
      <alignment horizontal="right"/>
      <protection locked="0"/>
    </xf>
    <xf numFmtId="220" fontId="97" fillId="33" borderId="13" xfId="0" applyNumberFormat="1" applyFont="1" applyFill="1" applyBorder="1" applyAlignment="1" applyProtection="1">
      <alignment horizontal="right"/>
      <protection locked="0"/>
    </xf>
    <xf numFmtId="216" fontId="97" fillId="33" borderId="13" xfId="0" applyNumberFormat="1" applyFont="1" applyFill="1" applyBorder="1" applyAlignment="1">
      <alignment horizontal="center"/>
    </xf>
    <xf numFmtId="216" fontId="97" fillId="33" borderId="13" xfId="0" applyNumberFormat="1" applyFont="1" applyFill="1" applyBorder="1" applyAlignment="1" applyProtection="1">
      <alignment/>
      <protection locked="0"/>
    </xf>
    <xf numFmtId="216" fontId="97" fillId="36" borderId="14" xfId="0" applyNumberFormat="1" applyFont="1" applyFill="1" applyBorder="1" applyAlignment="1">
      <alignment/>
    </xf>
    <xf numFmtId="220" fontId="97" fillId="33" borderId="14" xfId="0" applyNumberFormat="1" applyFont="1" applyFill="1" applyBorder="1" applyAlignment="1" applyProtection="1">
      <alignment/>
      <protection locked="0"/>
    </xf>
    <xf numFmtId="212" fontId="97" fillId="0" borderId="0" xfId="0" applyNumberFormat="1" applyFont="1" applyBorder="1" applyAlignment="1" applyProtection="1">
      <alignment horizontal="center"/>
      <protection locked="0"/>
    </xf>
    <xf numFmtId="220" fontId="97" fillId="33" borderId="0" xfId="0" applyNumberFormat="1" applyFont="1" applyFill="1" applyBorder="1" applyAlignment="1">
      <alignment horizontal="right"/>
    </xf>
    <xf numFmtId="209" fontId="97" fillId="33" borderId="0" xfId="0" applyNumberFormat="1" applyFont="1" applyFill="1" applyBorder="1" applyAlignment="1" applyProtection="1">
      <alignment/>
      <protection locked="0"/>
    </xf>
    <xf numFmtId="216" fontId="97" fillId="33" borderId="0" xfId="0" applyNumberFormat="1" applyFont="1" applyFill="1" applyBorder="1" applyAlignment="1">
      <alignment horizontal="center"/>
    </xf>
    <xf numFmtId="216" fontId="97" fillId="33" borderId="0" xfId="0" applyNumberFormat="1" applyFont="1" applyFill="1" applyBorder="1" applyAlignment="1" applyProtection="1">
      <alignment/>
      <protection locked="0"/>
    </xf>
    <xf numFmtId="216" fontId="97" fillId="36" borderId="0" xfId="0" applyNumberFormat="1" applyFont="1" applyFill="1" applyBorder="1" applyAlignment="1">
      <alignment/>
    </xf>
    <xf numFmtId="220" fontId="97" fillId="33" borderId="0" xfId="0" applyNumberFormat="1" applyFont="1" applyFill="1" applyBorder="1" applyAlignment="1" applyProtection="1">
      <alignment/>
      <protection locked="0"/>
    </xf>
    <xf numFmtId="214" fontId="97" fillId="0" borderId="0" xfId="0" applyNumberFormat="1" applyFont="1" applyAlignment="1" applyProtection="1" quotePrefix="1">
      <alignment horizontal="left"/>
      <protection locked="0"/>
    </xf>
    <xf numFmtId="3" fontId="97" fillId="33" borderId="0" xfId="0" applyNumberFormat="1" applyFont="1" applyFill="1" applyAlignment="1" applyProtection="1">
      <alignment/>
      <protection locked="0"/>
    </xf>
    <xf numFmtId="0" fontId="97" fillId="33" borderId="0" xfId="0" applyFont="1" applyFill="1" applyBorder="1" applyAlignment="1">
      <alignment/>
    </xf>
    <xf numFmtId="0" fontId="97" fillId="36" borderId="0" xfId="0" applyFont="1" applyFill="1" applyAlignment="1">
      <alignment/>
    </xf>
    <xf numFmtId="214" fontId="97" fillId="0" borderId="0" xfId="0" applyNumberFormat="1" applyFont="1" applyFill="1" applyAlignment="1" applyProtection="1">
      <alignment horizontal="left"/>
      <protection locked="0"/>
    </xf>
    <xf numFmtId="213" fontId="97" fillId="33" borderId="0" xfId="0" applyNumberFormat="1" applyFont="1" applyFill="1" applyAlignment="1" applyProtection="1">
      <alignment/>
      <protection locked="0"/>
    </xf>
    <xf numFmtId="213" fontId="97" fillId="36" borderId="0" xfId="0" applyNumberFormat="1" applyFont="1" applyFill="1" applyAlignment="1" applyProtection="1">
      <alignment/>
      <protection locked="0"/>
    </xf>
    <xf numFmtId="214" fontId="97" fillId="0" borderId="0" xfId="0" applyNumberFormat="1" applyFont="1" applyAlignment="1" applyProtection="1">
      <alignment horizontal="left"/>
      <protection locked="0"/>
    </xf>
    <xf numFmtId="213" fontId="97" fillId="33" borderId="0" xfId="0" applyNumberFormat="1" applyFont="1" applyFill="1" applyAlignment="1">
      <alignment/>
    </xf>
    <xf numFmtId="214" fontId="97" fillId="33" borderId="0" xfId="0" applyNumberFormat="1" applyFont="1" applyFill="1" applyAlignment="1" applyProtection="1">
      <alignment horizontal="left"/>
      <protection locked="0"/>
    </xf>
    <xf numFmtId="214" fontId="97" fillId="33" borderId="0" xfId="0" applyNumberFormat="1" applyFont="1" applyFill="1" applyAlignment="1" applyProtection="1" quotePrefix="1">
      <alignment horizontal="left" wrapText="1"/>
      <protection locked="0"/>
    </xf>
    <xf numFmtId="0" fontId="97" fillId="33" borderId="0" xfId="0" applyFont="1" applyFill="1" applyAlignment="1">
      <alignment/>
    </xf>
    <xf numFmtId="0" fontId="97" fillId="0" borderId="0" xfId="0" applyFont="1" applyAlignment="1">
      <alignment horizontal="center"/>
    </xf>
    <xf numFmtId="213" fontId="97" fillId="33" borderId="11" xfId="0" applyNumberFormat="1" applyFont="1" applyFill="1" applyBorder="1" applyAlignment="1" applyProtection="1">
      <alignment horizontal="center"/>
      <protection locked="0"/>
    </xf>
    <xf numFmtId="3" fontId="97" fillId="33" borderId="15" xfId="0" applyNumberFormat="1" applyFont="1" applyFill="1" applyBorder="1" applyAlignment="1" applyProtection="1">
      <alignment horizontal="center" wrapText="1"/>
      <protection locked="0"/>
    </xf>
    <xf numFmtId="213" fontId="97" fillId="33" borderId="10" xfId="0" applyNumberFormat="1" applyFont="1" applyFill="1" applyBorder="1" applyAlignment="1" applyProtection="1">
      <alignment horizontal="center"/>
      <protection locked="0"/>
    </xf>
    <xf numFmtId="0" fontId="97" fillId="33" borderId="10" xfId="0" applyNumberFormat="1" applyFont="1" applyFill="1" applyBorder="1" applyAlignment="1" applyProtection="1">
      <alignment horizontal="center"/>
      <protection locked="0"/>
    </xf>
    <xf numFmtId="0" fontId="97" fillId="33" borderId="0" xfId="0" applyNumberFormat="1" applyFont="1" applyFill="1" applyBorder="1" applyAlignment="1" applyProtection="1">
      <alignment horizontal="center"/>
      <protection locked="0"/>
    </xf>
    <xf numFmtId="3" fontId="97" fillId="33" borderId="11" xfId="0" applyNumberFormat="1" applyFont="1" applyFill="1" applyBorder="1" applyAlignment="1" applyProtection="1">
      <alignment horizontal="center"/>
      <protection locked="0"/>
    </xf>
    <xf numFmtId="213" fontId="97" fillId="0" borderId="10" xfId="0" applyNumberFormat="1" applyFont="1" applyBorder="1" applyAlignment="1" applyProtection="1">
      <alignment horizontal="center"/>
      <protection locked="0"/>
    </xf>
    <xf numFmtId="3" fontId="97" fillId="33" borderId="14" xfId="0" applyNumberFormat="1" applyFont="1" applyFill="1" applyBorder="1" applyAlignment="1" applyProtection="1">
      <alignment horizontal="center"/>
      <protection locked="0"/>
    </xf>
    <xf numFmtId="2" fontId="101" fillId="33" borderId="10" xfId="0" applyNumberFormat="1" applyFont="1" applyFill="1" applyBorder="1" applyAlignment="1" applyProtection="1">
      <alignment horizontal="left"/>
      <protection locked="0"/>
    </xf>
    <xf numFmtId="2" fontId="97" fillId="33" borderId="0" xfId="0" applyNumberFormat="1" applyFont="1" applyFill="1" applyBorder="1" applyAlignment="1" applyProtection="1">
      <alignment horizontal="center"/>
      <protection locked="0"/>
    </xf>
    <xf numFmtId="3" fontId="97" fillId="33" borderId="10" xfId="0" applyNumberFormat="1" applyFont="1" applyFill="1" applyBorder="1" applyAlignment="1" applyProtection="1">
      <alignment horizontal="center"/>
      <protection locked="0"/>
    </xf>
    <xf numFmtId="213" fontId="97" fillId="0" borderId="11" xfId="0" applyNumberFormat="1" applyFont="1" applyBorder="1" applyAlignment="1" applyProtection="1">
      <alignment horizontal="center"/>
      <protection locked="0"/>
    </xf>
    <xf numFmtId="213" fontId="97" fillId="33" borderId="11" xfId="0" applyNumberFormat="1" applyFont="1" applyFill="1" applyBorder="1" applyAlignment="1" applyProtection="1">
      <alignment horizontal="right"/>
      <protection locked="0"/>
    </xf>
    <xf numFmtId="213" fontId="97" fillId="33" borderId="15" xfId="0" applyNumberFormat="1" applyFont="1" applyFill="1" applyBorder="1" applyAlignment="1" applyProtection="1">
      <alignment horizontal="right"/>
      <protection locked="0"/>
    </xf>
    <xf numFmtId="3" fontId="97" fillId="33" borderId="10" xfId="0" applyNumberFormat="1" applyFont="1" applyFill="1" applyBorder="1" applyAlignment="1" applyProtection="1">
      <alignment horizontal="right"/>
      <protection locked="0"/>
    </xf>
    <xf numFmtId="213" fontId="97" fillId="33" borderId="10" xfId="0" applyNumberFormat="1" applyFont="1" applyFill="1" applyBorder="1" applyAlignment="1" applyProtection="1">
      <alignment/>
      <protection locked="0"/>
    </xf>
    <xf numFmtId="213" fontId="97" fillId="33" borderId="12" xfId="0" applyNumberFormat="1" applyFont="1" applyFill="1" applyBorder="1" applyAlignment="1" applyProtection="1">
      <alignment/>
      <protection locked="0"/>
    </xf>
    <xf numFmtId="9" fontId="97" fillId="33" borderId="10" xfId="0" applyNumberFormat="1" applyFont="1" applyFill="1" applyBorder="1" applyAlignment="1" applyProtection="1" quotePrefix="1">
      <alignment/>
      <protection locked="0"/>
    </xf>
    <xf numFmtId="0" fontId="97" fillId="33" borderId="0" xfId="0" applyNumberFormat="1" applyFont="1" applyFill="1" applyBorder="1" applyAlignment="1" applyProtection="1">
      <alignment/>
      <protection locked="0"/>
    </xf>
    <xf numFmtId="2" fontId="97" fillId="33" borderId="10" xfId="0" applyNumberFormat="1" applyFont="1" applyFill="1" applyBorder="1" applyAlignment="1" applyProtection="1">
      <alignment horizontal="left"/>
      <protection locked="0"/>
    </xf>
    <xf numFmtId="215" fontId="97" fillId="33" borderId="10" xfId="0" applyNumberFormat="1" applyFont="1" applyFill="1" applyBorder="1" applyAlignment="1" applyProtection="1">
      <alignment horizontal="right"/>
      <protection locked="0"/>
    </xf>
    <xf numFmtId="215" fontId="97" fillId="33" borderId="10" xfId="0" applyNumberFormat="1" applyFont="1" applyFill="1" applyBorder="1" applyAlignment="1" applyProtection="1">
      <alignment horizontal="center"/>
      <protection locked="0"/>
    </xf>
    <xf numFmtId="215" fontId="97" fillId="33" borderId="12" xfId="0" applyNumberFormat="1" applyFont="1" applyFill="1" applyBorder="1" applyAlignment="1" applyProtection="1">
      <alignment horizontal="right"/>
      <protection locked="0"/>
    </xf>
    <xf numFmtId="0" fontId="97" fillId="33" borderId="10" xfId="0" applyNumberFormat="1" applyFont="1" applyFill="1" applyBorder="1" applyAlignment="1" applyProtection="1">
      <alignment/>
      <protection locked="0"/>
    </xf>
    <xf numFmtId="2" fontId="97" fillId="33" borderId="10" xfId="0" applyNumberFormat="1" applyFont="1" applyFill="1" applyBorder="1" applyAlignment="1" applyProtection="1" quotePrefix="1">
      <alignment horizontal="left"/>
      <protection locked="0"/>
    </xf>
    <xf numFmtId="213" fontId="97" fillId="0" borderId="21" xfId="0" applyNumberFormat="1" applyFont="1" applyBorder="1" applyAlignment="1" applyProtection="1">
      <alignment horizontal="center"/>
      <protection locked="0"/>
    </xf>
    <xf numFmtId="38" fontId="97" fillId="0" borderId="16" xfId="49" applyFont="1" applyBorder="1" applyAlignment="1">
      <alignment horizontal="right" vertical="center"/>
    </xf>
    <xf numFmtId="213" fontId="97" fillId="33" borderId="21" xfId="0" applyNumberFormat="1" applyFont="1" applyFill="1" applyBorder="1" applyAlignment="1" applyProtection="1">
      <alignment horizontal="center"/>
      <protection locked="0"/>
    </xf>
    <xf numFmtId="2" fontId="97" fillId="33" borderId="21" xfId="0" applyNumberFormat="1" applyFont="1" applyFill="1" applyBorder="1" applyAlignment="1" applyProtection="1">
      <alignment horizontal="center"/>
      <protection locked="0"/>
    </xf>
    <xf numFmtId="213" fontId="97" fillId="33" borderId="16" xfId="0" applyNumberFormat="1" applyFont="1" applyFill="1" applyBorder="1" applyAlignment="1" applyProtection="1">
      <alignment horizontal="center"/>
      <protection locked="0"/>
    </xf>
    <xf numFmtId="3" fontId="97" fillId="33" borderId="16" xfId="0" applyNumberFormat="1" applyFont="1" applyFill="1" applyBorder="1" applyAlignment="1" applyProtection="1">
      <alignment/>
      <protection locked="0"/>
    </xf>
    <xf numFmtId="215" fontId="97" fillId="33" borderId="12" xfId="0" applyNumberFormat="1" applyFont="1" applyFill="1" applyBorder="1" applyAlignment="1" applyProtection="1">
      <alignment horizontal="center"/>
      <protection locked="0"/>
    </xf>
    <xf numFmtId="215" fontId="97" fillId="33" borderId="19" xfId="0" applyNumberFormat="1" applyFont="1" applyFill="1" applyBorder="1" applyAlignment="1" applyProtection="1">
      <alignment horizontal="right"/>
      <protection locked="0"/>
    </xf>
    <xf numFmtId="215" fontId="97" fillId="33" borderId="19" xfId="0" applyNumberFormat="1" applyFont="1" applyFill="1" applyBorder="1" applyAlignment="1" applyProtection="1">
      <alignment horizontal="center"/>
      <protection locked="0"/>
    </xf>
    <xf numFmtId="0" fontId="97" fillId="33" borderId="10" xfId="0" applyNumberFormat="1" applyFont="1" applyFill="1" applyBorder="1" applyAlignment="1" applyProtection="1">
      <alignment horizontal="left"/>
      <protection locked="0"/>
    </xf>
    <xf numFmtId="3" fontId="97" fillId="33" borderId="16" xfId="0" applyNumberFormat="1" applyFont="1" applyFill="1" applyBorder="1" applyAlignment="1" applyProtection="1">
      <alignment horizontal="right"/>
      <protection locked="0"/>
    </xf>
    <xf numFmtId="3" fontId="97" fillId="33" borderId="21" xfId="0" applyNumberFormat="1" applyFont="1" applyFill="1" applyBorder="1" applyAlignment="1" applyProtection="1">
      <alignment horizontal="right"/>
      <protection locked="0"/>
    </xf>
    <xf numFmtId="213" fontId="97" fillId="33" borderId="21" xfId="0" applyNumberFormat="1" applyFont="1" applyFill="1" applyBorder="1" applyAlignment="1" applyProtection="1">
      <alignment/>
      <protection locked="0"/>
    </xf>
    <xf numFmtId="213" fontId="97" fillId="33" borderId="16" xfId="0" applyNumberFormat="1" applyFont="1" applyFill="1" applyBorder="1" applyAlignment="1" applyProtection="1">
      <alignment/>
      <protection locked="0"/>
    </xf>
    <xf numFmtId="9" fontId="97" fillId="33" borderId="21" xfId="0" applyNumberFormat="1" applyFont="1" applyFill="1" applyBorder="1" applyAlignment="1" applyProtection="1" quotePrefix="1">
      <alignment/>
      <protection locked="0"/>
    </xf>
    <xf numFmtId="2" fontId="97" fillId="33" borderId="58" xfId="0" applyNumberFormat="1" applyFont="1" applyFill="1" applyBorder="1" applyAlignment="1" applyProtection="1">
      <alignment/>
      <protection locked="0"/>
    </xf>
    <xf numFmtId="3" fontId="97" fillId="33" borderId="21" xfId="0" applyNumberFormat="1" applyFont="1" applyFill="1" applyBorder="1" applyAlignment="1" applyProtection="1">
      <alignment/>
      <protection locked="0"/>
    </xf>
    <xf numFmtId="2" fontId="97" fillId="33" borderId="21" xfId="0" applyNumberFormat="1" applyFont="1" applyFill="1" applyBorder="1" applyAlignment="1" applyProtection="1" quotePrefix="1">
      <alignment horizontal="left"/>
      <protection locked="0"/>
    </xf>
    <xf numFmtId="0" fontId="97" fillId="33" borderId="58" xfId="0" applyNumberFormat="1" applyFont="1" applyFill="1" applyBorder="1" applyAlignment="1" applyProtection="1">
      <alignment/>
      <protection locked="0"/>
    </xf>
    <xf numFmtId="3" fontId="97" fillId="33" borderId="10" xfId="0" applyNumberFormat="1" applyFont="1" applyFill="1" applyBorder="1" applyAlignment="1" applyProtection="1" quotePrefix="1">
      <alignment/>
      <protection locked="0"/>
    </xf>
    <xf numFmtId="2" fontId="97" fillId="33" borderId="21" xfId="0" applyNumberFormat="1" applyFont="1" applyFill="1" applyBorder="1" applyAlignment="1" applyProtection="1">
      <alignment wrapText="1"/>
      <protection locked="0"/>
    </xf>
    <xf numFmtId="9" fontId="97" fillId="33" borderId="0" xfId="0" applyNumberFormat="1" applyFont="1" applyFill="1" applyBorder="1" applyAlignment="1" applyProtection="1">
      <alignment/>
      <protection locked="0"/>
    </xf>
    <xf numFmtId="38" fontId="97" fillId="33" borderId="10" xfId="49" applyFont="1" applyFill="1" applyBorder="1" applyAlignment="1" applyProtection="1">
      <alignment/>
      <protection locked="0"/>
    </xf>
    <xf numFmtId="2" fontId="97" fillId="33" borderId="10" xfId="0" applyNumberFormat="1" applyFont="1" applyFill="1" applyBorder="1" applyAlignment="1" applyProtection="1">
      <alignment wrapText="1"/>
      <protection locked="0"/>
    </xf>
    <xf numFmtId="9" fontId="97" fillId="33" borderId="58" xfId="0" applyNumberFormat="1" applyFont="1" applyFill="1" applyBorder="1" applyAlignment="1" applyProtection="1">
      <alignment/>
      <protection locked="0"/>
    </xf>
    <xf numFmtId="216" fontId="97" fillId="33" borderId="10" xfId="0" applyNumberFormat="1" applyFont="1" applyFill="1" applyBorder="1" applyAlignment="1" applyProtection="1">
      <alignment horizontal="right"/>
      <protection locked="0"/>
    </xf>
    <xf numFmtId="213" fontId="97" fillId="0" borderId="20" xfId="0" applyNumberFormat="1" applyFont="1" applyBorder="1" applyAlignment="1" applyProtection="1">
      <alignment horizontal="center"/>
      <protection locked="0"/>
    </xf>
    <xf numFmtId="215" fontId="97" fillId="33" borderId="20" xfId="0" applyNumberFormat="1" applyFont="1" applyFill="1" applyBorder="1" applyAlignment="1" applyProtection="1">
      <alignment horizontal="right"/>
      <protection locked="0"/>
    </xf>
    <xf numFmtId="213" fontId="97" fillId="33" borderId="19" xfId="0" applyNumberFormat="1" applyFont="1" applyFill="1" applyBorder="1" applyAlignment="1" applyProtection="1">
      <alignment/>
      <protection locked="0"/>
    </xf>
    <xf numFmtId="3" fontId="97" fillId="33" borderId="20" xfId="0" applyNumberFormat="1" applyFont="1" applyFill="1" applyBorder="1" applyAlignment="1" applyProtection="1">
      <alignment horizontal="right"/>
      <protection locked="0"/>
    </xf>
    <xf numFmtId="2" fontId="97" fillId="33" borderId="20" xfId="0" applyNumberFormat="1" applyFont="1" applyFill="1" applyBorder="1" applyAlignment="1" applyProtection="1">
      <alignment horizontal="left"/>
      <protection locked="0"/>
    </xf>
    <xf numFmtId="3" fontId="97" fillId="33" borderId="20" xfId="0" applyNumberFormat="1" applyFont="1" applyFill="1" applyBorder="1" applyAlignment="1" applyProtection="1">
      <alignment/>
      <protection locked="0"/>
    </xf>
    <xf numFmtId="3" fontId="97" fillId="33" borderId="19" xfId="0" applyNumberFormat="1" applyFont="1" applyFill="1" applyBorder="1" applyAlignment="1" applyProtection="1">
      <alignment/>
      <protection locked="0"/>
    </xf>
    <xf numFmtId="215" fontId="97" fillId="33" borderId="10" xfId="0" applyNumberFormat="1" applyFont="1" applyFill="1" applyBorder="1" applyAlignment="1" applyProtection="1">
      <alignment/>
      <protection locked="0"/>
    </xf>
    <xf numFmtId="215" fontId="97" fillId="33" borderId="12" xfId="0" applyNumberFormat="1" applyFont="1" applyFill="1" applyBorder="1" applyAlignment="1" applyProtection="1">
      <alignment/>
      <protection locked="0"/>
    </xf>
    <xf numFmtId="215" fontId="97" fillId="33" borderId="14" xfId="0" applyNumberFormat="1" applyFont="1" applyFill="1" applyBorder="1" applyAlignment="1" applyProtection="1">
      <alignment/>
      <protection locked="0"/>
    </xf>
    <xf numFmtId="213" fontId="97" fillId="33" borderId="14" xfId="0" applyNumberFormat="1" applyFont="1" applyFill="1" applyBorder="1" applyAlignment="1" applyProtection="1">
      <alignment/>
      <protection locked="0"/>
    </xf>
    <xf numFmtId="213" fontId="97" fillId="33" borderId="13" xfId="0" applyNumberFormat="1" applyFont="1" applyFill="1" applyBorder="1" applyAlignment="1" applyProtection="1">
      <alignment/>
      <protection locked="0"/>
    </xf>
    <xf numFmtId="3" fontId="97" fillId="33" borderId="13" xfId="0" applyNumberFormat="1" applyFont="1" applyFill="1" applyBorder="1" applyAlignment="1" applyProtection="1">
      <alignment horizontal="center"/>
      <protection locked="0"/>
    </xf>
    <xf numFmtId="2" fontId="97" fillId="33" borderId="23" xfId="0" applyNumberFormat="1" applyFont="1" applyFill="1" applyBorder="1" applyAlignment="1" applyProtection="1">
      <alignment/>
      <protection locked="0"/>
    </xf>
    <xf numFmtId="2" fontId="97" fillId="33" borderId="13" xfId="0" applyNumberFormat="1" applyFont="1" applyFill="1" applyBorder="1" applyAlignment="1" applyProtection="1">
      <alignment wrapText="1"/>
      <protection locked="0"/>
    </xf>
    <xf numFmtId="3" fontId="97" fillId="33" borderId="14" xfId="0" applyNumberFormat="1" applyFont="1" applyFill="1" applyBorder="1" applyAlignment="1" applyProtection="1">
      <alignment/>
      <protection locked="0"/>
    </xf>
    <xf numFmtId="213" fontId="97" fillId="0" borderId="17" xfId="0" applyNumberFormat="1" applyFont="1" applyBorder="1" applyAlignment="1" applyProtection="1">
      <alignment horizontal="center"/>
      <protection locked="0"/>
    </xf>
    <xf numFmtId="215" fontId="97" fillId="33" borderId="17" xfId="0" applyNumberFormat="1" applyFont="1" applyFill="1" applyBorder="1" applyAlignment="1" applyProtection="1">
      <alignment/>
      <protection locked="0"/>
    </xf>
    <xf numFmtId="213" fontId="97" fillId="33" borderId="17" xfId="0" applyNumberFormat="1" applyFont="1" applyFill="1" applyBorder="1" applyAlignment="1" applyProtection="1">
      <alignment/>
      <protection locked="0"/>
    </xf>
    <xf numFmtId="3" fontId="97" fillId="33" borderId="17" xfId="0" applyNumberFormat="1" applyFont="1" applyFill="1" applyBorder="1" applyAlignment="1" applyProtection="1">
      <alignment/>
      <protection locked="0"/>
    </xf>
    <xf numFmtId="2" fontId="97" fillId="33" borderId="17" xfId="0" applyNumberFormat="1" applyFont="1" applyFill="1" applyBorder="1" applyAlignment="1" applyProtection="1">
      <alignment/>
      <protection locked="0"/>
    </xf>
    <xf numFmtId="214" fontId="97" fillId="0" borderId="0" xfId="0" applyNumberFormat="1" applyFont="1" applyAlignment="1" applyProtection="1">
      <alignment/>
      <protection locked="0"/>
    </xf>
    <xf numFmtId="214" fontId="97" fillId="0" borderId="0" xfId="0" applyNumberFormat="1" applyFont="1" applyAlignment="1" applyProtection="1" quotePrefix="1">
      <alignment/>
      <protection locked="0"/>
    </xf>
    <xf numFmtId="2" fontId="97" fillId="33" borderId="0" xfId="0" applyNumberFormat="1" applyFont="1" applyFill="1" applyAlignment="1" applyProtection="1">
      <alignment horizontal="left"/>
      <protection locked="0"/>
    </xf>
    <xf numFmtId="213" fontId="97" fillId="33" borderId="0" xfId="0" applyNumberFormat="1" applyFont="1" applyFill="1" applyAlignment="1" applyProtection="1">
      <alignment horizontal="left"/>
      <protection locked="0"/>
    </xf>
    <xf numFmtId="0" fontId="99" fillId="0" borderId="0" xfId="0" applyFont="1" applyAlignment="1" applyProtection="1">
      <alignment horizontal="centerContinuous"/>
      <protection locked="0"/>
    </xf>
    <xf numFmtId="0" fontId="97" fillId="0" borderId="0" xfId="0" applyFont="1" applyAlignment="1">
      <alignment horizontal="centerContinuous"/>
    </xf>
    <xf numFmtId="0" fontId="97" fillId="0" borderId="0" xfId="0" applyFont="1" applyAlignment="1" applyProtection="1">
      <alignment horizontal="centerContinuous"/>
      <protection locked="0"/>
    </xf>
    <xf numFmtId="0" fontId="97" fillId="0" borderId="0" xfId="0" applyFont="1" applyAlignment="1" applyProtection="1">
      <alignment/>
      <protection locked="0"/>
    </xf>
    <xf numFmtId="0" fontId="102" fillId="0" borderId="0" xfId="0" applyFont="1" applyAlignment="1" applyProtection="1">
      <alignment/>
      <protection locked="0"/>
    </xf>
    <xf numFmtId="0" fontId="102" fillId="0" borderId="0" xfId="0" applyFont="1" applyAlignment="1">
      <alignment/>
    </xf>
    <xf numFmtId="0" fontId="97" fillId="0" borderId="11" xfId="0" applyFont="1" applyBorder="1" applyAlignment="1" applyProtection="1">
      <alignment horizontal="center"/>
      <protection locked="0"/>
    </xf>
    <xf numFmtId="0" fontId="97" fillId="0" borderId="15" xfId="0" applyFont="1" applyBorder="1" applyAlignment="1" applyProtection="1">
      <alignment horizontal="center"/>
      <protection locked="0"/>
    </xf>
    <xf numFmtId="0" fontId="102" fillId="0" borderId="15" xfId="0" applyFont="1" applyBorder="1" applyAlignment="1" applyProtection="1">
      <alignment horizontal="center"/>
      <protection locked="0"/>
    </xf>
    <xf numFmtId="0" fontId="102" fillId="0" borderId="22" xfId="0" applyFont="1" applyBorder="1" applyAlignment="1" applyProtection="1">
      <alignment horizontal="center"/>
      <protection locked="0"/>
    </xf>
    <xf numFmtId="0" fontId="97" fillId="0" borderId="13" xfId="0" applyFont="1" applyBorder="1" applyAlignment="1" applyProtection="1">
      <alignment horizontal="center"/>
      <protection locked="0"/>
    </xf>
    <xf numFmtId="0" fontId="97" fillId="0" borderId="14" xfId="0" applyFont="1" applyBorder="1" applyAlignment="1" applyProtection="1">
      <alignment horizontal="center"/>
      <protection locked="0"/>
    </xf>
    <xf numFmtId="0" fontId="102" fillId="0" borderId="14" xfId="0" applyFont="1" applyBorder="1" applyAlignment="1" applyProtection="1">
      <alignment horizontal="center"/>
      <protection locked="0"/>
    </xf>
    <xf numFmtId="0" fontId="102" fillId="0" borderId="56" xfId="0" applyFont="1" applyBorder="1" applyAlignment="1" applyProtection="1">
      <alignment/>
      <protection locked="0"/>
    </xf>
    <xf numFmtId="0" fontId="97" fillId="0" borderId="10" xfId="0" applyFont="1" applyBorder="1" applyAlignment="1" applyProtection="1">
      <alignment/>
      <protection locked="0"/>
    </xf>
    <xf numFmtId="0" fontId="97" fillId="0" borderId="10" xfId="0" applyFont="1" applyBorder="1" applyAlignment="1" applyProtection="1">
      <alignment horizontal="center"/>
      <protection locked="0"/>
    </xf>
    <xf numFmtId="3" fontId="97" fillId="0" borderId="10" xfId="0" applyNumberFormat="1" applyFont="1" applyBorder="1" applyAlignment="1" applyProtection="1">
      <alignment/>
      <protection locked="0"/>
    </xf>
    <xf numFmtId="3" fontId="97" fillId="0" borderId="10" xfId="0" applyNumberFormat="1" applyFont="1" applyBorder="1" applyAlignment="1" applyProtection="1">
      <alignment horizontal="center"/>
      <protection locked="0"/>
    </xf>
    <xf numFmtId="3" fontId="97" fillId="0" borderId="10" xfId="0" applyNumberFormat="1" applyFont="1" applyFill="1" applyBorder="1" applyAlignment="1" applyProtection="1">
      <alignment/>
      <protection locked="0"/>
    </xf>
    <xf numFmtId="3" fontId="97" fillId="0" borderId="12" xfId="0" applyNumberFormat="1" applyFont="1" applyBorder="1" applyAlignment="1" applyProtection="1">
      <alignment/>
      <protection locked="0"/>
    </xf>
    <xf numFmtId="0" fontId="102" fillId="0" borderId="12" xfId="0" applyFont="1" applyBorder="1" applyAlignment="1" applyProtection="1" quotePrefix="1">
      <alignment horizontal="center"/>
      <protection locked="0"/>
    </xf>
    <xf numFmtId="3" fontId="102" fillId="0" borderId="41" xfId="0" applyNumberFormat="1" applyFont="1" applyBorder="1" applyAlignment="1" applyProtection="1">
      <alignment/>
      <protection locked="0"/>
    </xf>
    <xf numFmtId="0" fontId="97" fillId="0" borderId="10" xfId="0" applyFont="1" applyBorder="1" applyAlignment="1" applyProtection="1" quotePrefix="1">
      <alignment horizontal="center"/>
      <protection locked="0"/>
    </xf>
    <xf numFmtId="3" fontId="97" fillId="0" borderId="19" xfId="0" applyNumberFormat="1" applyFont="1" applyBorder="1" applyAlignment="1" applyProtection="1">
      <alignment/>
      <protection locked="0"/>
    </xf>
    <xf numFmtId="3" fontId="97" fillId="0" borderId="19" xfId="0" applyNumberFormat="1" applyFont="1" applyBorder="1" applyAlignment="1" applyProtection="1">
      <alignment horizontal="center"/>
      <protection locked="0"/>
    </xf>
    <xf numFmtId="3" fontId="97" fillId="0" borderId="20" xfId="0" applyNumberFormat="1" applyFont="1" applyFill="1" applyBorder="1" applyAlignment="1" applyProtection="1">
      <alignment/>
      <protection locked="0"/>
    </xf>
    <xf numFmtId="3" fontId="97" fillId="0" borderId="20" xfId="0" applyNumberFormat="1" applyFont="1" applyBorder="1" applyAlignment="1" applyProtection="1">
      <alignment/>
      <protection locked="0"/>
    </xf>
    <xf numFmtId="3" fontId="97" fillId="0" borderId="20" xfId="0" applyNumberFormat="1" applyFont="1" applyBorder="1" applyAlignment="1" applyProtection="1">
      <alignment horizontal="right"/>
      <protection locked="0"/>
    </xf>
    <xf numFmtId="3" fontId="97" fillId="0" borderId="19" xfId="0" applyNumberFormat="1" applyFont="1" applyBorder="1" applyAlignment="1" applyProtection="1">
      <alignment horizontal="right"/>
      <protection locked="0"/>
    </xf>
    <xf numFmtId="0" fontId="98" fillId="0" borderId="10" xfId="0" applyFont="1" applyBorder="1" applyAlignment="1" applyProtection="1">
      <alignment/>
      <protection locked="0"/>
    </xf>
    <xf numFmtId="0" fontId="98" fillId="0" borderId="10" xfId="0" applyFont="1" applyBorder="1" applyAlignment="1" applyProtection="1">
      <alignment horizontal="center"/>
      <protection locked="0"/>
    </xf>
    <xf numFmtId="3" fontId="98" fillId="0" borderId="10" xfId="0" applyNumberFormat="1" applyFont="1" applyBorder="1" applyAlignment="1" applyProtection="1">
      <alignment horizontal="right"/>
      <protection locked="0"/>
    </xf>
    <xf numFmtId="3" fontId="98" fillId="0" borderId="10" xfId="0" applyNumberFormat="1" applyFont="1" applyBorder="1" applyAlignment="1" applyProtection="1">
      <alignment/>
      <protection locked="0"/>
    </xf>
    <xf numFmtId="3" fontId="98" fillId="0" borderId="12" xfId="0" applyNumberFormat="1" applyFont="1" applyBorder="1" applyAlignment="1" applyProtection="1">
      <alignment/>
      <protection locked="0"/>
    </xf>
    <xf numFmtId="0" fontId="103" fillId="0" borderId="12" xfId="0" applyFont="1" applyBorder="1" applyAlignment="1" applyProtection="1">
      <alignment horizontal="center"/>
      <protection locked="0"/>
    </xf>
    <xf numFmtId="3" fontId="103" fillId="0" borderId="41" xfId="0" applyNumberFormat="1" applyFont="1" applyBorder="1" applyAlignment="1" applyProtection="1">
      <alignment/>
      <protection locked="0"/>
    </xf>
    <xf numFmtId="0" fontId="102" fillId="0" borderId="12" xfId="0" applyFont="1" applyBorder="1" applyAlignment="1" applyProtection="1">
      <alignment horizontal="center"/>
      <protection locked="0"/>
    </xf>
    <xf numFmtId="3" fontId="97" fillId="0" borderId="10" xfId="0" applyNumberFormat="1" applyFont="1" applyBorder="1" applyAlignment="1" applyProtection="1">
      <alignment horizontal="right"/>
      <protection locked="0"/>
    </xf>
    <xf numFmtId="0" fontId="102" fillId="0" borderId="12" xfId="0" applyFont="1" applyBorder="1" applyAlignment="1" applyProtection="1">
      <alignment/>
      <protection locked="0"/>
    </xf>
    <xf numFmtId="0" fontId="97" fillId="0" borderId="12" xfId="0" applyFont="1" applyBorder="1" applyAlignment="1" applyProtection="1">
      <alignment/>
      <protection locked="0"/>
    </xf>
    <xf numFmtId="0" fontId="97" fillId="0" borderId="12" xfId="0" applyFont="1" applyBorder="1" applyAlignment="1" applyProtection="1">
      <alignment horizontal="center"/>
      <protection locked="0"/>
    </xf>
    <xf numFmtId="0" fontId="97" fillId="0" borderId="19" xfId="0" applyFont="1" applyBorder="1" applyAlignment="1" applyProtection="1">
      <alignment/>
      <protection locked="0"/>
    </xf>
    <xf numFmtId="0" fontId="97" fillId="0" borderId="19" xfId="0" applyFont="1" applyBorder="1" applyAlignment="1" applyProtection="1">
      <alignment horizontal="center"/>
      <protection locked="0"/>
    </xf>
    <xf numFmtId="0" fontId="102" fillId="0" borderId="19" xfId="0" applyFont="1" applyBorder="1" applyAlignment="1" applyProtection="1">
      <alignment horizontal="center"/>
      <protection locked="0"/>
    </xf>
    <xf numFmtId="3" fontId="102" fillId="0" borderId="59" xfId="0" applyNumberFormat="1" applyFont="1" applyBorder="1" applyAlignment="1" applyProtection="1">
      <alignment/>
      <protection locked="0"/>
    </xf>
    <xf numFmtId="0" fontId="97" fillId="0" borderId="13" xfId="0" applyFont="1" applyBorder="1" applyAlignment="1" applyProtection="1">
      <alignment/>
      <protection locked="0"/>
    </xf>
    <xf numFmtId="3" fontId="97" fillId="0" borderId="14" xfId="0" applyNumberFormat="1" applyFont="1" applyBorder="1" applyAlignment="1" applyProtection="1">
      <alignment/>
      <protection locked="0"/>
    </xf>
    <xf numFmtId="3" fontId="102" fillId="0" borderId="56" xfId="0" applyNumberFormat="1" applyFont="1" applyBorder="1" applyAlignment="1" applyProtection="1">
      <alignment/>
      <protection locked="0"/>
    </xf>
    <xf numFmtId="0" fontId="97" fillId="0" borderId="17" xfId="0" applyFont="1" applyBorder="1" applyAlignment="1" applyProtection="1">
      <alignment/>
      <protection locked="0"/>
    </xf>
    <xf numFmtId="3" fontId="97" fillId="0" borderId="17" xfId="0" applyNumberFormat="1" applyFont="1" applyBorder="1" applyAlignment="1" applyProtection="1">
      <alignment/>
      <protection locked="0"/>
    </xf>
    <xf numFmtId="0" fontId="102" fillId="0" borderId="17" xfId="0" applyFont="1" applyBorder="1" applyAlignment="1" applyProtection="1">
      <alignment/>
      <protection locked="0"/>
    </xf>
    <xf numFmtId="3" fontId="102" fillId="0" borderId="17" xfId="0" applyNumberFormat="1" applyFont="1" applyBorder="1" applyAlignment="1" applyProtection="1">
      <alignment/>
      <protection locked="0"/>
    </xf>
    <xf numFmtId="3" fontId="97" fillId="0" borderId="0" xfId="0" applyNumberFormat="1" applyFont="1" applyAlignment="1" applyProtection="1">
      <alignment/>
      <protection locked="0"/>
    </xf>
    <xf numFmtId="3" fontId="97" fillId="0" borderId="0" xfId="0" applyNumberFormat="1" applyFont="1" applyBorder="1" applyAlignment="1" applyProtection="1">
      <alignment/>
      <protection locked="0"/>
    </xf>
    <xf numFmtId="3" fontId="102" fillId="0" borderId="0" xfId="0" applyNumberFormat="1" applyFont="1" applyAlignment="1" applyProtection="1">
      <alignment/>
      <protection locked="0"/>
    </xf>
    <xf numFmtId="0" fontId="99" fillId="0" borderId="0" xfId="0" applyNumberFormat="1" applyFont="1" applyAlignment="1" applyProtection="1">
      <alignment/>
      <protection locked="0"/>
    </xf>
    <xf numFmtId="2" fontId="97" fillId="0" borderId="0" xfId="0" applyNumberFormat="1" applyFont="1" applyAlignment="1" applyProtection="1">
      <alignment/>
      <protection locked="0"/>
    </xf>
    <xf numFmtId="0" fontId="97" fillId="0" borderId="0" xfId="0" applyFont="1" applyBorder="1" applyAlignment="1" applyProtection="1">
      <alignment/>
      <protection locked="0"/>
    </xf>
    <xf numFmtId="2" fontId="104" fillId="33" borderId="0" xfId="0" applyNumberFormat="1" applyFont="1" applyFill="1" applyAlignment="1" applyProtection="1">
      <alignment horizontal="left"/>
      <protection locked="0"/>
    </xf>
    <xf numFmtId="0" fontId="97" fillId="0" borderId="25" xfId="0" applyFont="1" applyBorder="1" applyAlignment="1" applyProtection="1">
      <alignment horizontal="center"/>
      <protection locked="0"/>
    </xf>
    <xf numFmtId="2" fontId="97" fillId="33" borderId="25" xfId="0" applyNumberFormat="1" applyFont="1" applyFill="1" applyBorder="1" applyAlignment="1" applyProtection="1">
      <alignment horizontal="center"/>
      <protection locked="0"/>
    </xf>
    <xf numFmtId="3" fontId="97" fillId="0" borderId="11" xfId="0" applyNumberFormat="1" applyFont="1" applyBorder="1" applyAlignment="1" applyProtection="1">
      <alignment horizontal="center"/>
      <protection locked="0"/>
    </xf>
    <xf numFmtId="0" fontId="105" fillId="0" borderId="10" xfId="0" applyFont="1" applyBorder="1" applyAlignment="1" applyProtection="1" quotePrefix="1">
      <alignment horizontal="center"/>
      <protection locked="0"/>
    </xf>
    <xf numFmtId="229" fontId="97" fillId="33" borderId="12" xfId="0" applyNumberFormat="1" applyFont="1" applyFill="1" applyBorder="1" applyAlignment="1" applyProtection="1">
      <alignment/>
      <protection locked="0"/>
    </xf>
    <xf numFmtId="3" fontId="97" fillId="0" borderId="12" xfId="0" applyNumberFormat="1" applyFont="1" applyBorder="1" applyAlignment="1" applyProtection="1">
      <alignment horizontal="center"/>
      <protection locked="0"/>
    </xf>
    <xf numFmtId="0" fontId="106" fillId="0" borderId="21" xfId="0" applyFont="1" applyBorder="1" applyAlignment="1" applyProtection="1">
      <alignment horizontal="center"/>
      <protection locked="0"/>
    </xf>
    <xf numFmtId="3" fontId="98" fillId="33" borderId="10" xfId="0" applyNumberFormat="1" applyFont="1" applyFill="1" applyBorder="1" applyAlignment="1" applyProtection="1">
      <alignment horizontal="right"/>
      <protection locked="0"/>
    </xf>
    <xf numFmtId="229" fontId="97" fillId="33" borderId="10" xfId="0" applyNumberFormat="1" applyFont="1" applyFill="1" applyBorder="1" applyAlignment="1" applyProtection="1">
      <alignment/>
      <protection locked="0"/>
    </xf>
    <xf numFmtId="229" fontId="97" fillId="33" borderId="12" xfId="0" applyNumberFormat="1" applyFont="1" applyFill="1" applyBorder="1" applyAlignment="1">
      <alignment horizontal="right"/>
    </xf>
    <xf numFmtId="0" fontId="97" fillId="33" borderId="12" xfId="0" applyFont="1" applyFill="1" applyBorder="1" applyAlignment="1" applyProtection="1">
      <alignment horizontal="center"/>
      <protection locked="0"/>
    </xf>
    <xf numFmtId="3" fontId="97" fillId="0" borderId="12" xfId="0" applyNumberFormat="1" applyFont="1" applyBorder="1" applyAlignment="1" applyProtection="1">
      <alignment horizontal="right"/>
      <protection locked="0"/>
    </xf>
    <xf numFmtId="229" fontId="97" fillId="33" borderId="17" xfId="0" applyNumberFormat="1" applyFont="1" applyFill="1" applyBorder="1" applyAlignment="1" applyProtection="1">
      <alignment/>
      <protection locked="0"/>
    </xf>
    <xf numFmtId="3" fontId="97" fillId="0" borderId="13" xfId="0" applyNumberFormat="1" applyFont="1" applyBorder="1" applyAlignment="1" applyProtection="1">
      <alignment/>
      <protection locked="0"/>
    </xf>
    <xf numFmtId="229" fontId="97" fillId="33" borderId="14" xfId="0" applyNumberFormat="1" applyFont="1" applyFill="1" applyBorder="1" applyAlignment="1" applyProtection="1">
      <alignment/>
      <protection locked="0"/>
    </xf>
    <xf numFmtId="2" fontId="97" fillId="0" borderId="0" xfId="0" applyNumberFormat="1" applyFont="1" applyAlignment="1" applyProtection="1">
      <alignment/>
      <protection locked="0"/>
    </xf>
    <xf numFmtId="0" fontId="0" fillId="36" borderId="0" xfId="0" applyFill="1" applyAlignment="1">
      <alignment/>
    </xf>
    <xf numFmtId="0" fontId="6" fillId="36" borderId="0" xfId="0" applyFont="1" applyFill="1" applyAlignment="1">
      <alignment/>
    </xf>
    <xf numFmtId="0" fontId="0" fillId="36" borderId="0" xfId="0" applyNumberFormat="1" applyFill="1" applyAlignment="1" applyProtection="1">
      <alignment/>
      <protection locked="0"/>
    </xf>
    <xf numFmtId="0" fontId="102" fillId="36" borderId="0" xfId="0" applyNumberFormat="1" applyFont="1" applyFill="1" applyAlignment="1" applyProtection="1">
      <alignment/>
      <protection locked="0"/>
    </xf>
    <xf numFmtId="0" fontId="18" fillId="36" borderId="0" xfId="0" applyNumberFormat="1" applyFont="1" applyFill="1" applyAlignment="1" applyProtection="1">
      <alignment/>
      <protection locked="0"/>
    </xf>
    <xf numFmtId="0" fontId="18" fillId="36" borderId="0" xfId="0" applyFont="1" applyFill="1" applyAlignment="1">
      <alignment/>
    </xf>
    <xf numFmtId="0" fontId="102" fillId="36" borderId="11" xfId="0" applyNumberFormat="1" applyFont="1" applyFill="1" applyBorder="1" applyAlignment="1" applyProtection="1">
      <alignment/>
      <protection locked="0"/>
    </xf>
    <xf numFmtId="0" fontId="107" fillId="36" borderId="11" xfId="0" applyNumberFormat="1" applyFont="1" applyFill="1" applyBorder="1" applyAlignment="1" applyProtection="1">
      <alignment/>
      <protection locked="0"/>
    </xf>
    <xf numFmtId="0" fontId="102" fillId="36" borderId="17" xfId="0" applyNumberFormat="1" applyFont="1" applyFill="1" applyBorder="1" applyAlignment="1" applyProtection="1">
      <alignment/>
      <protection locked="0"/>
    </xf>
    <xf numFmtId="0" fontId="18" fillId="36" borderId="17" xfId="0" applyNumberFormat="1" applyFont="1" applyFill="1" applyBorder="1" applyAlignment="1" applyProtection="1">
      <alignment/>
      <protection locked="0"/>
    </xf>
    <xf numFmtId="0" fontId="18" fillId="36" borderId="24" xfId="0" applyNumberFormat="1" applyFont="1" applyFill="1" applyBorder="1" applyAlignment="1" applyProtection="1">
      <alignment/>
      <protection locked="0"/>
    </xf>
    <xf numFmtId="0" fontId="18" fillId="36" borderId="17" xfId="0" applyNumberFormat="1" applyFont="1" applyFill="1" applyBorder="1" applyAlignment="1" applyProtection="1">
      <alignment/>
      <protection locked="0"/>
    </xf>
    <xf numFmtId="0" fontId="18" fillId="36" borderId="10" xfId="0" applyNumberFormat="1" applyFont="1" applyFill="1" applyBorder="1" applyAlignment="1" applyProtection="1">
      <alignment/>
      <protection locked="0"/>
    </xf>
    <xf numFmtId="0" fontId="18" fillId="36" borderId="11" xfId="0" applyNumberFormat="1" applyFont="1" applyFill="1" applyBorder="1" applyAlignment="1" applyProtection="1">
      <alignment/>
      <protection locked="0"/>
    </xf>
    <xf numFmtId="0" fontId="102" fillId="36" borderId="10" xfId="0" applyNumberFormat="1" applyFont="1" applyFill="1" applyBorder="1" applyAlignment="1" applyProtection="1">
      <alignment horizontal="center"/>
      <protection locked="0"/>
    </xf>
    <xf numFmtId="0" fontId="102" fillId="36" borderId="11" xfId="0" applyNumberFormat="1" applyFont="1" applyFill="1" applyBorder="1" applyAlignment="1" applyProtection="1">
      <alignment horizontal="center"/>
      <protection locked="0"/>
    </xf>
    <xf numFmtId="0" fontId="18" fillId="36" borderId="11" xfId="0" applyNumberFormat="1" applyFont="1" applyFill="1" applyBorder="1" applyAlignment="1" applyProtection="1">
      <alignment horizontal="center"/>
      <protection locked="0"/>
    </xf>
    <xf numFmtId="0" fontId="18" fillId="36" borderId="15" xfId="0" applyNumberFormat="1" applyFont="1" applyFill="1" applyBorder="1" applyAlignment="1" applyProtection="1">
      <alignment horizontal="center"/>
      <protection locked="0"/>
    </xf>
    <xf numFmtId="0" fontId="22" fillId="36" borderId="11" xfId="0" applyNumberFormat="1" applyFont="1" applyFill="1" applyBorder="1" applyAlignment="1" applyProtection="1">
      <alignment horizontal="center"/>
      <protection locked="0"/>
    </xf>
    <xf numFmtId="0" fontId="18" fillId="36" borderId="11" xfId="0" applyNumberFormat="1" applyFont="1" applyFill="1" applyBorder="1" applyAlignment="1" applyProtection="1">
      <alignment horizontal="center" shrinkToFit="1"/>
      <protection locked="0"/>
    </xf>
    <xf numFmtId="0" fontId="102" fillId="36" borderId="13" xfId="0" applyNumberFormat="1" applyFont="1" applyFill="1" applyBorder="1" applyAlignment="1" applyProtection="1">
      <alignment horizontal="center"/>
      <protection locked="0"/>
    </xf>
    <xf numFmtId="0" fontId="18" fillId="36" borderId="13" xfId="0" applyNumberFormat="1" applyFont="1" applyFill="1" applyBorder="1" applyAlignment="1" applyProtection="1">
      <alignment horizontal="center"/>
      <protection locked="0"/>
    </xf>
    <xf numFmtId="0" fontId="18" fillId="36" borderId="14" xfId="0" applyNumberFormat="1" applyFont="1" applyFill="1" applyBorder="1" applyAlignment="1" applyProtection="1">
      <alignment horizontal="center"/>
      <protection locked="0"/>
    </xf>
    <xf numFmtId="0" fontId="22" fillId="36" borderId="13" xfId="0" applyNumberFormat="1" applyFont="1" applyFill="1" applyBorder="1" applyAlignment="1" applyProtection="1">
      <alignment horizontal="center"/>
      <protection locked="0"/>
    </xf>
    <xf numFmtId="0" fontId="18" fillId="36" borderId="13" xfId="0" applyNumberFormat="1" applyFont="1" applyFill="1" applyBorder="1" applyAlignment="1" applyProtection="1">
      <alignment horizontal="center" shrinkToFit="1"/>
      <protection locked="0"/>
    </xf>
    <xf numFmtId="0" fontId="102" fillId="36" borderId="10" xfId="0" applyFont="1" applyFill="1" applyBorder="1" applyAlignment="1" applyProtection="1" quotePrefix="1">
      <alignment horizontal="center"/>
      <protection locked="0"/>
    </xf>
    <xf numFmtId="3" fontId="102" fillId="36" borderId="10" xfId="0" applyNumberFormat="1" applyFont="1" applyFill="1" applyBorder="1" applyAlignment="1" applyProtection="1">
      <alignment/>
      <protection locked="0"/>
    </xf>
    <xf numFmtId="3" fontId="102" fillId="36" borderId="12" xfId="0" applyNumberFormat="1" applyFont="1" applyFill="1" applyBorder="1" applyAlignment="1" applyProtection="1">
      <alignment/>
      <protection locked="0"/>
    </xf>
    <xf numFmtId="3" fontId="102" fillId="36" borderId="15" xfId="0" applyNumberFormat="1" applyFont="1" applyFill="1" applyBorder="1" applyAlignment="1" applyProtection="1">
      <alignment/>
      <protection locked="0"/>
    </xf>
    <xf numFmtId="3" fontId="102" fillId="36" borderId="10" xfId="0" applyNumberFormat="1" applyFont="1" applyFill="1" applyBorder="1" applyAlignment="1" applyProtection="1">
      <alignment horizontal="center"/>
      <protection locked="0"/>
    </xf>
    <xf numFmtId="3" fontId="102" fillId="36" borderId="20" xfId="0" applyNumberFormat="1" applyFont="1" applyFill="1" applyBorder="1" applyAlignment="1" applyProtection="1">
      <alignment/>
      <protection locked="0"/>
    </xf>
    <xf numFmtId="3" fontId="102" fillId="36" borderId="19" xfId="0" applyNumberFormat="1" applyFont="1" applyFill="1" applyBorder="1" applyAlignment="1" applyProtection="1">
      <alignment/>
      <protection locked="0"/>
    </xf>
    <xf numFmtId="3" fontId="102" fillId="36" borderId="10" xfId="0" applyNumberFormat="1" applyFont="1" applyFill="1" applyBorder="1" applyAlignment="1" applyProtection="1">
      <alignment horizontal="right"/>
      <protection locked="0"/>
    </xf>
    <xf numFmtId="0" fontId="103" fillId="36" borderId="21" xfId="0" applyFont="1" applyFill="1" applyBorder="1" applyAlignment="1" applyProtection="1">
      <alignment horizontal="center"/>
      <protection locked="0"/>
    </xf>
    <xf numFmtId="3" fontId="103" fillId="36" borderId="16" xfId="0" applyNumberFormat="1" applyFont="1" applyFill="1" applyBorder="1" applyAlignment="1" applyProtection="1">
      <alignment/>
      <protection locked="0"/>
    </xf>
    <xf numFmtId="3" fontId="103" fillId="36" borderId="10" xfId="0" applyNumberFormat="1" applyFont="1" applyFill="1" applyBorder="1" applyAlignment="1" applyProtection="1">
      <alignment/>
      <protection locked="0"/>
    </xf>
    <xf numFmtId="3" fontId="103" fillId="36" borderId="12" xfId="0" applyNumberFormat="1" applyFont="1" applyFill="1" applyBorder="1" applyAlignment="1" applyProtection="1">
      <alignment/>
      <protection locked="0"/>
    </xf>
    <xf numFmtId="3" fontId="103" fillId="36" borderId="21" xfId="0" applyNumberFormat="1" applyFont="1" applyFill="1" applyBorder="1" applyAlignment="1" applyProtection="1">
      <alignment/>
      <protection locked="0"/>
    </xf>
    <xf numFmtId="0" fontId="18" fillId="36" borderId="10" xfId="0" applyNumberFormat="1" applyFont="1" applyFill="1" applyBorder="1" applyAlignment="1" applyProtection="1">
      <alignment horizontal="center"/>
      <protection locked="0"/>
    </xf>
    <xf numFmtId="0" fontId="18" fillId="36" borderId="10" xfId="0" applyFont="1" applyFill="1" applyBorder="1" applyAlignment="1" applyProtection="1">
      <alignment horizontal="center"/>
      <protection locked="0"/>
    </xf>
    <xf numFmtId="0" fontId="18" fillId="36" borderId="16" xfId="0" applyFont="1" applyFill="1" applyBorder="1" applyAlignment="1" applyProtection="1">
      <alignment horizontal="center"/>
      <protection locked="0"/>
    </xf>
    <xf numFmtId="3" fontId="102" fillId="36" borderId="16" xfId="0" applyNumberFormat="1" applyFont="1" applyFill="1" applyBorder="1" applyAlignment="1" applyProtection="1">
      <alignment/>
      <protection locked="0"/>
    </xf>
    <xf numFmtId="3" fontId="102" fillId="36" borderId="21" xfId="0" applyNumberFormat="1" applyFont="1" applyFill="1" applyBorder="1" applyAlignment="1" applyProtection="1">
      <alignment/>
      <protection locked="0"/>
    </xf>
    <xf numFmtId="3" fontId="102" fillId="36" borderId="12" xfId="0" applyNumberFormat="1" applyFont="1" applyFill="1" applyBorder="1" applyAlignment="1" applyProtection="1">
      <alignment horizontal="center"/>
      <protection locked="0"/>
    </xf>
    <xf numFmtId="0" fontId="18" fillId="36" borderId="13" xfId="0" applyFont="1" applyFill="1" applyBorder="1" applyAlignment="1" applyProtection="1">
      <alignment horizontal="center"/>
      <protection locked="0"/>
    </xf>
    <xf numFmtId="3" fontId="102" fillId="36" borderId="14" xfId="0" applyNumberFormat="1" applyFont="1" applyFill="1" applyBorder="1" applyAlignment="1" applyProtection="1">
      <alignment/>
      <protection locked="0"/>
    </xf>
    <xf numFmtId="3" fontId="18" fillId="36" borderId="17" xfId="0" applyNumberFormat="1" applyFont="1" applyFill="1" applyBorder="1" applyAlignment="1" applyProtection="1">
      <alignment/>
      <protection locked="0"/>
    </xf>
    <xf numFmtId="3" fontId="18" fillId="36" borderId="0" xfId="0" applyNumberFormat="1" applyFont="1" applyFill="1" applyBorder="1" applyAlignment="1" applyProtection="1">
      <alignment/>
      <protection locked="0"/>
    </xf>
    <xf numFmtId="3" fontId="18" fillId="36" borderId="0" xfId="0" applyNumberFormat="1" applyFont="1" applyFill="1" applyAlignment="1" applyProtection="1">
      <alignment/>
      <protection locked="0"/>
    </xf>
    <xf numFmtId="3" fontId="0" fillId="36" borderId="0" xfId="0" applyNumberFormat="1" applyFill="1" applyAlignment="1" applyProtection="1">
      <alignment/>
      <protection locked="0"/>
    </xf>
    <xf numFmtId="0" fontId="18" fillId="36" borderId="0" xfId="0" applyNumberFormat="1" applyFont="1" applyFill="1" applyBorder="1" applyAlignment="1" applyProtection="1">
      <alignment/>
      <protection locked="0"/>
    </xf>
    <xf numFmtId="1" fontId="0" fillId="36" borderId="0" xfId="0" applyNumberFormat="1" applyFill="1" applyAlignment="1" applyProtection="1">
      <alignment/>
      <protection locked="0"/>
    </xf>
    <xf numFmtId="0" fontId="99" fillId="0" borderId="0" xfId="0" applyNumberFormat="1" applyFont="1" applyAlignment="1" applyProtection="1">
      <alignment horizontal="centerContinuous"/>
      <protection locked="0"/>
    </xf>
    <xf numFmtId="0" fontId="97" fillId="33" borderId="0" xfId="0" applyFont="1" applyFill="1" applyAlignment="1">
      <alignment horizontal="centerContinuous"/>
    </xf>
    <xf numFmtId="0" fontId="97" fillId="33" borderId="0" xfId="0" applyNumberFormat="1" applyFont="1" applyFill="1" applyAlignment="1" applyProtection="1">
      <alignment horizontal="centerContinuous"/>
      <protection locked="0"/>
    </xf>
    <xf numFmtId="0" fontId="97" fillId="0" borderId="0" xfId="0" applyNumberFormat="1" applyFont="1" applyAlignment="1" applyProtection="1">
      <alignment/>
      <protection locked="0"/>
    </xf>
    <xf numFmtId="0" fontId="99" fillId="33" borderId="0" xfId="0" applyNumberFormat="1" applyFont="1" applyFill="1" applyAlignment="1" applyProtection="1">
      <alignment/>
      <protection locked="0"/>
    </xf>
    <xf numFmtId="0" fontId="97" fillId="0" borderId="11" xfId="0" applyNumberFormat="1" applyFont="1" applyBorder="1" applyAlignment="1" applyProtection="1">
      <alignment/>
      <protection locked="0"/>
    </xf>
    <xf numFmtId="0" fontId="97" fillId="0" borderId="11" xfId="0" applyNumberFormat="1" applyFont="1" applyBorder="1" applyAlignment="1" applyProtection="1">
      <alignment horizontal="center"/>
      <protection locked="0"/>
    </xf>
    <xf numFmtId="0" fontId="97" fillId="33" borderId="11" xfId="0" applyNumberFormat="1" applyFont="1" applyFill="1" applyBorder="1" applyAlignment="1" applyProtection="1" quotePrefix="1">
      <alignment horizontal="centerContinuous"/>
      <protection locked="0"/>
    </xf>
    <xf numFmtId="0" fontId="97" fillId="33" borderId="17" xfId="0" applyNumberFormat="1" applyFont="1" applyFill="1" applyBorder="1" applyAlignment="1" applyProtection="1">
      <alignment horizontal="centerContinuous"/>
      <protection locked="0"/>
    </xf>
    <xf numFmtId="0" fontId="97" fillId="33" borderId="11" xfId="0" applyNumberFormat="1" applyFont="1" applyFill="1" applyBorder="1" applyAlignment="1" applyProtection="1">
      <alignment horizontal="centerContinuous"/>
      <protection locked="0"/>
    </xf>
    <xf numFmtId="0" fontId="97" fillId="33" borderId="22" xfId="0" applyNumberFormat="1" applyFont="1" applyFill="1" applyBorder="1" applyAlignment="1" applyProtection="1">
      <alignment horizontal="centerContinuous"/>
      <protection locked="0"/>
    </xf>
    <xf numFmtId="0" fontId="97" fillId="33" borderId="11" xfId="0" applyNumberFormat="1" applyFont="1" applyFill="1" applyBorder="1" applyAlignment="1" applyProtection="1">
      <alignment/>
      <protection locked="0"/>
    </xf>
    <xf numFmtId="0" fontId="97" fillId="33" borderId="17" xfId="0" applyNumberFormat="1" applyFont="1" applyFill="1" applyBorder="1" applyAlignment="1" applyProtection="1">
      <alignment/>
      <protection locked="0"/>
    </xf>
    <xf numFmtId="0" fontId="97" fillId="0" borderId="60" xfId="0" applyNumberFormat="1" applyFont="1" applyBorder="1" applyAlignment="1" applyProtection="1">
      <alignment/>
      <protection locked="0"/>
    </xf>
    <xf numFmtId="0" fontId="97" fillId="0" borderId="10" xfId="0" applyNumberFormat="1" applyFont="1" applyBorder="1" applyAlignment="1" applyProtection="1">
      <alignment horizontal="center"/>
      <protection locked="0"/>
    </xf>
    <xf numFmtId="0" fontId="97" fillId="0" borderId="11" xfId="0" applyNumberFormat="1" applyFont="1" applyFill="1" applyBorder="1" applyAlignment="1" applyProtection="1">
      <alignment horizontal="center"/>
      <protection locked="0"/>
    </xf>
    <xf numFmtId="0" fontId="97" fillId="33" borderId="11" xfId="0" applyNumberFormat="1" applyFont="1" applyFill="1" applyBorder="1" applyAlignment="1" applyProtection="1">
      <alignment horizontal="center"/>
      <protection locked="0"/>
    </xf>
    <xf numFmtId="0" fontId="97" fillId="0" borderId="15" xfId="0" applyNumberFormat="1" applyFont="1" applyFill="1" applyBorder="1" applyAlignment="1" applyProtection="1">
      <alignment horizontal="center"/>
      <protection locked="0"/>
    </xf>
    <xf numFmtId="0" fontId="105" fillId="0" borderId="11" xfId="0" applyNumberFormat="1" applyFont="1" applyFill="1" applyBorder="1" applyAlignment="1" applyProtection="1">
      <alignment horizontal="center"/>
      <protection locked="0"/>
    </xf>
    <xf numFmtId="0" fontId="97" fillId="0" borderId="40" xfId="0" applyNumberFormat="1" applyFont="1" applyBorder="1" applyAlignment="1" applyProtection="1">
      <alignment/>
      <protection locked="0"/>
    </xf>
    <xf numFmtId="0" fontId="97" fillId="0" borderId="11" xfId="0" applyNumberFormat="1" applyFont="1" applyBorder="1" applyAlignment="1" applyProtection="1">
      <alignment horizontal="right"/>
      <protection locked="0"/>
    </xf>
    <xf numFmtId="0" fontId="97" fillId="33" borderId="11" xfId="0" applyNumberFormat="1" applyFont="1" applyFill="1" applyBorder="1" applyAlignment="1" applyProtection="1">
      <alignment horizontal="right"/>
      <protection locked="0"/>
    </xf>
    <xf numFmtId="0" fontId="97" fillId="33" borderId="15" xfId="0" applyNumberFormat="1" applyFont="1" applyFill="1" applyBorder="1" applyAlignment="1" applyProtection="1">
      <alignment horizontal="right"/>
      <protection locked="0"/>
    </xf>
    <xf numFmtId="0" fontId="97" fillId="0" borderId="10" xfId="0" applyNumberFormat="1" applyFont="1" applyBorder="1" applyAlignment="1" applyProtection="1">
      <alignment/>
      <protection locked="0"/>
    </xf>
    <xf numFmtId="0" fontId="97" fillId="0" borderId="10" xfId="0" applyNumberFormat="1" applyFont="1" applyBorder="1" applyAlignment="1" applyProtection="1" quotePrefix="1">
      <alignment horizontal="center"/>
      <protection locked="0"/>
    </xf>
    <xf numFmtId="3" fontId="97" fillId="0" borderId="40" xfId="0" applyNumberFormat="1" applyFont="1" applyBorder="1" applyAlignment="1" applyProtection="1">
      <alignment/>
      <protection locked="0"/>
    </xf>
    <xf numFmtId="0" fontId="98" fillId="0" borderId="21" xfId="0" applyNumberFormat="1" applyFont="1" applyBorder="1" applyAlignment="1" applyProtection="1">
      <alignment horizontal="right"/>
      <protection locked="0"/>
    </xf>
    <xf numFmtId="3" fontId="98" fillId="33" borderId="21" xfId="0" applyNumberFormat="1" applyFont="1" applyFill="1" applyBorder="1" applyAlignment="1" applyProtection="1">
      <alignment/>
      <protection locked="0"/>
    </xf>
    <xf numFmtId="3" fontId="98" fillId="33" borderId="16" xfId="0" applyNumberFormat="1" applyFont="1" applyFill="1" applyBorder="1" applyAlignment="1" applyProtection="1">
      <alignment/>
      <protection locked="0"/>
    </xf>
    <xf numFmtId="0" fontId="103" fillId="0" borderId="21" xfId="0" applyNumberFormat="1" applyFont="1" applyBorder="1" applyAlignment="1" applyProtection="1">
      <alignment horizontal="center"/>
      <protection locked="0"/>
    </xf>
    <xf numFmtId="0" fontId="102" fillId="0" borderId="10" xfId="0" applyFont="1" applyBorder="1" applyAlignment="1" applyProtection="1">
      <alignment/>
      <protection locked="0"/>
    </xf>
    <xf numFmtId="0" fontId="102" fillId="0" borderId="10" xfId="0" applyFont="1" applyBorder="1" applyAlignment="1" applyProtection="1">
      <alignment horizontal="center"/>
      <protection locked="0"/>
    </xf>
    <xf numFmtId="3" fontId="97" fillId="0" borderId="12" xfId="0" applyNumberFormat="1" applyFont="1" applyBorder="1" applyAlignment="1">
      <alignment/>
    </xf>
    <xf numFmtId="3" fontId="102" fillId="0" borderId="40" xfId="0" applyNumberFormat="1" applyFont="1" applyBorder="1" applyAlignment="1" applyProtection="1">
      <alignment/>
      <protection locked="0"/>
    </xf>
    <xf numFmtId="0" fontId="102" fillId="0" borderId="39" xfId="0" applyFont="1" applyBorder="1" applyAlignment="1" applyProtection="1">
      <alignment horizontal="center"/>
      <protection locked="0"/>
    </xf>
    <xf numFmtId="0" fontId="102" fillId="0" borderId="13" xfId="0" applyFont="1" applyBorder="1" applyAlignment="1" applyProtection="1">
      <alignment/>
      <protection locked="0"/>
    </xf>
    <xf numFmtId="0" fontId="102" fillId="0" borderId="13" xfId="0" applyFont="1" applyBorder="1" applyAlignment="1" applyProtection="1">
      <alignment horizontal="center"/>
      <protection locked="0"/>
    </xf>
    <xf numFmtId="3" fontId="97" fillId="0" borderId="14" xfId="0" applyNumberFormat="1" applyFont="1" applyBorder="1" applyAlignment="1">
      <alignment/>
    </xf>
    <xf numFmtId="229" fontId="97" fillId="33" borderId="13" xfId="0" applyNumberFormat="1" applyFont="1" applyFill="1" applyBorder="1" applyAlignment="1" applyProtection="1">
      <alignment/>
      <protection locked="0"/>
    </xf>
    <xf numFmtId="3" fontId="102" fillId="0" borderId="54" xfId="0" applyNumberFormat="1" applyFont="1" applyBorder="1" applyAlignment="1" applyProtection="1">
      <alignment/>
      <protection locked="0"/>
    </xf>
    <xf numFmtId="0" fontId="97" fillId="0" borderId="0" xfId="0" applyNumberFormat="1" applyFont="1" applyBorder="1" applyAlignment="1" applyProtection="1">
      <alignment/>
      <protection locked="0"/>
    </xf>
    <xf numFmtId="0" fontId="99" fillId="0" borderId="0" xfId="0" applyNumberFormat="1" applyFont="1" applyAlignment="1" applyProtection="1">
      <alignment horizontal="left"/>
      <protection locked="0"/>
    </xf>
    <xf numFmtId="0" fontId="97" fillId="0" borderId="0" xfId="0" applyNumberFormat="1" applyFont="1" applyAlignment="1" applyProtection="1">
      <alignment horizontal="center"/>
      <protection locked="0"/>
    </xf>
    <xf numFmtId="0" fontId="108" fillId="0" borderId="0" xfId="0" applyFont="1" applyAlignment="1">
      <alignment vertical="center"/>
    </xf>
    <xf numFmtId="0" fontId="97" fillId="0" borderId="0" xfId="0" applyNumberFormat="1" applyFont="1" applyAlignment="1" applyProtection="1">
      <alignment vertical="center"/>
      <protection locked="0"/>
    </xf>
    <xf numFmtId="0" fontId="97" fillId="0" borderId="0" xfId="0" applyFont="1" applyAlignment="1">
      <alignment vertical="center"/>
    </xf>
    <xf numFmtId="0" fontId="104" fillId="0" borderId="0" xfId="0" applyNumberFormat="1" applyFont="1" applyAlignment="1" applyProtection="1">
      <alignment vertical="center"/>
      <protection locked="0"/>
    </xf>
    <xf numFmtId="0" fontId="97" fillId="0" borderId="18" xfId="0" applyNumberFormat="1" applyFont="1" applyBorder="1" applyAlignment="1" applyProtection="1">
      <alignment horizontal="center"/>
      <protection locked="0"/>
    </xf>
    <xf numFmtId="0" fontId="97" fillId="0" borderId="27" xfId="0" applyNumberFormat="1" applyFont="1" applyBorder="1" applyAlignment="1" applyProtection="1">
      <alignment horizontal="center"/>
      <protection locked="0"/>
    </xf>
    <xf numFmtId="0" fontId="97" fillId="0" borderId="61" xfId="0" applyNumberFormat="1" applyFont="1" applyBorder="1" applyAlignment="1" applyProtection="1">
      <alignment horizontal="center"/>
      <protection locked="0"/>
    </xf>
    <xf numFmtId="0" fontId="97" fillId="0" borderId="11" xfId="0" applyNumberFormat="1" applyFont="1" applyBorder="1" applyAlignment="1" applyProtection="1">
      <alignment vertical="center"/>
      <protection locked="0"/>
    </xf>
    <xf numFmtId="0" fontId="97" fillId="0" borderId="12" xfId="0" applyNumberFormat="1" applyFont="1" applyBorder="1" applyAlignment="1" applyProtection="1">
      <alignment horizontal="center" shrinkToFit="1"/>
      <protection locked="0"/>
    </xf>
    <xf numFmtId="3" fontId="97" fillId="0" borderId="0" xfId="0" applyNumberFormat="1" applyFont="1" applyBorder="1" applyAlignment="1">
      <alignment vertical="center"/>
    </xf>
    <xf numFmtId="0" fontId="97" fillId="0" borderId="40" xfId="0" applyFont="1" applyBorder="1" applyAlignment="1">
      <alignment vertical="center"/>
    </xf>
    <xf numFmtId="0" fontId="97" fillId="0" borderId="10" xfId="0" applyFont="1" applyBorder="1" applyAlignment="1">
      <alignment vertical="center"/>
    </xf>
    <xf numFmtId="3" fontId="97" fillId="0" borderId="10" xfId="0" applyNumberFormat="1" applyFont="1" applyBorder="1" applyAlignment="1">
      <alignment vertical="center"/>
    </xf>
    <xf numFmtId="0" fontId="97" fillId="0" borderId="0" xfId="0" applyFont="1" applyBorder="1" applyAlignment="1">
      <alignment vertical="center"/>
    </xf>
    <xf numFmtId="3" fontId="97" fillId="0" borderId="39" xfId="0" applyNumberFormat="1" applyFont="1" applyBorder="1" applyAlignment="1">
      <alignment vertical="center"/>
    </xf>
    <xf numFmtId="0" fontId="97" fillId="0" borderId="41" xfId="0" applyFont="1" applyBorder="1" applyAlignment="1">
      <alignment vertical="center"/>
    </xf>
    <xf numFmtId="0" fontId="97" fillId="0" borderId="10" xfId="0" applyNumberFormat="1" applyFont="1" applyBorder="1" applyAlignment="1" applyProtection="1">
      <alignment vertical="center"/>
      <protection locked="0"/>
    </xf>
    <xf numFmtId="0" fontId="97" fillId="0" borderId="12" xfId="0" applyNumberFormat="1" applyFont="1" applyBorder="1" applyAlignment="1" applyProtection="1" quotePrefix="1">
      <alignment horizontal="center"/>
      <protection locked="0"/>
    </xf>
    <xf numFmtId="2" fontId="97" fillId="0" borderId="0" xfId="0" applyNumberFormat="1" applyFont="1" applyBorder="1" applyAlignment="1">
      <alignment vertical="center"/>
    </xf>
    <xf numFmtId="2" fontId="97" fillId="0" borderId="10" xfId="0" applyNumberFormat="1" applyFont="1" applyBorder="1" applyAlignment="1">
      <alignment vertical="center"/>
    </xf>
    <xf numFmtId="3" fontId="97" fillId="0" borderId="43" xfId="0" applyNumberFormat="1" applyFont="1" applyBorder="1" applyAlignment="1">
      <alignment vertical="center"/>
    </xf>
    <xf numFmtId="0" fontId="97" fillId="0" borderId="45" xfId="0" applyFont="1" applyBorder="1" applyAlignment="1">
      <alignment vertical="center"/>
    </xf>
    <xf numFmtId="2" fontId="97" fillId="0" borderId="20" xfId="0" applyNumberFormat="1" applyFont="1" applyBorder="1" applyAlignment="1">
      <alignment vertical="center"/>
    </xf>
    <xf numFmtId="0" fontId="98" fillId="0" borderId="21" xfId="0" applyNumberFormat="1" applyFont="1" applyBorder="1" applyAlignment="1" applyProtection="1">
      <alignment horizontal="center"/>
      <protection locked="0"/>
    </xf>
    <xf numFmtId="3" fontId="98" fillId="0" borderId="21" xfId="0" applyNumberFormat="1" applyFont="1" applyBorder="1" applyAlignment="1" applyProtection="1">
      <alignment vertical="center"/>
      <protection locked="0"/>
    </xf>
    <xf numFmtId="3" fontId="98" fillId="0" borderId="47" xfId="0" applyNumberFormat="1" applyFont="1" applyBorder="1" applyAlignment="1" applyProtection="1">
      <alignment vertical="center"/>
      <protection locked="0"/>
    </xf>
    <xf numFmtId="2" fontId="98" fillId="0" borderId="21" xfId="0" applyNumberFormat="1" applyFont="1" applyBorder="1" applyAlignment="1" applyProtection="1">
      <alignment vertical="center"/>
      <protection locked="0"/>
    </xf>
    <xf numFmtId="3" fontId="98" fillId="0" borderId="49" xfId="0" applyNumberFormat="1" applyFont="1" applyBorder="1" applyAlignment="1" applyProtection="1">
      <alignment vertical="center"/>
      <protection locked="0"/>
    </xf>
    <xf numFmtId="3" fontId="97" fillId="0" borderId="10" xfId="0" applyNumberFormat="1" applyFont="1" applyBorder="1" applyAlignment="1" applyProtection="1">
      <alignment vertical="center"/>
      <protection locked="0"/>
    </xf>
    <xf numFmtId="3" fontId="97" fillId="0" borderId="38" xfId="0" applyNumberFormat="1" applyFont="1" applyBorder="1" applyAlignment="1" applyProtection="1">
      <alignment vertical="center"/>
      <protection locked="0"/>
    </xf>
    <xf numFmtId="2" fontId="97" fillId="0" borderId="39" xfId="0" applyNumberFormat="1" applyFont="1" applyBorder="1" applyAlignment="1" applyProtection="1">
      <alignment vertical="center"/>
      <protection locked="0"/>
    </xf>
    <xf numFmtId="3" fontId="97" fillId="0" borderId="40" xfId="0" applyNumberFormat="1" applyFont="1" applyBorder="1" applyAlignment="1" applyProtection="1">
      <alignment vertical="center"/>
      <protection locked="0"/>
    </xf>
    <xf numFmtId="2" fontId="97" fillId="0" borderId="10" xfId="0" applyNumberFormat="1" applyFont="1" applyBorder="1" applyAlignment="1" applyProtection="1">
      <alignment vertical="center"/>
      <protection locked="0"/>
    </xf>
    <xf numFmtId="0" fontId="97" fillId="0" borderId="38" xfId="0" applyNumberFormat="1" applyFont="1" applyBorder="1" applyAlignment="1" applyProtection="1">
      <alignment vertical="center"/>
      <protection locked="0"/>
    </xf>
    <xf numFmtId="0" fontId="97" fillId="0" borderId="40" xfId="0" applyNumberFormat="1" applyFont="1" applyBorder="1" applyAlignment="1" applyProtection="1">
      <alignment vertical="center"/>
      <protection locked="0"/>
    </xf>
    <xf numFmtId="0" fontId="97" fillId="0" borderId="12" xfId="0" applyNumberFormat="1" applyFont="1" applyBorder="1" applyAlignment="1" applyProtection="1">
      <alignment horizontal="center"/>
      <protection locked="0"/>
    </xf>
    <xf numFmtId="3" fontId="97" fillId="0" borderId="39" xfId="0" applyNumberFormat="1" applyFont="1" applyBorder="1" applyAlignment="1" applyProtection="1">
      <alignment vertical="center"/>
      <protection locked="0"/>
    </xf>
    <xf numFmtId="2" fontId="97" fillId="0" borderId="44" xfId="0" applyNumberFormat="1" applyFont="1" applyBorder="1" applyAlignment="1" applyProtection="1">
      <alignment vertical="center"/>
      <protection locked="0"/>
    </xf>
    <xf numFmtId="0" fontId="97" fillId="0" borderId="21" xfId="0" applyNumberFormat="1" applyFont="1" applyBorder="1" applyAlignment="1" applyProtection="1">
      <alignment vertical="center"/>
      <protection locked="0"/>
    </xf>
    <xf numFmtId="0" fontId="97" fillId="0" borderId="21" xfId="0" applyNumberFormat="1" applyFont="1" applyBorder="1" applyAlignment="1" applyProtection="1">
      <alignment horizontal="center"/>
      <protection locked="0"/>
    </xf>
    <xf numFmtId="3" fontId="97" fillId="0" borderId="21" xfId="0" applyNumberFormat="1" applyFont="1" applyBorder="1" applyAlignment="1" applyProtection="1">
      <alignment vertical="center"/>
      <protection locked="0"/>
    </xf>
    <xf numFmtId="0" fontId="97" fillId="0" borderId="47" xfId="0" applyNumberFormat="1" applyFont="1" applyBorder="1" applyAlignment="1" applyProtection="1">
      <alignment vertical="center"/>
      <protection locked="0"/>
    </xf>
    <xf numFmtId="2" fontId="97" fillId="0" borderId="48" xfId="0" applyNumberFormat="1" applyFont="1" applyBorder="1" applyAlignment="1" applyProtection="1">
      <alignment vertical="center"/>
      <protection locked="0"/>
    </xf>
    <xf numFmtId="3" fontId="97" fillId="0" borderId="47" xfId="0" applyNumberFormat="1" applyFont="1" applyBorder="1" applyAlignment="1" applyProtection="1">
      <alignment vertical="center"/>
      <protection locked="0"/>
    </xf>
    <xf numFmtId="0" fontId="97" fillId="0" borderId="49" xfId="0" applyNumberFormat="1" applyFont="1" applyBorder="1" applyAlignment="1" applyProtection="1">
      <alignment vertical="center"/>
      <protection locked="0"/>
    </xf>
    <xf numFmtId="3" fontId="97" fillId="0" borderId="49" xfId="0" applyNumberFormat="1" applyFont="1" applyBorder="1" applyAlignment="1" applyProtection="1">
      <alignment vertical="center"/>
      <protection locked="0"/>
    </xf>
    <xf numFmtId="0" fontId="97" fillId="0" borderId="13" xfId="0" applyNumberFormat="1" applyFont="1" applyBorder="1" applyAlignment="1" applyProtection="1">
      <alignment vertical="center"/>
      <protection locked="0"/>
    </xf>
    <xf numFmtId="0" fontId="97" fillId="0" borderId="13" xfId="0" applyNumberFormat="1" applyFont="1" applyBorder="1" applyAlignment="1" applyProtection="1">
      <alignment horizontal="center"/>
      <protection locked="0"/>
    </xf>
    <xf numFmtId="3" fontId="97" fillId="0" borderId="13" xfId="0" applyNumberFormat="1" applyFont="1" applyBorder="1" applyAlignment="1" applyProtection="1">
      <alignment vertical="center"/>
      <protection locked="0"/>
    </xf>
    <xf numFmtId="0" fontId="97" fillId="0" borderId="51" xfId="0" applyNumberFormat="1" applyFont="1" applyBorder="1" applyAlignment="1" applyProtection="1">
      <alignment vertical="center"/>
      <protection locked="0"/>
    </xf>
    <xf numFmtId="2" fontId="97" fillId="0" borderId="13" xfId="0" applyNumberFormat="1" applyFont="1" applyBorder="1" applyAlignment="1" applyProtection="1">
      <alignment vertical="center"/>
      <protection locked="0"/>
    </xf>
    <xf numFmtId="3" fontId="97" fillId="0" borderId="51" xfId="0" applyNumberFormat="1" applyFont="1" applyBorder="1" applyAlignment="1" applyProtection="1">
      <alignment vertical="center"/>
      <protection locked="0"/>
    </xf>
    <xf numFmtId="0" fontId="97" fillId="0" borderId="54" xfId="0" applyNumberFormat="1" applyFont="1" applyBorder="1" applyAlignment="1" applyProtection="1">
      <alignment vertical="center"/>
      <protection locked="0"/>
    </xf>
    <xf numFmtId="3" fontId="97" fillId="0" borderId="54" xfId="0" applyNumberFormat="1" applyFont="1" applyBorder="1" applyAlignment="1" applyProtection="1">
      <alignment vertical="center"/>
      <protection locked="0"/>
    </xf>
    <xf numFmtId="0" fontId="97" fillId="0" borderId="17" xfId="0" applyFont="1" applyBorder="1" applyAlignment="1">
      <alignment/>
    </xf>
    <xf numFmtId="0" fontId="97" fillId="0" borderId="17" xfId="0" applyFont="1" applyBorder="1" applyAlignment="1">
      <alignment vertical="top"/>
    </xf>
    <xf numFmtId="0" fontId="109" fillId="0" borderId="0" xfId="0" applyFont="1" applyAlignment="1">
      <alignment/>
    </xf>
    <xf numFmtId="3" fontId="97" fillId="0" borderId="10" xfId="0" applyNumberFormat="1" applyFont="1" applyBorder="1" applyAlignment="1" applyProtection="1">
      <alignment horizontal="center" vertical="center"/>
      <protection locked="0"/>
    </xf>
    <xf numFmtId="0" fontId="97" fillId="0" borderId="38" xfId="0" applyNumberFormat="1" applyFont="1" applyBorder="1" applyAlignment="1" applyProtection="1">
      <alignment horizontal="center" vertical="center"/>
      <protection locked="0"/>
    </xf>
    <xf numFmtId="2" fontId="97" fillId="0" borderId="10" xfId="0" applyNumberFormat="1" applyFont="1" applyBorder="1" applyAlignment="1" applyProtection="1">
      <alignment horizontal="center" vertical="center"/>
      <protection locked="0"/>
    </xf>
    <xf numFmtId="3" fontId="97" fillId="0" borderId="38" xfId="0" applyNumberFormat="1" applyFont="1" applyBorder="1" applyAlignment="1" applyProtection="1">
      <alignment horizontal="center" vertical="center"/>
      <protection locked="0"/>
    </xf>
    <xf numFmtId="0" fontId="97" fillId="0" borderId="40" xfId="0" applyNumberFormat="1" applyFont="1" applyBorder="1" applyAlignment="1" applyProtection="1">
      <alignment horizontal="center" vertical="center"/>
      <protection locked="0"/>
    </xf>
    <xf numFmtId="3" fontId="97" fillId="0" borderId="40" xfId="0" applyNumberFormat="1" applyFont="1" applyBorder="1" applyAlignment="1" applyProtection="1">
      <alignment horizontal="center" vertical="center"/>
      <protection locked="0"/>
    </xf>
    <xf numFmtId="0" fontId="97" fillId="0" borderId="0" xfId="0" applyFont="1" applyFill="1" applyAlignment="1">
      <alignment horizontal="center"/>
    </xf>
    <xf numFmtId="0" fontId="97" fillId="0" borderId="0" xfId="0" applyNumberFormat="1" applyFont="1" applyFill="1" applyAlignment="1" applyProtection="1">
      <alignment horizontal="center"/>
      <protection locked="0"/>
    </xf>
    <xf numFmtId="0" fontId="97" fillId="33" borderId="0" xfId="0" applyFont="1" applyFill="1" applyAlignment="1">
      <alignment horizontal="center"/>
    </xf>
    <xf numFmtId="3" fontId="97" fillId="33" borderId="0" xfId="0" applyNumberFormat="1" applyFont="1" applyFill="1" applyAlignment="1" applyProtection="1">
      <alignment horizontal="right"/>
      <protection locked="0"/>
    </xf>
    <xf numFmtId="3" fontId="97" fillId="33" borderId="0" xfId="0" applyNumberFormat="1" applyFont="1" applyFill="1" applyAlignment="1" applyProtection="1">
      <alignment horizontal="center"/>
      <protection locked="0"/>
    </xf>
    <xf numFmtId="0" fontId="102" fillId="33" borderId="0" xfId="0" applyFont="1" applyFill="1" applyAlignment="1">
      <alignment/>
    </xf>
    <xf numFmtId="0" fontId="97" fillId="0" borderId="0" xfId="0" applyFont="1" applyFill="1" applyAlignment="1">
      <alignment/>
    </xf>
    <xf numFmtId="0" fontId="100" fillId="0" borderId="0" xfId="0" applyNumberFormat="1" applyFont="1" applyFill="1" applyAlignment="1" applyProtection="1">
      <alignment/>
      <protection locked="0"/>
    </xf>
    <xf numFmtId="0" fontId="97" fillId="0" borderId="0" xfId="0" applyNumberFormat="1" applyFont="1" applyFill="1" applyAlignment="1" applyProtection="1">
      <alignment/>
      <protection locked="0"/>
    </xf>
    <xf numFmtId="0" fontId="97" fillId="33" borderId="0" xfId="0" applyNumberFormat="1" applyFont="1" applyFill="1" applyAlignment="1" applyProtection="1">
      <alignment horizontal="left"/>
      <protection locked="0"/>
    </xf>
    <xf numFmtId="0" fontId="100" fillId="33" borderId="0" xfId="0" applyNumberFormat="1" applyFont="1" applyFill="1" applyAlignment="1" applyProtection="1">
      <alignment/>
      <protection locked="0"/>
    </xf>
    <xf numFmtId="0" fontId="97" fillId="33" borderId="0" xfId="0" applyNumberFormat="1" applyFont="1" applyFill="1" applyAlignment="1" applyProtection="1" quotePrefix="1">
      <alignment horizontal="left"/>
      <protection locked="0"/>
    </xf>
    <xf numFmtId="0" fontId="97" fillId="0" borderId="15" xfId="0" applyFont="1" applyFill="1" applyBorder="1" applyAlignment="1">
      <alignment vertical="center"/>
    </xf>
    <xf numFmtId="0" fontId="97" fillId="0" borderId="17" xfId="0" applyFont="1" applyFill="1" applyBorder="1" applyAlignment="1">
      <alignment vertical="center"/>
    </xf>
    <xf numFmtId="3" fontId="97" fillId="0" borderId="11" xfId="0" applyNumberFormat="1" applyFont="1" applyFill="1" applyBorder="1" applyAlignment="1" applyProtection="1">
      <alignment horizontal="center" vertical="center"/>
      <protection locked="0"/>
    </xf>
    <xf numFmtId="0" fontId="97" fillId="0" borderId="11" xfId="0" applyFont="1" applyFill="1" applyBorder="1" applyAlignment="1">
      <alignment horizontal="center" vertical="center"/>
    </xf>
    <xf numFmtId="0" fontId="97" fillId="33" borderId="11" xfId="0" applyNumberFormat="1" applyFont="1" applyFill="1" applyBorder="1" applyAlignment="1" applyProtection="1">
      <alignment horizontal="center" vertical="center"/>
      <protection locked="0"/>
    </xf>
    <xf numFmtId="3" fontId="97" fillId="33" borderId="15" xfId="0" applyNumberFormat="1" applyFont="1" applyFill="1" applyBorder="1" applyAlignment="1" applyProtection="1" quotePrefix="1">
      <alignment horizontal="center" vertical="center"/>
      <protection locked="0"/>
    </xf>
    <xf numFmtId="0" fontId="97" fillId="33" borderId="0" xfId="0" applyNumberFormat="1" applyFont="1" applyFill="1" applyAlignment="1" applyProtection="1">
      <alignment vertical="center"/>
      <protection locked="0"/>
    </xf>
    <xf numFmtId="3" fontId="97" fillId="33" borderId="11" xfId="0" applyNumberFormat="1" applyFont="1" applyFill="1" applyBorder="1" applyAlignment="1" applyProtection="1">
      <alignment vertical="center"/>
      <protection locked="0"/>
    </xf>
    <xf numFmtId="0" fontId="97" fillId="33" borderId="11" xfId="0" applyFont="1" applyFill="1" applyBorder="1" applyAlignment="1">
      <alignment vertical="center"/>
    </xf>
    <xf numFmtId="3" fontId="97" fillId="33" borderId="11" xfId="0" applyNumberFormat="1" applyFont="1" applyFill="1" applyBorder="1" applyAlignment="1" applyProtection="1">
      <alignment horizontal="center" vertical="center"/>
      <protection locked="0"/>
    </xf>
    <xf numFmtId="0" fontId="97" fillId="33" borderId="17" xfId="0" applyNumberFormat="1" applyFont="1" applyFill="1" applyBorder="1" applyAlignment="1" applyProtection="1">
      <alignment horizontal="center" vertical="center"/>
      <protection locked="0"/>
    </xf>
    <xf numFmtId="3" fontId="97" fillId="33" borderId="17" xfId="0" applyNumberFormat="1" applyFont="1" applyFill="1" applyBorder="1" applyAlignment="1" applyProtection="1">
      <alignment horizontal="center" vertical="center"/>
      <protection locked="0"/>
    </xf>
    <xf numFmtId="3" fontId="97" fillId="0" borderId="10" xfId="0" applyNumberFormat="1" applyFont="1" applyFill="1" applyBorder="1" applyAlignment="1" applyProtection="1">
      <alignment horizontal="center" vertical="center"/>
      <protection locked="0"/>
    </xf>
    <xf numFmtId="0" fontId="97" fillId="0" borderId="12" xfId="0" applyFont="1" applyFill="1" applyBorder="1" applyAlignment="1">
      <alignment horizontal="center" vertical="center"/>
    </xf>
    <xf numFmtId="0" fontId="97" fillId="0" borderId="0" xfId="0" applyFont="1" applyFill="1" applyAlignment="1">
      <alignment vertical="center"/>
    </xf>
    <xf numFmtId="0" fontId="97" fillId="0" borderId="10" xfId="0" applyFont="1" applyFill="1" applyBorder="1" applyAlignment="1">
      <alignment vertical="center"/>
    </xf>
    <xf numFmtId="0" fontId="97" fillId="0" borderId="10" xfId="0" applyFont="1" applyFill="1" applyBorder="1" applyAlignment="1">
      <alignment horizontal="center" vertical="center"/>
    </xf>
    <xf numFmtId="0" fontId="97" fillId="33" borderId="10" xfId="0" applyFont="1" applyFill="1" applyBorder="1" applyAlignment="1">
      <alignment horizontal="center" vertical="center"/>
    </xf>
    <xf numFmtId="0" fontId="97" fillId="33" borderId="11" xfId="0" applyNumberFormat="1" applyFont="1" applyFill="1" applyBorder="1" applyAlignment="1" applyProtection="1" quotePrefix="1">
      <alignment horizontal="center" vertical="center"/>
      <protection locked="0"/>
    </xf>
    <xf numFmtId="0" fontId="97" fillId="33" borderId="62" xfId="0" applyNumberFormat="1" applyFont="1" applyFill="1" applyBorder="1" applyAlignment="1" applyProtection="1" quotePrefix="1">
      <alignment horizontal="right" vertical="center"/>
      <protection locked="0"/>
    </xf>
    <xf numFmtId="3" fontId="97" fillId="33" borderId="62" xfId="0" applyNumberFormat="1" applyFont="1" applyFill="1" applyBorder="1" applyAlignment="1" applyProtection="1">
      <alignment horizontal="center" vertical="center"/>
      <protection locked="0"/>
    </xf>
    <xf numFmtId="3" fontId="97" fillId="33" borderId="12" xfId="0" applyNumberFormat="1" applyFont="1" applyFill="1" applyBorder="1" applyAlignment="1" applyProtection="1">
      <alignment horizontal="center" vertical="center"/>
      <protection locked="0"/>
    </xf>
    <xf numFmtId="0" fontId="97" fillId="33" borderId="0" xfId="0" applyNumberFormat="1" applyFont="1" applyFill="1" applyBorder="1" applyAlignment="1" applyProtection="1">
      <alignment vertical="center"/>
      <protection locked="0"/>
    </xf>
    <xf numFmtId="3" fontId="97" fillId="33" borderId="10" xfId="0" applyNumberFormat="1" applyFont="1" applyFill="1" applyBorder="1" applyAlignment="1" applyProtection="1">
      <alignment horizontal="center" vertical="center"/>
      <protection locked="0"/>
    </xf>
    <xf numFmtId="0" fontId="97" fillId="33" borderId="12" xfId="0" applyFont="1" applyFill="1" applyBorder="1" applyAlignment="1">
      <alignment horizontal="center" vertical="center"/>
    </xf>
    <xf numFmtId="0" fontId="97" fillId="33" borderId="62" xfId="0" applyNumberFormat="1" applyFont="1" applyFill="1" applyBorder="1" applyAlignment="1" applyProtection="1" quotePrefix="1">
      <alignment horizontal="center" vertical="center"/>
      <protection locked="0"/>
    </xf>
    <xf numFmtId="0" fontId="102" fillId="33" borderId="0" xfId="0" applyFont="1" applyFill="1" applyBorder="1" applyAlignment="1">
      <alignment/>
    </xf>
    <xf numFmtId="0" fontId="102" fillId="0" borderId="0" xfId="0" applyFont="1" applyFill="1" applyBorder="1" applyAlignment="1">
      <alignment/>
    </xf>
    <xf numFmtId="0" fontId="102" fillId="0" borderId="14" xfId="0" applyFont="1" applyFill="1" applyBorder="1" applyAlignment="1">
      <alignment vertical="center"/>
    </xf>
    <xf numFmtId="0" fontId="102" fillId="0" borderId="23" xfId="0" applyFont="1" applyFill="1" applyBorder="1" applyAlignment="1">
      <alignment vertical="center"/>
    </xf>
    <xf numFmtId="3" fontId="97" fillId="0" borderId="13" xfId="0" applyNumberFormat="1" applyFont="1" applyFill="1" applyBorder="1" applyAlignment="1" applyProtection="1">
      <alignment horizontal="center" vertical="center"/>
      <protection locked="0"/>
    </xf>
    <xf numFmtId="0" fontId="97" fillId="0" borderId="13" xfId="0" applyFont="1" applyFill="1" applyBorder="1" applyAlignment="1">
      <alignment horizontal="center" vertical="center"/>
    </xf>
    <xf numFmtId="0" fontId="97" fillId="0" borderId="13" xfId="0" applyNumberFormat="1" applyFont="1" applyFill="1" applyBorder="1" applyAlignment="1" applyProtection="1">
      <alignment horizontal="center" vertical="center"/>
      <protection locked="0"/>
    </xf>
    <xf numFmtId="9" fontId="110" fillId="0" borderId="13" xfId="43" applyFont="1" applyFill="1" applyBorder="1" applyAlignment="1" applyProtection="1">
      <alignment horizontal="right" vertical="center"/>
      <protection locked="0"/>
    </xf>
    <xf numFmtId="9" fontId="110" fillId="0" borderId="51" xfId="43" applyFont="1" applyFill="1" applyBorder="1" applyAlignment="1" applyProtection="1">
      <alignment horizontal="right" vertical="center"/>
      <protection locked="0"/>
    </xf>
    <xf numFmtId="3" fontId="110" fillId="0" borderId="51" xfId="0" applyNumberFormat="1" applyFont="1" applyFill="1" applyBorder="1" applyAlignment="1" applyProtection="1">
      <alignment horizontal="right" vertical="center"/>
      <protection locked="0"/>
    </xf>
    <xf numFmtId="3" fontId="110" fillId="0" borderId="14" xfId="0" applyNumberFormat="1" applyFont="1" applyFill="1" applyBorder="1" applyAlignment="1" applyProtection="1" quotePrefix="1">
      <alignment horizontal="right" vertical="center"/>
      <protection locked="0"/>
    </xf>
    <xf numFmtId="0" fontId="102" fillId="33" borderId="0" xfId="0" applyNumberFormat="1" applyFont="1" applyFill="1" applyBorder="1" applyAlignment="1" applyProtection="1">
      <alignment vertical="center"/>
      <protection locked="0"/>
    </xf>
    <xf numFmtId="3" fontId="102" fillId="33" borderId="13" xfId="0" applyNumberFormat="1" applyFont="1" applyFill="1" applyBorder="1" applyAlignment="1" applyProtection="1">
      <alignment vertical="center"/>
      <protection locked="0"/>
    </xf>
    <xf numFmtId="0" fontId="102" fillId="33" borderId="13" xfId="0" applyFont="1" applyFill="1" applyBorder="1" applyAlignment="1">
      <alignment vertical="center"/>
    </xf>
    <xf numFmtId="3" fontId="97" fillId="0" borderId="10" xfId="52" applyNumberFormat="1" applyFont="1" applyFill="1" applyBorder="1" applyAlignment="1" applyProtection="1">
      <alignment/>
      <protection locked="0"/>
    </xf>
    <xf numFmtId="3" fontId="97" fillId="0" borderId="11" xfId="0" applyNumberFormat="1" applyFont="1" applyFill="1" applyBorder="1" applyAlignment="1" applyProtection="1">
      <alignment horizontal="center"/>
      <protection locked="0"/>
    </xf>
    <xf numFmtId="231" fontId="97" fillId="33" borderId="10" xfId="0" applyNumberFormat="1" applyFont="1" applyFill="1" applyBorder="1" applyAlignment="1">
      <alignment horizontal="center"/>
    </xf>
    <xf numFmtId="3" fontId="104" fillId="33" borderId="11" xfId="0" applyNumberFormat="1" applyFont="1" applyFill="1" applyBorder="1" applyAlignment="1" applyProtection="1">
      <alignment horizontal="center"/>
      <protection locked="0"/>
    </xf>
    <xf numFmtId="4" fontId="97" fillId="33" borderId="11" xfId="0" applyNumberFormat="1" applyFont="1" applyFill="1" applyBorder="1" applyAlignment="1" applyProtection="1">
      <alignment/>
      <protection locked="0"/>
    </xf>
    <xf numFmtId="4" fontId="97" fillId="33" borderId="62" xfId="0" applyNumberFormat="1" applyFont="1" applyFill="1" applyBorder="1" applyAlignment="1" applyProtection="1">
      <alignment horizontal="right"/>
      <protection locked="0"/>
    </xf>
    <xf numFmtId="3" fontId="97" fillId="33" borderId="62" xfId="0" applyNumberFormat="1" applyFont="1" applyFill="1" applyBorder="1" applyAlignment="1" applyProtection="1">
      <alignment/>
      <protection locked="0"/>
    </xf>
    <xf numFmtId="3" fontId="97" fillId="33" borderId="15" xfId="0" applyNumberFormat="1" applyFont="1" applyFill="1" applyBorder="1" applyAlignment="1" applyProtection="1" quotePrefix="1">
      <alignment horizontal="center"/>
      <protection locked="0"/>
    </xf>
    <xf numFmtId="0" fontId="102" fillId="33" borderId="0" xfId="0" applyNumberFormat="1" applyFont="1" applyFill="1" applyAlignment="1" applyProtection="1">
      <alignment/>
      <protection locked="0"/>
    </xf>
    <xf numFmtId="3" fontId="97" fillId="33" borderId="10" xfId="52" applyNumberFormat="1" applyFont="1" applyFill="1" applyBorder="1" applyAlignment="1" applyProtection="1">
      <alignment/>
      <protection locked="0"/>
    </xf>
    <xf numFmtId="4" fontId="97" fillId="33" borderId="62" xfId="0" applyNumberFormat="1" applyFont="1" applyFill="1" applyBorder="1" applyAlignment="1" applyProtection="1">
      <alignment/>
      <protection locked="0"/>
    </xf>
    <xf numFmtId="3" fontId="97" fillId="0" borderId="10" xfId="0" applyNumberFormat="1" applyFont="1" applyFill="1" applyBorder="1" applyAlignment="1" applyProtection="1">
      <alignment horizontal="center"/>
      <protection locked="0"/>
    </xf>
    <xf numFmtId="3" fontId="104" fillId="33" borderId="10" xfId="0" applyNumberFormat="1" applyFont="1" applyFill="1" applyBorder="1" applyAlignment="1" applyProtection="1">
      <alignment horizontal="center"/>
      <protection locked="0"/>
    </xf>
    <xf numFmtId="4" fontId="97" fillId="33" borderId="10" xfId="0" applyNumberFormat="1" applyFont="1" applyFill="1" applyBorder="1" applyAlignment="1" applyProtection="1">
      <alignment/>
      <protection locked="0"/>
    </xf>
    <xf numFmtId="4" fontId="97" fillId="33" borderId="38" xfId="0" applyNumberFormat="1" applyFont="1" applyFill="1" applyBorder="1" applyAlignment="1" applyProtection="1">
      <alignment horizontal="right"/>
      <protection locked="0"/>
    </xf>
    <xf numFmtId="3" fontId="97" fillId="33" borderId="38" xfId="0" applyNumberFormat="1" applyFont="1" applyFill="1" applyBorder="1" applyAlignment="1" applyProtection="1">
      <alignment/>
      <protection locked="0"/>
    </xf>
    <xf numFmtId="4" fontId="97" fillId="33" borderId="38" xfId="0" applyNumberFormat="1" applyFont="1" applyFill="1" applyBorder="1" applyAlignment="1" applyProtection="1">
      <alignment/>
      <protection locked="0"/>
    </xf>
    <xf numFmtId="4" fontId="97" fillId="33" borderId="10" xfId="0" applyNumberFormat="1" applyFont="1" applyFill="1" applyBorder="1" applyAlignment="1" applyProtection="1">
      <alignment horizontal="right"/>
      <protection locked="0"/>
    </xf>
    <xf numFmtId="3" fontId="97" fillId="36" borderId="10" xfId="0" applyNumberFormat="1" applyFont="1" applyFill="1" applyBorder="1" applyAlignment="1" applyProtection="1">
      <alignment horizontal="center"/>
      <protection locked="0"/>
    </xf>
    <xf numFmtId="4" fontId="97" fillId="36" borderId="38" xfId="0" applyNumberFormat="1" applyFont="1" applyFill="1" applyBorder="1" applyAlignment="1" applyProtection="1">
      <alignment horizontal="right"/>
      <protection locked="0"/>
    </xf>
    <xf numFmtId="0" fontId="97" fillId="33" borderId="38" xfId="0" applyNumberFormat="1" applyFont="1" applyFill="1" applyBorder="1" applyAlignment="1" applyProtection="1">
      <alignment/>
      <protection locked="0"/>
    </xf>
    <xf numFmtId="0" fontId="97" fillId="33" borderId="10" xfId="0" applyFont="1" applyFill="1" applyBorder="1" applyAlignment="1">
      <alignment horizontal="center"/>
    </xf>
    <xf numFmtId="3" fontId="97" fillId="0" borderId="12" xfId="52" applyNumberFormat="1" applyFont="1" applyFill="1" applyBorder="1" applyAlignment="1" applyProtection="1">
      <alignment/>
      <protection locked="0"/>
    </xf>
    <xf numFmtId="3" fontId="97" fillId="0" borderId="12" xfId="0" applyNumberFormat="1" applyFont="1" applyFill="1" applyBorder="1" applyAlignment="1" applyProtection="1">
      <alignment horizontal="center"/>
      <protection locked="0"/>
    </xf>
    <xf numFmtId="3" fontId="104" fillId="33" borderId="12" xfId="0" applyNumberFormat="1" applyFont="1" applyFill="1" applyBorder="1" applyAlignment="1" applyProtection="1">
      <alignment horizontal="center"/>
      <protection locked="0"/>
    </xf>
    <xf numFmtId="4" fontId="97" fillId="33" borderId="39" xfId="0" applyNumberFormat="1" applyFont="1" applyFill="1" applyBorder="1" applyAlignment="1" applyProtection="1">
      <alignment/>
      <protection locked="0"/>
    </xf>
    <xf numFmtId="4" fontId="97" fillId="33" borderId="37" xfId="0" applyNumberFormat="1" applyFont="1" applyFill="1" applyBorder="1" applyAlignment="1" applyProtection="1">
      <alignment horizontal="right"/>
      <protection locked="0"/>
    </xf>
    <xf numFmtId="3" fontId="97" fillId="33" borderId="40" xfId="0" applyNumberFormat="1" applyFont="1" applyFill="1" applyBorder="1" applyAlignment="1" applyProtection="1">
      <alignment/>
      <protection locked="0"/>
    </xf>
    <xf numFmtId="4" fontId="97" fillId="33" borderId="37" xfId="0" applyNumberFormat="1" applyFont="1" applyFill="1" applyBorder="1" applyAlignment="1" applyProtection="1">
      <alignment/>
      <protection locked="0"/>
    </xf>
    <xf numFmtId="3" fontId="97" fillId="33" borderId="37" xfId="0" applyNumberFormat="1" applyFont="1" applyFill="1" applyBorder="1" applyAlignment="1" applyProtection="1">
      <alignment/>
      <protection locked="0"/>
    </xf>
    <xf numFmtId="3" fontId="97" fillId="0" borderId="10" xfId="52" applyNumberFormat="1" applyFont="1" applyFill="1" applyBorder="1" applyAlignment="1" applyProtection="1">
      <alignment vertical="center"/>
      <protection locked="0"/>
    </xf>
    <xf numFmtId="3" fontId="104" fillId="33" borderId="10" xfId="0" applyNumberFormat="1" applyFont="1" applyFill="1" applyBorder="1" applyAlignment="1" applyProtection="1">
      <alignment horizontal="center" vertical="center"/>
      <protection locked="0"/>
    </xf>
    <xf numFmtId="4" fontId="97" fillId="33" borderId="10" xfId="0" applyNumberFormat="1" applyFont="1" applyFill="1" applyBorder="1" applyAlignment="1" applyProtection="1">
      <alignment vertical="center"/>
      <protection locked="0"/>
    </xf>
    <xf numFmtId="4" fontId="97" fillId="33" borderId="38" xfId="0" applyNumberFormat="1" applyFont="1" applyFill="1" applyBorder="1" applyAlignment="1" applyProtection="1">
      <alignment horizontal="right" vertical="center"/>
      <protection locked="0"/>
    </xf>
    <xf numFmtId="3" fontId="97" fillId="33" borderId="38" xfId="0" applyNumberFormat="1" applyFont="1" applyFill="1" applyBorder="1" applyAlignment="1" applyProtection="1">
      <alignment vertical="center"/>
      <protection locked="0"/>
    </xf>
    <xf numFmtId="0" fontId="102" fillId="33" borderId="0" xfId="0" applyFont="1" applyFill="1" applyAlignment="1">
      <alignment vertical="center"/>
    </xf>
    <xf numFmtId="3" fontId="97" fillId="33" borderId="10" xfId="52" applyNumberFormat="1" applyFont="1" applyFill="1" applyBorder="1" applyAlignment="1" applyProtection="1">
      <alignment vertical="center"/>
      <protection locked="0"/>
    </xf>
    <xf numFmtId="4" fontId="97" fillId="33" borderId="38" xfId="0" applyNumberFormat="1" applyFont="1" applyFill="1" applyBorder="1" applyAlignment="1" applyProtection="1">
      <alignment vertical="center"/>
      <protection locked="0"/>
    </xf>
    <xf numFmtId="231" fontId="97" fillId="33" borderId="10" xfId="0" applyNumberFormat="1" applyFont="1" applyFill="1" applyBorder="1" applyAlignment="1">
      <alignment horizontal="center" vertical="center"/>
    </xf>
    <xf numFmtId="0" fontId="102" fillId="33" borderId="0" xfId="0" applyNumberFormat="1" applyFont="1" applyFill="1" applyBorder="1" applyAlignment="1" applyProtection="1">
      <alignment/>
      <protection locked="0"/>
    </xf>
    <xf numFmtId="38" fontId="97" fillId="0" borderId="21" xfId="52" applyFont="1" applyFill="1" applyBorder="1" applyAlignment="1" applyProtection="1">
      <alignment/>
      <protection locked="0"/>
    </xf>
    <xf numFmtId="3" fontId="97" fillId="0" borderId="21" xfId="0" applyNumberFormat="1" applyFont="1" applyFill="1" applyBorder="1" applyAlignment="1" applyProtection="1">
      <alignment horizontal="center"/>
      <protection locked="0"/>
    </xf>
    <xf numFmtId="231" fontId="97" fillId="33" borderId="16" xfId="0" applyNumberFormat="1" applyFont="1" applyFill="1" applyBorder="1" applyAlignment="1">
      <alignment horizontal="center"/>
    </xf>
    <xf numFmtId="3" fontId="97" fillId="33" borderId="58" xfId="0" applyNumberFormat="1" applyFont="1" applyFill="1" applyBorder="1" applyAlignment="1" applyProtection="1">
      <alignment/>
      <protection locked="0"/>
    </xf>
    <xf numFmtId="3" fontId="97" fillId="33" borderId="58" xfId="0" applyNumberFormat="1" applyFont="1" applyFill="1" applyBorder="1" applyAlignment="1" applyProtection="1">
      <alignment horizontal="right"/>
      <protection locked="0"/>
    </xf>
    <xf numFmtId="3" fontId="97" fillId="33" borderId="55" xfId="0" applyNumberFormat="1" applyFont="1" applyFill="1" applyBorder="1" applyAlignment="1" applyProtection="1">
      <alignment/>
      <protection locked="0"/>
    </xf>
    <xf numFmtId="38" fontId="97" fillId="33" borderId="21" xfId="52" applyFont="1" applyFill="1" applyBorder="1" applyAlignment="1" applyProtection="1">
      <alignment horizontal="right"/>
      <protection locked="0"/>
    </xf>
    <xf numFmtId="38" fontId="97" fillId="33" borderId="16" xfId="52" applyFont="1" applyFill="1" applyBorder="1" applyAlignment="1" applyProtection="1">
      <alignment/>
      <protection locked="0"/>
    </xf>
    <xf numFmtId="38" fontId="97" fillId="0" borderId="10" xfId="52" applyFont="1" applyFill="1" applyBorder="1" applyAlignment="1" applyProtection="1">
      <alignment/>
      <protection locked="0"/>
    </xf>
    <xf numFmtId="3" fontId="97" fillId="33" borderId="0" xfId="0" applyNumberFormat="1" applyFont="1" applyFill="1" applyBorder="1" applyAlignment="1" applyProtection="1">
      <alignment horizontal="right"/>
      <protection locked="0"/>
    </xf>
    <xf numFmtId="3" fontId="97" fillId="33" borderId="41" xfId="0" applyNumberFormat="1" applyFont="1" applyFill="1" applyBorder="1" applyAlignment="1" applyProtection="1">
      <alignment/>
      <protection locked="0"/>
    </xf>
    <xf numFmtId="38" fontId="97" fillId="33" borderId="10" xfId="52" applyFont="1" applyFill="1" applyBorder="1" applyAlignment="1" applyProtection="1">
      <alignment horizontal="right"/>
      <protection locked="0"/>
    </xf>
    <xf numFmtId="38" fontId="97" fillId="33" borderId="12" xfId="52" applyFont="1" applyFill="1" applyBorder="1" applyAlignment="1" applyProtection="1">
      <alignment/>
      <protection locked="0"/>
    </xf>
    <xf numFmtId="38" fontId="97" fillId="0" borderId="13" xfId="52" applyFont="1" applyFill="1" applyBorder="1" applyAlignment="1" applyProtection="1">
      <alignment vertical="center"/>
      <protection locked="0"/>
    </xf>
    <xf numFmtId="0" fontId="97" fillId="0" borderId="14" xfId="0" applyNumberFormat="1" applyFont="1" applyFill="1" applyBorder="1" applyAlignment="1" applyProtection="1">
      <alignment horizontal="center" vertical="center"/>
      <protection locked="0"/>
    </xf>
    <xf numFmtId="0" fontId="97" fillId="33" borderId="14" xfId="0" applyFont="1" applyFill="1" applyBorder="1" applyAlignment="1">
      <alignment horizontal="center"/>
    </xf>
    <xf numFmtId="0" fontId="97" fillId="33" borderId="23" xfId="0" applyFont="1" applyFill="1" applyBorder="1" applyAlignment="1">
      <alignment vertical="center"/>
    </xf>
    <xf numFmtId="0" fontId="97" fillId="33" borderId="23" xfId="0" applyFont="1" applyFill="1" applyBorder="1" applyAlignment="1">
      <alignment horizontal="right" vertical="center"/>
    </xf>
    <xf numFmtId="0" fontId="97" fillId="33" borderId="23" xfId="0" applyFont="1" applyFill="1" applyBorder="1" applyAlignment="1">
      <alignment/>
    </xf>
    <xf numFmtId="0" fontId="97" fillId="33" borderId="56" xfId="0" applyFont="1" applyFill="1" applyBorder="1" applyAlignment="1">
      <alignment/>
    </xf>
    <xf numFmtId="0" fontId="111" fillId="33" borderId="0" xfId="0" applyFont="1" applyFill="1" applyAlignment="1">
      <alignment/>
    </xf>
    <xf numFmtId="38" fontId="97" fillId="33" borderId="13" xfId="52" applyFont="1" applyFill="1" applyBorder="1" applyAlignment="1" applyProtection="1">
      <alignment horizontal="right" vertical="center"/>
      <protection locked="0"/>
    </xf>
    <xf numFmtId="38" fontId="97" fillId="33" borderId="14" xfId="52" applyFont="1" applyFill="1" applyBorder="1" applyAlignment="1" applyProtection="1">
      <alignment vertical="center"/>
      <protection locked="0"/>
    </xf>
    <xf numFmtId="38" fontId="97" fillId="0" borderId="0" xfId="52" applyFont="1" applyFill="1" applyBorder="1" applyAlignment="1" applyProtection="1">
      <alignment/>
      <protection locked="0"/>
    </xf>
    <xf numFmtId="0" fontId="97" fillId="0" borderId="0" xfId="0" applyNumberFormat="1" applyFont="1" applyFill="1" applyBorder="1" applyAlignment="1" applyProtection="1">
      <alignment/>
      <protection locked="0"/>
    </xf>
    <xf numFmtId="0" fontId="97" fillId="33" borderId="0" xfId="0" applyFont="1" applyFill="1" applyAlignment="1">
      <alignment horizontal="right"/>
    </xf>
    <xf numFmtId="38" fontId="97" fillId="33" borderId="0" xfId="52" applyFont="1" applyFill="1" applyBorder="1" applyAlignment="1" applyProtection="1">
      <alignment horizontal="right"/>
      <protection locked="0"/>
    </xf>
    <xf numFmtId="38" fontId="97" fillId="33" borderId="0" xfId="52" applyFont="1" applyFill="1" applyBorder="1" applyAlignment="1" applyProtection="1">
      <alignment/>
      <protection locked="0"/>
    </xf>
    <xf numFmtId="38" fontId="97" fillId="0" borderId="15" xfId="49" applyFont="1" applyBorder="1" applyAlignment="1">
      <alignment/>
    </xf>
    <xf numFmtId="38" fontId="97" fillId="0" borderId="12" xfId="49" applyFont="1" applyBorder="1" applyAlignment="1">
      <alignment/>
    </xf>
    <xf numFmtId="0" fontId="97" fillId="0" borderId="12" xfId="0" applyFont="1" applyBorder="1" applyAlignment="1">
      <alignment/>
    </xf>
    <xf numFmtId="38" fontId="97" fillId="0" borderId="12" xfId="49" applyFont="1" applyBorder="1" applyAlignment="1">
      <alignment horizontal="center"/>
    </xf>
    <xf numFmtId="2" fontId="97" fillId="0" borderId="12" xfId="49" applyNumberFormat="1" applyFont="1" applyBorder="1" applyAlignment="1">
      <alignment/>
    </xf>
    <xf numFmtId="221" fontId="97" fillId="0" borderId="12" xfId="0" applyNumberFormat="1" applyFont="1" applyBorder="1" applyAlignment="1" applyProtection="1">
      <alignment horizontal="right"/>
      <protection locked="0"/>
    </xf>
    <xf numFmtId="2" fontId="97" fillId="0" borderId="12" xfId="49" applyNumberFormat="1" applyFont="1" applyBorder="1" applyAlignment="1">
      <alignment horizontal="center"/>
    </xf>
    <xf numFmtId="38" fontId="97" fillId="0" borderId="14" xfId="49" applyFont="1" applyBorder="1" applyAlignment="1">
      <alignment horizontal="center"/>
    </xf>
    <xf numFmtId="2" fontId="97" fillId="0" borderId="14" xfId="49" applyNumberFormat="1" applyFont="1" applyBorder="1" applyAlignment="1">
      <alignment horizontal="center"/>
    </xf>
    <xf numFmtId="38" fontId="97" fillId="0" borderId="14" xfId="49" applyFont="1" applyBorder="1" applyAlignment="1">
      <alignment/>
    </xf>
    <xf numFmtId="3" fontId="97" fillId="0" borderId="14" xfId="0" applyNumberFormat="1" applyFont="1" applyBorder="1" applyAlignment="1" applyProtection="1">
      <alignment horizontal="right"/>
      <protection locked="0"/>
    </xf>
    <xf numFmtId="0" fontId="99" fillId="0" borderId="0" xfId="0" applyFont="1" applyAlignment="1">
      <alignment horizontal="center"/>
    </xf>
    <xf numFmtId="0" fontId="100" fillId="33" borderId="0" xfId="0" applyFont="1" applyFill="1" applyAlignment="1">
      <alignment horizontal="left" vertical="top"/>
    </xf>
    <xf numFmtId="3" fontId="97" fillId="33" borderId="11" xfId="0" applyNumberFormat="1" applyFont="1" applyFill="1" applyBorder="1" applyAlignment="1" applyProtection="1">
      <alignment/>
      <protection locked="0"/>
    </xf>
    <xf numFmtId="4" fontId="97" fillId="0" borderId="18" xfId="0" applyNumberFormat="1" applyFont="1" applyBorder="1" applyAlignment="1" applyProtection="1">
      <alignment horizontal="center"/>
      <protection locked="0"/>
    </xf>
    <xf numFmtId="4" fontId="97" fillId="0" borderId="24" xfId="0" applyNumberFormat="1" applyFont="1" applyBorder="1" applyAlignment="1" applyProtection="1">
      <alignment horizontal="center"/>
      <protection locked="0"/>
    </xf>
    <xf numFmtId="0" fontId="97" fillId="0" borderId="24" xfId="0" applyFont="1" applyBorder="1" applyAlignment="1" applyProtection="1">
      <alignment horizontal="center"/>
      <protection locked="0"/>
    </xf>
    <xf numFmtId="3" fontId="97" fillId="0" borderId="26" xfId="0" applyNumberFormat="1" applyFont="1" applyBorder="1" applyAlignment="1" applyProtection="1">
      <alignment horizontal="center"/>
      <protection locked="0"/>
    </xf>
    <xf numFmtId="0" fontId="97" fillId="0" borderId="11" xfId="0" applyFont="1" applyBorder="1" applyAlignment="1" applyProtection="1">
      <alignment/>
      <protection locked="0"/>
    </xf>
    <xf numFmtId="0" fontId="97" fillId="0" borderId="22" xfId="0" applyFont="1" applyBorder="1" applyAlignment="1" applyProtection="1">
      <alignment/>
      <protection locked="0"/>
    </xf>
    <xf numFmtId="3" fontId="97" fillId="33" borderId="15" xfId="0" applyNumberFormat="1" applyFont="1" applyFill="1" applyBorder="1" applyAlignment="1" applyProtection="1">
      <alignment horizontal="center"/>
      <protection locked="0"/>
    </xf>
    <xf numFmtId="3" fontId="97" fillId="0" borderId="15" xfId="0" applyNumberFormat="1" applyFont="1" applyBorder="1" applyAlignment="1" applyProtection="1">
      <alignment/>
      <protection locked="0"/>
    </xf>
    <xf numFmtId="0" fontId="97" fillId="0" borderId="11" xfId="0" applyFont="1" applyBorder="1" applyAlignment="1" applyProtection="1" quotePrefix="1">
      <alignment horizontal="center"/>
      <protection locked="0"/>
    </xf>
    <xf numFmtId="4" fontId="97" fillId="0" borderId="17" xfId="0" applyNumberFormat="1" applyFont="1" applyBorder="1" applyAlignment="1" applyProtection="1">
      <alignment horizontal="center"/>
      <protection locked="0"/>
    </xf>
    <xf numFmtId="0" fontId="97" fillId="0" borderId="17" xfId="0" applyFont="1" applyBorder="1" applyAlignment="1" applyProtection="1">
      <alignment horizontal="center"/>
      <protection locked="0"/>
    </xf>
    <xf numFmtId="3" fontId="97" fillId="0" borderId="15" xfId="0" applyNumberFormat="1" applyFont="1" applyBorder="1" applyAlignment="1" applyProtection="1">
      <alignment horizontal="center"/>
      <protection locked="0"/>
    </xf>
    <xf numFmtId="3" fontId="97" fillId="0" borderId="11" xfId="0" applyNumberFormat="1" applyFont="1" applyBorder="1" applyAlignment="1" applyProtection="1">
      <alignment/>
      <protection locked="0"/>
    </xf>
    <xf numFmtId="4" fontId="97" fillId="0" borderId="11" xfId="0" applyNumberFormat="1" applyFont="1" applyBorder="1" applyAlignment="1" applyProtection="1">
      <alignment/>
      <protection locked="0"/>
    </xf>
    <xf numFmtId="0" fontId="97" fillId="33" borderId="15" xfId="0" applyFont="1" applyFill="1" applyBorder="1" applyAlignment="1">
      <alignment horizontal="center"/>
    </xf>
    <xf numFmtId="221" fontId="97" fillId="33" borderId="12" xfId="0" applyNumberFormat="1" applyFont="1" applyFill="1" applyBorder="1" applyAlignment="1" applyProtection="1">
      <alignment horizontal="right"/>
      <protection locked="0"/>
    </xf>
    <xf numFmtId="3" fontId="97" fillId="33" borderId="14" xfId="0" applyNumberFormat="1" applyFont="1" applyFill="1" applyBorder="1" applyAlignment="1" applyProtection="1">
      <alignment horizontal="right"/>
      <protection locked="0"/>
    </xf>
    <xf numFmtId="0" fontId="99" fillId="33" borderId="0" xfId="0" applyFont="1" applyFill="1" applyAlignment="1">
      <alignment horizontal="centerContinuous"/>
    </xf>
    <xf numFmtId="4" fontId="97" fillId="33" borderId="18" xfId="0" applyNumberFormat="1" applyFont="1" applyFill="1" applyBorder="1" applyAlignment="1" applyProtection="1">
      <alignment horizontal="centerContinuous"/>
      <protection locked="0"/>
    </xf>
    <xf numFmtId="4" fontId="97" fillId="33" borderId="24" xfId="0" applyNumberFormat="1" applyFont="1" applyFill="1" applyBorder="1" applyAlignment="1" applyProtection="1">
      <alignment horizontal="centerContinuous"/>
      <protection locked="0"/>
    </xf>
    <xf numFmtId="0" fontId="97" fillId="33" borderId="24" xfId="0" applyFont="1" applyFill="1" applyBorder="1" applyAlignment="1" applyProtection="1">
      <alignment horizontal="centerContinuous"/>
      <protection locked="0"/>
    </xf>
    <xf numFmtId="3" fontId="97" fillId="33" borderId="26" xfId="0" applyNumberFormat="1" applyFont="1" applyFill="1" applyBorder="1" applyAlignment="1" applyProtection="1">
      <alignment horizontal="centerContinuous"/>
      <protection locked="0"/>
    </xf>
    <xf numFmtId="0" fontId="97" fillId="33" borderId="11" xfId="0" applyFont="1" applyFill="1" applyBorder="1" applyAlignment="1" applyProtection="1">
      <alignment/>
      <protection locked="0"/>
    </xf>
    <xf numFmtId="0" fontId="97" fillId="33" borderId="22" xfId="0" applyFont="1" applyFill="1" applyBorder="1" applyAlignment="1" applyProtection="1">
      <alignment/>
      <protection locked="0"/>
    </xf>
    <xf numFmtId="3" fontId="97" fillId="33" borderId="15" xfId="0" applyNumberFormat="1" applyFont="1" applyFill="1" applyBorder="1" applyAlignment="1" applyProtection="1">
      <alignment/>
      <protection locked="0"/>
    </xf>
    <xf numFmtId="0" fontId="97" fillId="33" borderId="11" xfId="0" applyFont="1" applyFill="1" applyBorder="1" applyAlignment="1" applyProtection="1" quotePrefix="1">
      <alignment horizontal="centerContinuous"/>
      <protection locked="0"/>
    </xf>
    <xf numFmtId="4" fontId="97" fillId="33" borderId="17" xfId="0" applyNumberFormat="1" applyFont="1" applyFill="1" applyBorder="1" applyAlignment="1" applyProtection="1">
      <alignment horizontal="centerContinuous"/>
      <protection locked="0"/>
    </xf>
    <xf numFmtId="0" fontId="97" fillId="33" borderId="17" xfId="0" applyFont="1" applyFill="1" applyBorder="1" applyAlignment="1" applyProtection="1">
      <alignment horizontal="centerContinuous"/>
      <protection locked="0"/>
    </xf>
    <xf numFmtId="38" fontId="97" fillId="33" borderId="15" xfId="49" applyFont="1" applyFill="1" applyBorder="1" applyAlignment="1">
      <alignment/>
    </xf>
    <xf numFmtId="0" fontId="97" fillId="33" borderId="12" xfId="0" applyFont="1" applyFill="1" applyBorder="1" applyAlignment="1">
      <alignment/>
    </xf>
    <xf numFmtId="38" fontId="97" fillId="33" borderId="12" xfId="49" applyFont="1" applyFill="1" applyBorder="1" applyAlignment="1">
      <alignment horizontal="center"/>
    </xf>
    <xf numFmtId="2" fontId="97" fillId="33" borderId="12" xfId="49" applyNumberFormat="1" applyFont="1" applyFill="1" applyBorder="1" applyAlignment="1">
      <alignment/>
    </xf>
    <xf numFmtId="2" fontId="97" fillId="33" borderId="12" xfId="49" applyNumberFormat="1" applyFont="1" applyFill="1" applyBorder="1" applyAlignment="1">
      <alignment horizontal="center"/>
    </xf>
    <xf numFmtId="38" fontId="97" fillId="33" borderId="14" xfId="49" applyFont="1" applyFill="1" applyBorder="1" applyAlignment="1">
      <alignment horizontal="center"/>
    </xf>
    <xf numFmtId="2" fontId="97" fillId="33" borderId="14" xfId="49" applyNumberFormat="1" applyFont="1" applyFill="1" applyBorder="1" applyAlignment="1">
      <alignment horizontal="center"/>
    </xf>
    <xf numFmtId="0" fontId="99" fillId="33" borderId="0" xfId="0" applyFont="1" applyFill="1" applyAlignment="1">
      <alignment horizontal="left" vertical="top"/>
    </xf>
    <xf numFmtId="0" fontId="99" fillId="33" borderId="0" xfId="0" applyFont="1" applyFill="1" applyAlignment="1">
      <alignment vertical="top"/>
    </xf>
    <xf numFmtId="0" fontId="6" fillId="33" borderId="0" xfId="0" applyFont="1" applyFill="1" applyAlignment="1">
      <alignment vertical="top"/>
    </xf>
    <xf numFmtId="0" fontId="99" fillId="0" borderId="0" xfId="0" applyNumberFormat="1" applyFont="1" applyFill="1" applyAlignment="1" applyProtection="1">
      <alignment horizontal="left"/>
      <protection locked="0"/>
    </xf>
    <xf numFmtId="0" fontId="0" fillId="33" borderId="0" xfId="0" applyFill="1" applyAlignment="1">
      <alignment horizontal="left" vertical="center"/>
    </xf>
    <xf numFmtId="0" fontId="0" fillId="0" borderId="0" xfId="0" applyNumberFormat="1" applyFill="1" applyBorder="1" applyAlignment="1" applyProtection="1">
      <alignment/>
      <protection locked="0"/>
    </xf>
    <xf numFmtId="0" fontId="0" fillId="33" borderId="0" xfId="0" applyFill="1" applyBorder="1" applyAlignment="1">
      <alignment horizontal="center"/>
    </xf>
    <xf numFmtId="2" fontId="97" fillId="33" borderId="38" xfId="0" applyNumberFormat="1" applyFont="1" applyFill="1" applyBorder="1" applyAlignment="1" applyProtection="1">
      <alignment horizontal="center"/>
      <protection locked="0"/>
    </xf>
    <xf numFmtId="2" fontId="97" fillId="33" borderId="39" xfId="0" applyNumberFormat="1" applyFont="1" applyFill="1" applyBorder="1" applyAlignment="1" applyProtection="1">
      <alignment horizontal="center"/>
      <protection locked="0"/>
    </xf>
    <xf numFmtId="2" fontId="97" fillId="33" borderId="40" xfId="0" applyNumberFormat="1" applyFont="1" applyFill="1" applyBorder="1" applyAlignment="1" applyProtection="1">
      <alignment horizontal="center"/>
      <protection locked="0"/>
    </xf>
    <xf numFmtId="2" fontId="97" fillId="33" borderId="0" xfId="0" applyNumberFormat="1" applyFont="1" applyFill="1" applyBorder="1" applyAlignment="1" applyProtection="1">
      <alignment/>
      <protection locked="0"/>
    </xf>
    <xf numFmtId="2" fontId="97" fillId="33" borderId="0" xfId="0" applyNumberFormat="1" applyFont="1" applyFill="1" applyBorder="1" applyAlignment="1" applyProtection="1">
      <alignment vertical="top"/>
      <protection locked="0"/>
    </xf>
    <xf numFmtId="2" fontId="97" fillId="33" borderId="0" xfId="0" applyNumberFormat="1" applyFont="1" applyFill="1" applyBorder="1" applyAlignment="1">
      <alignment vertical="top"/>
    </xf>
    <xf numFmtId="1" fontId="97" fillId="33" borderId="17" xfId="0" applyNumberFormat="1" applyFont="1" applyFill="1" applyBorder="1" applyAlignment="1" applyProtection="1">
      <alignment horizontal="right"/>
      <protection locked="0"/>
    </xf>
    <xf numFmtId="1" fontId="97" fillId="33" borderId="15" xfId="0" applyNumberFormat="1" applyFont="1" applyFill="1" applyBorder="1" applyAlignment="1" applyProtection="1">
      <alignment horizontal="center"/>
      <protection locked="0"/>
    </xf>
    <xf numFmtId="1" fontId="97" fillId="33" borderId="62" xfId="0" applyNumberFormat="1" applyFont="1" applyFill="1" applyBorder="1" applyAlignment="1" applyProtection="1">
      <alignment horizontal="center"/>
      <protection locked="0"/>
    </xf>
    <xf numFmtId="1" fontId="97" fillId="33" borderId="14" xfId="0" applyNumberFormat="1" applyFont="1" applyFill="1" applyBorder="1" applyAlignment="1" applyProtection="1">
      <alignment horizontal="center"/>
      <protection locked="0"/>
    </xf>
    <xf numFmtId="38" fontId="0" fillId="36" borderId="0" xfId="52" applyFont="1" applyFill="1" applyBorder="1" applyAlignment="1" applyProtection="1">
      <alignment horizontal="left" vertical="top"/>
      <protection locked="0"/>
    </xf>
    <xf numFmtId="38" fontId="0" fillId="36" borderId="0" xfId="52" applyFont="1" applyFill="1" applyBorder="1" applyAlignment="1" applyProtection="1">
      <alignment vertical="top"/>
      <protection locked="0"/>
    </xf>
    <xf numFmtId="2" fontId="97" fillId="36" borderId="0" xfId="0" applyNumberFormat="1" applyFont="1" applyFill="1" applyBorder="1" applyAlignment="1" applyProtection="1">
      <alignment vertical="top"/>
      <protection locked="0"/>
    </xf>
    <xf numFmtId="1" fontId="97" fillId="36" borderId="11" xfId="0" applyNumberFormat="1" applyFont="1" applyFill="1" applyBorder="1" applyAlignment="1" applyProtection="1">
      <alignment horizontal="center"/>
      <protection locked="0"/>
    </xf>
    <xf numFmtId="1" fontId="97" fillId="36" borderId="17" xfId="0" applyNumberFormat="1" applyFont="1" applyFill="1" applyBorder="1" applyAlignment="1" applyProtection="1">
      <alignment horizontal="center"/>
      <protection locked="0"/>
    </xf>
    <xf numFmtId="1" fontId="97" fillId="36" borderId="17" xfId="0" applyNumberFormat="1" applyFont="1" applyFill="1" applyBorder="1" applyAlignment="1" applyProtection="1">
      <alignment horizontal="right"/>
      <protection locked="0"/>
    </xf>
    <xf numFmtId="1" fontId="97" fillId="36" borderId="62" xfId="0" applyNumberFormat="1" applyFont="1" applyFill="1" applyBorder="1" applyAlignment="1" applyProtection="1">
      <alignment horizontal="center"/>
      <protection locked="0"/>
    </xf>
    <xf numFmtId="2" fontId="97" fillId="36" borderId="11" xfId="0" applyNumberFormat="1" applyFont="1" applyFill="1" applyBorder="1" applyAlignment="1" applyProtection="1">
      <alignment/>
      <protection locked="0"/>
    </xf>
    <xf numFmtId="2" fontId="97" fillId="36" borderId="63" xfId="0" applyNumberFormat="1" applyFont="1" applyFill="1" applyBorder="1" applyAlignment="1" applyProtection="1">
      <alignment/>
      <protection locked="0"/>
    </xf>
    <xf numFmtId="2" fontId="97" fillId="36" borderId="17" xfId="0" applyNumberFormat="1" applyFont="1" applyFill="1" applyBorder="1" applyAlignment="1" applyProtection="1">
      <alignment/>
      <protection locked="0"/>
    </xf>
    <xf numFmtId="2" fontId="97" fillId="36" borderId="10" xfId="0" applyNumberFormat="1" applyFont="1" applyFill="1" applyBorder="1" applyAlignment="1" applyProtection="1">
      <alignment/>
      <protection locked="0"/>
    </xf>
    <xf numFmtId="2" fontId="97" fillId="36" borderId="38" xfId="0" applyNumberFormat="1" applyFont="1" applyFill="1" applyBorder="1" applyAlignment="1" applyProtection="1">
      <alignment/>
      <protection locked="0"/>
    </xf>
    <xf numFmtId="2" fontId="97" fillId="36" borderId="13" xfId="0" applyNumberFormat="1" applyFont="1" applyFill="1" applyBorder="1" applyAlignment="1" applyProtection="1">
      <alignment/>
      <protection locked="0"/>
    </xf>
    <xf numFmtId="2" fontId="97" fillId="36" borderId="51" xfId="0" applyNumberFormat="1" applyFont="1" applyFill="1" applyBorder="1" applyAlignment="1" applyProtection="1">
      <alignment/>
      <protection locked="0"/>
    </xf>
    <xf numFmtId="0" fontId="6" fillId="0" borderId="0" xfId="0" applyFont="1" applyBorder="1" applyAlignment="1">
      <alignment horizontal="left"/>
    </xf>
    <xf numFmtId="0" fontId="97" fillId="33" borderId="0" xfId="0" applyFont="1" applyFill="1" applyAlignment="1">
      <alignment horizontal="left"/>
    </xf>
    <xf numFmtId="0" fontId="6" fillId="0" borderId="0" xfId="64" applyFont="1" applyAlignment="1">
      <alignment horizontal="left" vertical="center"/>
      <protection/>
    </xf>
    <xf numFmtId="0" fontId="0" fillId="33" borderId="0" xfId="64" applyNumberFormat="1" applyFont="1" applyFill="1" applyBorder="1" applyProtection="1">
      <alignment vertical="center"/>
      <protection locked="0"/>
    </xf>
    <xf numFmtId="0" fontId="0" fillId="33" borderId="23" xfId="64" applyNumberFormat="1" applyFont="1" applyFill="1" applyBorder="1" applyProtection="1">
      <alignment vertical="center"/>
      <protection locked="0"/>
    </xf>
    <xf numFmtId="0" fontId="23" fillId="0" borderId="12" xfId="64" applyFont="1" applyBorder="1" applyAlignment="1" applyProtection="1">
      <alignment horizontal="center" shrinkToFit="1"/>
      <protection locked="0"/>
    </xf>
    <xf numFmtId="0" fontId="23" fillId="33" borderId="0" xfId="64" applyNumberFormat="1" applyFont="1" applyFill="1" applyBorder="1" applyProtection="1">
      <alignment vertical="center"/>
      <protection locked="0"/>
    </xf>
    <xf numFmtId="0" fontId="23" fillId="33" borderId="23" xfId="64" applyNumberFormat="1" applyFont="1" applyFill="1" applyBorder="1" applyProtection="1">
      <alignment vertical="center"/>
      <protection locked="0"/>
    </xf>
    <xf numFmtId="3" fontId="23" fillId="0" borderId="14" xfId="64" applyNumberFormat="1" applyFont="1" applyFill="1" applyBorder="1">
      <alignment vertical="center"/>
      <protection/>
    </xf>
    <xf numFmtId="2" fontId="97" fillId="33" borderId="21" xfId="0" applyNumberFormat="1" applyFont="1" applyFill="1" applyBorder="1" applyAlignment="1" applyProtection="1">
      <alignment horizontal="center"/>
      <protection locked="0"/>
    </xf>
    <xf numFmtId="2" fontId="97" fillId="33" borderId="55" xfId="0" applyNumberFormat="1" applyFont="1" applyFill="1" applyBorder="1" applyAlignment="1" applyProtection="1">
      <alignment horizontal="center"/>
      <protection locked="0"/>
    </xf>
    <xf numFmtId="0" fontId="18" fillId="36" borderId="15" xfId="0" applyNumberFormat="1" applyFont="1" applyFill="1" applyBorder="1" applyAlignment="1" applyProtection="1">
      <alignment horizontal="center" vertical="center" wrapText="1"/>
      <protection locked="0"/>
    </xf>
    <xf numFmtId="0" fontId="18" fillId="36" borderId="12" xfId="0" applyNumberFormat="1" applyFont="1" applyFill="1" applyBorder="1" applyAlignment="1" applyProtection="1">
      <alignment horizontal="center" vertical="center" wrapText="1"/>
      <protection locked="0"/>
    </xf>
    <xf numFmtId="0" fontId="18" fillId="36" borderId="14" xfId="0" applyNumberFormat="1" applyFont="1" applyFill="1" applyBorder="1" applyAlignment="1" applyProtection="1">
      <alignment horizontal="center" vertical="center" wrapText="1"/>
      <protection locked="0"/>
    </xf>
    <xf numFmtId="0" fontId="97" fillId="0" borderId="0" xfId="0" applyFont="1" applyAlignment="1">
      <alignment wrapText="1"/>
    </xf>
    <xf numFmtId="0" fontId="97" fillId="0" borderId="0" xfId="0" applyFont="1" applyAlignment="1">
      <alignment/>
    </xf>
    <xf numFmtId="0" fontId="0" fillId="0" borderId="0" xfId="64" applyNumberFormat="1" applyFont="1" applyBorder="1" applyAlignment="1" applyProtection="1">
      <alignment horizontal="center" vertical="center"/>
      <protection locked="0"/>
    </xf>
    <xf numFmtId="0" fontId="14" fillId="0" borderId="0" xfId="64" applyBorder="1" applyAlignment="1">
      <alignment horizontal="center" vertical="center"/>
      <protection/>
    </xf>
    <xf numFmtId="0" fontId="97" fillId="0" borderId="15" xfId="0" applyNumberFormat="1" applyFont="1" applyBorder="1" applyAlignment="1" applyProtection="1">
      <alignment horizontal="center" vertical="center"/>
      <protection locked="0"/>
    </xf>
    <xf numFmtId="0" fontId="97" fillId="0" borderId="14" xfId="0" applyFont="1" applyBorder="1" applyAlignment="1">
      <alignment horizontal="center" vertical="center"/>
    </xf>
    <xf numFmtId="0" fontId="97" fillId="0" borderId="18" xfId="0" applyNumberFormat="1" applyFont="1" applyBorder="1" applyAlignment="1" applyProtection="1">
      <alignment horizontal="center" vertical="center"/>
      <protection locked="0"/>
    </xf>
    <xf numFmtId="0" fontId="97" fillId="0" borderId="24" xfId="0" applyFont="1" applyBorder="1" applyAlignment="1">
      <alignment horizontal="center" vertical="center"/>
    </xf>
    <xf numFmtId="0" fontId="97" fillId="0" borderId="26" xfId="0" applyFont="1" applyBorder="1" applyAlignment="1">
      <alignment horizontal="center" vertical="center"/>
    </xf>
    <xf numFmtId="0" fontId="0" fillId="0" borderId="10" xfId="64" applyNumberFormat="1" applyFont="1" applyBorder="1" applyAlignment="1" applyProtection="1">
      <alignment horizontal="center" vertical="center"/>
      <protection locked="0"/>
    </xf>
    <xf numFmtId="3" fontId="97" fillId="33" borderId="18" xfId="0" applyNumberFormat="1" applyFont="1" applyFill="1" applyBorder="1" applyAlignment="1" applyProtection="1">
      <alignment horizontal="center" vertical="center"/>
      <protection locked="0"/>
    </xf>
    <xf numFmtId="3" fontId="97" fillId="33" borderId="24" xfId="0" applyNumberFormat="1" applyFont="1" applyFill="1" applyBorder="1" applyAlignment="1" applyProtection="1">
      <alignment horizontal="center" vertical="center"/>
      <protection locked="0"/>
    </xf>
    <xf numFmtId="3" fontId="97" fillId="33" borderId="26" xfId="0" applyNumberFormat="1" applyFont="1" applyFill="1" applyBorder="1" applyAlignment="1" applyProtection="1">
      <alignment horizontal="center" vertical="center"/>
      <protection locked="0"/>
    </xf>
    <xf numFmtId="0" fontId="0" fillId="33" borderId="64" xfId="0" applyFont="1" applyFill="1" applyBorder="1" applyAlignment="1">
      <alignment horizontal="center" vertical="center"/>
    </xf>
    <xf numFmtId="0" fontId="0" fillId="33" borderId="65" xfId="0" applyFont="1" applyFill="1" applyBorder="1" applyAlignment="1">
      <alignment horizontal="center" vertical="center"/>
    </xf>
    <xf numFmtId="0" fontId="0" fillId="33" borderId="66" xfId="0" applyFont="1" applyFill="1" applyBorder="1" applyAlignment="1">
      <alignment horizontal="center" vertical="center"/>
    </xf>
    <xf numFmtId="0" fontId="6" fillId="0" borderId="0" xfId="0" applyFont="1" applyAlignment="1">
      <alignment vertical="top" wrapText="1"/>
    </xf>
    <xf numFmtId="0" fontId="0" fillId="0" borderId="17" xfId="0" applyBorder="1" applyAlignment="1">
      <alignment vertical="top" wrapText="1"/>
    </xf>
    <xf numFmtId="0" fontId="0" fillId="0" borderId="17" xfId="0" applyBorder="1" applyAlignment="1">
      <alignment vertical="top"/>
    </xf>
    <xf numFmtId="0" fontId="0" fillId="0" borderId="17" xfId="0" applyBorder="1" applyAlignment="1">
      <alignment/>
    </xf>
    <xf numFmtId="0" fontId="0" fillId="0" borderId="0" xfId="0" applyBorder="1" applyAlignment="1">
      <alignment wrapText="1"/>
    </xf>
    <xf numFmtId="0" fontId="0" fillId="0" borderId="0" xfId="0" applyBorder="1" applyAlignment="1">
      <alignment/>
    </xf>
    <xf numFmtId="0" fontId="97" fillId="0" borderId="17" xfId="0" applyFont="1" applyBorder="1" applyAlignment="1">
      <alignment vertical="top" wrapText="1"/>
    </xf>
    <xf numFmtId="0" fontId="97" fillId="0" borderId="0" xfId="0" applyFont="1" applyBorder="1" applyAlignment="1">
      <alignment wrapText="1"/>
    </xf>
    <xf numFmtId="0" fontId="97" fillId="0" borderId="0" xfId="0" applyFont="1" applyBorder="1" applyAlignment="1">
      <alignment/>
    </xf>
    <xf numFmtId="0" fontId="97" fillId="33" borderId="17" xfId="0" applyFont="1" applyFill="1" applyBorder="1" applyAlignment="1">
      <alignment/>
    </xf>
    <xf numFmtId="0" fontId="97" fillId="33" borderId="0" xfId="0" applyFont="1" applyFill="1" applyBorder="1" applyAlignment="1">
      <alignment wrapText="1"/>
    </xf>
    <xf numFmtId="0" fontId="97" fillId="33" borderId="0" xfId="0" applyFont="1" applyFill="1" applyBorder="1" applyAlignment="1">
      <alignment/>
    </xf>
    <xf numFmtId="0" fontId="0" fillId="36" borderId="13" xfId="0" applyNumberFormat="1" applyFill="1" applyBorder="1" applyAlignment="1" applyProtection="1">
      <alignment horizontal="center"/>
      <protection locked="0"/>
    </xf>
    <xf numFmtId="0" fontId="0" fillId="36" borderId="56" xfId="0" applyNumberFormat="1" applyFill="1" applyBorder="1" applyAlignment="1" applyProtection="1">
      <alignment horizontal="center"/>
      <protection locked="0"/>
    </xf>
    <xf numFmtId="0" fontId="0" fillId="36" borderId="10" xfId="0" applyNumberFormat="1" applyFill="1" applyBorder="1" applyAlignment="1" applyProtection="1">
      <alignment horizontal="center"/>
      <protection locked="0"/>
    </xf>
    <xf numFmtId="0" fontId="0" fillId="36" borderId="41" xfId="0" applyNumberFormat="1" applyFill="1" applyBorder="1" applyAlignment="1" applyProtection="1">
      <alignment horizontal="center"/>
      <protection locked="0"/>
    </xf>
    <xf numFmtId="1" fontId="0" fillId="0" borderId="15"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0" fontId="0" fillId="36" borderId="11" xfId="0" applyNumberFormat="1" applyFill="1" applyBorder="1" applyAlignment="1" applyProtection="1">
      <alignment horizontal="center" vertical="center"/>
      <protection locked="0"/>
    </xf>
    <xf numFmtId="0" fontId="0" fillId="36" borderId="22" xfId="0" applyNumberFormat="1" applyFill="1" applyBorder="1" applyAlignment="1" applyProtection="1">
      <alignment horizontal="center" vertical="center"/>
      <protection locked="0"/>
    </xf>
    <xf numFmtId="0" fontId="0" fillId="36" borderId="13" xfId="0" applyNumberFormat="1" applyFill="1" applyBorder="1" applyAlignment="1" applyProtection="1">
      <alignment horizontal="center" vertical="center"/>
      <protection locked="0"/>
    </xf>
    <xf numFmtId="0" fontId="0" fillId="36" borderId="56" xfId="0" applyNumberFormat="1" applyFill="1" applyBorder="1" applyAlignment="1" applyProtection="1">
      <alignment horizontal="center" vertical="center"/>
      <protection locked="0"/>
    </xf>
    <xf numFmtId="0" fontId="0" fillId="36" borderId="11" xfId="0" applyNumberFormat="1" applyFill="1" applyBorder="1" applyAlignment="1" applyProtection="1">
      <alignment horizontal="center"/>
      <protection locked="0"/>
    </xf>
    <xf numFmtId="0" fontId="0" fillId="36" borderId="22" xfId="0" applyNumberFormat="1" applyFill="1" applyBorder="1" applyAlignment="1" applyProtection="1">
      <alignment horizontal="center"/>
      <protection locked="0"/>
    </xf>
    <xf numFmtId="0" fontId="64" fillId="0" borderId="0" xfId="0" applyFont="1" applyFill="1" applyAlignment="1">
      <alignment/>
    </xf>
    <xf numFmtId="0" fontId="65" fillId="0" borderId="0" xfId="0" applyFont="1" applyFill="1" applyAlignment="1" applyProtection="1">
      <alignment/>
      <protection locked="0"/>
    </xf>
    <xf numFmtId="3" fontId="66" fillId="0" borderId="0" xfId="0" applyNumberFormat="1" applyFont="1" applyFill="1" applyAlignment="1">
      <alignment/>
    </xf>
    <xf numFmtId="0" fontId="65" fillId="0" borderId="0" xfId="0" applyFont="1" applyFill="1" applyBorder="1" applyAlignment="1" applyProtection="1">
      <alignment/>
      <protection locked="0"/>
    </xf>
    <xf numFmtId="0" fontId="65" fillId="0" borderId="67" xfId="0" applyFont="1" applyFill="1" applyBorder="1" applyAlignment="1" applyProtection="1">
      <alignment/>
      <protection locked="0"/>
    </xf>
    <xf numFmtId="0" fontId="67" fillId="0" borderId="68" xfId="0" applyFont="1" applyFill="1" applyBorder="1" applyAlignment="1">
      <alignment/>
    </xf>
    <xf numFmtId="0" fontId="66" fillId="0" borderId="68" xfId="0" applyFont="1" applyFill="1" applyBorder="1" applyAlignment="1">
      <alignment horizontal="center"/>
    </xf>
    <xf numFmtId="233" fontId="66" fillId="0" borderId="68" xfId="0" applyNumberFormat="1" applyFont="1" applyFill="1" applyBorder="1" applyAlignment="1">
      <alignment horizontal="centerContinuous" vertical="center"/>
    </xf>
    <xf numFmtId="233" fontId="66" fillId="0" borderId="69" xfId="0" applyNumberFormat="1" applyFont="1" applyFill="1" applyBorder="1" applyAlignment="1">
      <alignment horizontal="centerContinuous" vertical="center"/>
    </xf>
    <xf numFmtId="4" fontId="66" fillId="0" borderId="68" xfId="0" applyNumberFormat="1" applyFont="1" applyFill="1" applyBorder="1" applyAlignment="1">
      <alignment horizontal="centerContinuous" vertical="center"/>
    </xf>
    <xf numFmtId="4" fontId="66" fillId="0" borderId="69" xfId="0" applyNumberFormat="1" applyFont="1" applyFill="1" applyBorder="1" applyAlignment="1">
      <alignment horizontal="centerContinuous" vertical="center"/>
    </xf>
    <xf numFmtId="3" fontId="66" fillId="0" borderId="68" xfId="0" applyNumberFormat="1" applyFont="1" applyFill="1" applyBorder="1" applyAlignment="1">
      <alignment horizontal="centerContinuous" vertical="center"/>
    </xf>
    <xf numFmtId="3" fontId="66" fillId="0" borderId="69" xfId="0" applyNumberFormat="1" applyFont="1" applyFill="1" applyBorder="1" applyAlignment="1">
      <alignment horizontal="centerContinuous" vertical="center"/>
    </xf>
    <xf numFmtId="3" fontId="66" fillId="0" borderId="70" xfId="0" applyNumberFormat="1" applyFont="1" applyFill="1" applyBorder="1" applyAlignment="1">
      <alignment horizontal="centerContinuous" vertical="center"/>
    </xf>
    <xf numFmtId="0" fontId="66" fillId="0" borderId="0" xfId="0" applyFont="1" applyFill="1" applyBorder="1" applyAlignment="1">
      <alignment/>
    </xf>
    <xf numFmtId="0" fontId="66" fillId="0" borderId="71" xfId="0" applyFont="1" applyFill="1" applyBorder="1" applyAlignment="1">
      <alignment horizontal="center"/>
    </xf>
    <xf numFmtId="0" fontId="66" fillId="0" borderId="72" xfId="0" applyFont="1" applyFill="1" applyBorder="1" applyAlignment="1">
      <alignment horizontal="center"/>
    </xf>
    <xf numFmtId="233" fontId="66" fillId="0" borderId="73" xfId="0" applyNumberFormat="1" applyFont="1" applyFill="1" applyBorder="1" applyAlignment="1">
      <alignment horizontal="center" vertical="center"/>
    </xf>
    <xf numFmtId="4" fontId="66" fillId="0" borderId="73" xfId="0" applyNumberFormat="1" applyFont="1" applyFill="1" applyBorder="1" applyAlignment="1">
      <alignment horizontal="center" vertical="center"/>
    </xf>
    <xf numFmtId="3" fontId="66" fillId="0" borderId="73" xfId="0" applyNumberFormat="1" applyFont="1" applyFill="1" applyBorder="1" applyAlignment="1">
      <alignment horizontal="center" vertical="center"/>
    </xf>
    <xf numFmtId="3" fontId="66" fillId="0" borderId="74" xfId="0" applyNumberFormat="1" applyFont="1" applyFill="1" applyBorder="1" applyAlignment="1">
      <alignment horizontal="center" vertical="center"/>
    </xf>
    <xf numFmtId="0" fontId="66" fillId="0" borderId="0" xfId="0" applyFont="1" applyFill="1" applyBorder="1" applyAlignment="1">
      <alignment horizontal="center"/>
    </xf>
    <xf numFmtId="0" fontId="66" fillId="0" borderId="75" xfId="0" applyFont="1" applyFill="1" applyBorder="1" applyAlignment="1">
      <alignment/>
    </xf>
    <xf numFmtId="49" fontId="66" fillId="0" borderId="75" xfId="0" applyNumberFormat="1" applyFont="1" applyFill="1" applyBorder="1" applyAlignment="1">
      <alignment horizontal="center"/>
    </xf>
    <xf numFmtId="233" fontId="66" fillId="0" borderId="75" xfId="0" applyNumberFormat="1" applyFont="1" applyFill="1" applyBorder="1" applyAlignment="1">
      <alignment/>
    </xf>
    <xf numFmtId="4" fontId="66" fillId="0" borderId="75" xfId="0" applyNumberFormat="1" applyFont="1" applyFill="1" applyBorder="1" applyAlignment="1">
      <alignment/>
    </xf>
    <xf numFmtId="3" fontId="66" fillId="0" borderId="75" xfId="0" applyNumberFormat="1" applyFont="1" applyFill="1" applyBorder="1" applyAlignment="1">
      <alignment/>
    </xf>
    <xf numFmtId="3" fontId="66" fillId="0" borderId="76" xfId="0" applyNumberFormat="1" applyFont="1" applyFill="1" applyBorder="1" applyAlignment="1">
      <alignment/>
    </xf>
    <xf numFmtId="233" fontId="66" fillId="0" borderId="75" xfId="0" applyNumberFormat="1" applyFont="1" applyBorder="1" applyAlignment="1">
      <alignment/>
    </xf>
    <xf numFmtId="4" fontId="66" fillId="0" borderId="75" xfId="0" applyNumberFormat="1" applyFont="1" applyBorder="1" applyAlignment="1">
      <alignment/>
    </xf>
    <xf numFmtId="3" fontId="66" fillId="0" borderId="75" xfId="0" applyNumberFormat="1" applyFont="1" applyBorder="1" applyAlignment="1">
      <alignment/>
    </xf>
    <xf numFmtId="3" fontId="66" fillId="0" borderId="76" xfId="0" applyNumberFormat="1" applyFont="1" applyBorder="1" applyAlignment="1">
      <alignment/>
    </xf>
    <xf numFmtId="0" fontId="66" fillId="0" borderId="75" xfId="0" applyFont="1" applyFill="1" applyBorder="1" applyAlignment="1">
      <alignment horizontal="center"/>
    </xf>
    <xf numFmtId="0" fontId="66" fillId="0" borderId="69" xfId="0" applyFont="1" applyFill="1" applyBorder="1" applyAlignment="1">
      <alignment horizontal="center"/>
    </xf>
    <xf numFmtId="233" fontId="66" fillId="0" borderId="69" xfId="0" applyNumberFormat="1" applyFont="1" applyFill="1" applyBorder="1" applyAlignment="1">
      <alignment/>
    </xf>
    <xf numFmtId="4" fontId="66" fillId="0" borderId="69" xfId="0" applyNumberFormat="1" applyFont="1" applyFill="1" applyBorder="1" applyAlignment="1">
      <alignment/>
    </xf>
    <xf numFmtId="3" fontId="66" fillId="0" borderId="69" xfId="0" applyNumberFormat="1" applyFont="1" applyFill="1" applyBorder="1" applyAlignment="1">
      <alignment/>
    </xf>
    <xf numFmtId="0" fontId="70" fillId="0" borderId="0" xfId="0" applyFont="1" applyAlignment="1">
      <alignment/>
    </xf>
    <xf numFmtId="0" fontId="71" fillId="0" borderId="0" xfId="0" applyFont="1" applyAlignment="1">
      <alignment/>
    </xf>
    <xf numFmtId="0" fontId="72" fillId="0" borderId="0" xfId="0" applyFont="1" applyAlignment="1" applyProtection="1">
      <alignment/>
      <protection locked="0"/>
    </xf>
    <xf numFmtId="3" fontId="73" fillId="0" borderId="0" xfId="0" applyNumberFormat="1" applyFont="1" applyAlignment="1">
      <alignment/>
    </xf>
    <xf numFmtId="0" fontId="70" fillId="0" borderId="68" xfId="0" applyFont="1" applyBorder="1" applyAlignment="1">
      <alignment/>
    </xf>
    <xf numFmtId="0" fontId="73" fillId="0" borderId="68" xfId="0" applyFont="1" applyBorder="1" applyAlignment="1">
      <alignment horizontal="center"/>
    </xf>
    <xf numFmtId="233" fontId="73" fillId="0" borderId="68" xfId="0" applyNumberFormat="1" applyFont="1" applyBorder="1" applyAlignment="1">
      <alignment horizontal="centerContinuous" vertical="center"/>
    </xf>
    <xf numFmtId="233" fontId="73" fillId="0" borderId="69" xfId="0" applyNumberFormat="1" applyFont="1" applyBorder="1" applyAlignment="1">
      <alignment horizontal="centerContinuous" vertical="center"/>
    </xf>
    <xf numFmtId="4" fontId="73" fillId="0" borderId="68" xfId="0" applyNumberFormat="1" applyFont="1" applyBorder="1" applyAlignment="1">
      <alignment horizontal="centerContinuous" vertical="center"/>
    </xf>
    <xf numFmtId="4" fontId="73" fillId="0" borderId="69" xfId="0" applyNumberFormat="1" applyFont="1" applyBorder="1" applyAlignment="1">
      <alignment horizontal="centerContinuous" vertical="center"/>
    </xf>
    <xf numFmtId="3" fontId="73" fillId="0" borderId="68" xfId="0" applyNumberFormat="1" applyFont="1" applyBorder="1" applyAlignment="1">
      <alignment horizontal="centerContinuous" vertical="center"/>
    </xf>
    <xf numFmtId="3" fontId="73" fillId="0" borderId="69" xfId="0" applyNumberFormat="1" applyFont="1" applyBorder="1" applyAlignment="1">
      <alignment horizontal="centerContinuous" vertical="center"/>
    </xf>
    <xf numFmtId="3" fontId="73" fillId="0" borderId="70" xfId="0" applyNumberFormat="1" applyFont="1" applyBorder="1" applyAlignment="1">
      <alignment horizontal="centerContinuous" vertical="center"/>
    </xf>
    <xf numFmtId="0" fontId="72" fillId="0" borderId="75" xfId="0" applyFont="1" applyBorder="1" applyAlignment="1" applyProtection="1">
      <alignment/>
      <protection locked="0"/>
    </xf>
    <xf numFmtId="0" fontId="73" fillId="0" borderId="71" xfId="0" applyFont="1" applyBorder="1" applyAlignment="1">
      <alignment horizontal="center"/>
    </xf>
    <xf numFmtId="233" fontId="73" fillId="0" borderId="73" xfId="0" applyNumberFormat="1" applyFont="1" applyBorder="1" applyAlignment="1">
      <alignment horizontal="center" vertical="center"/>
    </xf>
    <xf numFmtId="4" fontId="73" fillId="0" borderId="73" xfId="0" applyNumberFormat="1" applyFont="1" applyBorder="1" applyAlignment="1">
      <alignment horizontal="center" vertical="center"/>
    </xf>
    <xf numFmtId="3" fontId="73" fillId="0" borderId="73" xfId="0" applyNumberFormat="1" applyFont="1" applyBorder="1" applyAlignment="1">
      <alignment horizontal="center" vertical="center"/>
    </xf>
    <xf numFmtId="3" fontId="73" fillId="0" borderId="74" xfId="0" applyNumberFormat="1" applyFont="1" applyBorder="1" applyAlignment="1">
      <alignment horizontal="center" vertical="center"/>
    </xf>
    <xf numFmtId="0" fontId="73" fillId="0" borderId="75" xfId="0" applyFont="1" applyBorder="1" applyAlignment="1">
      <alignment/>
    </xf>
    <xf numFmtId="233" fontId="73" fillId="0" borderId="75" xfId="0" applyNumberFormat="1" applyFont="1" applyBorder="1" applyAlignment="1">
      <alignment/>
    </xf>
    <xf numFmtId="4" fontId="73" fillId="0" borderId="75" xfId="0" applyNumberFormat="1" applyFont="1" applyBorder="1" applyAlignment="1">
      <alignment/>
    </xf>
    <xf numFmtId="3" fontId="73" fillId="0" borderId="75" xfId="0" applyNumberFormat="1" applyFont="1" applyBorder="1" applyAlignment="1">
      <alignment/>
    </xf>
    <xf numFmtId="3" fontId="73" fillId="0" borderId="76" xfId="0" applyNumberFormat="1" applyFont="1" applyBorder="1" applyAlignment="1">
      <alignment/>
    </xf>
    <xf numFmtId="0" fontId="73" fillId="0" borderId="75" xfId="0" applyFont="1" applyBorder="1" applyAlignment="1">
      <alignment horizontal="center" shrinkToFit="1"/>
    </xf>
    <xf numFmtId="0" fontId="73" fillId="0" borderId="75" xfId="0" applyFont="1" applyBorder="1" applyAlignment="1">
      <alignment horizontal="center"/>
    </xf>
    <xf numFmtId="233" fontId="73" fillId="0" borderId="76" xfId="0" applyNumberFormat="1" applyFont="1" applyBorder="1" applyAlignment="1">
      <alignment/>
    </xf>
    <xf numFmtId="4" fontId="73" fillId="0" borderId="76" xfId="0" applyNumberFormat="1" applyFont="1" applyBorder="1" applyAlignment="1">
      <alignment/>
    </xf>
    <xf numFmtId="233" fontId="73" fillId="0" borderId="71" xfId="0" applyNumberFormat="1" applyFont="1" applyBorder="1" applyAlignment="1">
      <alignment/>
    </xf>
    <xf numFmtId="233" fontId="73" fillId="0" borderId="72" xfId="0" applyNumberFormat="1" applyFont="1" applyBorder="1" applyAlignment="1">
      <alignment/>
    </xf>
    <xf numFmtId="4" fontId="73" fillId="0" borderId="71" xfId="0" applyNumberFormat="1" applyFont="1" applyBorder="1" applyAlignment="1">
      <alignment/>
    </xf>
    <xf numFmtId="4" fontId="73" fillId="0" borderId="72" xfId="0" applyNumberFormat="1" applyFont="1" applyBorder="1" applyAlignment="1">
      <alignment/>
    </xf>
    <xf numFmtId="3" fontId="73" fillId="0" borderId="71" xfId="0" applyNumberFormat="1" applyFont="1" applyBorder="1" applyAlignment="1">
      <alignment/>
    </xf>
    <xf numFmtId="3" fontId="73" fillId="0" borderId="72" xfId="0" applyNumberFormat="1" applyFont="1" applyBorder="1" applyAlignment="1">
      <alignment/>
    </xf>
    <xf numFmtId="0" fontId="73" fillId="0" borderId="69" xfId="0" applyFont="1" applyBorder="1" applyAlignment="1">
      <alignment horizontal="center"/>
    </xf>
    <xf numFmtId="233" fontId="73" fillId="0" borderId="69" xfId="0" applyNumberFormat="1" applyFont="1" applyBorder="1" applyAlignment="1">
      <alignment/>
    </xf>
    <xf numFmtId="4" fontId="73" fillId="0" borderId="69" xfId="0" applyNumberFormat="1" applyFont="1" applyBorder="1" applyAlignment="1">
      <alignment/>
    </xf>
    <xf numFmtId="3" fontId="73" fillId="0" borderId="69" xfId="0" applyNumberFormat="1" applyFont="1" applyBorder="1" applyAlignment="1">
      <alignment/>
    </xf>
    <xf numFmtId="0" fontId="73" fillId="0" borderId="68" xfId="0" applyFont="1" applyBorder="1" applyAlignment="1">
      <alignment horizontal="center" vertical="center"/>
    </xf>
    <xf numFmtId="0" fontId="73" fillId="0" borderId="69" xfId="0" applyFont="1" applyBorder="1" applyAlignment="1">
      <alignment horizontal="centerContinuous" vertical="center"/>
    </xf>
    <xf numFmtId="0" fontId="73" fillId="0" borderId="70" xfId="0" applyFont="1" applyBorder="1" applyAlignment="1">
      <alignment horizontal="centerContinuous" vertical="center"/>
    </xf>
    <xf numFmtId="0" fontId="73" fillId="0" borderId="75" xfId="0" applyFont="1" applyBorder="1" applyAlignment="1">
      <alignment horizontal="center" vertical="center"/>
    </xf>
    <xf numFmtId="3" fontId="73" fillId="0" borderId="68" xfId="0" applyNumberFormat="1" applyFont="1" applyBorder="1" applyAlignment="1">
      <alignment horizontal="center" vertical="center" shrinkToFit="1"/>
    </xf>
    <xf numFmtId="0" fontId="73" fillId="0" borderId="77" xfId="0" applyFont="1" applyBorder="1" applyAlignment="1">
      <alignment horizontal="center" vertical="center" shrinkToFit="1"/>
    </xf>
    <xf numFmtId="0" fontId="73" fillId="0" borderId="68" xfId="0" applyFont="1" applyBorder="1" applyAlignment="1">
      <alignment horizontal="center" vertical="center" shrinkToFit="1"/>
    </xf>
    <xf numFmtId="0" fontId="73" fillId="0" borderId="78" xfId="0" applyFont="1" applyBorder="1" applyAlignment="1">
      <alignment horizontal="center" vertical="center" shrinkToFit="1"/>
    </xf>
    <xf numFmtId="0" fontId="73" fillId="0" borderId="68" xfId="0" applyFont="1" applyBorder="1" applyAlignment="1">
      <alignment/>
    </xf>
    <xf numFmtId="0" fontId="73" fillId="0" borderId="68" xfId="0" applyFont="1" applyBorder="1" applyAlignment="1">
      <alignment horizontal="center" shrinkToFit="1"/>
    </xf>
    <xf numFmtId="3" fontId="73" fillId="0" borderId="68" xfId="0" applyNumberFormat="1" applyFont="1" applyBorder="1" applyAlignment="1">
      <alignment/>
    </xf>
    <xf numFmtId="0" fontId="73" fillId="0" borderId="77" xfId="0" applyFont="1" applyBorder="1" applyAlignment="1">
      <alignment/>
    </xf>
    <xf numFmtId="4" fontId="73" fillId="0" borderId="79" xfId="0" applyNumberFormat="1" applyFont="1" applyBorder="1" applyAlignment="1">
      <alignment/>
    </xf>
    <xf numFmtId="0" fontId="73" fillId="0" borderId="78" xfId="0" applyFont="1" applyBorder="1" applyAlignment="1">
      <alignment/>
    </xf>
    <xf numFmtId="0" fontId="73" fillId="0" borderId="80" xfId="0" applyFont="1" applyBorder="1" applyAlignment="1">
      <alignment/>
    </xf>
    <xf numFmtId="4" fontId="73" fillId="0" borderId="81" xfId="0" applyNumberFormat="1" applyFont="1" applyBorder="1" applyAlignment="1">
      <alignment/>
    </xf>
    <xf numFmtId="0" fontId="73" fillId="0" borderId="82" xfId="0" applyFont="1" applyBorder="1" applyAlignment="1">
      <alignment/>
    </xf>
    <xf numFmtId="0" fontId="73" fillId="0" borderId="80" xfId="0" applyFont="1" applyBorder="1" applyAlignment="1">
      <alignment horizontal="center"/>
    </xf>
    <xf numFmtId="0" fontId="73" fillId="0" borderId="82" xfId="0" applyFont="1" applyBorder="1" applyAlignment="1">
      <alignment horizontal="center"/>
    </xf>
    <xf numFmtId="0" fontId="73" fillId="0" borderId="83" xfId="0" applyFont="1" applyBorder="1" applyAlignment="1">
      <alignment horizontal="center"/>
    </xf>
    <xf numFmtId="0" fontId="73" fillId="0" borderId="69" xfId="0" applyFont="1" applyBorder="1" applyAlignment="1">
      <alignment/>
    </xf>
    <xf numFmtId="3" fontId="73" fillId="0" borderId="68" xfId="0" applyNumberFormat="1" applyFont="1" applyBorder="1" applyAlignment="1">
      <alignment vertical="center"/>
    </xf>
    <xf numFmtId="3" fontId="73" fillId="0" borderId="69" xfId="0" applyNumberFormat="1" applyFont="1" applyBorder="1" applyAlignment="1">
      <alignment vertical="center"/>
    </xf>
    <xf numFmtId="3" fontId="73" fillId="0" borderId="70" xfId="0" applyNumberFormat="1" applyFont="1" applyBorder="1" applyAlignment="1">
      <alignment vertical="center"/>
    </xf>
    <xf numFmtId="0" fontId="72" fillId="0" borderId="0" xfId="0" applyFont="1" applyBorder="1" applyAlignment="1">
      <alignment/>
    </xf>
    <xf numFmtId="3" fontId="72" fillId="0" borderId="0" xfId="0" applyNumberFormat="1" applyFont="1" applyBorder="1" applyAlignment="1">
      <alignment/>
    </xf>
    <xf numFmtId="3" fontId="73" fillId="0" borderId="0" xfId="0" applyNumberFormat="1" applyFont="1" applyBorder="1" applyAlignment="1">
      <alignment/>
    </xf>
    <xf numFmtId="0" fontId="72" fillId="0" borderId="0" xfId="0" applyFont="1" applyBorder="1" applyAlignment="1" applyProtection="1">
      <alignment/>
      <protection locked="0"/>
    </xf>
    <xf numFmtId="0" fontId="74" fillId="0" borderId="0" xfId="0" applyFont="1" applyAlignment="1" applyProtection="1">
      <alignment/>
      <protection locked="0"/>
    </xf>
    <xf numFmtId="0" fontId="70" fillId="0" borderId="0" xfId="0" applyFont="1" applyAlignment="1">
      <alignment horizontal="left"/>
    </xf>
    <xf numFmtId="0" fontId="71" fillId="0" borderId="0" xfId="0" applyFont="1" applyAlignment="1">
      <alignment horizontal="left"/>
    </xf>
    <xf numFmtId="0" fontId="70" fillId="0" borderId="84" xfId="0" applyFont="1" applyBorder="1" applyAlignment="1">
      <alignment vertical="center"/>
    </xf>
    <xf numFmtId="0" fontId="73" fillId="0" borderId="84" xfId="0" applyFont="1" applyBorder="1" applyAlignment="1">
      <alignment horizontal="center" vertical="center"/>
    </xf>
    <xf numFmtId="3" fontId="73" fillId="0" borderId="84" xfId="0" applyNumberFormat="1" applyFont="1" applyBorder="1" applyAlignment="1">
      <alignment horizontal="centerContinuous" vertical="center"/>
    </xf>
    <xf numFmtId="3" fontId="73" fillId="0" borderId="85" xfId="0" applyNumberFormat="1" applyFont="1" applyBorder="1" applyAlignment="1">
      <alignment horizontal="centerContinuous" vertical="center"/>
    </xf>
    <xf numFmtId="233" fontId="73" fillId="0" borderId="85" xfId="0" applyNumberFormat="1" applyFont="1" applyBorder="1" applyAlignment="1">
      <alignment horizontal="centerContinuous" vertical="center"/>
    </xf>
    <xf numFmtId="4" fontId="73" fillId="0" borderId="86" xfId="0" applyNumberFormat="1" applyFont="1" applyBorder="1" applyAlignment="1">
      <alignment horizontal="centerContinuous" vertical="center"/>
    </xf>
    <xf numFmtId="4" fontId="73" fillId="0" borderId="85" xfId="0" applyNumberFormat="1" applyFont="1" applyBorder="1" applyAlignment="1">
      <alignment horizontal="centerContinuous" vertical="center"/>
    </xf>
    <xf numFmtId="4" fontId="73" fillId="0" borderId="87" xfId="0" applyNumberFormat="1" applyFont="1" applyBorder="1" applyAlignment="1">
      <alignment horizontal="centerContinuous" vertical="center"/>
    </xf>
    <xf numFmtId="3" fontId="73" fillId="0" borderId="86" xfId="0" applyNumberFormat="1" applyFont="1" applyBorder="1" applyAlignment="1">
      <alignment horizontal="centerContinuous" vertical="center"/>
    </xf>
    <xf numFmtId="3" fontId="73" fillId="0" borderId="87" xfId="0" applyNumberFormat="1" applyFont="1" applyBorder="1" applyAlignment="1">
      <alignment horizontal="centerContinuous" vertical="center"/>
    </xf>
    <xf numFmtId="0" fontId="74" fillId="0" borderId="88" xfId="0" applyFont="1" applyBorder="1" applyAlignment="1">
      <alignment vertical="center"/>
    </xf>
    <xf numFmtId="0" fontId="73" fillId="0" borderId="88" xfId="0" applyFont="1" applyBorder="1" applyAlignment="1">
      <alignment horizontal="center" vertical="center"/>
    </xf>
    <xf numFmtId="3" fontId="73" fillId="0" borderId="89" xfId="0" applyNumberFormat="1" applyFont="1" applyBorder="1" applyAlignment="1">
      <alignment horizontal="center" vertical="center"/>
    </xf>
    <xf numFmtId="3" fontId="73" fillId="0" borderId="90" xfId="0" applyNumberFormat="1" applyFont="1" applyBorder="1" applyAlignment="1">
      <alignment horizontal="center" vertical="center"/>
    </xf>
    <xf numFmtId="3" fontId="73" fillId="0" borderId="91" xfId="0" applyNumberFormat="1" applyFont="1" applyBorder="1" applyAlignment="1">
      <alignment horizontal="center" vertical="center"/>
    </xf>
    <xf numFmtId="3" fontId="73" fillId="0" borderId="69" xfId="0" applyNumberFormat="1" applyFont="1" applyBorder="1" applyAlignment="1">
      <alignment horizontal="center" vertical="center"/>
    </xf>
    <xf numFmtId="3" fontId="73" fillId="0" borderId="68" xfId="0" applyNumberFormat="1" applyFont="1" applyBorder="1" applyAlignment="1">
      <alignment horizontal="center" vertical="center"/>
    </xf>
    <xf numFmtId="233" fontId="73" fillId="0" borderId="91" xfId="0" applyNumberFormat="1" applyFont="1" applyBorder="1" applyAlignment="1">
      <alignment horizontal="center" vertical="center"/>
    </xf>
    <xf numFmtId="233" fontId="73" fillId="0" borderId="68" xfId="0" applyNumberFormat="1" applyFont="1" applyBorder="1" applyAlignment="1">
      <alignment horizontal="center" vertical="center"/>
    </xf>
    <xf numFmtId="3" fontId="73" fillId="0" borderId="92" xfId="0" applyNumberFormat="1" applyFont="1" applyBorder="1" applyAlignment="1">
      <alignment horizontal="center" vertical="center"/>
    </xf>
    <xf numFmtId="233" fontId="73" fillId="0" borderId="89" xfId="0" applyNumberFormat="1" applyFont="1" applyBorder="1" applyAlignment="1">
      <alignment horizontal="center" vertical="center"/>
    </xf>
    <xf numFmtId="0" fontId="73" fillId="0" borderId="84" xfId="0" applyFont="1" applyBorder="1" applyAlignment="1">
      <alignment vertical="center"/>
    </xf>
    <xf numFmtId="3" fontId="73" fillId="0" borderId="84" xfId="0" applyNumberFormat="1" applyFont="1" applyBorder="1" applyAlignment="1">
      <alignment/>
    </xf>
    <xf numFmtId="3" fontId="73" fillId="0" borderId="93" xfId="0" applyNumberFormat="1" applyFont="1" applyBorder="1" applyAlignment="1">
      <alignment horizontal="center"/>
    </xf>
    <xf numFmtId="3" fontId="73" fillId="0" borderId="94" xfId="0" applyNumberFormat="1" applyFont="1" applyBorder="1" applyAlignment="1">
      <alignment/>
    </xf>
    <xf numFmtId="3" fontId="73" fillId="0" borderId="85" xfId="0" applyNumberFormat="1" applyFont="1" applyBorder="1" applyAlignment="1">
      <alignment horizontal="center"/>
    </xf>
    <xf numFmtId="3" fontId="73" fillId="0" borderId="86" xfId="0" applyNumberFormat="1" applyFont="1" applyBorder="1" applyAlignment="1">
      <alignment/>
    </xf>
    <xf numFmtId="233" fontId="73" fillId="0" borderId="93" xfId="0" applyNumberFormat="1" applyFont="1" applyBorder="1" applyAlignment="1">
      <alignment/>
    </xf>
    <xf numFmtId="233" fontId="73" fillId="0" borderId="87" xfId="0" applyNumberFormat="1" applyFont="1" applyBorder="1" applyAlignment="1">
      <alignment/>
    </xf>
    <xf numFmtId="3" fontId="73" fillId="0" borderId="93" xfId="0" applyNumberFormat="1" applyFont="1" applyBorder="1" applyAlignment="1">
      <alignment/>
    </xf>
    <xf numFmtId="3" fontId="73" fillId="0" borderId="85" xfId="0" applyNumberFormat="1" applyFont="1" applyBorder="1" applyAlignment="1">
      <alignment/>
    </xf>
    <xf numFmtId="3" fontId="73" fillId="0" borderId="87" xfId="0" applyNumberFormat="1" applyFont="1" applyBorder="1" applyAlignment="1">
      <alignment/>
    </xf>
    <xf numFmtId="0" fontId="73" fillId="0" borderId="84" xfId="0" applyFont="1" applyBorder="1" applyAlignment="1">
      <alignment/>
    </xf>
    <xf numFmtId="0" fontId="74" fillId="0" borderId="88" xfId="0" applyFont="1" applyBorder="1" applyAlignment="1">
      <alignment/>
    </xf>
    <xf numFmtId="0" fontId="74" fillId="0" borderId="0" xfId="0" applyFont="1" applyAlignment="1" applyProtection="1">
      <alignment/>
      <protection locked="0"/>
    </xf>
    <xf numFmtId="0" fontId="73" fillId="0" borderId="88" xfId="0" applyFont="1" applyBorder="1" applyAlignment="1">
      <alignment vertical="center"/>
    </xf>
    <xf numFmtId="3" fontId="73" fillId="0" borderId="88" xfId="0" applyNumberFormat="1" applyFont="1" applyBorder="1" applyAlignment="1">
      <alignment/>
    </xf>
    <xf numFmtId="3" fontId="73" fillId="0" borderId="80" xfId="0" applyNumberFormat="1" applyFont="1" applyBorder="1" applyAlignment="1">
      <alignment horizontal="center"/>
    </xf>
    <xf numFmtId="3" fontId="73" fillId="0" borderId="81" xfId="0" applyNumberFormat="1" applyFont="1" applyBorder="1" applyAlignment="1">
      <alignment/>
    </xf>
    <xf numFmtId="3" fontId="73" fillId="0" borderId="0" xfId="0" applyNumberFormat="1" applyFont="1" applyBorder="1" applyAlignment="1">
      <alignment horizontal="center"/>
    </xf>
    <xf numFmtId="3" fontId="73" fillId="0" borderId="75" xfId="0" applyNumberFormat="1" applyFont="1" applyBorder="1" applyAlignment="1">
      <alignment/>
    </xf>
    <xf numFmtId="233" fontId="73" fillId="0" borderId="80" xfId="0" applyNumberFormat="1" applyFont="1" applyBorder="1" applyAlignment="1">
      <alignment/>
    </xf>
    <xf numFmtId="233" fontId="73" fillId="0" borderId="95" xfId="0" applyNumberFormat="1" applyFont="1" applyBorder="1" applyAlignment="1">
      <alignment/>
    </xf>
    <xf numFmtId="3" fontId="73" fillId="0" borderId="80" xfId="0" applyNumberFormat="1" applyFont="1" applyBorder="1" applyAlignment="1">
      <alignment/>
    </xf>
    <xf numFmtId="3" fontId="73" fillId="0" borderId="0" xfId="0" applyNumberFormat="1" applyFont="1" applyBorder="1" applyAlignment="1">
      <alignment/>
    </xf>
    <xf numFmtId="233" fontId="73" fillId="0" borderId="0" xfId="0" applyNumberFormat="1" applyFont="1" applyBorder="1" applyAlignment="1">
      <alignment/>
    </xf>
    <xf numFmtId="0" fontId="73" fillId="0" borderId="88" xfId="0" applyFont="1" applyBorder="1" applyAlignment="1">
      <alignment/>
    </xf>
    <xf numFmtId="4" fontId="73" fillId="0" borderId="81" xfId="0" applyNumberFormat="1" applyFont="1" applyBorder="1" applyAlignment="1">
      <alignment/>
    </xf>
    <xf numFmtId="4" fontId="73" fillId="0" borderId="0" xfId="0" applyNumberFormat="1" applyFont="1" applyBorder="1" applyAlignment="1">
      <alignment/>
    </xf>
    <xf numFmtId="4" fontId="73" fillId="0" borderId="75" xfId="0" applyNumberFormat="1" applyFont="1" applyBorder="1" applyAlignment="1">
      <alignment/>
    </xf>
    <xf numFmtId="4" fontId="73" fillId="0" borderId="80" xfId="0" applyNumberFormat="1" applyFont="1" applyBorder="1" applyAlignment="1">
      <alignment/>
    </xf>
    <xf numFmtId="4" fontId="73" fillId="0" borderId="95" xfId="0" applyNumberFormat="1" applyFont="1" applyBorder="1" applyAlignment="1">
      <alignment/>
    </xf>
    <xf numFmtId="3" fontId="73" fillId="0" borderId="95" xfId="0" applyNumberFormat="1" applyFont="1" applyBorder="1" applyAlignment="1">
      <alignment/>
    </xf>
    <xf numFmtId="3" fontId="73" fillId="0" borderId="96" xfId="0" applyNumberFormat="1" applyFont="1" applyBorder="1" applyAlignment="1">
      <alignment/>
    </xf>
    <xf numFmtId="0" fontId="73" fillId="0" borderId="95" xfId="0" applyFont="1" applyBorder="1" applyAlignment="1">
      <alignment horizontal="center"/>
    </xf>
    <xf numFmtId="0" fontId="73" fillId="0" borderId="0" xfId="0" applyFont="1" applyBorder="1" applyAlignment="1">
      <alignment horizontal="center"/>
    </xf>
    <xf numFmtId="0" fontId="73" fillId="0" borderId="88" xfId="0" applyFont="1" applyBorder="1" applyAlignment="1">
      <alignment horizontal="center"/>
    </xf>
    <xf numFmtId="0" fontId="73" fillId="0" borderId="97" xfId="0" applyFont="1" applyBorder="1" applyAlignment="1">
      <alignment horizontal="center" vertical="center"/>
    </xf>
    <xf numFmtId="3" fontId="73" fillId="0" borderId="98" xfId="0" applyNumberFormat="1" applyFont="1" applyBorder="1" applyAlignment="1">
      <alignment/>
    </xf>
    <xf numFmtId="0" fontId="73" fillId="0" borderId="99" xfId="0" applyFont="1" applyBorder="1" applyAlignment="1">
      <alignment horizontal="center"/>
    </xf>
    <xf numFmtId="3" fontId="73" fillId="0" borderId="100" xfId="0" applyNumberFormat="1" applyFont="1" applyBorder="1" applyAlignment="1">
      <alignment/>
    </xf>
    <xf numFmtId="0" fontId="73" fillId="0" borderId="101" xfId="0" applyFont="1" applyBorder="1" applyAlignment="1">
      <alignment horizontal="center"/>
    </xf>
    <xf numFmtId="3" fontId="73" fillId="0" borderId="102" xfId="0" applyNumberFormat="1" applyFont="1" applyBorder="1" applyAlignment="1">
      <alignment/>
    </xf>
    <xf numFmtId="0" fontId="73" fillId="0" borderId="103" xfId="0" applyFont="1" applyBorder="1" applyAlignment="1">
      <alignment horizontal="center"/>
    </xf>
    <xf numFmtId="3" fontId="73" fillId="0" borderId="104" xfId="0" applyNumberFormat="1" applyFont="1" applyBorder="1" applyAlignment="1">
      <alignment/>
    </xf>
    <xf numFmtId="3" fontId="73" fillId="0" borderId="105" xfId="0" applyNumberFormat="1" applyFont="1" applyBorder="1" applyAlignment="1">
      <alignment/>
    </xf>
    <xf numFmtId="0" fontId="73" fillId="0" borderId="106" xfId="0" applyFont="1" applyBorder="1" applyAlignment="1">
      <alignment horizontal="center"/>
    </xf>
    <xf numFmtId="3" fontId="73" fillId="0" borderId="107" xfId="0" applyNumberFormat="1" applyFont="1" applyBorder="1" applyAlignment="1">
      <alignment/>
    </xf>
    <xf numFmtId="0" fontId="73" fillId="0" borderId="108" xfId="0" applyFont="1" applyBorder="1" applyAlignment="1">
      <alignment horizontal="center"/>
    </xf>
    <xf numFmtId="3" fontId="0" fillId="0" borderId="0" xfId="0" applyNumberFormat="1" applyFont="1" applyAlignment="1" applyProtection="1">
      <alignment vertical="center"/>
      <protection locked="0"/>
    </xf>
    <xf numFmtId="3" fontId="76" fillId="0" borderId="0" xfId="0" applyNumberFormat="1" applyFont="1" applyAlignment="1">
      <alignment vertical="center"/>
    </xf>
    <xf numFmtId="3" fontId="0" fillId="0" borderId="109" xfId="0" applyNumberFormat="1" applyFont="1" applyBorder="1" applyAlignment="1" applyProtection="1">
      <alignment vertical="center"/>
      <protection locked="0"/>
    </xf>
    <xf numFmtId="3" fontId="0" fillId="0" borderId="109" xfId="0" applyNumberFormat="1" applyFont="1" applyBorder="1" applyAlignment="1" applyProtection="1">
      <alignment vertical="center" shrinkToFit="1"/>
      <protection locked="0"/>
    </xf>
    <xf numFmtId="3" fontId="0" fillId="0" borderId="0" xfId="0" applyNumberFormat="1" applyFont="1" applyAlignment="1">
      <alignment vertical="center"/>
    </xf>
    <xf numFmtId="3" fontId="13" fillId="0" borderId="110" xfId="0" applyNumberFormat="1" applyFont="1" applyFill="1" applyBorder="1" applyAlignment="1">
      <alignment horizontal="distributed" vertical="center" wrapText="1"/>
    </xf>
    <xf numFmtId="3" fontId="13" fillId="0" borderId="111" xfId="0" applyNumberFormat="1" applyFont="1" applyFill="1" applyBorder="1" applyAlignment="1">
      <alignment horizontal="center" vertical="center" wrapText="1"/>
    </xf>
    <xf numFmtId="3" fontId="13" fillId="0" borderId="112" xfId="0" applyNumberFormat="1" applyFont="1" applyFill="1" applyBorder="1" applyAlignment="1">
      <alignment horizontal="center" vertical="center" wrapText="1"/>
    </xf>
    <xf numFmtId="3" fontId="13" fillId="0" borderId="113" xfId="0" applyNumberFormat="1" applyFont="1" applyFill="1" applyBorder="1" applyAlignment="1">
      <alignment horizontal="center" vertical="center" wrapText="1"/>
    </xf>
    <xf numFmtId="3" fontId="13" fillId="0" borderId="28" xfId="0" applyNumberFormat="1" applyFont="1" applyFill="1" applyBorder="1" applyAlignment="1">
      <alignment horizontal="center" vertical="center" wrapText="1"/>
    </xf>
    <xf numFmtId="3" fontId="13" fillId="0" borderId="29" xfId="0" applyNumberFormat="1" applyFont="1" applyFill="1" applyBorder="1" applyAlignment="1">
      <alignment horizontal="center" vertical="center" wrapText="1"/>
    </xf>
    <xf numFmtId="3" fontId="13" fillId="0" borderId="28" xfId="0" applyNumberFormat="1" applyFont="1" applyFill="1" applyBorder="1" applyAlignment="1">
      <alignment horizontal="center" vertical="center" shrinkToFit="1"/>
    </xf>
    <xf numFmtId="3" fontId="13" fillId="0" borderId="113" xfId="0" applyNumberFormat="1" applyFont="1" applyFill="1" applyBorder="1" applyAlignment="1">
      <alignment horizontal="center" vertical="center"/>
    </xf>
    <xf numFmtId="0" fontId="75" fillId="0" borderId="28" xfId="0" applyFont="1" applyFill="1" applyBorder="1" applyAlignment="1">
      <alignment horizontal="center" vertical="center"/>
    </xf>
    <xf numFmtId="3" fontId="13" fillId="0" borderId="114" xfId="0" applyNumberFormat="1" applyFont="1" applyFill="1" applyBorder="1" applyAlignment="1">
      <alignment horizontal="center" vertical="center"/>
    </xf>
    <xf numFmtId="3" fontId="13" fillId="0" borderId="115" xfId="0" applyNumberFormat="1" applyFont="1" applyFill="1" applyBorder="1" applyAlignment="1">
      <alignment horizontal="center" vertical="center"/>
    </xf>
    <xf numFmtId="3" fontId="13" fillId="0" borderId="116" xfId="0" applyNumberFormat="1" applyFont="1" applyFill="1" applyBorder="1" applyAlignment="1">
      <alignment horizontal="center" vertical="center"/>
    </xf>
    <xf numFmtId="3" fontId="13" fillId="0" borderId="117" xfId="0" applyNumberFormat="1" applyFont="1" applyFill="1" applyBorder="1" applyAlignment="1" applyProtection="1">
      <alignment horizontal="center" vertical="center" wrapText="1"/>
      <protection locked="0"/>
    </xf>
    <xf numFmtId="3" fontId="13" fillId="0" borderId="0" xfId="0" applyNumberFormat="1" applyFont="1" applyAlignment="1">
      <alignment vertical="center"/>
    </xf>
    <xf numFmtId="0" fontId="75" fillId="0" borderId="118" xfId="0" applyFont="1" applyFill="1" applyBorder="1" applyAlignment="1">
      <alignment horizontal="distributed" vertical="center" wrapText="1"/>
    </xf>
    <xf numFmtId="0" fontId="75" fillId="0" borderId="12" xfId="0" applyFont="1" applyFill="1" applyBorder="1" applyAlignment="1">
      <alignment horizontal="center" vertical="center" wrapText="1"/>
    </xf>
    <xf numFmtId="0" fontId="75" fillId="0" borderId="30" xfId="0" applyFont="1" applyFill="1" applyBorder="1" applyAlignment="1">
      <alignment horizontal="center" vertical="center" wrapText="1"/>
    </xf>
    <xf numFmtId="3" fontId="13" fillId="0" borderId="119" xfId="0" applyNumberFormat="1" applyFont="1" applyFill="1" applyBorder="1" applyAlignment="1">
      <alignment horizontal="center" vertical="center" wrapText="1"/>
    </xf>
    <xf numFmtId="3" fontId="13" fillId="0" borderId="120" xfId="0" applyNumberFormat="1" applyFont="1" applyFill="1" applyBorder="1" applyAlignment="1">
      <alignment horizontal="center" vertical="center" wrapText="1"/>
    </xf>
    <xf numFmtId="3" fontId="13" fillId="0" borderId="109" xfId="0" applyNumberFormat="1" applyFont="1" applyFill="1" applyBorder="1" applyAlignment="1">
      <alignment horizontal="center" vertical="center" wrapText="1"/>
    </xf>
    <xf numFmtId="3" fontId="13" fillId="0" borderId="121" xfId="0" applyNumberFormat="1" applyFont="1" applyFill="1" applyBorder="1" applyAlignment="1">
      <alignment horizontal="center" vertical="center" wrapText="1"/>
    </xf>
    <xf numFmtId="0" fontId="75" fillId="0" borderId="0" xfId="0" applyFont="1" applyFill="1" applyAlignment="1">
      <alignment horizontal="center" vertical="center" shrinkToFit="1"/>
    </xf>
    <xf numFmtId="0" fontId="75" fillId="0" borderId="120" xfId="0" applyFont="1" applyFill="1" applyBorder="1" applyAlignment="1">
      <alignment horizontal="center" vertical="center"/>
    </xf>
    <xf numFmtId="0" fontId="75" fillId="0" borderId="109" xfId="0" applyFont="1" applyFill="1" applyBorder="1" applyAlignment="1">
      <alignment horizontal="center" vertical="center"/>
    </xf>
    <xf numFmtId="3" fontId="13" fillId="0" borderId="122" xfId="0" applyNumberFormat="1" applyFont="1" applyFill="1" applyBorder="1" applyAlignment="1">
      <alignment horizontal="center" vertical="center"/>
    </xf>
    <xf numFmtId="3" fontId="13" fillId="0" borderId="123" xfId="0" applyNumberFormat="1" applyFont="1" applyFill="1" applyBorder="1" applyAlignment="1">
      <alignment horizontal="center" vertical="center"/>
    </xf>
    <xf numFmtId="3" fontId="13" fillId="0" borderId="114" xfId="0" applyNumberFormat="1" applyFont="1" applyFill="1" applyBorder="1" applyAlignment="1" applyProtection="1">
      <alignment horizontal="center" vertical="center"/>
      <protection locked="0"/>
    </xf>
    <xf numFmtId="3" fontId="13" fillId="0" borderId="115" xfId="0" applyNumberFormat="1" applyFont="1" applyFill="1" applyBorder="1" applyAlignment="1" applyProtection="1">
      <alignment horizontal="center" vertical="center"/>
      <protection locked="0"/>
    </xf>
    <xf numFmtId="3" fontId="13" fillId="0" borderId="116" xfId="0" applyNumberFormat="1" applyFont="1" applyFill="1" applyBorder="1" applyAlignment="1" applyProtection="1">
      <alignment horizontal="center" vertical="center"/>
      <protection locked="0"/>
    </xf>
    <xf numFmtId="0" fontId="75" fillId="0" borderId="124" xfId="0" applyFont="1" applyFill="1" applyBorder="1" applyAlignment="1">
      <alignment horizontal="center" vertical="center" wrapText="1"/>
    </xf>
    <xf numFmtId="0" fontId="75" fillId="0" borderId="125" xfId="0" applyFont="1" applyFill="1" applyBorder="1" applyAlignment="1">
      <alignment horizontal="distributed" vertical="center" wrapText="1"/>
    </xf>
    <xf numFmtId="0" fontId="13" fillId="0" borderId="126" xfId="0" applyFont="1" applyFill="1" applyBorder="1" applyAlignment="1">
      <alignment horizontal="center" vertical="center" wrapText="1"/>
    </xf>
    <xf numFmtId="0" fontId="75" fillId="0" borderId="36" xfId="0" applyFont="1" applyFill="1" applyBorder="1" applyAlignment="1">
      <alignment horizontal="center" vertical="center" wrapText="1"/>
    </xf>
    <xf numFmtId="3" fontId="13" fillId="0" borderId="127" xfId="0" applyNumberFormat="1" applyFont="1" applyFill="1" applyBorder="1" applyAlignment="1">
      <alignment horizontal="center" vertical="center" wrapText="1"/>
    </xf>
    <xf numFmtId="3" fontId="13" fillId="0" borderId="128" xfId="0" applyNumberFormat="1" applyFont="1" applyFill="1" applyBorder="1" applyAlignment="1">
      <alignment horizontal="center" vertical="center" wrapText="1"/>
    </xf>
    <xf numFmtId="3" fontId="13" fillId="0" borderId="129" xfId="0" applyNumberFormat="1" applyFont="1" applyFill="1" applyBorder="1" applyAlignment="1">
      <alignment horizontal="center" vertical="center" wrapText="1"/>
    </xf>
    <xf numFmtId="0" fontId="75" fillId="0" borderId="109" xfId="0" applyFont="1" applyFill="1" applyBorder="1" applyAlignment="1">
      <alignment horizontal="center" vertical="center" shrinkToFit="1"/>
    </xf>
    <xf numFmtId="3" fontId="77" fillId="0" borderId="127" xfId="0" applyNumberFormat="1" applyFont="1" applyFill="1" applyBorder="1" applyAlignment="1">
      <alignment horizontal="center" vertical="center"/>
    </xf>
    <xf numFmtId="3" fontId="77" fillId="0" borderId="128" xfId="0" applyNumberFormat="1" applyFont="1" applyFill="1" applyBorder="1" applyAlignment="1">
      <alignment horizontal="center" vertical="center"/>
    </xf>
    <xf numFmtId="3" fontId="77" fillId="0" borderId="123" xfId="0" applyNumberFormat="1" applyFont="1" applyFill="1" applyBorder="1" applyAlignment="1">
      <alignment horizontal="center" vertical="center"/>
    </xf>
    <xf numFmtId="3" fontId="13" fillId="0" borderId="120" xfId="0" applyNumberFormat="1" applyFont="1" applyFill="1" applyBorder="1" applyAlignment="1">
      <alignment horizontal="center" vertical="center"/>
    </xf>
    <xf numFmtId="3" fontId="13" fillId="0" borderId="130" xfId="0" applyNumberFormat="1" applyFont="1" applyFill="1" applyBorder="1" applyAlignment="1">
      <alignment horizontal="center" vertical="center"/>
    </xf>
    <xf numFmtId="3" fontId="13" fillId="0" borderId="131" xfId="0" applyNumberFormat="1" applyFont="1" applyFill="1" applyBorder="1" applyAlignment="1">
      <alignment horizontal="center" vertical="center"/>
    </xf>
    <xf numFmtId="3" fontId="13" fillId="0" borderId="36" xfId="0" applyNumberFormat="1" applyFont="1" applyFill="1" applyBorder="1" applyAlignment="1">
      <alignment horizontal="center" vertical="center"/>
    </xf>
    <xf numFmtId="0" fontId="13" fillId="0" borderId="132" xfId="0" applyFont="1" applyFill="1" applyBorder="1" applyAlignment="1">
      <alignment horizontal="center" vertical="center" wrapText="1"/>
    </xf>
    <xf numFmtId="0" fontId="75" fillId="0" borderId="119" xfId="0" applyFont="1" applyFill="1" applyBorder="1" applyAlignment="1">
      <alignment horizontal="distributed" vertical="center" wrapText="1"/>
    </xf>
    <xf numFmtId="0" fontId="75" fillId="0" borderId="10" xfId="0" applyFont="1" applyFill="1" applyBorder="1" applyAlignment="1">
      <alignment horizontal="distributed" vertical="center" wrapText="1"/>
    </xf>
    <xf numFmtId="3" fontId="13" fillId="0" borderId="119" xfId="0" applyNumberFormat="1" applyFont="1" applyFill="1" applyBorder="1" applyAlignment="1">
      <alignment horizontal="center" vertical="center" wrapText="1"/>
    </xf>
    <xf numFmtId="3" fontId="13" fillId="0" borderId="110" xfId="0" applyNumberFormat="1" applyFont="1" applyFill="1" applyBorder="1" applyAlignment="1">
      <alignment horizontal="center" vertical="center" wrapText="1"/>
    </xf>
    <xf numFmtId="3" fontId="13" fillId="0" borderId="112" xfId="0" applyNumberFormat="1" applyFont="1" applyFill="1" applyBorder="1" applyAlignment="1">
      <alignment horizontal="center" vertical="center" wrapText="1"/>
    </xf>
    <xf numFmtId="0" fontId="75" fillId="0" borderId="0" xfId="0" applyFont="1" applyFill="1" applyBorder="1" applyAlignment="1">
      <alignment horizontal="center" vertical="center" shrinkToFit="1"/>
    </xf>
    <xf numFmtId="3" fontId="77" fillId="0" borderId="118" xfId="0" applyNumberFormat="1" applyFont="1" applyFill="1" applyBorder="1" applyAlignment="1">
      <alignment horizontal="center" vertical="center"/>
    </xf>
    <xf numFmtId="3" fontId="77" fillId="0" borderId="12" xfId="0" applyNumberFormat="1" applyFont="1" applyFill="1" applyBorder="1" applyAlignment="1">
      <alignment horizontal="center" vertical="center"/>
    </xf>
    <xf numFmtId="3" fontId="77" fillId="0" borderId="10" xfId="0" applyNumberFormat="1" applyFont="1" applyFill="1" applyBorder="1" applyAlignment="1">
      <alignment horizontal="center" vertical="center"/>
    </xf>
    <xf numFmtId="3" fontId="13" fillId="0" borderId="119" xfId="0" applyNumberFormat="1" applyFont="1" applyFill="1" applyBorder="1" applyAlignment="1">
      <alignment horizontal="center" vertical="center"/>
    </xf>
    <xf numFmtId="3" fontId="13" fillId="0" borderId="38" xfId="0" applyNumberFormat="1" applyFont="1" applyFill="1" applyBorder="1" applyAlignment="1">
      <alignment horizontal="center" vertical="center"/>
    </xf>
    <xf numFmtId="3" fontId="13" fillId="0" borderId="10" xfId="0" applyNumberFormat="1" applyFont="1" applyFill="1" applyBorder="1" applyAlignment="1">
      <alignment horizontal="center" vertical="center"/>
    </xf>
    <xf numFmtId="3" fontId="13" fillId="0" borderId="30" xfId="0" applyNumberFormat="1" applyFont="1" applyFill="1" applyBorder="1" applyAlignment="1">
      <alignment horizontal="center" vertical="center"/>
    </xf>
    <xf numFmtId="3" fontId="13" fillId="0" borderId="119" xfId="0" applyNumberFormat="1" applyFont="1" applyFill="1" applyBorder="1" applyAlignment="1" applyProtection="1">
      <alignment horizontal="center" vertical="center"/>
      <protection locked="0"/>
    </xf>
    <xf numFmtId="3" fontId="13" fillId="0" borderId="10" xfId="0" applyNumberFormat="1" applyFont="1" applyFill="1" applyBorder="1" applyAlignment="1" applyProtection="1">
      <alignment horizontal="center" vertical="center"/>
      <protection locked="0"/>
    </xf>
    <xf numFmtId="3" fontId="13" fillId="0" borderId="10" xfId="0" applyNumberFormat="1" applyFont="1" applyFill="1" applyBorder="1" applyAlignment="1" applyProtection="1">
      <alignment vertical="center"/>
      <protection locked="0"/>
    </xf>
    <xf numFmtId="3" fontId="13" fillId="0" borderId="119" xfId="0" applyNumberFormat="1" applyFont="1" applyFill="1" applyBorder="1" applyAlignment="1" applyProtection="1">
      <alignment vertical="center"/>
      <protection locked="0"/>
    </xf>
    <xf numFmtId="3" fontId="13" fillId="0" borderId="118" xfId="0" applyNumberFormat="1" applyFont="1" applyFill="1" applyBorder="1" applyAlignment="1" applyProtection="1">
      <alignment vertical="center"/>
      <protection locked="0"/>
    </xf>
    <xf numFmtId="3" fontId="13" fillId="0" borderId="12" xfId="0" applyNumberFormat="1" applyFont="1" applyFill="1" applyBorder="1" applyAlignment="1" applyProtection="1">
      <alignment vertical="center"/>
      <protection locked="0"/>
    </xf>
    <xf numFmtId="3" fontId="13" fillId="0" borderId="30" xfId="0" applyNumberFormat="1" applyFont="1" applyFill="1" applyBorder="1" applyAlignment="1" applyProtection="1">
      <alignment vertical="center"/>
      <protection locked="0"/>
    </xf>
    <xf numFmtId="3" fontId="13" fillId="0" borderId="0" xfId="0" applyNumberFormat="1" applyFont="1" applyFill="1" applyBorder="1" applyAlignment="1" applyProtection="1">
      <alignment vertical="center" shrinkToFit="1"/>
      <protection locked="0"/>
    </xf>
    <xf numFmtId="3" fontId="13" fillId="0" borderId="118" xfId="0" applyNumberFormat="1" applyFont="1" applyFill="1" applyBorder="1" applyAlignment="1">
      <alignment vertical="center"/>
    </xf>
    <xf numFmtId="3" fontId="13" fillId="0" borderId="12" xfId="0" applyNumberFormat="1" applyFont="1" applyFill="1" applyBorder="1" applyAlignment="1">
      <alignment vertical="center"/>
    </xf>
    <xf numFmtId="3" fontId="13" fillId="0" borderId="10" xfId="0" applyNumberFormat="1" applyFont="1" applyFill="1" applyBorder="1" applyAlignment="1">
      <alignment vertical="center"/>
    </xf>
    <xf numFmtId="3" fontId="13" fillId="0" borderId="133" xfId="0" applyNumberFormat="1" applyFont="1" applyFill="1" applyBorder="1" applyAlignment="1">
      <alignment vertical="center"/>
    </xf>
    <xf numFmtId="3" fontId="13" fillId="0" borderId="0" xfId="0" applyNumberFormat="1" applyFont="1" applyFill="1" applyBorder="1" applyAlignment="1">
      <alignment vertical="center"/>
    </xf>
    <xf numFmtId="3" fontId="13" fillId="0" borderId="39" xfId="0" applyNumberFormat="1" applyFont="1" applyFill="1" applyBorder="1" applyAlignment="1">
      <alignment vertical="center"/>
    </xf>
    <xf numFmtId="3" fontId="13" fillId="0" borderId="30" xfId="0" applyNumberFormat="1" applyFont="1" applyFill="1" applyBorder="1" applyAlignment="1">
      <alignment vertical="center"/>
    </xf>
    <xf numFmtId="3" fontId="13" fillId="0" borderId="124" xfId="0" applyNumberFormat="1" applyFont="1" applyFill="1" applyBorder="1" applyAlignment="1" applyProtection="1" quotePrefix="1">
      <alignment horizontal="center" vertical="center"/>
      <protection locked="0"/>
    </xf>
    <xf numFmtId="3" fontId="13" fillId="0" borderId="35" xfId="0" applyNumberFormat="1" applyFont="1" applyFill="1" applyBorder="1" applyAlignment="1" applyProtection="1">
      <alignment vertical="center"/>
      <protection locked="0"/>
    </xf>
    <xf numFmtId="3" fontId="13" fillId="0" borderId="0" xfId="0" applyNumberFormat="1" applyFont="1" applyFill="1" applyAlignment="1">
      <alignment vertical="center"/>
    </xf>
    <xf numFmtId="3" fontId="13" fillId="0" borderId="120" xfId="0" applyNumberFormat="1" applyFont="1" applyFill="1" applyBorder="1" applyAlignment="1" applyProtection="1">
      <alignment horizontal="center" vertical="center"/>
      <protection locked="0"/>
    </xf>
    <xf numFmtId="3" fontId="13" fillId="0" borderId="131" xfId="0" applyNumberFormat="1" applyFont="1" applyFill="1" applyBorder="1" applyAlignment="1" applyProtection="1">
      <alignment horizontal="center" vertical="center"/>
      <protection locked="0"/>
    </xf>
    <xf numFmtId="3" fontId="13" fillId="0" borderId="36" xfId="0" applyNumberFormat="1" applyFont="1" applyFill="1" applyBorder="1" applyAlignment="1" applyProtection="1">
      <alignment vertical="center"/>
      <protection locked="0"/>
    </xf>
    <xf numFmtId="3" fontId="13" fillId="0" borderId="120" xfId="0" applyNumberFormat="1" applyFont="1" applyFill="1" applyBorder="1" applyAlignment="1" applyProtection="1">
      <alignment vertical="center"/>
      <protection locked="0"/>
    </xf>
    <xf numFmtId="3" fontId="13" fillId="0" borderId="125" xfId="0" applyNumberFormat="1" applyFont="1" applyFill="1" applyBorder="1" applyAlignment="1" applyProtection="1">
      <alignment vertical="center"/>
      <protection locked="0"/>
    </xf>
    <xf numFmtId="3" fontId="13" fillId="0" borderId="126" xfId="0" applyNumberFormat="1" applyFont="1" applyFill="1" applyBorder="1" applyAlignment="1" applyProtection="1">
      <alignment vertical="center"/>
      <protection locked="0"/>
    </xf>
    <xf numFmtId="3" fontId="13" fillId="0" borderId="109" xfId="0" applyNumberFormat="1" applyFont="1" applyFill="1" applyBorder="1" applyAlignment="1" applyProtection="1">
      <alignment vertical="center" shrinkToFit="1"/>
      <protection locked="0"/>
    </xf>
    <xf numFmtId="3" fontId="13" fillId="0" borderId="125" xfId="0" applyNumberFormat="1" applyFont="1" applyFill="1" applyBorder="1" applyAlignment="1">
      <alignment vertical="center"/>
    </xf>
    <xf numFmtId="3" fontId="13" fillId="0" borderId="126" xfId="0" applyNumberFormat="1" applyFont="1" applyFill="1" applyBorder="1" applyAlignment="1">
      <alignment vertical="center"/>
    </xf>
    <xf numFmtId="3" fontId="13" fillId="0" borderId="131" xfId="0" applyNumberFormat="1" applyFont="1" applyFill="1" applyBorder="1" applyAlignment="1">
      <alignment vertical="center"/>
    </xf>
    <xf numFmtId="3" fontId="13" fillId="0" borderId="134" xfId="0" applyNumberFormat="1" applyFont="1" applyFill="1" applyBorder="1" applyAlignment="1">
      <alignment vertical="center"/>
    </xf>
    <xf numFmtId="3" fontId="13" fillId="0" borderId="135" xfId="0" applyNumberFormat="1" applyFont="1" applyFill="1" applyBorder="1" applyAlignment="1">
      <alignment vertical="center"/>
    </xf>
    <xf numFmtId="3" fontId="13" fillId="0" borderId="136" xfId="0" applyNumberFormat="1" applyFont="1" applyFill="1" applyBorder="1" applyAlignment="1">
      <alignment vertical="center"/>
    </xf>
    <xf numFmtId="3" fontId="13" fillId="0" borderId="130" xfId="0" applyNumberFormat="1" applyFont="1" applyFill="1" applyBorder="1" applyAlignment="1">
      <alignment vertical="center"/>
    </xf>
    <xf numFmtId="3" fontId="13" fillId="0" borderId="36" xfId="0" applyNumberFormat="1" applyFont="1" applyFill="1" applyBorder="1" applyAlignment="1">
      <alignment vertical="center"/>
    </xf>
    <xf numFmtId="3" fontId="13" fillId="0" borderId="132" xfId="0" applyNumberFormat="1" applyFont="1" applyFill="1" applyBorder="1" applyAlignment="1" applyProtection="1" quotePrefix="1">
      <alignment horizontal="center" vertical="center"/>
      <protection locked="0"/>
    </xf>
    <xf numFmtId="3" fontId="13" fillId="0" borderId="137" xfId="0" applyNumberFormat="1" applyFont="1" applyFill="1" applyBorder="1" applyAlignment="1">
      <alignment horizontal="center" vertical="center"/>
    </xf>
    <xf numFmtId="3" fontId="13" fillId="0" borderId="138" xfId="0" applyNumberFormat="1" applyFont="1" applyFill="1" applyBorder="1" applyAlignment="1" applyProtection="1">
      <alignment horizontal="center" vertical="center"/>
      <protection locked="0"/>
    </xf>
    <xf numFmtId="3" fontId="77" fillId="0" borderId="139" xfId="0" applyNumberFormat="1" applyFont="1" applyFill="1" applyBorder="1" applyAlignment="1">
      <alignment vertical="center"/>
    </xf>
    <xf numFmtId="0" fontId="13" fillId="0" borderId="137" xfId="0" applyFont="1" applyFill="1" applyBorder="1" applyAlignment="1">
      <alignment horizontal="center" vertical="center"/>
    </xf>
    <xf numFmtId="0" fontId="13" fillId="0" borderId="140" xfId="0" applyFont="1" applyFill="1" applyBorder="1" applyAlignment="1">
      <alignment vertical="center"/>
    </xf>
    <xf numFmtId="0" fontId="13" fillId="0" borderId="141" xfId="0" applyFont="1" applyFill="1" applyBorder="1" applyAlignment="1">
      <alignment vertical="center"/>
    </xf>
    <xf numFmtId="3" fontId="13" fillId="0" borderId="141" xfId="0" applyNumberFormat="1" applyFont="1" applyFill="1" applyBorder="1" applyAlignment="1" applyProtection="1">
      <alignment vertical="center"/>
      <protection locked="0"/>
    </xf>
    <xf numFmtId="3" fontId="13" fillId="0" borderId="139" xfId="0" applyNumberFormat="1" applyFont="1" applyFill="1" applyBorder="1" applyAlignment="1" applyProtection="1">
      <alignment vertical="center"/>
      <protection locked="0"/>
    </xf>
    <xf numFmtId="3" fontId="13" fillId="0" borderId="142" xfId="0" applyNumberFormat="1" applyFont="1" applyFill="1" applyBorder="1" applyAlignment="1" applyProtection="1">
      <alignment vertical="center" shrinkToFit="1"/>
      <protection locked="0"/>
    </xf>
    <xf numFmtId="3" fontId="13" fillId="0" borderId="140" xfId="0" applyNumberFormat="1" applyFont="1" applyFill="1" applyBorder="1" applyAlignment="1">
      <alignment vertical="center"/>
    </xf>
    <xf numFmtId="3" fontId="13" fillId="0" borderId="141" xfId="0" applyNumberFormat="1" applyFont="1" applyFill="1" applyBorder="1" applyAlignment="1">
      <alignment vertical="center"/>
    </xf>
    <xf numFmtId="3" fontId="13" fillId="0" borderId="138" xfId="0" applyNumberFormat="1" applyFont="1" applyFill="1" applyBorder="1" applyAlignment="1">
      <alignment vertical="center"/>
    </xf>
    <xf numFmtId="3" fontId="13" fillId="0" borderId="143" xfId="0" applyNumberFormat="1" applyFont="1" applyFill="1" applyBorder="1" applyAlignment="1" applyProtection="1">
      <alignment vertical="center"/>
      <protection locked="0"/>
    </xf>
    <xf numFmtId="3" fontId="13" fillId="0" borderId="144" xfId="0" applyNumberFormat="1" applyFont="1" applyFill="1" applyBorder="1" applyAlignment="1" applyProtection="1">
      <alignment vertical="center"/>
      <protection locked="0"/>
    </xf>
    <xf numFmtId="3" fontId="13" fillId="0" borderId="138" xfId="0" applyNumberFormat="1" applyFont="1" applyFill="1" applyBorder="1" applyAlignment="1" applyProtection="1">
      <alignment vertical="center"/>
      <protection locked="0"/>
    </xf>
    <xf numFmtId="3" fontId="13" fillId="0" borderId="137" xfId="0" applyNumberFormat="1" applyFont="1" applyFill="1" applyBorder="1" applyAlignment="1" applyProtection="1">
      <alignment vertical="center"/>
      <protection locked="0"/>
    </xf>
    <xf numFmtId="3" fontId="13" fillId="0" borderId="145" xfId="0" applyNumberFormat="1" applyFont="1" applyFill="1" applyBorder="1" applyAlignment="1" applyProtection="1">
      <alignment horizontal="center" vertical="center"/>
      <protection locked="0"/>
    </xf>
    <xf numFmtId="3" fontId="13" fillId="0" borderId="146" xfId="0" applyNumberFormat="1" applyFont="1" applyFill="1" applyBorder="1" applyAlignment="1">
      <alignment horizontal="center" vertical="center"/>
    </xf>
    <xf numFmtId="3" fontId="13" fillId="0" borderId="15" xfId="0" applyNumberFormat="1" applyFont="1" applyFill="1" applyBorder="1" applyAlignment="1">
      <alignment horizontal="center" vertical="center"/>
    </xf>
    <xf numFmtId="3" fontId="77" fillId="0" borderId="147" xfId="0" applyNumberFormat="1" applyFont="1" applyFill="1" applyBorder="1" applyAlignment="1">
      <alignment vertical="center"/>
    </xf>
    <xf numFmtId="0" fontId="13" fillId="0" borderId="148" xfId="0" applyFont="1" applyFill="1" applyBorder="1" applyAlignment="1">
      <alignment horizontal="center" vertical="center"/>
    </xf>
    <xf numFmtId="0" fontId="13" fillId="0" borderId="149" xfId="0" applyFont="1" applyFill="1" applyBorder="1" applyAlignment="1">
      <alignment vertical="center"/>
    </xf>
    <xf numFmtId="3" fontId="13" fillId="0" borderId="150" xfId="0" applyNumberFormat="1" applyFont="1" applyFill="1" applyBorder="1" applyAlignment="1">
      <alignment vertical="center"/>
    </xf>
    <xf numFmtId="3" fontId="13" fillId="0" borderId="151" xfId="0" applyNumberFormat="1" applyFont="1" applyFill="1" applyBorder="1" applyAlignment="1">
      <alignment vertical="center"/>
    </xf>
    <xf numFmtId="3" fontId="13" fillId="0" borderId="152" xfId="0" applyNumberFormat="1" applyFont="1" applyFill="1" applyBorder="1" applyAlignment="1">
      <alignment vertical="center" shrinkToFit="1"/>
    </xf>
    <xf numFmtId="3" fontId="13" fillId="0" borderId="149" xfId="0" applyNumberFormat="1" applyFont="1" applyFill="1" applyBorder="1" applyAlignment="1">
      <alignment vertical="center"/>
    </xf>
    <xf numFmtId="3" fontId="13" fillId="0" borderId="147" xfId="0" applyNumberFormat="1" applyFont="1" applyFill="1" applyBorder="1" applyAlignment="1">
      <alignment vertical="center"/>
    </xf>
    <xf numFmtId="3" fontId="13" fillId="0" borderId="153" xfId="0" applyNumberFormat="1" applyFont="1" applyFill="1" applyBorder="1" applyAlignment="1" applyProtection="1">
      <alignment vertical="center"/>
      <protection locked="0"/>
    </xf>
    <xf numFmtId="3" fontId="13" fillId="0" borderId="154" xfId="0" applyNumberFormat="1" applyFont="1" applyFill="1" applyBorder="1" applyAlignment="1" applyProtection="1">
      <alignment vertical="center"/>
      <protection locked="0"/>
    </xf>
    <xf numFmtId="3" fontId="13" fillId="0" borderId="147" xfId="0" applyNumberFormat="1" applyFont="1" applyFill="1" applyBorder="1" applyAlignment="1" applyProtection="1">
      <alignment vertical="center"/>
      <protection locked="0"/>
    </xf>
    <xf numFmtId="3" fontId="13" fillId="0" borderId="148" xfId="0" applyNumberFormat="1" applyFont="1" applyFill="1" applyBorder="1" applyAlignment="1" applyProtection="1">
      <alignment vertical="center"/>
      <protection locked="0"/>
    </xf>
    <xf numFmtId="3" fontId="13" fillId="0" borderId="32" xfId="0" applyNumberFormat="1" applyFont="1" applyFill="1" applyBorder="1" applyAlignment="1" applyProtection="1">
      <alignment vertical="center"/>
      <protection locked="0"/>
    </xf>
    <xf numFmtId="3" fontId="13" fillId="0" borderId="152" xfId="0" applyNumberFormat="1" applyFont="1" applyFill="1" applyBorder="1" applyAlignment="1">
      <alignment horizontal="center" vertical="center"/>
    </xf>
    <xf numFmtId="0" fontId="75" fillId="0" borderId="118" xfId="0" applyFont="1" applyFill="1" applyBorder="1" applyAlignment="1">
      <alignment vertical="center"/>
    </xf>
    <xf numFmtId="0" fontId="75" fillId="0" borderId="12" xfId="0" applyFont="1" applyFill="1" applyBorder="1" applyAlignment="1">
      <alignment vertical="center"/>
    </xf>
    <xf numFmtId="3" fontId="77" fillId="0" borderId="155" xfId="0" applyNumberFormat="1" applyFont="1" applyFill="1" applyBorder="1" applyAlignment="1" applyProtection="1">
      <alignment vertical="center"/>
      <protection locked="0"/>
    </xf>
    <xf numFmtId="0" fontId="13" fillId="0" borderId="156" xfId="0" applyFont="1" applyFill="1" applyBorder="1" applyAlignment="1">
      <alignment horizontal="center" vertical="center"/>
    </xf>
    <xf numFmtId="0" fontId="13" fillId="0" borderId="157" xfId="0" applyFont="1" applyFill="1" applyBorder="1" applyAlignment="1">
      <alignment vertical="center"/>
    </xf>
    <xf numFmtId="3" fontId="13" fillId="0" borderId="158" xfId="0" applyNumberFormat="1" applyFont="1" applyFill="1" applyBorder="1" applyAlignment="1">
      <alignment vertical="center"/>
    </xf>
    <xf numFmtId="0" fontId="13" fillId="0" borderId="158" xfId="0" applyFont="1" applyFill="1" applyBorder="1" applyAlignment="1">
      <alignment vertical="center"/>
    </xf>
    <xf numFmtId="3" fontId="13" fillId="0" borderId="159" xfId="0" applyNumberFormat="1" applyFont="1" applyFill="1" applyBorder="1" applyAlignment="1" applyProtection="1">
      <alignment vertical="center"/>
      <protection locked="0"/>
    </xf>
    <xf numFmtId="3" fontId="13" fillId="0" borderId="156" xfId="0" applyNumberFormat="1" applyFont="1" applyFill="1" applyBorder="1" applyAlignment="1" applyProtection="1">
      <alignment vertical="center" shrinkToFit="1"/>
      <protection locked="0"/>
    </xf>
    <xf numFmtId="3" fontId="13" fillId="0" borderId="157" xfId="0" applyNumberFormat="1" applyFont="1" applyFill="1" applyBorder="1" applyAlignment="1">
      <alignment vertical="center"/>
    </xf>
    <xf numFmtId="3" fontId="13" fillId="0" borderId="155" xfId="0" applyNumberFormat="1" applyFont="1" applyFill="1" applyBorder="1" applyAlignment="1">
      <alignment vertical="center"/>
    </xf>
    <xf numFmtId="3" fontId="13" fillId="0" borderId="160" xfId="0" applyNumberFormat="1" applyFont="1" applyFill="1" applyBorder="1" applyAlignment="1" applyProtection="1">
      <alignment vertical="center"/>
      <protection locked="0"/>
    </xf>
    <xf numFmtId="3" fontId="13" fillId="0" borderId="161" xfId="0" applyNumberFormat="1" applyFont="1" applyFill="1" applyBorder="1" applyAlignment="1" applyProtection="1">
      <alignment vertical="center"/>
      <protection locked="0"/>
    </xf>
    <xf numFmtId="3" fontId="13" fillId="0" borderId="155" xfId="0" applyNumberFormat="1" applyFont="1" applyFill="1" applyBorder="1" applyAlignment="1" applyProtection="1">
      <alignment vertical="center"/>
      <protection locked="0"/>
    </xf>
    <xf numFmtId="3" fontId="13" fillId="0" borderId="162" xfId="0" applyNumberFormat="1" applyFont="1" applyFill="1" applyBorder="1" applyAlignment="1" applyProtection="1">
      <alignment vertical="center"/>
      <protection locked="0"/>
    </xf>
    <xf numFmtId="3" fontId="13" fillId="0" borderId="156" xfId="0" applyNumberFormat="1" applyFont="1" applyFill="1" applyBorder="1" applyAlignment="1" applyProtection="1">
      <alignment horizontal="center" vertical="center"/>
      <protection locked="0"/>
    </xf>
    <xf numFmtId="3" fontId="13" fillId="0" borderId="163" xfId="0" applyNumberFormat="1" applyFont="1" applyFill="1" applyBorder="1" applyAlignment="1" applyProtection="1">
      <alignment vertical="center" shrinkToFit="1"/>
      <protection locked="0"/>
    </xf>
    <xf numFmtId="0" fontId="13" fillId="0" borderId="164" xfId="0" applyFont="1" applyFill="1" applyBorder="1" applyAlignment="1">
      <alignment horizontal="center" vertical="center"/>
    </xf>
    <xf numFmtId="3" fontId="13" fillId="0" borderId="157" xfId="0" applyNumberFormat="1" applyFont="1" applyFill="1" applyBorder="1" applyAlignment="1" applyProtection="1">
      <alignment vertical="center"/>
      <protection locked="0"/>
    </xf>
    <xf numFmtId="3" fontId="13" fillId="0" borderId="158" xfId="0" applyNumberFormat="1" applyFont="1" applyFill="1" applyBorder="1" applyAlignment="1" applyProtection="1">
      <alignment vertical="center"/>
      <protection locked="0"/>
    </xf>
    <xf numFmtId="3" fontId="13" fillId="0" borderId="58" xfId="0" applyNumberFormat="1" applyFont="1" applyFill="1" applyBorder="1" applyAlignment="1" applyProtection="1">
      <alignment vertical="center" shrinkToFit="1"/>
      <protection locked="0"/>
    </xf>
    <xf numFmtId="3" fontId="13" fillId="0" borderId="165" xfId="0" applyNumberFormat="1" applyFont="1" applyFill="1" applyBorder="1" applyAlignment="1">
      <alignment vertical="center"/>
    </xf>
    <xf numFmtId="3" fontId="13" fillId="0" borderId="16" xfId="0" applyNumberFormat="1" applyFont="1" applyFill="1" applyBorder="1" applyAlignment="1">
      <alignment vertical="center"/>
    </xf>
    <xf numFmtId="3" fontId="13" fillId="0" borderId="21" xfId="0" applyNumberFormat="1" applyFont="1" applyFill="1" applyBorder="1" applyAlignment="1">
      <alignment vertical="center"/>
    </xf>
    <xf numFmtId="3" fontId="13" fillId="0" borderId="166" xfId="0" applyNumberFormat="1" applyFont="1" applyFill="1" applyBorder="1" applyAlignment="1" applyProtection="1">
      <alignment vertical="center"/>
      <protection locked="0"/>
    </xf>
    <xf numFmtId="3" fontId="13" fillId="0" borderId="47" xfId="0" applyNumberFormat="1" applyFont="1" applyFill="1" applyBorder="1" applyAlignment="1" applyProtection="1">
      <alignment vertical="center"/>
      <protection locked="0"/>
    </xf>
    <xf numFmtId="3" fontId="13" fillId="0" borderId="21" xfId="0" applyNumberFormat="1" applyFont="1" applyFill="1" applyBorder="1" applyAlignment="1" applyProtection="1">
      <alignment vertical="center"/>
      <protection locked="0"/>
    </xf>
    <xf numFmtId="3" fontId="13" fillId="0" borderId="167" xfId="0" applyNumberFormat="1" applyFont="1" applyFill="1" applyBorder="1" applyAlignment="1" applyProtection="1">
      <alignment vertical="center"/>
      <protection locked="0"/>
    </xf>
    <xf numFmtId="3" fontId="13" fillId="0" borderId="168" xfId="0" applyNumberFormat="1" applyFont="1" applyFill="1" applyBorder="1" applyAlignment="1" applyProtection="1">
      <alignment horizontal="center" vertical="center"/>
      <protection locked="0"/>
    </xf>
    <xf numFmtId="0" fontId="75" fillId="0" borderId="169" xfId="0" applyFont="1" applyFill="1" applyBorder="1" applyAlignment="1">
      <alignment vertical="center"/>
    </xf>
    <xf numFmtId="0" fontId="75" fillId="0" borderId="14" xfId="0" applyFont="1" applyFill="1" applyBorder="1" applyAlignment="1">
      <alignment vertical="center"/>
    </xf>
    <xf numFmtId="3" fontId="77" fillId="0" borderId="170" xfId="0" applyNumberFormat="1" applyFont="1" applyFill="1" applyBorder="1" applyAlignment="1" applyProtection="1">
      <alignment horizontal="center" vertical="center" shrinkToFit="1"/>
      <protection locked="0"/>
    </xf>
    <xf numFmtId="3" fontId="13" fillId="0" borderId="171" xfId="0" applyNumberFormat="1" applyFont="1" applyFill="1" applyBorder="1" applyAlignment="1" applyProtection="1">
      <alignment vertical="center"/>
      <protection locked="0"/>
    </xf>
    <xf numFmtId="3" fontId="13" fillId="0" borderId="172" xfId="0" applyNumberFormat="1" applyFont="1" applyFill="1" applyBorder="1" applyAlignment="1" applyProtection="1">
      <alignment vertical="center"/>
      <protection locked="0"/>
    </xf>
    <xf numFmtId="3" fontId="13" fillId="0" borderId="173" xfId="0" applyNumberFormat="1" applyFont="1" applyFill="1" applyBorder="1" applyAlignment="1" applyProtection="1">
      <alignment vertical="center"/>
      <protection locked="0"/>
    </xf>
    <xf numFmtId="3" fontId="13" fillId="0" borderId="58" xfId="0" applyNumberFormat="1" applyFont="1" applyFill="1" applyBorder="1" applyAlignment="1" applyProtection="1">
      <alignment horizontal="center" vertical="center" shrinkToFit="1"/>
      <protection locked="0"/>
    </xf>
    <xf numFmtId="3" fontId="13" fillId="0" borderId="171" xfId="0" applyNumberFormat="1" applyFont="1" applyFill="1" applyBorder="1" applyAlignment="1">
      <alignment vertical="center"/>
    </xf>
    <xf numFmtId="3" fontId="13" fillId="0" borderId="172" xfId="0" applyNumberFormat="1" applyFont="1" applyFill="1" applyBorder="1" applyAlignment="1">
      <alignment vertical="center"/>
    </xf>
    <xf numFmtId="3" fontId="13" fillId="0" borderId="170" xfId="0" applyNumberFormat="1" applyFont="1" applyFill="1" applyBorder="1" applyAlignment="1">
      <alignment vertical="center"/>
    </xf>
    <xf numFmtId="3" fontId="13" fillId="0" borderId="174" xfId="0" applyNumberFormat="1" applyFont="1" applyFill="1" applyBorder="1" applyAlignment="1" applyProtection="1">
      <alignment vertical="center"/>
      <protection locked="0"/>
    </xf>
    <xf numFmtId="3" fontId="13" fillId="0" borderId="175" xfId="0" applyNumberFormat="1" applyFont="1" applyFill="1" applyBorder="1" applyAlignment="1" applyProtection="1">
      <alignment vertical="center"/>
      <protection locked="0"/>
    </xf>
    <xf numFmtId="3" fontId="13" fillId="0" borderId="170" xfId="0" applyNumberFormat="1" applyFont="1" applyFill="1" applyBorder="1" applyAlignment="1" applyProtection="1">
      <alignment vertical="center"/>
      <protection locked="0"/>
    </xf>
    <xf numFmtId="3" fontId="13" fillId="0" borderId="176" xfId="0" applyNumberFormat="1" applyFont="1" applyFill="1" applyBorder="1" applyAlignment="1" applyProtection="1">
      <alignment vertical="center"/>
      <protection locked="0"/>
    </xf>
    <xf numFmtId="3" fontId="13" fillId="0" borderId="177" xfId="0" applyNumberFormat="1" applyFont="1" applyFill="1" applyBorder="1" applyAlignment="1" applyProtection="1">
      <alignment horizontal="center" vertical="center"/>
      <protection locked="0"/>
    </xf>
    <xf numFmtId="3" fontId="13" fillId="0" borderId="178" xfId="0" applyNumberFormat="1" applyFont="1" applyFill="1" applyBorder="1" applyAlignment="1" applyProtection="1">
      <alignment horizontal="center" vertical="center"/>
      <protection locked="0"/>
    </xf>
    <xf numFmtId="3" fontId="13" fillId="0" borderId="11" xfId="0" applyNumberFormat="1" applyFont="1" applyFill="1" applyBorder="1" applyAlignment="1" applyProtection="1">
      <alignment horizontal="center" vertical="center"/>
      <protection locked="0"/>
    </xf>
    <xf numFmtId="3" fontId="77" fillId="0" borderId="11" xfId="0" applyNumberFormat="1" applyFont="1" applyFill="1" applyBorder="1" applyAlignment="1" applyProtection="1">
      <alignment vertical="center" shrinkToFit="1"/>
      <protection locked="0"/>
    </xf>
    <xf numFmtId="0" fontId="13" fillId="0" borderId="179" xfId="0" applyFont="1" applyFill="1" applyBorder="1" applyAlignment="1">
      <alignment horizontal="center" vertical="center"/>
    </xf>
    <xf numFmtId="0" fontId="13" fillId="0" borderId="180" xfId="0" applyFont="1" applyFill="1" applyBorder="1" applyAlignment="1">
      <alignment vertical="center"/>
    </xf>
    <xf numFmtId="0" fontId="13" fillId="0" borderId="25" xfId="0" applyFont="1" applyFill="1" applyBorder="1" applyAlignment="1">
      <alignment vertical="center"/>
    </xf>
    <xf numFmtId="3" fontId="13" fillId="0" borderId="15" xfId="0" applyNumberFormat="1" applyFont="1" applyFill="1" applyBorder="1" applyAlignment="1" applyProtection="1">
      <alignment vertical="center"/>
      <protection locked="0"/>
    </xf>
    <xf numFmtId="3" fontId="13" fillId="0" borderId="31" xfId="0" applyNumberFormat="1" applyFont="1" applyFill="1" applyBorder="1" applyAlignment="1" applyProtection="1">
      <alignment vertical="center"/>
      <protection locked="0"/>
    </xf>
    <xf numFmtId="3" fontId="13" fillId="0" borderId="17" xfId="0" applyNumberFormat="1" applyFont="1" applyFill="1" applyBorder="1" applyAlignment="1" applyProtection="1">
      <alignment vertical="center" shrinkToFit="1"/>
      <protection locked="0"/>
    </xf>
    <xf numFmtId="3" fontId="13" fillId="0" borderId="146" xfId="0" applyNumberFormat="1" applyFont="1" applyFill="1" applyBorder="1" applyAlignment="1">
      <alignment vertical="center"/>
    </xf>
    <xf numFmtId="3" fontId="13" fillId="0" borderId="15" xfId="0" applyNumberFormat="1" applyFont="1" applyFill="1" applyBorder="1" applyAlignment="1">
      <alignment vertical="center"/>
    </xf>
    <xf numFmtId="3" fontId="13" fillId="0" borderId="11" xfId="0" applyNumberFormat="1" applyFont="1" applyFill="1" applyBorder="1" applyAlignment="1">
      <alignment vertical="center"/>
    </xf>
    <xf numFmtId="3" fontId="13" fillId="0" borderId="181" xfId="0" applyNumberFormat="1" applyFont="1" applyFill="1" applyBorder="1" applyAlignment="1" applyProtection="1">
      <alignment vertical="center"/>
      <protection locked="0"/>
    </xf>
    <xf numFmtId="3" fontId="13" fillId="0" borderId="62" xfId="0" applyNumberFormat="1" applyFont="1" applyFill="1" applyBorder="1" applyAlignment="1" applyProtection="1">
      <alignment vertical="center"/>
      <protection locked="0"/>
    </xf>
    <xf numFmtId="3" fontId="13" fillId="0" borderId="11" xfId="0" applyNumberFormat="1" applyFont="1" applyFill="1" applyBorder="1" applyAlignment="1" applyProtection="1">
      <alignment vertical="center"/>
      <protection locked="0"/>
    </xf>
    <xf numFmtId="3" fontId="13" fillId="0" borderId="178" xfId="0" applyNumberFormat="1" applyFont="1" applyFill="1" applyBorder="1" applyAlignment="1" applyProtection="1">
      <alignment vertical="center"/>
      <protection locked="0"/>
    </xf>
    <xf numFmtId="3" fontId="13" fillId="0" borderId="182" xfId="0" applyNumberFormat="1" applyFont="1" applyFill="1" applyBorder="1" applyAlignment="1" applyProtection="1">
      <alignment horizontal="center" vertical="center"/>
      <protection locked="0"/>
    </xf>
    <xf numFmtId="3" fontId="77" fillId="0" borderId="34" xfId="0" applyNumberFormat="1" applyFont="1" applyFill="1" applyBorder="1" applyAlignment="1" applyProtection="1">
      <alignment vertical="center" shrinkToFit="1"/>
      <protection locked="0"/>
    </xf>
    <xf numFmtId="0" fontId="13" fillId="0" borderId="183" xfId="0" applyFont="1" applyFill="1" applyBorder="1" applyAlignment="1">
      <alignment horizontal="center" vertical="center"/>
    </xf>
    <xf numFmtId="3" fontId="13" fillId="0" borderId="34" xfId="0" applyNumberFormat="1" applyFont="1" applyFill="1" applyBorder="1" applyAlignment="1" applyProtection="1">
      <alignment vertical="center"/>
      <protection locked="0"/>
    </xf>
    <xf numFmtId="3" fontId="13" fillId="0" borderId="183" xfId="0" applyNumberFormat="1" applyFont="1" applyFill="1" applyBorder="1" applyAlignment="1" applyProtection="1">
      <alignment horizontal="center" vertical="center" shrinkToFit="1"/>
      <protection locked="0"/>
    </xf>
    <xf numFmtId="3" fontId="13" fillId="0" borderId="146" xfId="0" applyNumberFormat="1" applyFont="1" applyFill="1" applyBorder="1" applyAlignment="1" applyProtection="1">
      <alignment horizontal="center" vertical="center"/>
      <protection locked="0"/>
    </xf>
    <xf numFmtId="3" fontId="13" fillId="0" borderId="15" xfId="0" applyNumberFormat="1" applyFont="1" applyFill="1" applyBorder="1" applyAlignment="1" applyProtection="1">
      <alignment horizontal="center" vertical="center"/>
      <protection locked="0"/>
    </xf>
    <xf numFmtId="3" fontId="77" fillId="0" borderId="147" xfId="0" applyNumberFormat="1" applyFont="1" applyFill="1" applyBorder="1" applyAlignment="1" applyProtection="1">
      <alignment vertical="center" shrinkToFit="1"/>
      <protection locked="0"/>
    </xf>
    <xf numFmtId="0" fontId="13" fillId="0" borderId="150" xfId="0" applyFont="1" applyFill="1" applyBorder="1" applyAlignment="1">
      <alignment vertical="center"/>
    </xf>
    <xf numFmtId="3" fontId="13" fillId="0" borderId="150" xfId="0" applyNumberFormat="1" applyFont="1" applyFill="1" applyBorder="1" applyAlignment="1" applyProtection="1">
      <alignment vertical="center"/>
      <protection locked="0"/>
    </xf>
    <xf numFmtId="3" fontId="13" fillId="0" borderId="151" xfId="0" applyNumberFormat="1" applyFont="1" applyFill="1" applyBorder="1" applyAlignment="1" applyProtection="1">
      <alignment vertical="center"/>
      <protection locked="0"/>
    </xf>
    <xf numFmtId="3" fontId="13" fillId="0" borderId="184" xfId="0" applyNumberFormat="1" applyFont="1" applyFill="1" applyBorder="1" applyAlignment="1" applyProtection="1">
      <alignment vertical="center" shrinkToFit="1"/>
      <protection locked="0"/>
    </xf>
    <xf numFmtId="3" fontId="13" fillId="0" borderId="185" xfId="0" applyNumberFormat="1" applyFont="1" applyFill="1" applyBorder="1" applyAlignment="1" applyProtection="1">
      <alignment vertical="center"/>
      <protection locked="0"/>
    </xf>
    <xf numFmtId="3" fontId="13" fillId="0" borderId="152" xfId="0" applyNumberFormat="1" applyFont="1" applyFill="1" applyBorder="1" applyAlignment="1" applyProtection="1">
      <alignment horizontal="center" vertical="center"/>
      <protection locked="0"/>
    </xf>
    <xf numFmtId="3" fontId="77" fillId="0" borderId="159" xfId="0" applyNumberFormat="1" applyFont="1" applyFill="1" applyBorder="1" applyAlignment="1" applyProtection="1">
      <alignment vertical="center" shrinkToFit="1"/>
      <protection locked="0"/>
    </xf>
    <xf numFmtId="0" fontId="13" fillId="0" borderId="162" xfId="0" applyFont="1" applyFill="1" applyBorder="1" applyAlignment="1">
      <alignment horizontal="center" vertical="center"/>
    </xf>
    <xf numFmtId="3" fontId="13" fillId="0" borderId="186" xfId="0" applyNumberFormat="1" applyFont="1" applyFill="1" applyBorder="1" applyAlignment="1">
      <alignment vertical="center"/>
    </xf>
    <xf numFmtId="3" fontId="13" fillId="0" borderId="19" xfId="0" applyNumberFormat="1" applyFont="1" applyFill="1" applyBorder="1" applyAlignment="1">
      <alignment vertical="center"/>
    </xf>
    <xf numFmtId="3" fontId="13" fillId="0" borderId="20" xfId="0" applyNumberFormat="1" applyFont="1" applyFill="1" applyBorder="1" applyAlignment="1">
      <alignment vertical="center"/>
    </xf>
    <xf numFmtId="3" fontId="13" fillId="0" borderId="187" xfId="0" applyNumberFormat="1" applyFont="1" applyFill="1" applyBorder="1" applyAlignment="1" applyProtection="1">
      <alignment vertical="center"/>
      <protection locked="0"/>
    </xf>
    <xf numFmtId="3" fontId="13" fillId="0" borderId="188" xfId="0" applyNumberFormat="1" applyFont="1" applyFill="1" applyBorder="1" applyAlignment="1" applyProtection="1">
      <alignment vertical="center"/>
      <protection locked="0"/>
    </xf>
    <xf numFmtId="3" fontId="13" fillId="0" borderId="20" xfId="0" applyNumberFormat="1" applyFont="1" applyFill="1" applyBorder="1" applyAlignment="1" applyProtection="1">
      <alignment vertical="center"/>
      <protection locked="0"/>
    </xf>
    <xf numFmtId="3" fontId="13" fillId="0" borderId="189" xfId="0" applyNumberFormat="1" applyFont="1" applyFill="1" applyBorder="1" applyAlignment="1" applyProtection="1">
      <alignment vertical="center"/>
      <protection locked="0"/>
    </xf>
    <xf numFmtId="3" fontId="77" fillId="0" borderId="173" xfId="0" applyNumberFormat="1" applyFont="1" applyFill="1" applyBorder="1" applyAlignment="1" applyProtection="1">
      <alignment horizontal="center" vertical="center" shrinkToFit="1"/>
      <protection locked="0"/>
    </xf>
    <xf numFmtId="0" fontId="13" fillId="0" borderId="176" xfId="0" applyFont="1" applyFill="1" applyBorder="1" applyAlignment="1">
      <alignment horizontal="center" vertical="center"/>
    </xf>
    <xf numFmtId="0" fontId="13" fillId="0" borderId="171" xfId="0" applyFont="1" applyFill="1" applyBorder="1" applyAlignment="1">
      <alignment vertical="center"/>
    </xf>
    <xf numFmtId="0" fontId="13" fillId="0" borderId="172" xfId="0" applyFont="1" applyFill="1" applyBorder="1" applyAlignment="1">
      <alignment vertical="center"/>
    </xf>
    <xf numFmtId="0" fontId="13" fillId="0" borderId="173" xfId="0" applyFont="1" applyFill="1" applyBorder="1" applyAlignment="1">
      <alignment vertical="center"/>
    </xf>
    <xf numFmtId="3" fontId="13" fillId="0" borderId="190" xfId="0" applyNumberFormat="1" applyFont="1" applyFill="1" applyBorder="1" applyAlignment="1" applyProtection="1">
      <alignment vertical="center" shrinkToFit="1"/>
      <protection locked="0"/>
    </xf>
    <xf numFmtId="3" fontId="13" fillId="0" borderId="174" xfId="0" applyNumberFormat="1" applyFont="1" applyFill="1" applyBorder="1" applyAlignment="1">
      <alignment vertical="center"/>
    </xf>
    <xf numFmtId="3" fontId="13" fillId="0" borderId="191" xfId="0" applyNumberFormat="1" applyFont="1" applyFill="1" applyBorder="1" applyAlignment="1" applyProtection="1">
      <alignment vertical="center"/>
      <protection locked="0"/>
    </xf>
    <xf numFmtId="3" fontId="13" fillId="0" borderId="192" xfId="0" applyNumberFormat="1" applyFont="1" applyFill="1" applyBorder="1" applyAlignment="1">
      <alignment vertical="center"/>
    </xf>
    <xf numFmtId="3" fontId="13" fillId="0" borderId="118" xfId="0" applyNumberFormat="1" applyFont="1" applyFill="1" applyBorder="1" applyAlignment="1" applyProtection="1">
      <alignment horizontal="center" vertical="center"/>
      <protection locked="0"/>
    </xf>
    <xf numFmtId="3" fontId="13" fillId="0" borderId="12" xfId="0" applyNumberFormat="1" applyFont="1" applyFill="1" applyBorder="1" applyAlignment="1" applyProtection="1">
      <alignment horizontal="center" vertical="center"/>
      <protection locked="0"/>
    </xf>
    <xf numFmtId="3" fontId="13" fillId="0" borderId="152" xfId="0" applyNumberFormat="1" applyFont="1" applyFill="1" applyBorder="1" applyAlignment="1" applyProtection="1">
      <alignment vertical="center" shrinkToFit="1"/>
      <protection locked="0"/>
    </xf>
    <xf numFmtId="3" fontId="13" fillId="0" borderId="193" xfId="0" applyNumberFormat="1" applyFont="1" applyFill="1" applyBorder="1" applyAlignment="1" applyProtection="1">
      <alignment vertical="center"/>
      <protection locked="0"/>
    </xf>
    <xf numFmtId="3" fontId="77" fillId="0" borderId="10" xfId="0" applyNumberFormat="1" applyFont="1" applyFill="1" applyBorder="1" applyAlignment="1" applyProtection="1">
      <alignment vertical="center" shrinkToFit="1"/>
      <protection locked="0"/>
    </xf>
    <xf numFmtId="0" fontId="13" fillId="0" borderId="119" xfId="0" applyFont="1" applyFill="1" applyBorder="1" applyAlignment="1">
      <alignment horizontal="center" vertical="center"/>
    </xf>
    <xf numFmtId="0" fontId="13" fillId="0" borderId="118" xfId="0" applyFont="1" applyFill="1" applyBorder="1" applyAlignment="1">
      <alignment vertical="center"/>
    </xf>
    <xf numFmtId="0" fontId="13" fillId="0" borderId="12" xfId="0" applyFont="1" applyFill="1" applyBorder="1" applyAlignment="1">
      <alignment vertical="center"/>
    </xf>
    <xf numFmtId="3" fontId="13" fillId="0" borderId="133" xfId="0" applyNumberFormat="1" applyFont="1" applyFill="1" applyBorder="1" applyAlignment="1" applyProtection="1">
      <alignment vertical="center"/>
      <protection locked="0"/>
    </xf>
    <xf numFmtId="3" fontId="13" fillId="0" borderId="38" xfId="0" applyNumberFormat="1" applyFont="1" applyFill="1" applyBorder="1" applyAlignment="1" applyProtection="1">
      <alignment vertical="center"/>
      <protection locked="0"/>
    </xf>
    <xf numFmtId="3" fontId="13" fillId="0" borderId="124" xfId="0" applyNumberFormat="1" applyFont="1" applyFill="1" applyBorder="1" applyAlignment="1" applyProtection="1">
      <alignment horizontal="center" vertical="center"/>
      <protection locked="0"/>
    </xf>
    <xf numFmtId="3" fontId="77" fillId="0" borderId="21" xfId="0" applyNumberFormat="1" applyFont="1" applyFill="1" applyBorder="1" applyAlignment="1" applyProtection="1">
      <alignment horizontal="center" vertical="center" shrinkToFit="1"/>
      <protection locked="0"/>
    </xf>
    <xf numFmtId="3" fontId="13" fillId="0" borderId="177" xfId="0" applyNumberFormat="1" applyFont="1" applyFill="1" applyBorder="1" applyAlignment="1">
      <alignment vertical="center"/>
    </xf>
    <xf numFmtId="0" fontId="13" fillId="0" borderId="176" xfId="0" applyFont="1" applyFill="1" applyBorder="1" applyAlignment="1">
      <alignment vertical="center"/>
    </xf>
    <xf numFmtId="0" fontId="13" fillId="0" borderId="170" xfId="0" applyFont="1" applyFill="1" applyBorder="1" applyAlignment="1">
      <alignment vertical="center"/>
    </xf>
    <xf numFmtId="0" fontId="13" fillId="0" borderId="152" xfId="0" applyFont="1" applyFill="1" applyBorder="1" applyAlignment="1">
      <alignment horizontal="center" vertical="center"/>
    </xf>
    <xf numFmtId="3" fontId="77" fillId="0" borderId="21" xfId="0" applyNumberFormat="1" applyFont="1" applyFill="1" applyBorder="1" applyAlignment="1" applyProtection="1">
      <alignment vertical="center" shrinkToFit="1"/>
      <protection locked="0"/>
    </xf>
    <xf numFmtId="3" fontId="13" fillId="0" borderId="16" xfId="0" applyNumberFormat="1" applyFont="1" applyFill="1" applyBorder="1" applyAlignment="1" applyProtection="1">
      <alignment vertical="center"/>
      <protection locked="0"/>
    </xf>
    <xf numFmtId="3" fontId="13" fillId="0" borderId="169" xfId="0" applyNumberFormat="1" applyFont="1" applyFill="1" applyBorder="1" applyAlignment="1" applyProtection="1">
      <alignment horizontal="center" vertical="center"/>
      <protection locked="0"/>
    </xf>
    <xf numFmtId="3" fontId="13" fillId="0" borderId="14" xfId="0" applyNumberFormat="1" applyFont="1" applyFill="1" applyBorder="1" applyAlignment="1" applyProtection="1">
      <alignment horizontal="center" vertical="center"/>
      <protection locked="0"/>
    </xf>
    <xf numFmtId="3" fontId="77" fillId="0" borderId="11" xfId="0" applyNumberFormat="1" applyFont="1" applyFill="1" applyBorder="1" applyAlignment="1" applyProtection="1">
      <alignment horizontal="center" vertical="center" shrinkToFit="1"/>
      <protection locked="0"/>
    </xf>
    <xf numFmtId="0" fontId="13" fillId="0" borderId="194" xfId="0" applyFont="1" applyFill="1" applyBorder="1" applyAlignment="1">
      <alignment horizontal="center" vertical="center"/>
    </xf>
    <xf numFmtId="57" fontId="13" fillId="0" borderId="124" xfId="0" applyNumberFormat="1" applyFont="1" applyFill="1" applyBorder="1" applyAlignment="1">
      <alignment horizontal="center" vertical="center"/>
    </xf>
    <xf numFmtId="0" fontId="13" fillId="0" borderId="146" xfId="0" applyFont="1" applyFill="1" applyBorder="1" applyAlignment="1">
      <alignment vertical="center"/>
    </xf>
    <xf numFmtId="0" fontId="13" fillId="0" borderId="15" xfId="0" applyFont="1" applyFill="1" applyBorder="1" applyAlignment="1">
      <alignment vertical="center"/>
    </xf>
    <xf numFmtId="0" fontId="13" fillId="0" borderId="182" xfId="0" applyFont="1" applyFill="1" applyBorder="1" applyAlignment="1">
      <alignment horizontal="center" vertical="center"/>
    </xf>
    <xf numFmtId="3" fontId="77" fillId="0" borderId="11" xfId="65" applyNumberFormat="1" applyFont="1" applyFill="1" applyBorder="1" applyAlignment="1" applyProtection="1">
      <alignment vertical="center" shrinkToFit="1"/>
      <protection locked="0"/>
    </xf>
    <xf numFmtId="0" fontId="13" fillId="0" borderId="183" xfId="65" applyFont="1" applyFill="1" applyBorder="1" applyAlignment="1">
      <alignment horizontal="center" vertical="center"/>
      <protection/>
    </xf>
    <xf numFmtId="0" fontId="13" fillId="0" borderId="180" xfId="65" applyFont="1" applyFill="1" applyBorder="1" applyAlignment="1">
      <alignment vertical="center"/>
      <protection/>
    </xf>
    <xf numFmtId="0" fontId="13" fillId="0" borderId="25" xfId="65" applyFont="1" applyFill="1" applyBorder="1" applyAlignment="1">
      <alignment vertical="center"/>
      <protection/>
    </xf>
    <xf numFmtId="3" fontId="13" fillId="0" borderId="15" xfId="65" applyNumberFormat="1" applyFont="1" applyFill="1" applyBorder="1" applyAlignment="1" applyProtection="1">
      <alignment vertical="center"/>
      <protection locked="0"/>
    </xf>
    <xf numFmtId="3" fontId="13" fillId="0" borderId="31" xfId="65" applyNumberFormat="1" applyFont="1" applyFill="1" applyBorder="1" applyAlignment="1" applyProtection="1">
      <alignment vertical="center"/>
      <protection locked="0"/>
    </xf>
    <xf numFmtId="3" fontId="13" fillId="0" borderId="17" xfId="65" applyNumberFormat="1" applyFont="1" applyFill="1" applyBorder="1" applyAlignment="1" applyProtection="1">
      <alignment vertical="center" shrinkToFit="1"/>
      <protection locked="0"/>
    </xf>
    <xf numFmtId="3" fontId="13" fillId="0" borderId="146" xfId="65" applyNumberFormat="1" applyFont="1" applyFill="1" applyBorder="1" applyAlignment="1">
      <alignment vertical="center"/>
      <protection/>
    </xf>
    <xf numFmtId="3" fontId="13" fillId="0" borderId="15" xfId="65" applyNumberFormat="1" applyFont="1" applyFill="1" applyBorder="1" applyAlignment="1">
      <alignment vertical="center"/>
      <protection/>
    </xf>
    <xf numFmtId="3" fontId="13" fillId="0" borderId="11" xfId="65" applyNumberFormat="1" applyFont="1" applyFill="1" applyBorder="1" applyAlignment="1">
      <alignment vertical="center"/>
      <protection/>
    </xf>
    <xf numFmtId="3" fontId="13" fillId="0" borderId="181" xfId="65" applyNumberFormat="1" applyFont="1" applyFill="1" applyBorder="1" applyAlignment="1" applyProtection="1">
      <alignment vertical="center"/>
      <protection locked="0"/>
    </xf>
    <xf numFmtId="3" fontId="13" fillId="0" borderId="62" xfId="65" applyNumberFormat="1" applyFont="1" applyFill="1" applyBorder="1" applyAlignment="1" applyProtection="1">
      <alignment vertical="center"/>
      <protection locked="0"/>
    </xf>
    <xf numFmtId="3" fontId="13" fillId="0" borderId="11" xfId="65" applyNumberFormat="1" applyFont="1" applyFill="1" applyBorder="1" applyAlignment="1" applyProtection="1">
      <alignment vertical="center"/>
      <protection locked="0"/>
    </xf>
    <xf numFmtId="3" fontId="13" fillId="0" borderId="178" xfId="65" applyNumberFormat="1" applyFont="1" applyFill="1" applyBorder="1" applyAlignment="1" applyProtection="1">
      <alignment vertical="center"/>
      <protection locked="0"/>
    </xf>
    <xf numFmtId="3" fontId="13" fillId="0" borderId="182" xfId="65" applyNumberFormat="1" applyFont="1" applyFill="1" applyBorder="1" applyAlignment="1" applyProtection="1">
      <alignment horizontal="center" vertical="center"/>
      <protection locked="0"/>
    </xf>
    <xf numFmtId="3" fontId="77" fillId="0" borderId="147" xfId="65" applyNumberFormat="1" applyFont="1" applyFill="1" applyBorder="1" applyAlignment="1" applyProtection="1">
      <alignment vertical="center" shrinkToFit="1"/>
      <protection locked="0"/>
    </xf>
    <xf numFmtId="57" fontId="13" fillId="0" borderId="152" xfId="65" applyNumberFormat="1" applyFont="1" applyFill="1" applyBorder="1" applyAlignment="1">
      <alignment horizontal="center" vertical="center"/>
      <protection/>
    </xf>
    <xf numFmtId="0" fontId="13" fillId="0" borderId="146" xfId="65" applyFont="1" applyFill="1" applyBorder="1" applyAlignment="1">
      <alignment vertical="center"/>
      <protection/>
    </xf>
    <xf numFmtId="0" fontId="13" fillId="0" borderId="15" xfId="65" applyFont="1" applyFill="1" applyBorder="1" applyAlignment="1">
      <alignment vertical="center"/>
      <protection/>
    </xf>
    <xf numFmtId="3" fontId="13" fillId="0" borderId="150" xfId="65" applyNumberFormat="1" applyFont="1" applyFill="1" applyBorder="1" applyAlignment="1" applyProtection="1">
      <alignment vertical="center"/>
      <protection locked="0"/>
    </xf>
    <xf numFmtId="3" fontId="13" fillId="0" borderId="151" xfId="65" applyNumberFormat="1" applyFont="1" applyFill="1" applyBorder="1" applyAlignment="1" applyProtection="1">
      <alignment vertical="center"/>
      <protection locked="0"/>
    </xf>
    <xf numFmtId="3" fontId="13" fillId="0" borderId="152" xfId="65" applyNumberFormat="1" applyFont="1" applyFill="1" applyBorder="1" applyAlignment="1" applyProtection="1">
      <alignment vertical="center" shrinkToFit="1"/>
      <protection locked="0"/>
    </xf>
    <xf numFmtId="3" fontId="13" fillId="0" borderId="149" xfId="65" applyNumberFormat="1" applyFont="1" applyFill="1" applyBorder="1" applyAlignment="1">
      <alignment vertical="center"/>
      <protection/>
    </xf>
    <xf numFmtId="3" fontId="13" fillId="0" borderId="150" xfId="65" applyNumberFormat="1" applyFont="1" applyFill="1" applyBorder="1" applyAlignment="1">
      <alignment vertical="center"/>
      <protection/>
    </xf>
    <xf numFmtId="3" fontId="13" fillId="0" borderId="147" xfId="65" applyNumberFormat="1" applyFont="1" applyFill="1" applyBorder="1" applyAlignment="1">
      <alignment vertical="center"/>
      <protection/>
    </xf>
    <xf numFmtId="3" fontId="13" fillId="0" borderId="153" xfId="65" applyNumberFormat="1" applyFont="1" applyFill="1" applyBorder="1" applyAlignment="1" applyProtection="1">
      <alignment vertical="center"/>
      <protection locked="0"/>
    </xf>
    <xf numFmtId="3" fontId="13" fillId="0" borderId="154" xfId="65" applyNumberFormat="1" applyFont="1" applyFill="1" applyBorder="1" applyAlignment="1" applyProtection="1">
      <alignment vertical="center"/>
      <protection locked="0"/>
    </xf>
    <xf numFmtId="3" fontId="13" fillId="0" borderId="147" xfId="65" applyNumberFormat="1" applyFont="1" applyFill="1" applyBorder="1" applyAlignment="1" applyProtection="1">
      <alignment vertical="center"/>
      <protection locked="0"/>
    </xf>
    <xf numFmtId="3" fontId="13" fillId="0" borderId="148" xfId="65" applyNumberFormat="1" applyFont="1" applyFill="1" applyBorder="1" applyAlignment="1" applyProtection="1">
      <alignment vertical="center"/>
      <protection locked="0"/>
    </xf>
    <xf numFmtId="3" fontId="13" fillId="0" borderId="152" xfId="65" applyNumberFormat="1" applyFont="1" applyFill="1" applyBorder="1" applyAlignment="1" applyProtection="1">
      <alignment horizontal="center" vertical="center"/>
      <protection locked="0"/>
    </xf>
    <xf numFmtId="57" fontId="13" fillId="0" borderId="183" xfId="65" applyNumberFormat="1" applyFont="1" applyFill="1" applyBorder="1" applyAlignment="1">
      <alignment horizontal="center" vertical="center"/>
      <protection/>
    </xf>
    <xf numFmtId="3" fontId="77" fillId="0" borderId="18" xfId="65" applyNumberFormat="1" applyFont="1" applyFill="1" applyBorder="1" applyAlignment="1" applyProtection="1">
      <alignment vertical="center" shrinkToFit="1"/>
      <protection locked="0"/>
    </xf>
    <xf numFmtId="0" fontId="13" fillId="0" borderId="14" xfId="65" applyFont="1" applyFill="1" applyBorder="1" applyAlignment="1">
      <alignment vertical="center"/>
      <protection/>
    </xf>
    <xf numFmtId="0" fontId="13" fillId="0" borderId="169" xfId="65" applyFont="1" applyFill="1" applyBorder="1" applyAlignment="1">
      <alignment vertical="center"/>
      <protection/>
    </xf>
    <xf numFmtId="3" fontId="13" fillId="0" borderId="25" xfId="65" applyNumberFormat="1" applyFont="1" applyFill="1" applyBorder="1" applyAlignment="1" applyProtection="1">
      <alignment vertical="center"/>
      <protection locked="0"/>
    </xf>
    <xf numFmtId="3" fontId="13" fillId="0" borderId="34" xfId="65" applyNumberFormat="1" applyFont="1" applyFill="1" applyBorder="1" applyAlignment="1" applyProtection="1">
      <alignment vertical="center"/>
      <protection locked="0"/>
    </xf>
    <xf numFmtId="3" fontId="13" fillId="0" borderId="24" xfId="65" applyNumberFormat="1" applyFont="1" applyFill="1" applyBorder="1" applyAlignment="1" applyProtection="1">
      <alignment vertical="center" shrinkToFit="1"/>
      <protection locked="0"/>
    </xf>
    <xf numFmtId="3" fontId="13" fillId="0" borderId="180" xfId="65" applyNumberFormat="1" applyFont="1" applyFill="1" applyBorder="1" applyAlignment="1">
      <alignment vertical="center"/>
      <protection/>
    </xf>
    <xf numFmtId="3" fontId="13" fillId="0" borderId="25" xfId="65" applyNumberFormat="1" applyFont="1" applyFill="1" applyBorder="1" applyAlignment="1">
      <alignment vertical="center"/>
      <protection/>
    </xf>
    <xf numFmtId="3" fontId="13" fillId="0" borderId="18" xfId="65" applyNumberFormat="1" applyFont="1" applyFill="1" applyBorder="1" applyAlignment="1">
      <alignment vertical="center"/>
      <protection/>
    </xf>
    <xf numFmtId="3" fontId="13" fillId="0" borderId="195" xfId="65" applyNumberFormat="1" applyFont="1" applyFill="1" applyBorder="1" applyAlignment="1" applyProtection="1">
      <alignment vertical="center"/>
      <protection locked="0"/>
    </xf>
    <xf numFmtId="3" fontId="13" fillId="0" borderId="27" xfId="65" applyNumberFormat="1" applyFont="1" applyFill="1" applyBorder="1" applyAlignment="1" applyProtection="1">
      <alignment vertical="center"/>
      <protection locked="0"/>
    </xf>
    <xf numFmtId="3" fontId="13" fillId="0" borderId="18" xfId="65" applyNumberFormat="1" applyFont="1" applyFill="1" applyBorder="1" applyAlignment="1" applyProtection="1">
      <alignment vertical="center"/>
      <protection locked="0"/>
    </xf>
    <xf numFmtId="3" fontId="13" fillId="0" borderId="179" xfId="65" applyNumberFormat="1" applyFont="1" applyFill="1" applyBorder="1" applyAlignment="1" applyProtection="1">
      <alignment vertical="center"/>
      <protection locked="0"/>
    </xf>
    <xf numFmtId="3" fontId="13" fillId="0" borderId="183" xfId="65" applyNumberFormat="1" applyFont="1" applyFill="1" applyBorder="1" applyAlignment="1" applyProtection="1">
      <alignment horizontal="center" vertical="center"/>
      <protection locked="0"/>
    </xf>
    <xf numFmtId="3" fontId="77" fillId="0" borderId="18" xfId="0" applyNumberFormat="1" applyFont="1" applyFill="1" applyBorder="1" applyAlignment="1" applyProtection="1">
      <alignment horizontal="center" vertical="center" shrinkToFit="1"/>
      <protection locked="0"/>
    </xf>
    <xf numFmtId="57" fontId="13" fillId="0" borderId="194" xfId="65" applyNumberFormat="1" applyFont="1" applyFill="1" applyBorder="1" applyAlignment="1">
      <alignment horizontal="center" vertical="center"/>
      <protection/>
    </xf>
    <xf numFmtId="3" fontId="13" fillId="0" borderId="14" xfId="65" applyNumberFormat="1" applyFont="1" applyFill="1" applyBorder="1" applyAlignment="1">
      <alignment vertical="center"/>
      <protection/>
    </xf>
    <xf numFmtId="3" fontId="13" fillId="0" borderId="14" xfId="65" applyNumberFormat="1" applyFont="1" applyFill="1" applyBorder="1" applyAlignment="1" applyProtection="1">
      <alignment vertical="center"/>
      <protection locked="0"/>
    </xf>
    <xf numFmtId="3" fontId="13" fillId="0" borderId="33" xfId="65" applyNumberFormat="1" applyFont="1" applyFill="1" applyBorder="1" applyAlignment="1" applyProtection="1">
      <alignment vertical="center"/>
      <protection locked="0"/>
    </xf>
    <xf numFmtId="3" fontId="13" fillId="0" borderId="23" xfId="65" applyNumberFormat="1" applyFont="1" applyFill="1" applyBorder="1" applyAlignment="1" applyProtection="1">
      <alignment vertical="center" shrinkToFit="1"/>
      <protection locked="0"/>
    </xf>
    <xf numFmtId="3" fontId="13" fillId="0" borderId="169" xfId="65" applyNumberFormat="1" applyFont="1" applyFill="1" applyBorder="1" applyAlignment="1">
      <alignment vertical="center"/>
      <protection/>
    </xf>
    <xf numFmtId="3" fontId="13" fillId="0" borderId="13" xfId="65" applyNumberFormat="1" applyFont="1" applyFill="1" applyBorder="1" applyAlignment="1">
      <alignment vertical="center"/>
      <protection/>
    </xf>
    <xf numFmtId="3" fontId="13" fillId="0" borderId="196" xfId="65" applyNumberFormat="1" applyFont="1" applyFill="1" applyBorder="1" applyAlignment="1" applyProtection="1">
      <alignment vertical="center"/>
      <protection locked="0"/>
    </xf>
    <xf numFmtId="3" fontId="13" fillId="0" borderId="51" xfId="65" applyNumberFormat="1" applyFont="1" applyFill="1" applyBorder="1" applyAlignment="1" applyProtection="1">
      <alignment vertical="center"/>
      <protection locked="0"/>
    </xf>
    <xf numFmtId="3" fontId="13" fillId="0" borderId="13" xfId="65" applyNumberFormat="1" applyFont="1" applyFill="1" applyBorder="1" applyAlignment="1" applyProtection="1">
      <alignment vertical="center"/>
      <protection locked="0"/>
    </xf>
    <xf numFmtId="3" fontId="13" fillId="0" borderId="197" xfId="65" applyNumberFormat="1" applyFont="1" applyFill="1" applyBorder="1" applyAlignment="1" applyProtection="1">
      <alignment vertical="center"/>
      <protection locked="0"/>
    </xf>
    <xf numFmtId="3" fontId="13" fillId="0" borderId="194" xfId="65" applyNumberFormat="1" applyFont="1" applyFill="1" applyBorder="1" applyAlignment="1" applyProtection="1">
      <alignment horizontal="center" vertical="center"/>
      <protection locked="0"/>
    </xf>
    <xf numFmtId="3" fontId="77" fillId="0" borderId="33" xfId="0" applyNumberFormat="1" applyFont="1" applyFill="1" applyBorder="1" applyAlignment="1" applyProtection="1">
      <alignment horizontal="left" vertical="center" shrinkToFit="1"/>
      <protection locked="0"/>
    </xf>
    <xf numFmtId="57" fontId="13" fillId="0" borderId="194" xfId="0" applyNumberFormat="1" applyFont="1" applyFill="1" applyBorder="1" applyAlignment="1">
      <alignment horizontal="center" vertical="center"/>
    </xf>
    <xf numFmtId="0" fontId="13" fillId="0" borderId="169" xfId="0" applyFont="1" applyFill="1" applyBorder="1" applyAlignment="1">
      <alignment vertical="center"/>
    </xf>
    <xf numFmtId="3" fontId="13" fillId="0" borderId="14" xfId="0" applyNumberFormat="1" applyFont="1" applyFill="1" applyBorder="1" applyAlignment="1">
      <alignment vertical="center"/>
    </xf>
    <xf numFmtId="0" fontId="13" fillId="0" borderId="14" xfId="0" applyFont="1" applyFill="1" applyBorder="1" applyAlignment="1">
      <alignment vertical="center"/>
    </xf>
    <xf numFmtId="3" fontId="13" fillId="0" borderId="198" xfId="0" applyNumberFormat="1" applyFont="1" applyFill="1" applyBorder="1" applyAlignment="1" applyProtection="1">
      <alignment vertical="center"/>
      <protection locked="0"/>
    </xf>
    <xf numFmtId="3" fontId="13" fillId="0" borderId="43" xfId="0" applyNumberFormat="1" applyFont="1" applyFill="1" applyBorder="1" applyAlignment="1" applyProtection="1">
      <alignment horizontal="left" vertical="center" shrinkToFit="1"/>
      <protection locked="0"/>
    </xf>
    <xf numFmtId="49" fontId="13" fillId="0" borderId="182" xfId="0" applyNumberFormat="1" applyFont="1" applyFill="1" applyBorder="1" applyAlignment="1">
      <alignment horizontal="center" vertical="center"/>
    </xf>
    <xf numFmtId="3" fontId="77" fillId="0" borderId="18" xfId="0" applyNumberFormat="1" applyFont="1" applyFill="1" applyBorder="1" applyAlignment="1" applyProtection="1">
      <alignment vertical="center" shrinkToFit="1"/>
      <protection locked="0"/>
    </xf>
    <xf numFmtId="14" fontId="13" fillId="0" borderId="183" xfId="0" applyNumberFormat="1" applyFont="1" applyFill="1" applyBorder="1" applyAlignment="1">
      <alignment horizontal="center" vertical="center"/>
    </xf>
    <xf numFmtId="3" fontId="13" fillId="0" borderId="25" xfId="0" applyNumberFormat="1" applyFont="1" applyFill="1" applyBorder="1" applyAlignment="1">
      <alignment vertical="center"/>
    </xf>
    <xf numFmtId="3" fontId="13" fillId="0" borderId="25" xfId="0" applyNumberFormat="1" applyFont="1" applyFill="1" applyBorder="1" applyAlignment="1" applyProtection="1">
      <alignment vertical="center"/>
      <protection locked="0"/>
    </xf>
    <xf numFmtId="3" fontId="13" fillId="0" borderId="24" xfId="0" applyNumberFormat="1" applyFont="1" applyFill="1" applyBorder="1" applyAlignment="1" applyProtection="1">
      <alignment vertical="center" shrinkToFit="1"/>
      <protection locked="0"/>
    </xf>
    <xf numFmtId="3" fontId="13" fillId="0" borderId="180" xfId="0" applyNumberFormat="1" applyFont="1" applyFill="1" applyBorder="1" applyAlignment="1">
      <alignment vertical="center"/>
    </xf>
    <xf numFmtId="3" fontId="13" fillId="0" borderId="18" xfId="0" applyNumberFormat="1" applyFont="1" applyFill="1" applyBorder="1" applyAlignment="1">
      <alignment vertical="center"/>
    </xf>
    <xf numFmtId="3" fontId="13" fillId="0" borderId="195" xfId="0" applyNumberFormat="1" applyFont="1" applyFill="1" applyBorder="1" applyAlignment="1" applyProtection="1">
      <alignment vertical="center"/>
      <protection locked="0"/>
    </xf>
    <xf numFmtId="3" fontId="13" fillId="0" borderId="27" xfId="0" applyNumberFormat="1" applyFont="1" applyFill="1" applyBorder="1" applyAlignment="1" applyProtection="1">
      <alignment vertical="center"/>
      <protection locked="0"/>
    </xf>
    <xf numFmtId="3" fontId="13" fillId="0" borderId="18" xfId="0" applyNumberFormat="1" applyFont="1" applyFill="1" applyBorder="1" applyAlignment="1" applyProtection="1">
      <alignment vertical="center"/>
      <protection locked="0"/>
    </xf>
    <xf numFmtId="3" fontId="13" fillId="0" borderId="179" xfId="0" applyNumberFormat="1" applyFont="1" applyFill="1" applyBorder="1" applyAlignment="1" applyProtection="1">
      <alignment vertical="center"/>
      <protection locked="0"/>
    </xf>
    <xf numFmtId="3" fontId="13" fillId="0" borderId="183" xfId="0" applyNumberFormat="1" applyFont="1" applyFill="1" applyBorder="1" applyAlignment="1" applyProtection="1">
      <alignment horizontal="center" vertical="center"/>
      <protection locked="0"/>
    </xf>
    <xf numFmtId="3" fontId="77" fillId="0" borderId="10" xfId="0" applyNumberFormat="1" applyFont="1" applyFill="1" applyBorder="1" applyAlignment="1" applyProtection="1">
      <alignment horizontal="left" vertical="center" shrinkToFit="1"/>
      <protection locked="0"/>
    </xf>
    <xf numFmtId="49" fontId="13" fillId="0" borderId="194" xfId="0" applyNumberFormat="1" applyFont="1" applyFill="1" applyBorder="1" applyAlignment="1">
      <alignment horizontal="center" vertical="center"/>
    </xf>
    <xf numFmtId="3" fontId="13" fillId="0" borderId="14" xfId="0" applyNumberFormat="1" applyFont="1" applyFill="1" applyBorder="1" applyAlignment="1" applyProtection="1">
      <alignment vertical="center"/>
      <protection locked="0"/>
    </xf>
    <xf numFmtId="3" fontId="13" fillId="0" borderId="0" xfId="0" applyNumberFormat="1" applyFont="1" applyFill="1" applyBorder="1" applyAlignment="1" applyProtection="1">
      <alignment horizontal="left" vertical="center" shrinkToFit="1"/>
      <protection locked="0"/>
    </xf>
    <xf numFmtId="3" fontId="13" fillId="0" borderId="196" xfId="0" applyNumberFormat="1" applyFont="1" applyFill="1" applyBorder="1" applyAlignment="1" applyProtection="1">
      <alignment vertical="center"/>
      <protection locked="0"/>
    </xf>
    <xf numFmtId="3" fontId="77" fillId="0" borderId="13" xfId="0" applyNumberFormat="1" applyFont="1" applyFill="1" applyBorder="1" applyAlignment="1" applyProtection="1">
      <alignment horizontal="center" vertical="center" shrinkToFit="1"/>
      <protection locked="0"/>
    </xf>
    <xf numFmtId="0" fontId="13" fillId="0" borderId="19" xfId="0" applyFont="1" applyFill="1" applyBorder="1" applyAlignment="1">
      <alignment vertical="center"/>
    </xf>
    <xf numFmtId="0" fontId="75" fillId="0" borderId="118" xfId="0" applyFont="1" applyFill="1" applyBorder="1" applyAlignment="1">
      <alignment horizontal="center" vertical="center"/>
    </xf>
    <xf numFmtId="0" fontId="75" fillId="0" borderId="12" xfId="0" applyFont="1" applyFill="1" applyBorder="1" applyAlignment="1">
      <alignment horizontal="center" vertical="center"/>
    </xf>
    <xf numFmtId="0" fontId="75" fillId="0" borderId="169" xfId="0" applyFont="1" applyFill="1" applyBorder="1" applyAlignment="1">
      <alignment horizontal="center" vertical="center"/>
    </xf>
    <xf numFmtId="0" fontId="75" fillId="0" borderId="14" xfId="0" applyFont="1" applyFill="1" applyBorder="1" applyAlignment="1">
      <alignment horizontal="center" vertical="center"/>
    </xf>
    <xf numFmtId="3" fontId="13" fillId="0" borderId="177" xfId="0" applyNumberFormat="1" applyFont="1" applyFill="1" applyBorder="1" applyAlignment="1" applyProtection="1">
      <alignment horizontal="center" vertical="center" shrinkToFit="1"/>
      <protection locked="0"/>
    </xf>
    <xf numFmtId="3" fontId="77" fillId="0" borderId="151" xfId="0" applyNumberFormat="1" applyFont="1" applyFill="1" applyBorder="1" applyAlignment="1" applyProtection="1">
      <alignment vertical="center" shrinkToFit="1"/>
      <protection locked="0"/>
    </xf>
    <xf numFmtId="3" fontId="77" fillId="0" borderId="155" xfId="0" applyNumberFormat="1" applyFont="1" applyFill="1" applyBorder="1" applyAlignment="1" applyProtection="1">
      <alignment vertical="center" shrinkToFit="1"/>
      <protection locked="0"/>
    </xf>
    <xf numFmtId="57" fontId="13" fillId="0" borderId="162" xfId="0" applyNumberFormat="1" applyFont="1" applyFill="1" applyBorder="1" applyAlignment="1">
      <alignment horizontal="center" vertical="center"/>
    </xf>
    <xf numFmtId="3" fontId="77" fillId="0" borderId="10" xfId="0" applyNumberFormat="1" applyFont="1" applyFill="1" applyBorder="1" applyAlignment="1" applyProtection="1">
      <alignment horizontal="center" vertical="center" shrinkToFit="1"/>
      <protection locked="0"/>
    </xf>
    <xf numFmtId="3" fontId="13" fillId="0" borderId="194" xfId="0" applyNumberFormat="1" applyFont="1" applyFill="1" applyBorder="1" applyAlignment="1" applyProtection="1">
      <alignment horizontal="center" vertical="center"/>
      <protection locked="0"/>
    </xf>
    <xf numFmtId="3" fontId="13" fillId="0" borderId="194" xfId="0" applyNumberFormat="1" applyFont="1" applyFill="1" applyBorder="1" applyAlignment="1" applyProtection="1">
      <alignment horizontal="center" vertical="center" shrinkToFit="1"/>
      <protection locked="0"/>
    </xf>
    <xf numFmtId="3" fontId="13" fillId="0" borderId="13" xfId="0" applyNumberFormat="1" applyFont="1" applyFill="1" applyBorder="1" applyAlignment="1">
      <alignment vertical="center"/>
    </xf>
    <xf numFmtId="3" fontId="13" fillId="0" borderId="199" xfId="0" applyNumberFormat="1" applyFont="1" applyFill="1" applyBorder="1" applyAlignment="1" applyProtection="1">
      <alignment horizontal="center" vertical="center"/>
      <protection locked="0"/>
    </xf>
    <xf numFmtId="3" fontId="13" fillId="0" borderId="200" xfId="0" applyNumberFormat="1" applyFont="1" applyFill="1" applyBorder="1" applyAlignment="1" applyProtection="1">
      <alignment horizontal="center" vertical="center"/>
      <protection locked="0"/>
    </xf>
    <xf numFmtId="3" fontId="77" fillId="0" borderId="200" xfId="0" applyNumberFormat="1" applyFont="1" applyFill="1" applyBorder="1" applyAlignment="1" applyProtection="1">
      <alignment vertical="center" shrinkToFit="1"/>
      <protection locked="0"/>
    </xf>
    <xf numFmtId="0" fontId="13" fillId="0" borderId="199" xfId="0" applyFont="1" applyFill="1" applyBorder="1" applyAlignment="1">
      <alignment horizontal="center" vertical="center"/>
    </xf>
    <xf numFmtId="0" fontId="13" fillId="0" borderId="201" xfId="0" applyFont="1" applyFill="1" applyBorder="1" applyAlignment="1">
      <alignment vertical="center"/>
    </xf>
    <xf numFmtId="0" fontId="13" fillId="0" borderId="202" xfId="0" applyFont="1" applyFill="1" applyBorder="1" applyAlignment="1">
      <alignment vertical="center"/>
    </xf>
    <xf numFmtId="3" fontId="13" fillId="0" borderId="202" xfId="0" applyNumberFormat="1" applyFont="1" applyFill="1" applyBorder="1" applyAlignment="1" applyProtection="1">
      <alignment vertical="center"/>
      <protection locked="0"/>
    </xf>
    <xf numFmtId="3" fontId="13" fillId="0" borderId="203" xfId="0" applyNumberFormat="1" applyFont="1" applyFill="1" applyBorder="1" applyAlignment="1" applyProtection="1">
      <alignment vertical="center"/>
      <protection locked="0"/>
    </xf>
    <xf numFmtId="3" fontId="13" fillId="0" borderId="204" xfId="0" applyNumberFormat="1" applyFont="1" applyFill="1" applyBorder="1" applyAlignment="1" applyProtection="1">
      <alignment vertical="center" shrinkToFit="1"/>
      <protection locked="0"/>
    </xf>
    <xf numFmtId="3" fontId="13" fillId="0" borderId="201" xfId="0" applyNumberFormat="1" applyFont="1" applyFill="1" applyBorder="1" applyAlignment="1">
      <alignment vertical="center"/>
    </xf>
    <xf numFmtId="3" fontId="13" fillId="0" borderId="202" xfId="0" applyNumberFormat="1" applyFont="1" applyFill="1" applyBorder="1" applyAlignment="1">
      <alignment vertical="center"/>
    </xf>
    <xf numFmtId="3" fontId="13" fillId="0" borderId="200" xfId="0" applyNumberFormat="1" applyFont="1" applyFill="1" applyBorder="1" applyAlignment="1">
      <alignment vertical="center"/>
    </xf>
    <xf numFmtId="3" fontId="13" fillId="0" borderId="199" xfId="0" applyNumberFormat="1" applyFont="1" applyFill="1" applyBorder="1" applyAlignment="1" applyProtection="1">
      <alignment vertical="center"/>
      <protection locked="0"/>
    </xf>
    <xf numFmtId="3" fontId="13" fillId="0" borderId="205" xfId="0" applyNumberFormat="1" applyFont="1" applyFill="1" applyBorder="1" applyAlignment="1" applyProtection="1">
      <alignment vertical="center"/>
      <protection locked="0"/>
    </xf>
    <xf numFmtId="3" fontId="13" fillId="0" borderId="200" xfId="0" applyNumberFormat="1" applyFont="1" applyFill="1" applyBorder="1" applyAlignment="1" applyProtection="1">
      <alignment vertical="center"/>
      <protection locked="0"/>
    </xf>
    <xf numFmtId="3" fontId="13" fillId="0" borderId="206" xfId="0" applyNumberFormat="1" applyFont="1" applyFill="1" applyBorder="1" applyAlignment="1" applyProtection="1">
      <alignment horizontal="center" vertical="center"/>
      <protection locked="0"/>
    </xf>
    <xf numFmtId="3" fontId="13" fillId="0" borderId="0" xfId="0" applyNumberFormat="1" applyFont="1" applyBorder="1" applyAlignment="1" applyProtection="1" quotePrefix="1">
      <alignment horizontal="right" vertical="center"/>
      <protection locked="0"/>
    </xf>
    <xf numFmtId="3" fontId="13" fillId="0" borderId="28" xfId="0" applyNumberFormat="1" applyFont="1" applyFill="1" applyBorder="1" applyAlignment="1" applyProtection="1">
      <alignment vertical="center"/>
      <protection locked="0"/>
    </xf>
    <xf numFmtId="0" fontId="14" fillId="0" borderId="28" xfId="0" applyFont="1" applyFill="1" applyBorder="1" applyAlignment="1">
      <alignment vertical="center"/>
    </xf>
    <xf numFmtId="3" fontId="13" fillId="0" borderId="0" xfId="0" applyNumberFormat="1" applyFont="1" applyFill="1" applyBorder="1" applyAlignment="1" applyProtection="1">
      <alignment vertical="center"/>
      <protection locked="0"/>
    </xf>
    <xf numFmtId="3" fontId="13" fillId="0" borderId="0" xfId="0" applyNumberFormat="1" applyFont="1" applyFill="1" applyBorder="1" applyAlignment="1" applyProtection="1">
      <alignment horizontal="center" vertical="center"/>
      <protection locked="0"/>
    </xf>
    <xf numFmtId="0" fontId="75" fillId="0" borderId="0" xfId="0" applyFont="1" applyFill="1" applyAlignment="1">
      <alignment vertical="center"/>
    </xf>
    <xf numFmtId="3" fontId="13" fillId="0" borderId="0" xfId="0" applyNumberFormat="1" applyFont="1" applyAlignment="1" applyProtection="1">
      <alignment vertical="center"/>
      <protection locked="0"/>
    </xf>
    <xf numFmtId="3" fontId="13" fillId="0" borderId="0" xfId="0" applyNumberFormat="1" applyFont="1" applyFill="1" applyAlignment="1" applyProtection="1">
      <alignment vertical="center"/>
      <protection locked="0"/>
    </xf>
    <xf numFmtId="3" fontId="0" fillId="0" borderId="0" xfId="0" applyNumberFormat="1" applyFont="1" applyAlignment="1">
      <alignment vertical="center" shrinkToFit="1"/>
    </xf>
    <xf numFmtId="3" fontId="78" fillId="0" borderId="0" xfId="0" applyNumberFormat="1" applyFont="1" applyFill="1" applyAlignment="1">
      <alignment vertical="center"/>
    </xf>
    <xf numFmtId="3" fontId="76" fillId="0" borderId="0" xfId="0" applyNumberFormat="1" applyFont="1" applyFill="1" applyAlignment="1">
      <alignment vertical="center"/>
    </xf>
    <xf numFmtId="3" fontId="78" fillId="0" borderId="0" xfId="0" applyNumberFormat="1" applyFont="1" applyFill="1" applyAlignment="1" applyProtection="1">
      <alignment vertical="center"/>
      <protection locked="0"/>
    </xf>
    <xf numFmtId="3" fontId="78" fillId="0" borderId="110" xfId="0" applyNumberFormat="1" applyFont="1" applyFill="1" applyBorder="1" applyAlignment="1">
      <alignment horizontal="center" vertical="center" wrapText="1"/>
    </xf>
    <xf numFmtId="3" fontId="78" fillId="0" borderId="207" xfId="0" applyNumberFormat="1" applyFont="1" applyFill="1" applyBorder="1" applyAlignment="1">
      <alignment horizontal="center" vertical="center"/>
    </xf>
    <xf numFmtId="3" fontId="78" fillId="0" borderId="112" xfId="0" applyNumberFormat="1" applyFont="1" applyFill="1" applyBorder="1" applyAlignment="1">
      <alignment horizontal="center" vertical="center" wrapText="1"/>
    </xf>
    <xf numFmtId="3" fontId="78" fillId="0" borderId="114" xfId="0" applyNumberFormat="1" applyFont="1" applyFill="1" applyBorder="1" applyAlignment="1">
      <alignment horizontal="center" vertical="center"/>
    </xf>
    <xf numFmtId="3" fontId="78" fillId="0" borderId="115" xfId="0" applyNumberFormat="1" applyFont="1" applyFill="1" applyBorder="1" applyAlignment="1">
      <alignment horizontal="center" vertical="center"/>
    </xf>
    <xf numFmtId="3" fontId="78" fillId="0" borderId="116" xfId="0" applyNumberFormat="1" applyFont="1" applyFill="1" applyBorder="1" applyAlignment="1">
      <alignment horizontal="center" vertical="center"/>
    </xf>
    <xf numFmtId="3" fontId="78" fillId="0" borderId="117" xfId="0" applyNumberFormat="1" applyFont="1" applyFill="1" applyBorder="1" applyAlignment="1" applyProtection="1">
      <alignment horizontal="center" vertical="center"/>
      <protection locked="0"/>
    </xf>
    <xf numFmtId="3" fontId="78" fillId="0" borderId="118" xfId="0" applyNumberFormat="1" applyFont="1" applyFill="1" applyBorder="1" applyAlignment="1">
      <alignment horizontal="center" vertical="center" wrapText="1"/>
    </xf>
    <xf numFmtId="3" fontId="78" fillId="0" borderId="10" xfId="0" applyNumberFormat="1" applyFont="1" applyFill="1" applyBorder="1" applyAlignment="1" applyProtection="1">
      <alignment horizontal="center" vertical="center"/>
      <protection locked="0"/>
    </xf>
    <xf numFmtId="3" fontId="78" fillId="0" borderId="30" xfId="0" applyNumberFormat="1" applyFont="1" applyFill="1" applyBorder="1" applyAlignment="1">
      <alignment horizontal="center" vertical="center" wrapText="1"/>
    </xf>
    <xf numFmtId="3" fontId="78" fillId="0" borderId="114" xfId="0" applyNumberFormat="1" applyFont="1" applyFill="1" applyBorder="1" applyAlignment="1" applyProtection="1">
      <alignment horizontal="center" vertical="center"/>
      <protection locked="0"/>
    </xf>
    <xf numFmtId="3" fontId="78" fillId="0" borderId="115" xfId="0" applyNumberFormat="1" applyFont="1" applyFill="1" applyBorder="1" applyAlignment="1" applyProtection="1">
      <alignment horizontal="center" vertical="center"/>
      <protection locked="0"/>
    </xf>
    <xf numFmtId="3" fontId="78" fillId="0" borderId="116" xfId="0" applyNumberFormat="1" applyFont="1" applyFill="1" applyBorder="1" applyAlignment="1" applyProtection="1">
      <alignment horizontal="center" vertical="center"/>
      <protection locked="0"/>
    </xf>
    <xf numFmtId="3" fontId="78" fillId="0" borderId="124" xfId="0" applyNumberFormat="1" applyFont="1" applyFill="1" applyBorder="1" applyAlignment="1" applyProtection="1">
      <alignment horizontal="center" vertical="center"/>
      <protection locked="0"/>
    </xf>
    <xf numFmtId="3" fontId="78" fillId="0" borderId="125" xfId="0" applyNumberFormat="1" applyFont="1" applyFill="1" applyBorder="1" applyAlignment="1">
      <alignment horizontal="center" vertical="center" wrapText="1"/>
    </xf>
    <xf numFmtId="3" fontId="78" fillId="0" borderId="10" xfId="0" applyNumberFormat="1" applyFont="1" applyFill="1" applyBorder="1" applyAlignment="1">
      <alignment horizontal="center" vertical="center"/>
    </xf>
    <xf numFmtId="3" fontId="78" fillId="0" borderId="36" xfId="0" applyNumberFormat="1" applyFont="1" applyFill="1" applyBorder="1" applyAlignment="1">
      <alignment horizontal="center" vertical="center" wrapText="1"/>
    </xf>
    <xf numFmtId="3" fontId="78" fillId="0" borderId="113" xfId="0" applyNumberFormat="1" applyFont="1" applyFill="1" applyBorder="1" applyAlignment="1">
      <alignment horizontal="center" vertical="center"/>
    </xf>
    <xf numFmtId="3" fontId="78" fillId="0" borderId="132" xfId="0" applyNumberFormat="1" applyFont="1" applyFill="1" applyBorder="1" applyAlignment="1" applyProtection="1">
      <alignment horizontal="center" vertical="center"/>
      <protection locked="0"/>
    </xf>
    <xf numFmtId="3" fontId="78" fillId="0" borderId="113" xfId="0" applyNumberFormat="1" applyFont="1" applyFill="1" applyBorder="1" applyAlignment="1" applyProtection="1">
      <alignment horizontal="center" vertical="center"/>
      <protection locked="0"/>
    </xf>
    <xf numFmtId="3" fontId="78" fillId="0" borderId="207" xfId="0" applyNumberFormat="1" applyFont="1" applyFill="1" applyBorder="1" applyAlignment="1" applyProtection="1">
      <alignment horizontal="center" vertical="center"/>
      <protection locked="0"/>
    </xf>
    <xf numFmtId="3" fontId="78" fillId="0" borderId="207" xfId="0" applyNumberFormat="1" applyFont="1" applyFill="1" applyBorder="1" applyAlignment="1" applyProtection="1">
      <alignment vertical="center"/>
      <protection locked="0"/>
    </xf>
    <xf numFmtId="3" fontId="78" fillId="0" borderId="113" xfId="0" applyNumberFormat="1" applyFont="1" applyFill="1" applyBorder="1" applyAlignment="1" applyProtection="1">
      <alignment vertical="center"/>
      <protection locked="0"/>
    </xf>
    <xf numFmtId="3" fontId="78" fillId="0" borderId="112" xfId="0" applyNumberFormat="1" applyFont="1" applyFill="1" applyBorder="1" applyAlignment="1" applyProtection="1">
      <alignment vertical="center"/>
      <protection locked="0"/>
    </xf>
    <xf numFmtId="3" fontId="78" fillId="0" borderId="28" xfId="0" applyNumberFormat="1" applyFont="1" applyFill="1" applyBorder="1" applyAlignment="1" applyProtection="1">
      <alignment vertical="center"/>
      <protection locked="0"/>
    </xf>
    <xf numFmtId="3" fontId="78" fillId="0" borderId="111" xfId="0" applyNumberFormat="1" applyFont="1" applyFill="1" applyBorder="1" applyAlignment="1" applyProtection="1">
      <alignment vertical="center"/>
      <protection locked="0"/>
    </xf>
    <xf numFmtId="3" fontId="78" fillId="0" borderId="117" xfId="0" applyNumberFormat="1" applyFont="1" applyFill="1" applyBorder="1" applyAlignment="1" applyProtection="1">
      <alignment vertical="center"/>
      <protection locked="0"/>
    </xf>
    <xf numFmtId="3" fontId="78" fillId="0" borderId="119" xfId="0" applyNumberFormat="1" applyFont="1" applyFill="1" applyBorder="1" applyAlignment="1" applyProtection="1">
      <alignment horizontal="center" vertical="center"/>
      <protection locked="0"/>
    </xf>
    <xf numFmtId="3" fontId="78" fillId="0" borderId="10" xfId="0" applyNumberFormat="1" applyFont="1" applyFill="1" applyBorder="1" applyAlignment="1" applyProtection="1">
      <alignment vertical="center"/>
      <protection locked="0"/>
    </xf>
    <xf numFmtId="3" fontId="78" fillId="0" borderId="119" xfId="0" applyNumberFormat="1" applyFont="1" applyFill="1" applyBorder="1" applyAlignment="1">
      <alignment vertical="center"/>
    </xf>
    <xf numFmtId="3" fontId="78" fillId="0" borderId="10" xfId="0" applyNumberFormat="1" applyFont="1" applyFill="1" applyBorder="1" applyAlignment="1">
      <alignment vertical="center"/>
    </xf>
    <xf numFmtId="3" fontId="78" fillId="0" borderId="30" xfId="0" applyNumberFormat="1" applyFont="1" applyFill="1" applyBorder="1" applyAlignment="1">
      <alignment vertical="center"/>
    </xf>
    <xf numFmtId="3" fontId="78" fillId="0" borderId="0" xfId="0" applyNumberFormat="1" applyFont="1" applyFill="1" applyBorder="1" applyAlignment="1">
      <alignment vertical="center"/>
    </xf>
    <xf numFmtId="3" fontId="78" fillId="0" borderId="124" xfId="0" applyNumberFormat="1" applyFont="1" applyFill="1" applyBorder="1" applyAlignment="1" applyProtection="1" quotePrefix="1">
      <alignment horizontal="center" vertical="center"/>
      <protection locked="0"/>
    </xf>
    <xf numFmtId="3" fontId="78" fillId="0" borderId="119" xfId="0" applyNumberFormat="1" applyFont="1" applyFill="1" applyBorder="1" applyAlignment="1" applyProtection="1">
      <alignment vertical="center"/>
      <protection locked="0"/>
    </xf>
    <xf numFmtId="3" fontId="78" fillId="0" borderId="12" xfId="0" applyNumberFormat="1" applyFont="1" applyFill="1" applyBorder="1" applyAlignment="1">
      <alignment horizontal="center" vertical="center"/>
    </xf>
    <xf numFmtId="3" fontId="78" fillId="0" borderId="12" xfId="0" applyNumberFormat="1" applyFont="1" applyFill="1" applyBorder="1" applyAlignment="1">
      <alignment vertical="center"/>
    </xf>
    <xf numFmtId="3" fontId="78" fillId="0" borderId="35" xfId="0" applyNumberFormat="1" applyFont="1" applyFill="1" applyBorder="1" applyAlignment="1">
      <alignment vertical="center"/>
    </xf>
    <xf numFmtId="3" fontId="78" fillId="0" borderId="124" xfId="0" applyNumberFormat="1" applyFont="1" applyFill="1" applyBorder="1" applyAlignment="1">
      <alignment horizontal="center" vertical="center"/>
    </xf>
    <xf numFmtId="3" fontId="78" fillId="0" borderId="30" xfId="0" applyNumberFormat="1" applyFont="1" applyFill="1" applyBorder="1" applyAlignment="1" applyProtection="1">
      <alignment vertical="center"/>
      <protection locked="0"/>
    </xf>
    <xf numFmtId="3" fontId="78" fillId="0" borderId="125" xfId="0" applyNumberFormat="1" applyFont="1" applyFill="1" applyBorder="1" applyAlignment="1">
      <alignment vertical="center"/>
    </xf>
    <xf numFmtId="3" fontId="78" fillId="0" borderId="126" xfId="0" applyNumberFormat="1" applyFont="1" applyFill="1" applyBorder="1" applyAlignment="1">
      <alignment vertical="center"/>
    </xf>
    <xf numFmtId="3" fontId="78" fillId="0" borderId="36" xfId="0" applyNumberFormat="1" applyFont="1" applyFill="1" applyBorder="1" applyAlignment="1">
      <alignment vertical="center"/>
    </xf>
    <xf numFmtId="3" fontId="78" fillId="0" borderId="41" xfId="0" applyNumberFormat="1" applyFont="1" applyFill="1" applyBorder="1" applyAlignment="1">
      <alignment vertical="center"/>
    </xf>
    <xf numFmtId="3" fontId="78" fillId="0" borderId="132" xfId="0" applyNumberFormat="1" applyFont="1" applyFill="1" applyBorder="1" applyAlignment="1" applyProtection="1" quotePrefix="1">
      <alignment horizontal="center" vertical="center"/>
      <protection locked="0"/>
    </xf>
    <xf numFmtId="3" fontId="78" fillId="0" borderId="118" xfId="0" applyNumberFormat="1" applyFont="1" applyFill="1" applyBorder="1" applyAlignment="1">
      <alignment vertical="center"/>
    </xf>
    <xf numFmtId="3" fontId="78" fillId="0" borderId="137" xfId="0" applyNumberFormat="1" applyFont="1" applyFill="1" applyBorder="1" applyAlignment="1">
      <alignment horizontal="center" vertical="center"/>
    </xf>
    <xf numFmtId="3" fontId="78" fillId="0" borderId="138" xfId="0" applyNumberFormat="1" applyFont="1" applyFill="1" applyBorder="1" applyAlignment="1" applyProtection="1">
      <alignment horizontal="center" vertical="center"/>
      <protection locked="0"/>
    </xf>
    <xf numFmtId="3" fontId="78" fillId="0" borderId="139" xfId="0" applyNumberFormat="1" applyFont="1" applyFill="1" applyBorder="1" applyAlignment="1">
      <alignment vertical="center" shrinkToFit="1"/>
    </xf>
    <xf numFmtId="3" fontId="78" fillId="0" borderId="137" xfId="0" applyNumberFormat="1" applyFont="1" applyFill="1" applyBorder="1" applyAlignment="1" applyProtection="1">
      <alignment vertical="center"/>
      <protection locked="0"/>
    </xf>
    <xf numFmtId="3" fontId="78" fillId="0" borderId="138" xfId="0" applyNumberFormat="1" applyFont="1" applyFill="1" applyBorder="1" applyAlignment="1" applyProtection="1">
      <alignment vertical="center"/>
      <protection locked="0"/>
    </xf>
    <xf numFmtId="3" fontId="78" fillId="0" borderId="141" xfId="0" applyNumberFormat="1" applyFont="1" applyFill="1" applyBorder="1" applyAlignment="1" applyProtection="1">
      <alignment vertical="center"/>
      <protection locked="0"/>
    </xf>
    <xf numFmtId="3" fontId="78" fillId="0" borderId="142" xfId="0" applyNumberFormat="1" applyFont="1" applyFill="1" applyBorder="1" applyAlignment="1" applyProtection="1">
      <alignment vertical="center"/>
      <protection locked="0"/>
    </xf>
    <xf numFmtId="3" fontId="78" fillId="0" borderId="145" xfId="0" applyNumberFormat="1" applyFont="1" applyFill="1" applyBorder="1" applyAlignment="1" applyProtection="1">
      <alignment horizontal="center" vertical="center"/>
      <protection locked="0"/>
    </xf>
    <xf numFmtId="3" fontId="78" fillId="0" borderId="139" xfId="0" applyNumberFormat="1" applyFont="1" applyFill="1" applyBorder="1" applyAlignment="1">
      <alignment vertical="center"/>
    </xf>
    <xf numFmtId="3" fontId="78" fillId="0" borderId="146" xfId="0" applyNumberFormat="1" applyFont="1" applyFill="1" applyBorder="1" applyAlignment="1">
      <alignment horizontal="center" vertical="center"/>
    </xf>
    <xf numFmtId="3" fontId="78" fillId="0" borderId="15" xfId="0" applyNumberFormat="1" applyFont="1" applyFill="1" applyBorder="1" applyAlignment="1">
      <alignment horizontal="center" vertical="center"/>
    </xf>
    <xf numFmtId="3" fontId="78" fillId="0" borderId="147" xfId="0" applyNumberFormat="1" applyFont="1" applyFill="1" applyBorder="1" applyAlignment="1">
      <alignment vertical="center" shrinkToFit="1"/>
    </xf>
    <xf numFmtId="3" fontId="78" fillId="0" borderId="148" xfId="0" applyNumberFormat="1" applyFont="1" applyFill="1" applyBorder="1" applyAlignment="1">
      <alignment vertical="center"/>
    </xf>
    <xf numFmtId="3" fontId="78" fillId="0" borderId="147" xfId="0" applyNumberFormat="1" applyFont="1" applyFill="1" applyBorder="1" applyAlignment="1">
      <alignment vertical="center"/>
    </xf>
    <xf numFmtId="3" fontId="78" fillId="0" borderId="148" xfId="0" applyNumberFormat="1" applyFont="1" applyFill="1" applyBorder="1" applyAlignment="1" applyProtection="1">
      <alignment vertical="center"/>
      <protection locked="0"/>
    </xf>
    <xf numFmtId="3" fontId="78" fillId="0" borderId="147" xfId="0" applyNumberFormat="1" applyFont="1" applyFill="1" applyBorder="1" applyAlignment="1" applyProtection="1">
      <alignment vertical="center"/>
      <protection locked="0"/>
    </xf>
    <xf numFmtId="3" fontId="78" fillId="0" borderId="150" xfId="0" applyNumberFormat="1" applyFont="1" applyFill="1" applyBorder="1" applyAlignment="1">
      <alignment vertical="center"/>
    </xf>
    <xf numFmtId="3" fontId="78" fillId="0" borderId="184" xfId="0" applyNumberFormat="1" applyFont="1" applyFill="1" applyBorder="1" applyAlignment="1">
      <alignment vertical="center"/>
    </xf>
    <xf numFmtId="3" fontId="78" fillId="0" borderId="11" xfId="0" applyNumberFormat="1" applyFont="1" applyFill="1" applyBorder="1" applyAlignment="1" applyProtection="1">
      <alignment vertical="center"/>
      <protection locked="0"/>
    </xf>
    <xf numFmtId="3" fontId="78" fillId="0" borderId="152" xfId="0" applyNumberFormat="1" applyFont="1" applyFill="1" applyBorder="1" applyAlignment="1">
      <alignment horizontal="center" vertical="center"/>
    </xf>
    <xf numFmtId="3" fontId="78" fillId="0" borderId="151" xfId="0" applyNumberFormat="1" applyFont="1" applyFill="1" applyBorder="1" applyAlignment="1">
      <alignment vertical="center"/>
    </xf>
    <xf numFmtId="3" fontId="78" fillId="0" borderId="150" xfId="0" applyNumberFormat="1" applyFont="1" applyFill="1" applyBorder="1" applyAlignment="1" applyProtection="1">
      <alignment vertical="center"/>
      <protection locked="0"/>
    </xf>
    <xf numFmtId="3" fontId="78" fillId="0" borderId="184" xfId="0" applyNumberFormat="1" applyFont="1" applyFill="1" applyBorder="1" applyAlignment="1" applyProtection="1">
      <alignment vertical="center"/>
      <protection locked="0"/>
    </xf>
    <xf numFmtId="3" fontId="78" fillId="0" borderId="118" xfId="0" applyNumberFormat="1" applyFont="1" applyFill="1" applyBorder="1" applyAlignment="1">
      <alignment horizontal="center" vertical="center"/>
    </xf>
    <xf numFmtId="3" fontId="78" fillId="0" borderId="12" xfId="0" applyNumberFormat="1" applyFont="1" applyFill="1" applyBorder="1" applyAlignment="1">
      <alignment horizontal="center" vertical="center"/>
    </xf>
    <xf numFmtId="3" fontId="78" fillId="0" borderId="155" xfId="0" applyNumberFormat="1" applyFont="1" applyFill="1" applyBorder="1" applyAlignment="1" applyProtection="1">
      <alignment vertical="center" shrinkToFit="1"/>
      <protection locked="0"/>
    </xf>
    <xf numFmtId="3" fontId="78" fillId="0" borderId="162" xfId="0" applyNumberFormat="1" applyFont="1" applyFill="1" applyBorder="1" applyAlignment="1" applyProtection="1">
      <alignment vertical="center"/>
      <protection locked="0"/>
    </xf>
    <xf numFmtId="3" fontId="78" fillId="0" borderId="155" xfId="0" applyNumberFormat="1" applyFont="1" applyFill="1" applyBorder="1" applyAlignment="1" applyProtection="1">
      <alignment vertical="center"/>
      <protection locked="0"/>
    </xf>
    <xf numFmtId="3" fontId="78" fillId="0" borderId="159" xfId="0" applyNumberFormat="1" applyFont="1" applyFill="1" applyBorder="1" applyAlignment="1" applyProtection="1">
      <alignment vertical="center"/>
      <protection locked="0"/>
    </xf>
    <xf numFmtId="3" fontId="78" fillId="0" borderId="158" xfId="0" applyNumberFormat="1" applyFont="1" applyFill="1" applyBorder="1" applyAlignment="1" applyProtection="1">
      <alignment vertical="center"/>
      <protection locked="0"/>
    </xf>
    <xf numFmtId="3" fontId="78" fillId="0" borderId="163" xfId="0" applyNumberFormat="1" applyFont="1" applyFill="1" applyBorder="1" applyAlignment="1" applyProtection="1">
      <alignment vertical="center"/>
      <protection locked="0"/>
    </xf>
    <xf numFmtId="3" fontId="78" fillId="0" borderId="156" xfId="0" applyNumberFormat="1" applyFont="1" applyFill="1" applyBorder="1" applyAlignment="1" applyProtection="1">
      <alignment horizontal="center" vertical="center"/>
      <protection locked="0"/>
    </xf>
    <xf numFmtId="3" fontId="78" fillId="0" borderId="21" xfId="0" applyNumberFormat="1" applyFont="1" applyFill="1" applyBorder="1" applyAlignment="1" applyProtection="1">
      <alignment vertical="center" shrinkToFit="1"/>
      <protection locked="0"/>
    </xf>
    <xf numFmtId="3" fontId="78" fillId="0" borderId="167" xfId="0" applyNumberFormat="1" applyFont="1" applyFill="1" applyBorder="1" applyAlignment="1" applyProtection="1">
      <alignment vertical="center"/>
      <protection locked="0"/>
    </xf>
    <xf numFmtId="3" fontId="78" fillId="0" borderId="21" xfId="0" applyNumberFormat="1" applyFont="1" applyFill="1" applyBorder="1" applyAlignment="1" applyProtection="1">
      <alignment vertical="center"/>
      <protection locked="0"/>
    </xf>
    <xf numFmtId="3" fontId="78" fillId="0" borderId="32" xfId="0" applyNumberFormat="1" applyFont="1" applyFill="1" applyBorder="1" applyAlignment="1" applyProtection="1">
      <alignment vertical="center"/>
      <protection locked="0"/>
    </xf>
    <xf numFmtId="3" fontId="78" fillId="0" borderId="16" xfId="0" applyNumberFormat="1" applyFont="1" applyFill="1" applyBorder="1" applyAlignment="1" applyProtection="1">
      <alignment vertical="center"/>
      <protection locked="0"/>
    </xf>
    <xf numFmtId="3" fontId="78" fillId="0" borderId="58" xfId="0" applyNumberFormat="1" applyFont="1" applyFill="1" applyBorder="1" applyAlignment="1" applyProtection="1">
      <alignment vertical="center"/>
      <protection locked="0"/>
    </xf>
    <xf numFmtId="3" fontId="78" fillId="0" borderId="168" xfId="0" applyNumberFormat="1" applyFont="1" applyFill="1" applyBorder="1" applyAlignment="1" applyProtection="1">
      <alignment horizontal="center" vertical="center"/>
      <protection locked="0"/>
    </xf>
    <xf numFmtId="3" fontId="78" fillId="0" borderId="169" xfId="0" applyNumberFormat="1" applyFont="1" applyFill="1" applyBorder="1" applyAlignment="1">
      <alignment horizontal="center" vertical="center"/>
    </xf>
    <xf numFmtId="3" fontId="78" fillId="0" borderId="14" xfId="0" applyNumberFormat="1" applyFont="1" applyFill="1" applyBorder="1" applyAlignment="1">
      <alignment horizontal="center" vertical="center"/>
    </xf>
    <xf numFmtId="3" fontId="78" fillId="0" borderId="21" xfId="0" applyNumberFormat="1" applyFont="1" applyFill="1" applyBorder="1" applyAlignment="1" applyProtection="1">
      <alignment horizontal="center" vertical="center" shrinkToFit="1"/>
      <protection locked="0"/>
    </xf>
    <xf numFmtId="3" fontId="78" fillId="0" borderId="171" xfId="0" applyNumberFormat="1" applyFont="1" applyFill="1" applyBorder="1" applyAlignment="1" applyProtection="1">
      <alignment vertical="center"/>
      <protection locked="0"/>
    </xf>
    <xf numFmtId="3" fontId="78" fillId="0" borderId="172" xfId="0" applyNumberFormat="1" applyFont="1" applyFill="1" applyBorder="1" applyAlignment="1" applyProtection="1">
      <alignment vertical="center"/>
      <protection locked="0"/>
    </xf>
    <xf numFmtId="3" fontId="78" fillId="0" borderId="173" xfId="0" applyNumberFormat="1" applyFont="1" applyFill="1" applyBorder="1" applyAlignment="1" applyProtection="1">
      <alignment vertical="center"/>
      <protection locked="0"/>
    </xf>
    <xf numFmtId="3" fontId="78" fillId="0" borderId="32" xfId="0" applyNumberFormat="1" applyFont="1" applyFill="1" applyBorder="1" applyAlignment="1" applyProtection="1">
      <alignment horizontal="center" vertical="center"/>
      <protection locked="0"/>
    </xf>
    <xf numFmtId="3" fontId="78" fillId="0" borderId="178" xfId="0" applyNumberFormat="1" applyFont="1" applyFill="1" applyBorder="1" applyAlignment="1" applyProtection="1">
      <alignment horizontal="center" vertical="center"/>
      <protection locked="0"/>
    </xf>
    <xf numFmtId="3" fontId="78" fillId="0" borderId="11" xfId="0" applyNumberFormat="1" applyFont="1" applyFill="1" applyBorder="1" applyAlignment="1" applyProtection="1">
      <alignment horizontal="center" vertical="center"/>
      <protection locked="0"/>
    </xf>
    <xf numFmtId="3" fontId="78" fillId="0" borderId="11" xfId="0" applyNumberFormat="1" applyFont="1" applyFill="1" applyBorder="1" applyAlignment="1" applyProtection="1">
      <alignment vertical="center" shrinkToFit="1"/>
      <protection locked="0"/>
    </xf>
    <xf numFmtId="3" fontId="78" fillId="0" borderId="178" xfId="0" applyNumberFormat="1" applyFont="1" applyFill="1" applyBorder="1" applyAlignment="1" applyProtection="1">
      <alignment vertical="center"/>
      <protection locked="0"/>
    </xf>
    <xf numFmtId="3" fontId="78" fillId="0" borderId="15" xfId="0" applyNumberFormat="1" applyFont="1" applyFill="1" applyBorder="1" applyAlignment="1" applyProtection="1">
      <alignment vertical="center"/>
      <protection locked="0"/>
    </xf>
    <xf numFmtId="3" fontId="78" fillId="0" borderId="17" xfId="0" applyNumberFormat="1" applyFont="1" applyFill="1" applyBorder="1" applyAlignment="1" applyProtection="1">
      <alignment vertical="center"/>
      <protection locked="0"/>
    </xf>
    <xf numFmtId="3" fontId="78" fillId="0" borderId="182" xfId="0" applyNumberFormat="1" applyFont="1" applyFill="1" applyBorder="1" applyAlignment="1" applyProtection="1">
      <alignment horizontal="center" vertical="center"/>
      <protection locked="0"/>
    </xf>
    <xf numFmtId="3" fontId="78" fillId="0" borderId="31" xfId="0" applyNumberFormat="1" applyFont="1" applyFill="1" applyBorder="1" applyAlignment="1" applyProtection="1">
      <alignment vertical="center"/>
      <protection locked="0"/>
    </xf>
    <xf numFmtId="3" fontId="78" fillId="0" borderId="34" xfId="0" applyNumberFormat="1" applyFont="1" applyFill="1" applyBorder="1" applyAlignment="1" applyProtection="1">
      <alignment vertical="center"/>
      <protection locked="0"/>
    </xf>
    <xf numFmtId="3" fontId="78" fillId="0" borderId="183" xfId="0" applyNumberFormat="1" applyFont="1" applyFill="1" applyBorder="1" applyAlignment="1" applyProtection="1">
      <alignment horizontal="center" vertical="center"/>
      <protection locked="0"/>
    </xf>
    <xf numFmtId="3" fontId="78" fillId="0" borderId="146" xfId="0" applyNumberFormat="1" applyFont="1" applyFill="1" applyBorder="1" applyAlignment="1" applyProtection="1">
      <alignment horizontal="center" vertical="center"/>
      <protection locked="0"/>
    </xf>
    <xf numFmtId="3" fontId="78" fillId="0" borderId="15" xfId="0" applyNumberFormat="1" applyFont="1" applyFill="1" applyBorder="1" applyAlignment="1" applyProtection="1">
      <alignment horizontal="center" vertical="center"/>
      <protection locked="0"/>
    </xf>
    <xf numFmtId="3" fontId="78" fillId="0" borderId="147" xfId="0" applyNumberFormat="1" applyFont="1" applyFill="1" applyBorder="1" applyAlignment="1" applyProtection="1">
      <alignment vertical="center" shrinkToFit="1"/>
      <protection locked="0"/>
    </xf>
    <xf numFmtId="3" fontId="78" fillId="0" borderId="151" xfId="0" applyNumberFormat="1" applyFont="1" applyFill="1" applyBorder="1" applyAlignment="1" applyProtection="1">
      <alignment vertical="center"/>
      <protection locked="0"/>
    </xf>
    <xf numFmtId="3" fontId="78" fillId="0" borderId="152" xfId="0" applyNumberFormat="1" applyFont="1" applyFill="1" applyBorder="1" applyAlignment="1" applyProtection="1">
      <alignment horizontal="center" vertical="center"/>
      <protection locked="0"/>
    </xf>
    <xf numFmtId="3" fontId="78" fillId="0" borderId="118" xfId="0" applyNumberFormat="1" applyFont="1" applyFill="1" applyBorder="1" applyAlignment="1" applyProtection="1">
      <alignment horizontal="center" vertical="center"/>
      <protection locked="0"/>
    </xf>
    <xf numFmtId="3" fontId="78" fillId="0" borderId="12" xfId="0" applyNumberFormat="1" applyFont="1" applyFill="1" applyBorder="1" applyAlignment="1" applyProtection="1">
      <alignment horizontal="center" vertical="center"/>
      <protection locked="0"/>
    </xf>
    <xf numFmtId="3" fontId="78" fillId="0" borderId="169" xfId="0" applyNumberFormat="1" applyFont="1" applyFill="1" applyBorder="1" applyAlignment="1" applyProtection="1">
      <alignment horizontal="center" vertical="center"/>
      <protection locked="0"/>
    </xf>
    <xf numFmtId="3" fontId="78" fillId="0" borderId="14" xfId="0" applyNumberFormat="1" applyFont="1" applyFill="1" applyBorder="1" applyAlignment="1" applyProtection="1">
      <alignment horizontal="center" vertical="center"/>
      <protection locked="0"/>
    </xf>
    <xf numFmtId="3" fontId="78" fillId="0" borderId="10" xfId="0" applyNumberFormat="1" applyFont="1" applyFill="1" applyBorder="1" applyAlignment="1" applyProtection="1">
      <alignment vertical="center" shrinkToFit="1"/>
      <protection locked="0"/>
    </xf>
    <xf numFmtId="3" fontId="78" fillId="0" borderId="12" xfId="0" applyNumberFormat="1" applyFont="1" applyFill="1" applyBorder="1" applyAlignment="1" applyProtection="1">
      <alignment vertical="center"/>
      <protection locked="0"/>
    </xf>
    <xf numFmtId="3" fontId="78" fillId="0" borderId="0" xfId="0" applyNumberFormat="1" applyFont="1" applyFill="1" applyBorder="1" applyAlignment="1" applyProtection="1">
      <alignment vertical="center"/>
      <protection locked="0"/>
    </xf>
    <xf numFmtId="3" fontId="78" fillId="0" borderId="208" xfId="0" applyNumberFormat="1" applyFont="1" applyFill="1" applyBorder="1" applyAlignment="1" applyProtection="1">
      <alignment vertical="center"/>
      <protection locked="0"/>
    </xf>
    <xf numFmtId="3" fontId="78" fillId="0" borderId="209" xfId="0" applyNumberFormat="1" applyFont="1" applyFill="1" applyBorder="1" applyAlignment="1" applyProtection="1">
      <alignment vertical="center"/>
      <protection locked="0"/>
    </xf>
    <xf numFmtId="3" fontId="78" fillId="0" borderId="210" xfId="0" applyNumberFormat="1" applyFont="1" applyFill="1" applyBorder="1" applyAlignment="1" applyProtection="1">
      <alignment vertical="center"/>
      <protection locked="0"/>
    </xf>
    <xf numFmtId="3" fontId="78" fillId="0" borderId="11" xfId="0" applyNumberFormat="1" applyFont="1" applyFill="1" applyBorder="1" applyAlignment="1" applyProtection="1">
      <alignment horizontal="center" vertical="center" shrinkToFit="1"/>
      <protection locked="0"/>
    </xf>
    <xf numFmtId="3" fontId="78" fillId="0" borderId="31" xfId="0" applyNumberFormat="1" applyFont="1" applyFill="1" applyBorder="1" applyAlignment="1" applyProtection="1">
      <alignment horizontal="center" vertical="center"/>
      <protection locked="0"/>
    </xf>
    <xf numFmtId="3" fontId="78" fillId="0" borderId="182" xfId="0" applyNumberFormat="1" applyFont="1" applyFill="1" applyBorder="1" applyAlignment="1">
      <alignment horizontal="center" vertical="center"/>
    </xf>
    <xf numFmtId="3" fontId="78" fillId="0" borderId="18" xfId="0" applyNumberFormat="1" applyFont="1" applyFill="1" applyBorder="1" applyAlignment="1" applyProtection="1">
      <alignment vertical="center" shrinkToFit="1"/>
      <protection locked="0"/>
    </xf>
    <xf numFmtId="3" fontId="78" fillId="0" borderId="179" xfId="0" applyNumberFormat="1" applyFont="1" applyFill="1" applyBorder="1" applyAlignment="1" applyProtection="1">
      <alignment vertical="center"/>
      <protection locked="0"/>
    </xf>
    <xf numFmtId="3" fontId="78" fillId="0" borderId="18" xfId="0" applyNumberFormat="1" applyFont="1" applyFill="1" applyBorder="1" applyAlignment="1" applyProtection="1">
      <alignment vertical="center"/>
      <protection locked="0"/>
    </xf>
    <xf numFmtId="3" fontId="78" fillId="0" borderId="25" xfId="0" applyNumberFormat="1" applyFont="1" applyFill="1" applyBorder="1" applyAlignment="1" applyProtection="1">
      <alignment vertical="center"/>
      <protection locked="0"/>
    </xf>
    <xf numFmtId="3" fontId="78" fillId="0" borderId="24" xfId="0" applyNumberFormat="1" applyFont="1" applyFill="1" applyBorder="1" applyAlignment="1" applyProtection="1">
      <alignment vertical="center"/>
      <protection locked="0"/>
    </xf>
    <xf numFmtId="3" fontId="78" fillId="0" borderId="18" xfId="0" applyNumberFormat="1" applyFont="1" applyFill="1" applyBorder="1" applyAlignment="1" applyProtection="1">
      <alignment horizontal="left" vertical="center" shrinkToFit="1"/>
      <protection locked="0"/>
    </xf>
    <xf numFmtId="3" fontId="78" fillId="0" borderId="34" xfId="0" applyNumberFormat="1" applyFont="1" applyFill="1" applyBorder="1" applyAlignment="1" applyProtection="1">
      <alignment horizontal="left" vertical="center"/>
      <protection locked="0"/>
    </xf>
    <xf numFmtId="3" fontId="78" fillId="0" borderId="33" xfId="0" applyNumberFormat="1" applyFont="1" applyFill="1" applyBorder="1" applyAlignment="1" applyProtection="1">
      <alignment vertical="center"/>
      <protection locked="0"/>
    </xf>
    <xf numFmtId="3" fontId="78" fillId="0" borderId="169" xfId="0" applyNumberFormat="1" applyFont="1" applyFill="1" applyBorder="1" applyAlignment="1" applyProtection="1">
      <alignment vertical="center"/>
      <protection locked="0"/>
    </xf>
    <xf numFmtId="3" fontId="78" fillId="0" borderId="211" xfId="0" applyNumberFormat="1" applyFont="1" applyFill="1" applyBorder="1" applyAlignment="1" applyProtection="1">
      <alignment vertical="center"/>
      <protection locked="0"/>
    </xf>
    <xf numFmtId="3" fontId="78" fillId="0" borderId="212" xfId="0" applyNumberFormat="1" applyFont="1" applyFill="1" applyBorder="1" applyAlignment="1" applyProtection="1">
      <alignment vertical="center"/>
      <protection locked="0"/>
    </xf>
    <xf numFmtId="3" fontId="78" fillId="0" borderId="213" xfId="0" applyNumberFormat="1" applyFont="1" applyFill="1" applyBorder="1" applyAlignment="1" applyProtection="1">
      <alignment vertical="center"/>
      <protection locked="0"/>
    </xf>
    <xf numFmtId="3" fontId="78" fillId="0" borderId="21" xfId="0" applyNumberFormat="1" applyFont="1" applyFill="1" applyBorder="1" applyAlignment="1" applyProtection="1">
      <alignment horizontal="left" vertical="center" shrinkToFit="1"/>
      <protection locked="0"/>
    </xf>
    <xf numFmtId="3" fontId="78" fillId="0" borderId="214" xfId="0" applyNumberFormat="1" applyFont="1" applyFill="1" applyBorder="1" applyAlignment="1" applyProtection="1">
      <alignment horizontal="left" vertical="center" shrinkToFit="1"/>
      <protection locked="0"/>
    </xf>
    <xf numFmtId="3" fontId="78" fillId="0" borderId="215" xfId="0" applyNumberFormat="1" applyFont="1" applyFill="1" applyBorder="1" applyAlignment="1" applyProtection="1">
      <alignment vertical="center"/>
      <protection locked="0"/>
    </xf>
    <xf numFmtId="3" fontId="78" fillId="0" borderId="214" xfId="0" applyNumberFormat="1" applyFont="1" applyFill="1" applyBorder="1" applyAlignment="1" applyProtection="1">
      <alignment vertical="center"/>
      <protection locked="0"/>
    </xf>
    <xf numFmtId="3" fontId="78" fillId="0" borderId="216" xfId="0" applyNumberFormat="1" applyFont="1" applyFill="1" applyBorder="1" applyAlignment="1" applyProtection="1">
      <alignment vertical="center"/>
      <protection locked="0"/>
    </xf>
    <xf numFmtId="3" fontId="78" fillId="0" borderId="217" xfId="0" applyNumberFormat="1" applyFont="1" applyFill="1" applyBorder="1" applyAlignment="1" applyProtection="1">
      <alignment vertical="center"/>
      <protection locked="0"/>
    </xf>
    <xf numFmtId="3" fontId="78" fillId="0" borderId="218" xfId="0" applyNumberFormat="1" applyFont="1" applyFill="1" applyBorder="1" applyAlignment="1" applyProtection="1">
      <alignment vertical="center"/>
      <protection locked="0"/>
    </xf>
    <xf numFmtId="3" fontId="78" fillId="0" borderId="219" xfId="0" applyNumberFormat="1" applyFont="1" applyFill="1" applyBorder="1" applyAlignment="1" applyProtection="1">
      <alignment horizontal="center" vertical="center"/>
      <protection locked="0"/>
    </xf>
    <xf numFmtId="3" fontId="78" fillId="0" borderId="13" xfId="0" applyNumberFormat="1" applyFont="1" applyFill="1" applyBorder="1" applyAlignment="1" applyProtection="1">
      <alignment horizontal="center" vertical="center" shrinkToFit="1"/>
      <protection locked="0"/>
    </xf>
    <xf numFmtId="3" fontId="78" fillId="0" borderId="197" xfId="0" applyNumberFormat="1" applyFont="1" applyFill="1" applyBorder="1" applyAlignment="1" applyProtection="1">
      <alignment vertical="center"/>
      <protection locked="0"/>
    </xf>
    <xf numFmtId="3" fontId="78" fillId="0" borderId="13" xfId="0" applyNumberFormat="1" applyFont="1" applyFill="1" applyBorder="1" applyAlignment="1" applyProtection="1">
      <alignment vertical="center"/>
      <protection locked="0"/>
    </xf>
    <xf numFmtId="3" fontId="78" fillId="0" borderId="14" xfId="0" applyNumberFormat="1" applyFont="1" applyFill="1" applyBorder="1" applyAlignment="1" applyProtection="1">
      <alignment vertical="center"/>
      <protection locked="0"/>
    </xf>
    <xf numFmtId="3" fontId="78" fillId="0" borderId="23" xfId="0" applyNumberFormat="1" applyFont="1" applyFill="1" applyBorder="1" applyAlignment="1" applyProtection="1">
      <alignment vertical="center"/>
      <protection locked="0"/>
    </xf>
    <xf numFmtId="3" fontId="78" fillId="0" borderId="194" xfId="0" applyNumberFormat="1" applyFont="1" applyFill="1" applyBorder="1" applyAlignment="1" applyProtection="1">
      <alignment horizontal="center" vertical="center"/>
      <protection locked="0"/>
    </xf>
    <xf numFmtId="3" fontId="78" fillId="0" borderId="33" xfId="0" applyNumberFormat="1" applyFont="1" applyFill="1" applyBorder="1" applyAlignment="1" applyProtection="1">
      <alignment horizontal="center" vertical="center"/>
      <protection locked="0"/>
    </xf>
    <xf numFmtId="3" fontId="78" fillId="0" borderId="199" xfId="0" applyNumberFormat="1" applyFont="1" applyFill="1" applyBorder="1" applyAlignment="1" applyProtection="1">
      <alignment horizontal="center" vertical="center"/>
      <protection locked="0"/>
    </xf>
    <xf numFmtId="3" fontId="78" fillId="0" borderId="200" xfId="0" applyNumberFormat="1" applyFont="1" applyFill="1" applyBorder="1" applyAlignment="1" applyProtection="1">
      <alignment horizontal="center" vertical="center"/>
      <protection locked="0"/>
    </xf>
    <xf numFmtId="3" fontId="78" fillId="0" borderId="200" xfId="0" applyNumberFormat="1" applyFont="1" applyFill="1" applyBorder="1" applyAlignment="1" applyProtection="1">
      <alignment vertical="center" shrinkToFit="1"/>
      <protection locked="0"/>
    </xf>
    <xf numFmtId="3" fontId="78" fillId="0" borderId="199" xfId="0" applyNumberFormat="1" applyFont="1" applyFill="1" applyBorder="1" applyAlignment="1" applyProtection="1">
      <alignment vertical="center"/>
      <protection locked="0"/>
    </xf>
    <xf numFmtId="3" fontId="78" fillId="0" borderId="200" xfId="0" applyNumberFormat="1" applyFont="1" applyFill="1" applyBorder="1" applyAlignment="1" applyProtection="1">
      <alignment vertical="center"/>
      <protection locked="0"/>
    </xf>
    <xf numFmtId="3" fontId="78" fillId="0" borderId="203" xfId="0" applyNumberFormat="1" applyFont="1" applyFill="1" applyBorder="1" applyAlignment="1" applyProtection="1">
      <alignment vertical="center"/>
      <protection locked="0"/>
    </xf>
    <xf numFmtId="3" fontId="78" fillId="0" borderId="202" xfId="0" applyNumberFormat="1" applyFont="1" applyFill="1" applyBorder="1" applyAlignment="1" applyProtection="1">
      <alignment vertical="center"/>
      <protection locked="0"/>
    </xf>
    <xf numFmtId="3" fontId="78" fillId="0" borderId="204" xfId="0" applyNumberFormat="1" applyFont="1" applyFill="1" applyBorder="1" applyAlignment="1" applyProtection="1">
      <alignment vertical="center"/>
      <protection locked="0"/>
    </xf>
    <xf numFmtId="3" fontId="78" fillId="0" borderId="206" xfId="0" applyNumberFormat="1" applyFont="1" applyFill="1" applyBorder="1" applyAlignment="1" applyProtection="1">
      <alignment horizontal="center" vertical="center"/>
      <protection locked="0"/>
    </xf>
    <xf numFmtId="3" fontId="78" fillId="0" borderId="0" xfId="0" applyNumberFormat="1" applyFont="1" applyFill="1" applyBorder="1" applyAlignment="1" applyProtection="1">
      <alignment horizontal="center" vertical="center"/>
      <protection locked="0"/>
    </xf>
    <xf numFmtId="3" fontId="78" fillId="0" borderId="0" xfId="0" applyNumberFormat="1" applyFont="1" applyFill="1" applyBorder="1" applyAlignment="1" applyProtection="1">
      <alignment horizontal="left" vertical="center"/>
      <protection locked="0"/>
    </xf>
    <xf numFmtId="3" fontId="78" fillId="0" borderId="0" xfId="0" applyNumberFormat="1" applyFont="1" applyFill="1" applyAlignment="1">
      <alignment horizontal="right" vertical="center"/>
    </xf>
    <xf numFmtId="234" fontId="24" fillId="0" borderId="0" xfId="0" applyNumberFormat="1" applyFont="1" applyFill="1" applyBorder="1" applyAlignment="1" applyProtection="1">
      <alignment vertical="center"/>
      <protection locked="0"/>
    </xf>
    <xf numFmtId="0" fontId="78" fillId="0" borderId="0" xfId="0" applyFont="1" applyFill="1" applyAlignment="1">
      <alignment vertical="center"/>
    </xf>
    <xf numFmtId="0" fontId="14" fillId="0" borderId="0" xfId="0" applyFont="1" applyFill="1" applyAlignment="1">
      <alignment/>
    </xf>
    <xf numFmtId="3" fontId="78" fillId="0" borderId="0" xfId="0" applyNumberFormat="1" applyFont="1" applyFill="1" applyAlignment="1" applyProtection="1">
      <alignment horizontal="left" vertical="center"/>
      <protection locked="0"/>
    </xf>
    <xf numFmtId="3" fontId="78" fillId="0" borderId="111" xfId="0" applyNumberFormat="1" applyFont="1" applyFill="1" applyBorder="1" applyAlignment="1">
      <alignment horizontal="center" vertical="center"/>
    </xf>
    <xf numFmtId="3" fontId="78" fillId="0" borderId="113" xfId="0" applyNumberFormat="1" applyFont="1" applyFill="1" applyBorder="1" applyAlignment="1">
      <alignment horizontal="center" vertical="center"/>
    </xf>
    <xf numFmtId="3" fontId="78" fillId="0" borderId="28" xfId="0" applyNumberFormat="1" applyFont="1" applyFill="1" applyBorder="1" applyAlignment="1">
      <alignment horizontal="center" vertical="center"/>
    </xf>
    <xf numFmtId="3" fontId="78" fillId="0" borderId="29" xfId="0" applyNumberFormat="1" applyFont="1" applyFill="1" applyBorder="1" applyAlignment="1">
      <alignment horizontal="center" vertical="center"/>
    </xf>
    <xf numFmtId="3" fontId="78" fillId="0" borderId="117" xfId="0" applyNumberFormat="1" applyFont="1" applyFill="1" applyBorder="1" applyAlignment="1">
      <alignment horizontal="center" vertical="center"/>
    </xf>
    <xf numFmtId="3" fontId="78" fillId="0" borderId="119" xfId="0" applyNumberFormat="1" applyFont="1" applyFill="1" applyBorder="1" applyAlignment="1">
      <alignment horizontal="center" vertical="center"/>
    </xf>
    <xf numFmtId="3" fontId="78" fillId="0" borderId="28" xfId="0" applyNumberFormat="1" applyFont="1" applyFill="1" applyBorder="1" applyAlignment="1" applyProtection="1">
      <alignment horizontal="left" vertical="center"/>
      <protection locked="0"/>
    </xf>
    <xf numFmtId="3" fontId="78" fillId="0" borderId="28" xfId="0" applyNumberFormat="1" applyFont="1" applyFill="1" applyBorder="1" applyAlignment="1">
      <alignment horizontal="center" vertical="center"/>
    </xf>
    <xf numFmtId="3" fontId="78" fillId="0" borderId="12" xfId="0" applyNumberFormat="1" applyFont="1" applyFill="1" applyBorder="1" applyAlignment="1" applyProtection="1">
      <alignment horizontal="center" vertical="center"/>
      <protection locked="0"/>
    </xf>
    <xf numFmtId="3" fontId="78" fillId="0" borderId="112" xfId="0" applyNumberFormat="1" applyFont="1" applyFill="1" applyBorder="1" applyAlignment="1">
      <alignment horizontal="center" vertical="center"/>
    </xf>
    <xf numFmtId="3" fontId="78" fillId="0" borderId="207" xfId="0" applyNumberFormat="1" applyFont="1" applyFill="1" applyBorder="1" applyAlignment="1">
      <alignment vertical="center"/>
    </xf>
    <xf numFmtId="3" fontId="78" fillId="0" borderId="0" xfId="0" applyNumberFormat="1" applyFont="1" applyFill="1" applyBorder="1" applyAlignment="1">
      <alignment horizontal="center" vertical="center"/>
    </xf>
    <xf numFmtId="3" fontId="78" fillId="0" borderId="0" xfId="0" applyNumberFormat="1" applyFont="1" applyFill="1" applyAlignment="1">
      <alignment horizontal="center" vertical="center"/>
    </xf>
    <xf numFmtId="3" fontId="78" fillId="0" borderId="138" xfId="0" applyNumberFormat="1" applyFont="1" applyFill="1" applyBorder="1" applyAlignment="1">
      <alignment horizontal="center" vertical="center"/>
    </xf>
    <xf numFmtId="3" fontId="78" fillId="0" borderId="142" xfId="0" applyNumberFormat="1" applyFont="1" applyFill="1" applyBorder="1" applyAlignment="1">
      <alignment horizontal="center" vertical="center"/>
    </xf>
    <xf numFmtId="3" fontId="78" fillId="0" borderId="220" xfId="0" applyNumberFormat="1" applyFont="1" applyFill="1" applyBorder="1" applyAlignment="1">
      <alignment horizontal="center" vertical="center"/>
    </xf>
    <xf numFmtId="3" fontId="78" fillId="0" borderId="202" xfId="0" applyNumberFormat="1" applyFont="1" applyFill="1" applyBorder="1" applyAlignment="1" applyProtection="1">
      <alignment horizontal="center" vertical="center"/>
      <protection locked="0"/>
    </xf>
    <xf numFmtId="3" fontId="78" fillId="0" borderId="0" xfId="0" applyNumberFormat="1" applyFont="1" applyFill="1" applyAlignment="1" applyProtection="1">
      <alignment horizontal="center" vertical="center"/>
      <protection locked="0"/>
    </xf>
    <xf numFmtId="3" fontId="78" fillId="0" borderId="11" xfId="0" applyNumberFormat="1" applyFont="1" applyFill="1" applyBorder="1" applyAlignment="1">
      <alignment horizontal="center" vertical="center"/>
    </xf>
    <xf numFmtId="3" fontId="78" fillId="0" borderId="111" xfId="0" applyNumberFormat="1" applyFont="1" applyFill="1" applyBorder="1" applyAlignment="1" applyProtection="1">
      <alignment horizontal="center" vertical="center"/>
      <protection locked="0"/>
    </xf>
    <xf numFmtId="3" fontId="24" fillId="0" borderId="119" xfId="0" applyNumberFormat="1" applyFont="1" applyFill="1" applyBorder="1" applyAlignment="1" applyProtection="1">
      <alignment vertical="center"/>
      <protection locked="0"/>
    </xf>
    <xf numFmtId="3" fontId="24" fillId="0" borderId="12" xfId="0" applyNumberFormat="1" applyFont="1" applyFill="1" applyBorder="1" applyAlignment="1" applyProtection="1">
      <alignment horizontal="center" vertical="center"/>
      <protection locked="0"/>
    </xf>
    <xf numFmtId="3" fontId="24" fillId="0" borderId="10" xfId="0" applyNumberFormat="1" applyFont="1" applyFill="1" applyBorder="1" applyAlignment="1" applyProtection="1">
      <alignment vertical="center" shrinkToFit="1"/>
      <protection locked="0"/>
    </xf>
    <xf numFmtId="234" fontId="24" fillId="0" borderId="119" xfId="0" applyNumberFormat="1" applyFont="1" applyFill="1" applyBorder="1" applyAlignment="1" applyProtection="1">
      <alignment vertical="center"/>
      <protection locked="0"/>
    </xf>
    <xf numFmtId="234" fontId="24" fillId="0" borderId="12" xfId="0" applyNumberFormat="1" applyFont="1" applyFill="1" applyBorder="1" applyAlignment="1" applyProtection="1">
      <alignment vertical="center"/>
      <protection locked="0"/>
    </xf>
    <xf numFmtId="234" fontId="24" fillId="0" borderId="10" xfId="0" applyNumberFormat="1" applyFont="1" applyFill="1" applyBorder="1" applyAlignment="1" applyProtection="1">
      <alignment vertical="center"/>
      <protection locked="0"/>
    </xf>
    <xf numFmtId="234" fontId="24" fillId="0" borderId="124" xfId="0" applyNumberFormat="1" applyFont="1" applyFill="1" applyBorder="1" applyAlignment="1" applyProtection="1" quotePrefix="1">
      <alignment horizontal="center" vertical="center"/>
      <protection locked="0"/>
    </xf>
    <xf numFmtId="234" fontId="24" fillId="0" borderId="119" xfId="0" applyNumberFormat="1" applyFont="1" applyFill="1" applyBorder="1" applyAlignment="1" applyProtection="1" quotePrefix="1">
      <alignment horizontal="center" vertical="center"/>
      <protection locked="0"/>
    </xf>
    <xf numFmtId="234" fontId="24" fillId="0" borderId="0" xfId="0" applyNumberFormat="1" applyFont="1" applyFill="1" applyBorder="1" applyAlignment="1">
      <alignment vertical="center"/>
    </xf>
    <xf numFmtId="234" fontId="24" fillId="0" borderId="0" xfId="0" applyNumberFormat="1" applyFont="1" applyFill="1" applyAlignment="1">
      <alignment vertical="center"/>
    </xf>
    <xf numFmtId="234" fontId="24" fillId="0" borderId="10" xfId="0" applyNumberFormat="1" applyFont="1" applyFill="1" applyBorder="1" applyAlignment="1" applyProtection="1">
      <alignment horizontal="center" vertical="center"/>
      <protection locked="0"/>
    </xf>
    <xf numFmtId="234" fontId="24" fillId="0" borderId="124" xfId="0" applyNumberFormat="1" applyFont="1" applyFill="1" applyBorder="1" applyAlignment="1" applyProtection="1">
      <alignment vertical="center"/>
      <protection locked="0"/>
    </xf>
    <xf numFmtId="3" fontId="24" fillId="0" borderId="124" xfId="0" applyNumberFormat="1" applyFont="1" applyFill="1" applyBorder="1" applyAlignment="1" applyProtection="1" quotePrefix="1">
      <alignment horizontal="center" vertical="center"/>
      <protection locked="0"/>
    </xf>
    <xf numFmtId="3" fontId="24" fillId="0" borderId="0" xfId="0" applyNumberFormat="1" applyFont="1" applyFill="1" applyAlignment="1" applyProtection="1">
      <alignment vertical="center"/>
      <protection locked="0"/>
    </xf>
    <xf numFmtId="3" fontId="24" fillId="0" borderId="0" xfId="0" applyNumberFormat="1" applyFont="1" applyFill="1" applyAlignment="1">
      <alignment vertical="center"/>
    </xf>
    <xf numFmtId="234" fontId="24" fillId="0" borderId="118" xfId="0" applyNumberFormat="1" applyFont="1" applyFill="1" applyBorder="1" applyAlignment="1" applyProtection="1">
      <alignment vertical="center"/>
      <protection locked="0"/>
    </xf>
    <xf numFmtId="234" fontId="24" fillId="0" borderId="30" xfId="0" applyNumberFormat="1" applyFont="1" applyFill="1" applyBorder="1" applyAlignment="1" applyProtection="1">
      <alignment vertical="center"/>
      <protection locked="0"/>
    </xf>
    <xf numFmtId="234" fontId="24" fillId="0" borderId="124" xfId="0" applyNumberFormat="1" applyFont="1" applyFill="1" applyBorder="1" applyAlignment="1" applyProtection="1">
      <alignment horizontal="center" vertical="center"/>
      <protection locked="0"/>
    </xf>
    <xf numFmtId="234" fontId="24" fillId="0" borderId="119" xfId="0" applyNumberFormat="1" applyFont="1" applyFill="1" applyBorder="1" applyAlignment="1" applyProtection="1">
      <alignment horizontal="center" vertical="center"/>
      <protection locked="0"/>
    </xf>
    <xf numFmtId="3" fontId="24" fillId="0" borderId="0" xfId="0" applyNumberFormat="1" applyFont="1" applyFill="1" applyBorder="1" applyAlignment="1" applyProtection="1">
      <alignment vertical="center"/>
      <protection locked="0"/>
    </xf>
    <xf numFmtId="234" fontId="24" fillId="0" borderId="132" xfId="0" applyNumberFormat="1" applyFont="1" applyFill="1" applyBorder="1" applyAlignment="1" applyProtection="1">
      <alignment vertical="center"/>
      <protection locked="0"/>
    </xf>
    <xf numFmtId="3" fontId="24" fillId="0" borderId="137" xfId="0" applyNumberFormat="1" applyFont="1" applyFill="1" applyBorder="1" applyAlignment="1">
      <alignment horizontal="center" vertical="center"/>
    </xf>
    <xf numFmtId="3" fontId="24" fillId="0" borderId="141" xfId="0" applyNumberFormat="1" applyFont="1" applyFill="1" applyBorder="1" applyAlignment="1">
      <alignment horizontal="center" vertical="center"/>
    </xf>
    <xf numFmtId="3" fontId="24" fillId="0" borderId="138" xfId="0" applyNumberFormat="1" applyFont="1" applyFill="1" applyBorder="1" applyAlignment="1">
      <alignment vertical="center" shrinkToFit="1"/>
    </xf>
    <xf numFmtId="234" fontId="24" fillId="0" borderId="137" xfId="0" applyNumberFormat="1" applyFont="1" applyFill="1" applyBorder="1" applyAlignment="1" applyProtection="1">
      <alignment vertical="center"/>
      <protection locked="0"/>
    </xf>
    <xf numFmtId="234" fontId="24" fillId="0" borderId="141" xfId="0" applyNumberFormat="1" applyFont="1" applyFill="1" applyBorder="1" applyAlignment="1" applyProtection="1">
      <alignment vertical="center"/>
      <protection locked="0"/>
    </xf>
    <xf numFmtId="234" fontId="24" fillId="0" borderId="138" xfId="0" applyNumberFormat="1" applyFont="1" applyFill="1" applyBorder="1" applyAlignment="1" applyProtection="1">
      <alignment vertical="center"/>
      <protection locked="0"/>
    </xf>
    <xf numFmtId="234" fontId="24" fillId="0" borderId="138" xfId="0" applyNumberFormat="1" applyFont="1" applyFill="1" applyBorder="1" applyAlignment="1">
      <alignment vertical="center"/>
    </xf>
    <xf numFmtId="234" fontId="24" fillId="0" borderId="145" xfId="0" applyNumberFormat="1" applyFont="1" applyFill="1" applyBorder="1" applyAlignment="1" applyProtection="1">
      <alignment vertical="center"/>
      <protection locked="0"/>
    </xf>
    <xf numFmtId="234" fontId="24" fillId="0" borderId="145" xfId="0" applyNumberFormat="1" applyFont="1" applyFill="1" applyBorder="1" applyAlignment="1">
      <alignment horizontal="center" vertical="center"/>
    </xf>
    <xf numFmtId="234" fontId="24" fillId="0" borderId="119" xfId="0" applyNumberFormat="1" applyFont="1" applyFill="1" applyBorder="1" applyAlignment="1">
      <alignment horizontal="center" vertical="center"/>
    </xf>
    <xf numFmtId="234" fontId="24" fillId="0" borderId="137" xfId="0" applyNumberFormat="1" applyFont="1" applyFill="1" applyBorder="1" applyAlignment="1">
      <alignment horizontal="center" vertical="center"/>
    </xf>
    <xf numFmtId="234" fontId="24" fillId="0" borderId="138" xfId="0" applyNumberFormat="1" applyFont="1" applyFill="1" applyBorder="1" applyAlignment="1">
      <alignment horizontal="center" vertical="center"/>
    </xf>
    <xf numFmtId="234" fontId="24" fillId="0" borderId="138" xfId="0" applyNumberFormat="1" applyFont="1" applyFill="1" applyBorder="1" applyAlignment="1">
      <alignment vertical="center" shrinkToFit="1"/>
    </xf>
    <xf numFmtId="3" fontId="24" fillId="0" borderId="145" xfId="0" applyNumberFormat="1" applyFont="1" applyFill="1" applyBorder="1" applyAlignment="1">
      <alignment horizontal="center" vertical="center"/>
    </xf>
    <xf numFmtId="3" fontId="24" fillId="0" borderId="146" xfId="0" applyNumberFormat="1" applyFont="1" applyFill="1" applyBorder="1" applyAlignment="1" applyProtection="1">
      <alignment horizontal="center" vertical="center"/>
      <protection locked="0"/>
    </xf>
    <xf numFmtId="3" fontId="24" fillId="0" borderId="15" xfId="0" applyNumberFormat="1" applyFont="1" applyFill="1" applyBorder="1" applyAlignment="1">
      <alignment horizontal="center" vertical="center"/>
    </xf>
    <xf numFmtId="3" fontId="24" fillId="0" borderId="147" xfId="0" applyNumberFormat="1" applyFont="1" applyFill="1" applyBorder="1" applyAlignment="1">
      <alignment vertical="center" shrinkToFit="1"/>
    </xf>
    <xf numFmtId="234" fontId="24" fillId="0" borderId="148" xfId="0" applyNumberFormat="1" applyFont="1" applyFill="1" applyBorder="1" applyAlignment="1" applyProtection="1">
      <alignment vertical="center"/>
      <protection locked="0"/>
    </xf>
    <xf numFmtId="234" fontId="24" fillId="0" borderId="150" xfId="0" applyNumberFormat="1" applyFont="1" applyFill="1" applyBorder="1" applyAlignment="1" applyProtection="1">
      <alignment vertical="center"/>
      <protection locked="0"/>
    </xf>
    <xf numFmtId="234" fontId="24" fillId="0" borderId="147" xfId="0" applyNumberFormat="1" applyFont="1" applyFill="1" applyBorder="1" applyAlignment="1" applyProtection="1">
      <alignment vertical="center"/>
      <protection locked="0"/>
    </xf>
    <xf numFmtId="234" fontId="24" fillId="0" borderId="152" xfId="0" applyNumberFormat="1" applyFont="1" applyFill="1" applyBorder="1" applyAlignment="1" applyProtection="1">
      <alignment vertical="center"/>
      <protection locked="0"/>
    </xf>
    <xf numFmtId="234" fontId="24" fillId="0" borderId="147" xfId="0" applyNumberFormat="1" applyFont="1" applyFill="1" applyBorder="1" applyAlignment="1">
      <alignment vertical="center"/>
    </xf>
    <xf numFmtId="234" fontId="24" fillId="0" borderId="152" xfId="0" applyNumberFormat="1" applyFont="1" applyFill="1" applyBorder="1" applyAlignment="1">
      <alignment horizontal="center" vertical="center"/>
    </xf>
    <xf numFmtId="234" fontId="24" fillId="0" borderId="146" xfId="0" applyNumberFormat="1" applyFont="1" applyFill="1" applyBorder="1" applyAlignment="1" applyProtection="1">
      <alignment horizontal="center" vertical="center"/>
      <protection locked="0"/>
    </xf>
    <xf numFmtId="234" fontId="24" fillId="0" borderId="15" xfId="0" applyNumberFormat="1" applyFont="1" applyFill="1" applyBorder="1" applyAlignment="1" applyProtection="1">
      <alignment horizontal="center" vertical="center"/>
      <protection locked="0"/>
    </xf>
    <xf numFmtId="234" fontId="24" fillId="0" borderId="147" xfId="0" applyNumberFormat="1" applyFont="1" applyFill="1" applyBorder="1" applyAlignment="1">
      <alignment vertical="center" shrinkToFit="1"/>
    </xf>
    <xf numFmtId="234" fontId="24" fillId="0" borderId="150" xfId="0" applyNumberFormat="1" applyFont="1" applyFill="1" applyBorder="1" applyAlignment="1">
      <alignment vertical="center"/>
    </xf>
    <xf numFmtId="3" fontId="24" fillId="0" borderId="152" xfId="0" applyNumberFormat="1" applyFont="1" applyFill="1" applyBorder="1" applyAlignment="1">
      <alignment horizontal="center" vertical="center"/>
    </xf>
    <xf numFmtId="3" fontId="24" fillId="0" borderId="118" xfId="0" applyNumberFormat="1" applyFont="1" applyFill="1" applyBorder="1" applyAlignment="1" applyProtection="1">
      <alignment horizontal="center" vertical="center"/>
      <protection locked="0"/>
    </xf>
    <xf numFmtId="3" fontId="24" fillId="0" borderId="12" xfId="0" applyNumberFormat="1" applyFont="1" applyFill="1" applyBorder="1" applyAlignment="1">
      <alignment horizontal="center" vertical="center"/>
    </xf>
    <xf numFmtId="3" fontId="24" fillId="0" borderId="155" xfId="0" applyNumberFormat="1" applyFont="1" applyFill="1" applyBorder="1" applyAlignment="1">
      <alignment vertical="center" shrinkToFit="1"/>
    </xf>
    <xf numFmtId="234" fontId="24" fillId="0" borderId="162" xfId="0" applyNumberFormat="1" applyFont="1" applyFill="1" applyBorder="1" applyAlignment="1" applyProtection="1">
      <alignment vertical="center"/>
      <protection locked="0"/>
    </xf>
    <xf numFmtId="234" fontId="24" fillId="0" borderId="158" xfId="0" applyNumberFormat="1" applyFont="1" applyFill="1" applyBorder="1" applyAlignment="1" applyProtection="1">
      <alignment vertical="center"/>
      <protection locked="0"/>
    </xf>
    <xf numFmtId="234" fontId="24" fillId="0" borderId="155" xfId="0" applyNumberFormat="1" applyFont="1" applyFill="1" applyBorder="1" applyAlignment="1" applyProtection="1">
      <alignment vertical="center"/>
      <protection locked="0"/>
    </xf>
    <xf numFmtId="234" fontId="24" fillId="0" borderId="156" xfId="0" applyNumberFormat="1" applyFont="1" applyFill="1" applyBorder="1" applyAlignment="1" applyProtection="1">
      <alignment vertical="center"/>
      <protection locked="0"/>
    </xf>
    <xf numFmtId="234" fontId="24" fillId="0" borderId="155" xfId="0" applyNumberFormat="1" applyFont="1" applyFill="1" applyBorder="1" applyAlignment="1">
      <alignment vertical="center"/>
    </xf>
    <xf numFmtId="234" fontId="24" fillId="0" borderId="156" xfId="0" applyNumberFormat="1" applyFont="1" applyFill="1" applyBorder="1" applyAlignment="1">
      <alignment horizontal="center" vertical="center"/>
    </xf>
    <xf numFmtId="234" fontId="24" fillId="0" borderId="118" xfId="0" applyNumberFormat="1" applyFont="1" applyFill="1" applyBorder="1" applyAlignment="1" applyProtection="1">
      <alignment horizontal="center" vertical="center"/>
      <protection locked="0"/>
    </xf>
    <xf numFmtId="234" fontId="24" fillId="0" borderId="12" xfId="0" applyNumberFormat="1" applyFont="1" applyFill="1" applyBorder="1" applyAlignment="1" applyProtection="1">
      <alignment horizontal="center" vertical="center"/>
      <protection locked="0"/>
    </xf>
    <xf numFmtId="234" fontId="24" fillId="0" borderId="155" xfId="0" applyNumberFormat="1" applyFont="1" applyFill="1" applyBorder="1" applyAlignment="1">
      <alignment vertical="center" shrinkToFit="1"/>
    </xf>
    <xf numFmtId="234" fontId="24" fillId="0" borderId="162" xfId="0" applyNumberFormat="1" applyFont="1" applyFill="1" applyBorder="1" applyAlignment="1">
      <alignment vertical="center"/>
    </xf>
    <xf numFmtId="234" fontId="24" fillId="0" borderId="158" xfId="0" applyNumberFormat="1" applyFont="1" applyFill="1" applyBorder="1" applyAlignment="1">
      <alignment vertical="center"/>
    </xf>
    <xf numFmtId="234" fontId="24" fillId="0" borderId="156" xfId="0" applyNumberFormat="1" applyFont="1" applyFill="1" applyBorder="1" applyAlignment="1">
      <alignment vertical="center"/>
    </xf>
    <xf numFmtId="3" fontId="24" fillId="0" borderId="156" xfId="0" applyNumberFormat="1" applyFont="1" applyFill="1" applyBorder="1" applyAlignment="1">
      <alignment horizontal="center" vertical="center"/>
    </xf>
    <xf numFmtId="3" fontId="24" fillId="0" borderId="169" xfId="0" applyNumberFormat="1" applyFont="1" applyFill="1" applyBorder="1" applyAlignment="1" applyProtection="1">
      <alignment horizontal="center" vertical="center"/>
      <protection locked="0"/>
    </xf>
    <xf numFmtId="3" fontId="24" fillId="0" borderId="14" xfId="0" applyNumberFormat="1" applyFont="1" applyFill="1" applyBorder="1" applyAlignment="1">
      <alignment horizontal="center" vertical="center"/>
    </xf>
    <xf numFmtId="3" fontId="24" fillId="0" borderId="21" xfId="0" applyNumberFormat="1" applyFont="1" applyFill="1" applyBorder="1" applyAlignment="1">
      <alignment horizontal="center" vertical="center" shrinkToFit="1"/>
    </xf>
    <xf numFmtId="234" fontId="24" fillId="0" borderId="171" xfId="0" applyNumberFormat="1" applyFont="1" applyFill="1" applyBorder="1" applyAlignment="1" applyProtection="1">
      <alignment vertical="center"/>
      <protection locked="0"/>
    </xf>
    <xf numFmtId="234" fontId="24" fillId="0" borderId="172" xfId="0" applyNumberFormat="1" applyFont="1" applyFill="1" applyBorder="1" applyAlignment="1" applyProtection="1">
      <alignment vertical="center"/>
      <protection locked="0"/>
    </xf>
    <xf numFmtId="234" fontId="24" fillId="0" borderId="173" xfId="0" applyNumberFormat="1" applyFont="1" applyFill="1" applyBorder="1" applyAlignment="1" applyProtection="1">
      <alignment vertical="center"/>
      <protection locked="0"/>
    </xf>
    <xf numFmtId="234" fontId="24" fillId="0" borderId="167" xfId="0" applyNumberFormat="1" applyFont="1" applyFill="1" applyBorder="1" applyAlignment="1" applyProtection="1">
      <alignment vertical="center"/>
      <protection locked="0"/>
    </xf>
    <xf numFmtId="234" fontId="24" fillId="0" borderId="168" xfId="0" applyNumberFormat="1" applyFont="1" applyFill="1" applyBorder="1" applyAlignment="1">
      <alignment horizontal="center" vertical="center"/>
    </xf>
    <xf numFmtId="234" fontId="24" fillId="0" borderId="169" xfId="0" applyNumberFormat="1" applyFont="1" applyFill="1" applyBorder="1" applyAlignment="1" applyProtection="1">
      <alignment horizontal="center" vertical="center"/>
      <protection locked="0"/>
    </xf>
    <xf numFmtId="234" fontId="24" fillId="0" borderId="14" xfId="0" applyNumberFormat="1" applyFont="1" applyFill="1" applyBorder="1" applyAlignment="1" applyProtection="1">
      <alignment horizontal="center" vertical="center"/>
      <protection locked="0"/>
    </xf>
    <xf numFmtId="234" fontId="24" fillId="0" borderId="21" xfId="0" applyNumberFormat="1" applyFont="1" applyFill="1" applyBorder="1" applyAlignment="1">
      <alignment horizontal="center" vertical="center" shrinkToFit="1"/>
    </xf>
    <xf numFmtId="234" fontId="24" fillId="0" borderId="171" xfId="0" applyNumberFormat="1" applyFont="1" applyFill="1" applyBorder="1" applyAlignment="1">
      <alignment vertical="center"/>
    </xf>
    <xf numFmtId="234" fontId="24" fillId="0" borderId="172" xfId="0" applyNumberFormat="1" applyFont="1" applyFill="1" applyBorder="1" applyAlignment="1">
      <alignment vertical="center"/>
    </xf>
    <xf numFmtId="234" fontId="24" fillId="0" borderId="173" xfId="0" applyNumberFormat="1" applyFont="1" applyFill="1" applyBorder="1" applyAlignment="1">
      <alignment vertical="center"/>
    </xf>
    <xf numFmtId="234" fontId="24" fillId="0" borderId="167" xfId="0" applyNumberFormat="1" applyFont="1" applyFill="1" applyBorder="1" applyAlignment="1">
      <alignment vertical="center"/>
    </xf>
    <xf numFmtId="3" fontId="24" fillId="0" borderId="168" xfId="0" applyNumberFormat="1" applyFont="1" applyFill="1" applyBorder="1" applyAlignment="1">
      <alignment horizontal="center" vertical="center"/>
    </xf>
    <xf numFmtId="3" fontId="24" fillId="0" borderId="178" xfId="0" applyNumberFormat="1" applyFont="1" applyFill="1" applyBorder="1" applyAlignment="1">
      <alignment horizontal="center" vertical="center"/>
    </xf>
    <xf numFmtId="3" fontId="24" fillId="0" borderId="15" xfId="0" applyNumberFormat="1" applyFont="1" applyFill="1" applyBorder="1" applyAlignment="1">
      <alignment horizontal="center" vertical="center"/>
    </xf>
    <xf numFmtId="3" fontId="24" fillId="0" borderId="11" xfId="0" applyNumberFormat="1" applyFont="1" applyFill="1" applyBorder="1" applyAlignment="1">
      <alignment vertical="center" shrinkToFit="1"/>
    </xf>
    <xf numFmtId="234" fontId="24" fillId="0" borderId="178" xfId="0" applyNumberFormat="1" applyFont="1" applyFill="1" applyBorder="1" applyAlignment="1" applyProtection="1">
      <alignment vertical="center"/>
      <protection locked="0"/>
    </xf>
    <xf numFmtId="234" fontId="24" fillId="0" borderId="15" xfId="0" applyNumberFormat="1" applyFont="1" applyFill="1" applyBorder="1" applyAlignment="1" applyProtection="1">
      <alignment vertical="center"/>
      <protection locked="0"/>
    </xf>
    <xf numFmtId="234" fontId="24" fillId="0" borderId="11" xfId="0" applyNumberFormat="1" applyFont="1" applyFill="1" applyBorder="1" applyAlignment="1" applyProtection="1">
      <alignment vertical="center"/>
      <protection locked="0"/>
    </xf>
    <xf numFmtId="234" fontId="24" fillId="0" borderId="11" xfId="0" applyNumberFormat="1" applyFont="1" applyFill="1" applyBorder="1" applyAlignment="1">
      <alignment vertical="center"/>
    </xf>
    <xf numFmtId="234" fontId="24" fillId="0" borderId="182" xfId="0" applyNumberFormat="1" applyFont="1" applyFill="1" applyBorder="1" applyAlignment="1" applyProtection="1">
      <alignment vertical="center"/>
      <protection locked="0"/>
    </xf>
    <xf numFmtId="234" fontId="24" fillId="0" borderId="182" xfId="0" applyNumberFormat="1" applyFont="1" applyFill="1" applyBorder="1" applyAlignment="1">
      <alignment horizontal="center" vertical="center"/>
    </xf>
    <xf numFmtId="234" fontId="24" fillId="0" borderId="178" xfId="0" applyNumberFormat="1" applyFont="1" applyFill="1" applyBorder="1" applyAlignment="1">
      <alignment horizontal="center" vertical="center"/>
    </xf>
    <xf numFmtId="234" fontId="24" fillId="0" borderId="11" xfId="0" applyNumberFormat="1" applyFont="1" applyFill="1" applyBorder="1" applyAlignment="1">
      <alignment horizontal="center" vertical="center"/>
    </xf>
    <xf numFmtId="234" fontId="24" fillId="0" borderId="11" xfId="0" applyNumberFormat="1" applyFont="1" applyFill="1" applyBorder="1" applyAlignment="1">
      <alignment vertical="center" shrinkToFit="1"/>
    </xf>
    <xf numFmtId="3" fontId="24" fillId="0" borderId="182" xfId="0" applyNumberFormat="1" applyFont="1" applyFill="1" applyBorder="1" applyAlignment="1">
      <alignment horizontal="center" vertical="center"/>
    </xf>
    <xf numFmtId="3" fontId="24" fillId="0" borderId="178" xfId="0" applyNumberFormat="1" applyFont="1" applyFill="1" applyBorder="1" applyAlignment="1" applyProtection="1">
      <alignment horizontal="center" vertical="center"/>
      <protection locked="0"/>
    </xf>
    <xf numFmtId="3" fontId="24" fillId="0" borderId="11" xfId="0" applyNumberFormat="1" applyFont="1" applyFill="1" applyBorder="1" applyAlignment="1" applyProtection="1">
      <alignment horizontal="center" vertical="center"/>
      <protection locked="0"/>
    </xf>
    <xf numFmtId="3" fontId="24" fillId="0" borderId="11" xfId="0" applyNumberFormat="1" applyFont="1" applyFill="1" applyBorder="1" applyAlignment="1" applyProtection="1">
      <alignment vertical="center" shrinkToFit="1"/>
      <protection locked="0"/>
    </xf>
    <xf numFmtId="234" fontId="24" fillId="0" borderId="182" xfId="0" applyNumberFormat="1" applyFont="1" applyFill="1" applyBorder="1" applyAlignment="1" applyProtection="1">
      <alignment horizontal="center" vertical="center"/>
      <protection locked="0"/>
    </xf>
    <xf numFmtId="234" fontId="24" fillId="0" borderId="180" xfId="0" applyNumberFormat="1" applyFont="1" applyFill="1" applyBorder="1" applyAlignment="1" applyProtection="1">
      <alignment horizontal="center" vertical="center"/>
      <protection locked="0"/>
    </xf>
    <xf numFmtId="234" fontId="24" fillId="0" borderId="11" xfId="0" applyNumberFormat="1" applyFont="1" applyFill="1" applyBorder="1" applyAlignment="1" applyProtection="1">
      <alignment horizontal="center" vertical="center"/>
      <protection locked="0"/>
    </xf>
    <xf numFmtId="234" fontId="24" fillId="0" borderId="11" xfId="0" applyNumberFormat="1" applyFont="1" applyFill="1" applyBorder="1" applyAlignment="1" applyProtection="1">
      <alignment vertical="center" shrinkToFit="1"/>
      <protection locked="0"/>
    </xf>
    <xf numFmtId="3" fontId="24" fillId="0" borderId="182" xfId="0" applyNumberFormat="1" applyFont="1" applyFill="1" applyBorder="1" applyAlignment="1" applyProtection="1">
      <alignment horizontal="center" vertical="center"/>
      <protection locked="0"/>
    </xf>
    <xf numFmtId="0" fontId="24" fillId="0" borderId="146" xfId="0" applyFont="1" applyFill="1" applyBorder="1" applyAlignment="1">
      <alignment horizontal="center" vertical="center"/>
    </xf>
    <xf numFmtId="0" fontId="24" fillId="0" borderId="15" xfId="0" applyFont="1" applyFill="1" applyBorder="1" applyAlignment="1">
      <alignment horizontal="center" vertical="center"/>
    </xf>
    <xf numFmtId="234" fontId="24" fillId="0" borderId="146" xfId="0" applyNumberFormat="1" applyFont="1" applyFill="1" applyBorder="1" applyAlignment="1">
      <alignment horizontal="center" vertical="center"/>
    </xf>
    <xf numFmtId="234" fontId="24" fillId="0" borderId="151" xfId="0" applyNumberFormat="1" applyFont="1" applyFill="1" applyBorder="1" applyAlignment="1">
      <alignment vertical="center" shrinkToFit="1"/>
    </xf>
    <xf numFmtId="0" fontId="24" fillId="0" borderId="118" xfId="0" applyFont="1" applyFill="1" applyBorder="1" applyAlignment="1">
      <alignment horizontal="center" vertical="center"/>
    </xf>
    <xf numFmtId="0" fontId="24" fillId="0" borderId="12" xfId="0" applyFont="1" applyFill="1" applyBorder="1" applyAlignment="1">
      <alignment horizontal="center" vertical="center"/>
    </xf>
    <xf numFmtId="3" fontId="24" fillId="0" borderId="159" xfId="0" applyNumberFormat="1" applyFont="1" applyFill="1" applyBorder="1" applyAlignment="1">
      <alignment vertical="center" shrinkToFit="1"/>
    </xf>
    <xf numFmtId="234" fontId="24" fillId="0" borderId="210" xfId="0" applyNumberFormat="1" applyFont="1" applyFill="1" applyBorder="1" applyAlignment="1" applyProtection="1">
      <alignment vertical="center"/>
      <protection locked="0"/>
    </xf>
    <xf numFmtId="234" fontId="24" fillId="0" borderId="118" xfId="0" applyNumberFormat="1" applyFont="1" applyFill="1" applyBorder="1" applyAlignment="1">
      <alignment horizontal="center" vertical="center"/>
    </xf>
    <xf numFmtId="234" fontId="24" fillId="0" borderId="159" xfId="0" applyNumberFormat="1" applyFont="1" applyFill="1" applyBorder="1" applyAlignment="1">
      <alignment vertical="center" shrinkToFit="1"/>
    </xf>
    <xf numFmtId="0" fontId="24" fillId="0" borderId="169" xfId="0" applyFont="1" applyFill="1" applyBorder="1" applyAlignment="1">
      <alignment horizontal="center" vertical="center"/>
    </xf>
    <xf numFmtId="0" fontId="24" fillId="0" borderId="14" xfId="0" applyFont="1" applyFill="1" applyBorder="1" applyAlignment="1">
      <alignment horizontal="center" vertical="center"/>
    </xf>
    <xf numFmtId="3" fontId="24" fillId="0" borderId="173" xfId="0" applyNumberFormat="1" applyFont="1" applyFill="1" applyBorder="1" applyAlignment="1">
      <alignment horizontal="center" vertical="center" shrinkToFit="1"/>
    </xf>
    <xf numFmtId="234" fontId="24" fillId="0" borderId="176" xfId="0" applyNumberFormat="1" applyFont="1" applyFill="1" applyBorder="1" applyAlignment="1" applyProtection="1">
      <alignment vertical="center"/>
      <protection locked="0"/>
    </xf>
    <xf numFmtId="234" fontId="24" fillId="0" borderId="177" xfId="0" applyNumberFormat="1" applyFont="1" applyFill="1" applyBorder="1" applyAlignment="1">
      <alignment horizontal="center" vertical="center"/>
    </xf>
    <xf numFmtId="234" fontId="24" fillId="0" borderId="169" xfId="0" applyNumberFormat="1" applyFont="1" applyFill="1" applyBorder="1" applyAlignment="1">
      <alignment horizontal="center" vertical="center"/>
    </xf>
    <xf numFmtId="234" fontId="24" fillId="0" borderId="173" xfId="0" applyNumberFormat="1" applyFont="1" applyFill="1" applyBorder="1" applyAlignment="1">
      <alignment horizontal="center" vertical="center" shrinkToFit="1"/>
    </xf>
    <xf numFmtId="3" fontId="24" fillId="0" borderId="177" xfId="0" applyNumberFormat="1" applyFont="1" applyFill="1" applyBorder="1" applyAlignment="1">
      <alignment horizontal="center" vertical="center"/>
    </xf>
    <xf numFmtId="3" fontId="24" fillId="0" borderId="15" xfId="0" applyNumberFormat="1" applyFont="1" applyFill="1" applyBorder="1" applyAlignment="1" applyProtection="1">
      <alignment horizontal="center" vertical="center"/>
      <protection locked="0"/>
    </xf>
    <xf numFmtId="3" fontId="24" fillId="0" borderId="12" xfId="0" applyNumberFormat="1" applyFont="1" applyFill="1" applyBorder="1" applyAlignment="1" applyProtection="1">
      <alignment horizontal="center" vertical="center"/>
      <protection locked="0"/>
    </xf>
    <xf numFmtId="234" fontId="24" fillId="0" borderId="149" xfId="0" applyNumberFormat="1" applyFont="1" applyFill="1" applyBorder="1" applyAlignment="1" applyProtection="1">
      <alignment vertical="center"/>
      <protection locked="0"/>
    </xf>
    <xf numFmtId="3" fontId="24" fillId="0" borderId="10" xfId="0" applyNumberFormat="1" applyFont="1" applyFill="1" applyBorder="1" applyAlignment="1">
      <alignment vertical="center" shrinkToFit="1"/>
    </xf>
    <xf numFmtId="234" fontId="24" fillId="0" borderId="10" xfId="0" applyNumberFormat="1" applyFont="1" applyFill="1" applyBorder="1" applyAlignment="1">
      <alignment vertical="center"/>
    </xf>
    <xf numFmtId="234" fontId="24" fillId="0" borderId="124" xfId="0" applyNumberFormat="1" applyFont="1" applyFill="1" applyBorder="1" applyAlignment="1">
      <alignment horizontal="center" vertical="center"/>
    </xf>
    <xf numFmtId="234" fontId="24" fillId="0" borderId="10" xfId="0" applyNumberFormat="1" applyFont="1" applyFill="1" applyBorder="1" applyAlignment="1">
      <alignment vertical="center" shrinkToFit="1"/>
    </xf>
    <xf numFmtId="3" fontId="24" fillId="0" borderId="124" xfId="0" applyNumberFormat="1" applyFont="1" applyFill="1" applyBorder="1" applyAlignment="1">
      <alignment horizontal="center" vertical="center"/>
    </xf>
    <xf numFmtId="234" fontId="24" fillId="0" borderId="16" xfId="0" applyNumberFormat="1" applyFont="1" applyFill="1" applyBorder="1" applyAlignment="1" applyProtection="1">
      <alignment vertical="center"/>
      <protection locked="0"/>
    </xf>
    <xf numFmtId="234" fontId="24" fillId="0" borderId="21" xfId="0" applyNumberFormat="1" applyFont="1" applyFill="1" applyBorder="1" applyAlignment="1" applyProtection="1">
      <alignment vertical="center"/>
      <protection locked="0"/>
    </xf>
    <xf numFmtId="234" fontId="24" fillId="0" borderId="21" xfId="0" applyNumberFormat="1" applyFont="1" applyFill="1" applyBorder="1" applyAlignment="1">
      <alignment vertical="center"/>
    </xf>
    <xf numFmtId="234" fontId="24" fillId="0" borderId="170" xfId="0" applyNumberFormat="1" applyFont="1" applyFill="1" applyBorder="1" applyAlignment="1">
      <alignment vertical="center"/>
    </xf>
    <xf numFmtId="234" fontId="24" fillId="0" borderId="168" xfId="0" applyNumberFormat="1" applyFont="1" applyFill="1" applyBorder="1" applyAlignment="1">
      <alignment vertical="center"/>
    </xf>
    <xf numFmtId="234" fontId="24" fillId="0" borderId="16" xfId="0" applyNumberFormat="1" applyFont="1" applyFill="1" applyBorder="1" applyAlignment="1">
      <alignment vertical="center"/>
    </xf>
    <xf numFmtId="234" fontId="24" fillId="0" borderId="168" xfId="0" applyNumberFormat="1" applyFont="1" applyFill="1" applyBorder="1" applyAlignment="1" applyProtection="1">
      <alignment vertical="center"/>
      <protection locked="0"/>
    </xf>
    <xf numFmtId="3" fontId="24" fillId="0" borderId="21" xfId="0" applyNumberFormat="1" applyFont="1" applyFill="1" applyBorder="1" applyAlignment="1">
      <alignment vertical="center" shrinkToFit="1"/>
    </xf>
    <xf numFmtId="234" fontId="24" fillId="0" borderId="21" xfId="0" applyNumberFormat="1" applyFont="1" applyFill="1" applyBorder="1" applyAlignment="1">
      <alignment vertical="center" shrinkToFit="1"/>
    </xf>
    <xf numFmtId="3" fontId="24" fillId="0" borderId="14" xfId="0" applyNumberFormat="1" applyFont="1" applyFill="1" applyBorder="1" applyAlignment="1" applyProtection="1">
      <alignment horizontal="center" vertical="center"/>
      <protection locked="0"/>
    </xf>
    <xf numFmtId="3" fontId="24" fillId="0" borderId="11" xfId="0" applyNumberFormat="1" applyFont="1" applyFill="1" applyBorder="1" applyAlignment="1">
      <alignment horizontal="center" vertical="center" shrinkToFit="1"/>
    </xf>
    <xf numFmtId="234" fontId="24" fillId="0" borderId="11" xfId="0" applyNumberFormat="1" applyFont="1" applyFill="1" applyBorder="1" applyAlignment="1">
      <alignment horizontal="center" vertical="center" shrinkToFit="1"/>
    </xf>
    <xf numFmtId="3" fontId="24" fillId="0" borderId="146" xfId="0" applyNumberFormat="1" applyFont="1" applyFill="1" applyBorder="1" applyAlignment="1">
      <alignment horizontal="center" vertical="center"/>
    </xf>
    <xf numFmtId="234" fontId="24" fillId="0" borderId="15" xfId="0" applyNumberFormat="1" applyFont="1" applyFill="1" applyBorder="1" applyAlignment="1">
      <alignment horizontal="center" vertical="center"/>
    </xf>
    <xf numFmtId="3" fontId="24" fillId="0" borderId="118" xfId="0" applyNumberFormat="1" applyFont="1" applyFill="1" applyBorder="1" applyAlignment="1">
      <alignment horizontal="center" vertical="center"/>
    </xf>
    <xf numFmtId="234" fontId="24" fillId="0" borderId="12" xfId="0" applyNumberFormat="1" applyFont="1" applyFill="1" applyBorder="1" applyAlignment="1">
      <alignment horizontal="center" vertical="center"/>
    </xf>
    <xf numFmtId="234" fontId="24" fillId="0" borderId="18" xfId="0" applyNumberFormat="1" applyFont="1" applyFill="1" applyBorder="1" applyAlignment="1">
      <alignment vertical="center"/>
    </xf>
    <xf numFmtId="3" fontId="24" fillId="0" borderId="169" xfId="0" applyNumberFormat="1" applyFont="1" applyFill="1" applyBorder="1" applyAlignment="1">
      <alignment horizontal="center" vertical="center"/>
    </xf>
    <xf numFmtId="234" fontId="24" fillId="0" borderId="14" xfId="0" applyNumberFormat="1" applyFont="1" applyFill="1" applyBorder="1" applyAlignment="1">
      <alignment horizontal="center" vertical="center"/>
    </xf>
    <xf numFmtId="234" fontId="24" fillId="0" borderId="18" xfId="0" applyNumberFormat="1" applyFont="1" applyFill="1" applyBorder="1" applyAlignment="1" applyProtection="1">
      <alignment vertical="center"/>
      <protection locked="0"/>
    </xf>
    <xf numFmtId="234" fontId="24" fillId="0" borderId="178" xfId="66" applyNumberFormat="1" applyFont="1" applyFill="1" applyBorder="1" applyAlignment="1" applyProtection="1">
      <alignment vertical="center"/>
      <protection locked="0"/>
    </xf>
    <xf numFmtId="234" fontId="24" fillId="0" borderId="11" xfId="66" applyNumberFormat="1" applyFont="1" applyFill="1" applyBorder="1" applyAlignment="1" applyProtection="1">
      <alignment vertical="center"/>
      <protection locked="0"/>
    </xf>
    <xf numFmtId="234" fontId="24" fillId="0" borderId="15" xfId="66" applyNumberFormat="1" applyFont="1" applyFill="1" applyBorder="1" applyAlignment="1" applyProtection="1">
      <alignment vertical="center"/>
      <protection locked="0"/>
    </xf>
    <xf numFmtId="234" fontId="24" fillId="0" borderId="180" xfId="66" applyNumberFormat="1" applyFont="1" applyFill="1" applyBorder="1" applyAlignment="1" applyProtection="1">
      <alignment vertical="center"/>
      <protection locked="0"/>
    </xf>
    <xf numFmtId="234" fontId="24" fillId="0" borderId="25" xfId="66" applyNumberFormat="1" applyFont="1" applyFill="1" applyBorder="1" applyAlignment="1" applyProtection="1">
      <alignment vertical="center"/>
      <protection locked="0"/>
    </xf>
    <xf numFmtId="234" fontId="24" fillId="0" borderId="34" xfId="66" applyNumberFormat="1" applyFont="1" applyFill="1" applyBorder="1" applyAlignment="1" applyProtection="1">
      <alignment vertical="center"/>
      <protection locked="0"/>
    </xf>
    <xf numFmtId="3" fontId="24" fillId="0" borderId="18" xfId="0" applyNumberFormat="1" applyFont="1" applyFill="1" applyBorder="1" applyAlignment="1">
      <alignment vertical="center" shrinkToFit="1"/>
    </xf>
    <xf numFmtId="234" fontId="24" fillId="0" borderId="179" xfId="0" applyNumberFormat="1" applyFont="1" applyFill="1" applyBorder="1" applyAlignment="1" applyProtection="1">
      <alignment vertical="center"/>
      <protection locked="0"/>
    </xf>
    <xf numFmtId="234" fontId="24" fillId="0" borderId="25" xfId="0" applyNumberFormat="1" applyFont="1" applyFill="1" applyBorder="1" applyAlignment="1" applyProtection="1">
      <alignment vertical="center"/>
      <protection locked="0"/>
    </xf>
    <xf numFmtId="234" fontId="24" fillId="0" borderId="183" xfId="0" applyNumberFormat="1" applyFont="1" applyFill="1" applyBorder="1" applyAlignment="1" applyProtection="1">
      <alignment vertical="center"/>
      <protection locked="0"/>
    </xf>
    <xf numFmtId="234" fontId="24" fillId="0" borderId="183" xfId="0" applyNumberFormat="1" applyFont="1" applyFill="1" applyBorder="1" applyAlignment="1">
      <alignment horizontal="center" vertical="center"/>
    </xf>
    <xf numFmtId="234" fontId="24" fillId="0" borderId="18" xfId="0" applyNumberFormat="1" applyFont="1" applyFill="1" applyBorder="1" applyAlignment="1">
      <alignment vertical="center" shrinkToFit="1"/>
    </xf>
    <xf numFmtId="3" fontId="24" fillId="0" borderId="183" xfId="0" applyNumberFormat="1" applyFont="1" applyFill="1" applyBorder="1" applyAlignment="1">
      <alignment horizontal="center" vertical="center"/>
    </xf>
    <xf numFmtId="3" fontId="24" fillId="0" borderId="18" xfId="0" applyNumberFormat="1" applyFont="1" applyFill="1" applyBorder="1" applyAlignment="1">
      <alignment horizontal="left" vertical="center" shrinkToFit="1"/>
    </xf>
    <xf numFmtId="234" fontId="24" fillId="0" borderId="183" xfId="0" applyNumberFormat="1" applyFont="1" applyFill="1" applyBorder="1" applyAlignment="1">
      <alignment vertical="center"/>
    </xf>
    <xf numFmtId="234" fontId="24" fillId="0" borderId="18" xfId="0" applyNumberFormat="1" applyFont="1" applyFill="1" applyBorder="1" applyAlignment="1">
      <alignment horizontal="left" vertical="center" shrinkToFit="1"/>
    </xf>
    <xf numFmtId="234" fontId="24" fillId="0" borderId="179" xfId="0" applyNumberFormat="1" applyFont="1" applyFill="1" applyBorder="1" applyAlignment="1">
      <alignment vertical="center"/>
    </xf>
    <xf numFmtId="234" fontId="24" fillId="0" borderId="25" xfId="0" applyNumberFormat="1" applyFont="1" applyFill="1" applyBorder="1" applyAlignment="1">
      <alignment vertical="center"/>
    </xf>
    <xf numFmtId="3" fontId="24" fillId="0" borderId="10" xfId="0" applyNumberFormat="1" applyFont="1" applyFill="1" applyBorder="1" applyAlignment="1">
      <alignment horizontal="center" vertical="center" shrinkToFit="1"/>
    </xf>
    <xf numFmtId="234" fontId="24" fillId="0" borderId="14" xfId="0" applyNumberFormat="1" applyFont="1" applyFill="1" applyBorder="1" applyAlignment="1" applyProtection="1">
      <alignment vertical="center"/>
      <protection locked="0"/>
    </xf>
    <xf numFmtId="234" fontId="24" fillId="0" borderId="10" xfId="0" applyNumberFormat="1" applyFont="1" applyFill="1" applyBorder="1" applyAlignment="1">
      <alignment horizontal="center" vertical="center" shrinkToFit="1"/>
    </xf>
    <xf numFmtId="234" fontId="24" fillId="0" borderId="176" xfId="0" applyNumberFormat="1" applyFont="1" applyFill="1" applyBorder="1" applyAlignment="1">
      <alignment vertical="center"/>
    </xf>
    <xf numFmtId="234" fontId="24" fillId="0" borderId="177" xfId="0" applyNumberFormat="1" applyFont="1" applyFill="1" applyBorder="1" applyAlignment="1">
      <alignment vertical="center"/>
    </xf>
    <xf numFmtId="234" fontId="24" fillId="0" borderId="13" xfId="0" applyNumberFormat="1" applyFont="1" applyFill="1" applyBorder="1" applyAlignment="1" applyProtection="1">
      <alignment vertical="center"/>
      <protection locked="0"/>
    </xf>
    <xf numFmtId="234" fontId="24" fillId="0" borderId="194" xfId="0" applyNumberFormat="1" applyFont="1" applyFill="1" applyBorder="1" applyAlignment="1">
      <alignment horizontal="center" vertical="center"/>
    </xf>
    <xf numFmtId="234" fontId="24" fillId="0" borderId="197" xfId="0" applyNumberFormat="1" applyFont="1" applyFill="1" applyBorder="1" applyAlignment="1">
      <alignment vertical="center"/>
    </xf>
    <xf numFmtId="234" fontId="24" fillId="0" borderId="13" xfId="0" applyNumberFormat="1" applyFont="1" applyFill="1" applyBorder="1" applyAlignment="1">
      <alignment vertical="center"/>
    </xf>
    <xf numFmtId="234" fontId="24" fillId="0" borderId="14" xfId="0" applyNumberFormat="1" applyFont="1" applyFill="1" applyBorder="1" applyAlignment="1">
      <alignment vertical="center"/>
    </xf>
    <xf numFmtId="234" fontId="24" fillId="0" borderId="119" xfId="0" applyNumberFormat="1" applyFont="1" applyFill="1" applyBorder="1" applyAlignment="1">
      <alignment vertical="center"/>
    </xf>
    <xf numFmtId="234" fontId="24" fillId="0" borderId="194" xfId="0" applyNumberFormat="1" applyFont="1" applyFill="1" applyBorder="1" applyAlignment="1">
      <alignment vertical="center"/>
    </xf>
    <xf numFmtId="3" fontId="24" fillId="0" borderId="194" xfId="0" applyNumberFormat="1" applyFont="1" applyFill="1" applyBorder="1" applyAlignment="1">
      <alignment horizontal="center" vertical="center"/>
    </xf>
    <xf numFmtId="3" fontId="24" fillId="0" borderId="199" xfId="0" applyNumberFormat="1" applyFont="1" applyFill="1" applyBorder="1" applyAlignment="1">
      <alignment horizontal="center" vertical="center"/>
    </xf>
    <xf numFmtId="3" fontId="24" fillId="0" borderId="202" xfId="0" applyNumberFormat="1" applyFont="1" applyFill="1" applyBorder="1" applyAlignment="1">
      <alignment horizontal="center" vertical="center"/>
    </xf>
    <xf numFmtId="3" fontId="24" fillId="0" borderId="200" xfId="0" applyNumberFormat="1" applyFont="1" applyFill="1" applyBorder="1" applyAlignment="1">
      <alignment vertical="center" shrinkToFit="1"/>
    </xf>
    <xf numFmtId="234" fontId="24" fillId="0" borderId="199" xfId="0" applyNumberFormat="1" applyFont="1" applyFill="1" applyBorder="1" applyAlignment="1" applyProtection="1">
      <alignment vertical="center"/>
      <protection locked="0"/>
    </xf>
    <xf numFmtId="234" fontId="24" fillId="0" borderId="202" xfId="0" applyNumberFormat="1" applyFont="1" applyFill="1" applyBorder="1" applyAlignment="1" applyProtection="1">
      <alignment vertical="center"/>
      <protection locked="0"/>
    </xf>
    <xf numFmtId="234" fontId="24" fillId="0" borderId="200" xfId="0" applyNumberFormat="1" applyFont="1" applyFill="1" applyBorder="1" applyAlignment="1" applyProtection="1">
      <alignment vertical="center"/>
      <protection locked="0"/>
    </xf>
    <xf numFmtId="234" fontId="24" fillId="0" borderId="200" xfId="0" applyNumberFormat="1" applyFont="1" applyFill="1" applyBorder="1" applyAlignment="1">
      <alignment vertical="center"/>
    </xf>
    <xf numFmtId="234" fontId="24" fillId="0" borderId="206" xfId="0" applyNumberFormat="1" applyFont="1" applyFill="1" applyBorder="1" applyAlignment="1" applyProtection="1">
      <alignment vertical="center"/>
      <protection locked="0"/>
    </xf>
    <xf numFmtId="234" fontId="24" fillId="0" borderId="206" xfId="0" applyNumberFormat="1" applyFont="1" applyFill="1" applyBorder="1" applyAlignment="1">
      <alignment horizontal="center" vertical="center"/>
    </xf>
    <xf numFmtId="234" fontId="24" fillId="0" borderId="199" xfId="0" applyNumberFormat="1" applyFont="1" applyFill="1" applyBorder="1" applyAlignment="1">
      <alignment horizontal="center" vertical="center"/>
    </xf>
    <xf numFmtId="234" fontId="24" fillId="0" borderId="202" xfId="0" applyNumberFormat="1" applyFont="1" applyFill="1" applyBorder="1" applyAlignment="1">
      <alignment horizontal="center" vertical="center"/>
    </xf>
    <xf numFmtId="234" fontId="24" fillId="0" borderId="200" xfId="0" applyNumberFormat="1" applyFont="1" applyFill="1" applyBorder="1" applyAlignment="1">
      <alignment vertical="center" shrinkToFit="1"/>
    </xf>
    <xf numFmtId="3" fontId="24" fillId="0" borderId="206" xfId="0" applyNumberFormat="1" applyFont="1" applyFill="1" applyBorder="1" applyAlignment="1">
      <alignment horizontal="center" vertical="center"/>
    </xf>
    <xf numFmtId="3" fontId="24" fillId="0" borderId="0" xfId="0" applyNumberFormat="1" applyFont="1" applyFill="1" applyBorder="1" applyAlignment="1">
      <alignment horizontal="center" vertical="center"/>
    </xf>
    <xf numFmtId="3" fontId="79" fillId="0" borderId="0" xfId="0" applyNumberFormat="1" applyFont="1" applyFill="1" applyBorder="1" applyAlignment="1">
      <alignment vertical="center" shrinkToFit="1"/>
    </xf>
    <xf numFmtId="234" fontId="24" fillId="0" borderId="0" xfId="0" applyNumberFormat="1" applyFont="1" applyFill="1" applyBorder="1" applyAlignment="1">
      <alignment horizontal="center" vertical="center"/>
    </xf>
    <xf numFmtId="234" fontId="79" fillId="0" borderId="0" xfId="0" applyNumberFormat="1" applyFont="1" applyFill="1" applyBorder="1" applyAlignment="1">
      <alignment vertical="center"/>
    </xf>
    <xf numFmtId="3" fontId="78" fillId="0" borderId="0" xfId="0" applyNumberFormat="1" applyFont="1" applyAlignment="1">
      <alignment vertical="center"/>
    </xf>
    <xf numFmtId="0" fontId="78" fillId="0" borderId="0" xfId="0" applyFont="1" applyAlignment="1">
      <alignment vertical="center"/>
    </xf>
    <xf numFmtId="215" fontId="78" fillId="0" borderId="0" xfId="0" applyNumberFormat="1" applyFont="1" applyAlignment="1">
      <alignment vertical="center"/>
    </xf>
    <xf numFmtId="215" fontId="78" fillId="0" borderId="0" xfId="0" applyNumberFormat="1" applyFont="1" applyFill="1" applyAlignment="1">
      <alignment vertical="center"/>
    </xf>
    <xf numFmtId="3" fontId="14" fillId="0" borderId="0" xfId="0" applyNumberFormat="1" applyFont="1" applyAlignment="1">
      <alignment/>
    </xf>
    <xf numFmtId="234" fontId="78" fillId="0" borderId="0" xfId="0" applyNumberFormat="1" applyFont="1" applyFill="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_Sheet1" xfId="65"/>
    <cellStyle name="標準_Sheet2"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45</xdr:row>
      <xdr:rowOff>123825</xdr:rowOff>
    </xdr:from>
    <xdr:ext cx="85725" cy="190500"/>
    <xdr:sp fLocksText="0">
      <xdr:nvSpPr>
        <xdr:cNvPr id="1" name="テキスト 1"/>
        <xdr:cNvSpPr txBox="1">
          <a:spLocks noChangeArrowheads="1"/>
        </xdr:cNvSpPr>
      </xdr:nvSpPr>
      <xdr:spPr>
        <a:xfrm>
          <a:off x="57150" y="9515475"/>
          <a:ext cx="85725" cy="1905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57150</xdr:colOff>
      <xdr:row>45</xdr:row>
      <xdr:rowOff>123825</xdr:rowOff>
    </xdr:from>
    <xdr:ext cx="85725" cy="190500"/>
    <xdr:sp fLocksText="0">
      <xdr:nvSpPr>
        <xdr:cNvPr id="2" name="テキスト 1"/>
        <xdr:cNvSpPr txBox="1">
          <a:spLocks noChangeArrowheads="1"/>
        </xdr:cNvSpPr>
      </xdr:nvSpPr>
      <xdr:spPr>
        <a:xfrm>
          <a:off x="57150" y="9515475"/>
          <a:ext cx="85725" cy="1905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46</xdr:row>
      <xdr:rowOff>133350</xdr:rowOff>
    </xdr:from>
    <xdr:ext cx="85725" cy="200025"/>
    <xdr:sp fLocksText="0">
      <xdr:nvSpPr>
        <xdr:cNvPr id="1" name="テキスト 1"/>
        <xdr:cNvSpPr txBox="1">
          <a:spLocks noChangeArrowheads="1"/>
        </xdr:cNvSpPr>
      </xdr:nvSpPr>
      <xdr:spPr>
        <a:xfrm>
          <a:off x="57150" y="7029450"/>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57150</xdr:colOff>
      <xdr:row>46</xdr:row>
      <xdr:rowOff>133350</xdr:rowOff>
    </xdr:from>
    <xdr:ext cx="85725" cy="200025"/>
    <xdr:sp fLocksText="0">
      <xdr:nvSpPr>
        <xdr:cNvPr id="2" name="テキスト 1"/>
        <xdr:cNvSpPr txBox="1">
          <a:spLocks noChangeArrowheads="1"/>
        </xdr:cNvSpPr>
      </xdr:nvSpPr>
      <xdr:spPr>
        <a:xfrm>
          <a:off x="57150" y="7029450"/>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0</xdr:rowOff>
    </xdr:from>
    <xdr:ext cx="114300" cy="257175"/>
    <xdr:sp fLocksText="0">
      <xdr:nvSpPr>
        <xdr:cNvPr id="1" name="テキスト 1"/>
        <xdr:cNvSpPr txBox="1">
          <a:spLocks noChangeArrowheads="1"/>
        </xdr:cNvSpPr>
      </xdr:nvSpPr>
      <xdr:spPr>
        <a:xfrm>
          <a:off x="57150" y="0"/>
          <a:ext cx="114300" cy="2571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57150</xdr:colOff>
      <xdr:row>47</xdr:row>
      <xdr:rowOff>123825</xdr:rowOff>
    </xdr:from>
    <xdr:ext cx="114300" cy="257175"/>
    <xdr:sp fLocksText="0">
      <xdr:nvSpPr>
        <xdr:cNvPr id="2" name="テキスト 1"/>
        <xdr:cNvSpPr txBox="1">
          <a:spLocks noChangeArrowheads="1"/>
        </xdr:cNvSpPr>
      </xdr:nvSpPr>
      <xdr:spPr>
        <a:xfrm>
          <a:off x="57150" y="7477125"/>
          <a:ext cx="114300" cy="2571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57150</xdr:colOff>
      <xdr:row>47</xdr:row>
      <xdr:rowOff>123825</xdr:rowOff>
    </xdr:from>
    <xdr:ext cx="114300" cy="257175"/>
    <xdr:sp fLocksText="0">
      <xdr:nvSpPr>
        <xdr:cNvPr id="3" name="テキスト 1"/>
        <xdr:cNvSpPr txBox="1">
          <a:spLocks noChangeArrowheads="1"/>
        </xdr:cNvSpPr>
      </xdr:nvSpPr>
      <xdr:spPr>
        <a:xfrm>
          <a:off x="57150" y="7477125"/>
          <a:ext cx="114300" cy="2571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57150</xdr:colOff>
      <xdr:row>47</xdr:row>
      <xdr:rowOff>123825</xdr:rowOff>
    </xdr:from>
    <xdr:ext cx="114300" cy="257175"/>
    <xdr:sp fLocksText="0">
      <xdr:nvSpPr>
        <xdr:cNvPr id="4" name="テキスト 1"/>
        <xdr:cNvSpPr txBox="1">
          <a:spLocks noChangeArrowheads="1"/>
        </xdr:cNvSpPr>
      </xdr:nvSpPr>
      <xdr:spPr>
        <a:xfrm>
          <a:off x="57150" y="7477125"/>
          <a:ext cx="114300" cy="2571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45</xdr:row>
      <xdr:rowOff>123825</xdr:rowOff>
    </xdr:from>
    <xdr:ext cx="85725" cy="190500"/>
    <xdr:sp fLocksText="0">
      <xdr:nvSpPr>
        <xdr:cNvPr id="1" name="テキスト 1"/>
        <xdr:cNvSpPr txBox="1">
          <a:spLocks noChangeArrowheads="1"/>
        </xdr:cNvSpPr>
      </xdr:nvSpPr>
      <xdr:spPr>
        <a:xfrm>
          <a:off x="57150" y="6962775"/>
          <a:ext cx="85725" cy="1905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57150</xdr:colOff>
      <xdr:row>45</xdr:row>
      <xdr:rowOff>123825</xdr:rowOff>
    </xdr:from>
    <xdr:ext cx="85725" cy="190500"/>
    <xdr:sp fLocksText="0">
      <xdr:nvSpPr>
        <xdr:cNvPr id="2" name="テキスト 1"/>
        <xdr:cNvSpPr txBox="1">
          <a:spLocks noChangeArrowheads="1"/>
        </xdr:cNvSpPr>
      </xdr:nvSpPr>
      <xdr:spPr>
        <a:xfrm>
          <a:off x="57150" y="6962775"/>
          <a:ext cx="85725" cy="1905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b11f0341\D\&#20418;&#20849;&#36890;&#65297;&#12496;&#12483;&#12463;&#12450;&#12483;&#12503;111107\&#20418;&#20849;&#36890;&#65297;\&#20853;&#24235;&#12398;&#22269;&#20445;&#12539;&#32769;&#20581;\&#20853;&#24235;&#12398;&#22269;&#20445;&#12539;&#32769;&#20581;&#65288;&#24179;&#25104;&#65298;&#65303;&#24180;&#24230;&#65289;\01&#32113;&#35336;&#34920;\01&#32113;&#35336;&#34920;\&#9675;27%20&#31532;2&#34920;&#12539;&#31532;4&#349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b11f0341\D\&#20418;&#20849;&#36890;&#65297;&#12496;&#12483;&#12463;&#12450;&#12483;&#12503;111107\&#20418;&#20849;&#36890;&#65297;\&#20853;&#24235;&#12398;&#22269;&#20445;&#12539;&#32769;&#20581;\&#20853;&#24235;&#12398;&#22269;&#20445;&#12539;&#32769;&#20581;&#65288;&#24179;&#25104;&#65298;&#65303;&#24180;&#24230;&#65289;\01&#32113;&#35336;&#34920;\01&#32113;&#35336;&#34920;\&#9675;27%20&#31532;3&#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32113;&#35336;&#34920;\01&#32113;&#35336;&#34920;\&#9675;28%20&#31532;2&#34920;&#12539;&#31532;4&#3492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1&#32113;&#35336;&#34920;\01&#32113;&#35336;&#34920;\&#9675;28%20&#31532;14&#349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03%20&#26087;&#21307;&#30274;&#20418;\28&#12402;&#12423;&#12358;&#12372;&#12398;&#22269;&#20445;&#12487;&#12540;&#12479;&#65288;&#25552;&#20986;&#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表"/>
      <sheetName val="4表1"/>
      <sheetName val="基礎データ"/>
      <sheetName val="一人あたり基金保有"/>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第３表２７"/>
      <sheetName val="第３表２６"/>
      <sheetName val="第３表25"/>
      <sheetName val="第３表２４"/>
      <sheetName val="第３表23 "/>
      <sheetName val="第３表22"/>
      <sheetName val="第３表21"/>
      <sheetName val="第３表20"/>
      <sheetName val="第３表⑲"/>
      <sheetName val="第３表 ⑱"/>
      <sheetName val="第３表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表"/>
      <sheetName val="4表1"/>
      <sheetName val="基礎データ"/>
      <sheetName val="一人あたり基金保有"/>
    </sheetNames>
    <sheetDataSet>
      <sheetData sheetId="0">
        <row r="5">
          <cell r="B5" t="str">
            <v>平成２４年度</v>
          </cell>
        </row>
        <row r="6">
          <cell r="B6" t="str">
            <v>２５</v>
          </cell>
        </row>
        <row r="7">
          <cell r="B7" t="str">
            <v>２６</v>
          </cell>
        </row>
        <row r="8">
          <cell r="B8" t="str">
            <v>２７</v>
          </cell>
        </row>
        <row r="9">
          <cell r="B9" t="str">
            <v>２８(県計)</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4-2表(医療)"/>
      <sheetName val="14-2表（後期）"/>
      <sheetName val="14-2表(介護)"/>
      <sheetName val="28 Ｂ２Ｅ２表一覧"/>
      <sheetName val=" 28 Ｂ４Ｅ３表一覧"/>
      <sheetName val="28 Ｂ３"/>
    </sheetNames>
    <sheetDataSet>
      <sheetData sheetId="0">
        <row r="6">
          <cell r="B6" t="str">
            <v>２８(県計)</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第6表"/>
      <sheetName val="第8表"/>
      <sheetName val="第9表"/>
      <sheetName val="第10表"/>
      <sheetName val="第11表"/>
      <sheetName val="第12表"/>
      <sheetName val="第16表"/>
      <sheetName val="第17表"/>
      <sheetName val="第18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186"/>
  <sheetViews>
    <sheetView tabSelected="1" view="pageBreakPreview" zoomScaleSheetLayoutView="100" workbookViewId="0" topLeftCell="A1">
      <selection activeCell="A1" sqref="A1"/>
    </sheetView>
  </sheetViews>
  <sheetFormatPr defaultColWidth="9.00390625" defaultRowHeight="12.75"/>
  <cols>
    <col min="1" max="1" width="4.75390625" style="2" customWidth="1"/>
    <col min="2" max="2" width="11.375" style="2" customWidth="1"/>
    <col min="3" max="3" width="11.875" style="13" customWidth="1"/>
    <col min="4" max="5" width="11.75390625" style="22" customWidth="1"/>
    <col min="6" max="6" width="10.00390625" style="22" customWidth="1"/>
    <col min="7" max="7" width="12.125" style="22" customWidth="1"/>
    <col min="8" max="12" width="10.00390625" style="22" customWidth="1"/>
    <col min="13" max="13" width="8.125" style="22" customWidth="1"/>
    <col min="14" max="14" width="8.625" style="22" customWidth="1"/>
    <col min="15" max="16" width="9.375" style="22" customWidth="1"/>
    <col min="17" max="17" width="12.875" style="22" bestFit="1" customWidth="1"/>
    <col min="18" max="18" width="11.375" style="22" customWidth="1"/>
    <col min="19" max="19" width="8.00390625" style="22" customWidth="1"/>
    <col min="20" max="20" width="7.25390625" style="22" customWidth="1"/>
    <col min="21" max="21" width="18.375" style="22" customWidth="1"/>
    <col min="22" max="22" width="12.75390625" style="22" customWidth="1"/>
    <col min="23" max="23" width="18.625" style="22" customWidth="1"/>
    <col min="24" max="24" width="7.375" style="22" customWidth="1"/>
    <col min="25" max="31" width="11.875" style="2" customWidth="1"/>
    <col min="32" max="32" width="7.125" style="2" customWidth="1"/>
    <col min="33" max="33" width="6.375" style="2" customWidth="1"/>
    <col min="34" max="41" width="11.875" style="2" customWidth="1"/>
    <col min="42" max="16384" width="9.125" style="2" customWidth="1"/>
  </cols>
  <sheetData>
    <row r="1" spans="2:24" s="3" customFormat="1" ht="17.25">
      <c r="B1" s="4"/>
      <c r="C1" s="539" t="s">
        <v>474</v>
      </c>
      <c r="D1" s="540"/>
      <c r="E1" s="541"/>
      <c r="F1" s="542"/>
      <c r="G1" s="543"/>
      <c r="H1" s="543"/>
      <c r="I1" s="543"/>
      <c r="J1" s="543"/>
      <c r="K1" s="543"/>
      <c r="L1" s="544"/>
      <c r="M1" s="545"/>
      <c r="N1" s="545"/>
      <c r="O1" s="545"/>
      <c r="P1" s="544"/>
      <c r="Q1" s="545"/>
      <c r="R1" s="545"/>
      <c r="S1" s="546"/>
      <c r="T1" s="545"/>
      <c r="U1" s="545"/>
      <c r="V1" s="545"/>
      <c r="W1" s="545"/>
      <c r="X1" s="545"/>
    </row>
    <row r="2" spans="1:24" s="3" customFormat="1" ht="15" customHeight="1">
      <c r="A2" s="5"/>
      <c r="B2" s="5"/>
      <c r="C2" s="547"/>
      <c r="D2" s="548"/>
      <c r="E2" s="548"/>
      <c r="F2" s="548"/>
      <c r="G2" s="548"/>
      <c r="H2" s="548"/>
      <c r="I2" s="548"/>
      <c r="J2" s="548"/>
      <c r="K2" s="548"/>
      <c r="L2" s="548"/>
      <c r="M2" s="549"/>
      <c r="N2" s="549"/>
      <c r="O2" s="549"/>
      <c r="P2" s="549"/>
      <c r="Q2" s="548"/>
      <c r="R2" s="548"/>
      <c r="S2" s="549"/>
      <c r="T2" s="549"/>
      <c r="U2" s="548"/>
      <c r="V2" s="548"/>
      <c r="W2" s="549"/>
      <c r="X2" s="548"/>
    </row>
    <row r="3" spans="1:24" s="3" customFormat="1" ht="12">
      <c r="A3" s="7"/>
      <c r="B3" s="7"/>
      <c r="C3" s="550" t="s">
        <v>0</v>
      </c>
      <c r="D3" s="551" t="s">
        <v>1</v>
      </c>
      <c r="E3" s="551" t="s">
        <v>2</v>
      </c>
      <c r="F3" s="551" t="s">
        <v>3</v>
      </c>
      <c r="G3" s="552" t="s">
        <v>136</v>
      </c>
      <c r="H3" s="553" t="s">
        <v>137</v>
      </c>
      <c r="I3" s="551" t="s">
        <v>475</v>
      </c>
      <c r="J3" s="551" t="s">
        <v>476</v>
      </c>
      <c r="K3" s="551" t="s">
        <v>477</v>
      </c>
      <c r="L3" s="552" t="s">
        <v>143</v>
      </c>
      <c r="M3" s="554" t="s">
        <v>4</v>
      </c>
      <c r="N3" s="551" t="s">
        <v>3</v>
      </c>
      <c r="O3" s="555" t="s">
        <v>534</v>
      </c>
      <c r="P3" s="554" t="s">
        <v>144</v>
      </c>
      <c r="Q3" s="551" t="s">
        <v>13</v>
      </c>
      <c r="R3" s="551" t="s">
        <v>5</v>
      </c>
      <c r="S3" s="551" t="s">
        <v>15</v>
      </c>
      <c r="T3" s="551" t="s">
        <v>478</v>
      </c>
      <c r="U3" s="556" t="s">
        <v>6</v>
      </c>
      <c r="V3" s="557"/>
      <c r="W3" s="557"/>
      <c r="X3" s="552" t="s">
        <v>20</v>
      </c>
    </row>
    <row r="4" spans="1:24" s="3" customFormat="1" ht="12">
      <c r="A4" s="1" t="s">
        <v>7</v>
      </c>
      <c r="B4" s="1" t="s">
        <v>8</v>
      </c>
      <c r="C4" s="558" t="s">
        <v>21</v>
      </c>
      <c r="D4" s="559"/>
      <c r="E4" s="559" t="s">
        <v>9</v>
      </c>
      <c r="F4" s="559" t="s">
        <v>10</v>
      </c>
      <c r="G4" s="560"/>
      <c r="H4" s="561" t="s">
        <v>138</v>
      </c>
      <c r="I4" s="559" t="s">
        <v>139</v>
      </c>
      <c r="J4" s="559" t="s">
        <v>141</v>
      </c>
      <c r="K4" s="559" t="s">
        <v>142</v>
      </c>
      <c r="L4" s="560" t="s">
        <v>144</v>
      </c>
      <c r="M4" s="562" t="s">
        <v>11</v>
      </c>
      <c r="N4" s="563" t="s">
        <v>99</v>
      </c>
      <c r="O4" s="563" t="s">
        <v>140</v>
      </c>
      <c r="P4" s="562" t="s">
        <v>140</v>
      </c>
      <c r="Q4" s="559"/>
      <c r="R4" s="559" t="s">
        <v>14</v>
      </c>
      <c r="S4" s="559"/>
      <c r="T4" s="559" t="s">
        <v>16</v>
      </c>
      <c r="U4" s="551" t="s">
        <v>17</v>
      </c>
      <c r="V4" s="551" t="s">
        <v>18</v>
      </c>
      <c r="W4" s="551" t="s">
        <v>19</v>
      </c>
      <c r="X4" s="560" t="s">
        <v>29</v>
      </c>
    </row>
    <row r="5" spans="1:24" s="3" customFormat="1" ht="12">
      <c r="A5" s="1"/>
      <c r="B5" s="1"/>
      <c r="C5" s="558"/>
      <c r="D5" s="559" t="s">
        <v>22</v>
      </c>
      <c r="E5" s="564" t="s">
        <v>23</v>
      </c>
      <c r="F5" s="559" t="s">
        <v>24</v>
      </c>
      <c r="G5" s="560" t="s">
        <v>25</v>
      </c>
      <c r="H5" s="559" t="s">
        <v>479</v>
      </c>
      <c r="I5" s="559" t="s">
        <v>535</v>
      </c>
      <c r="J5" s="559" t="s">
        <v>536</v>
      </c>
      <c r="K5" s="559" t="s">
        <v>537</v>
      </c>
      <c r="L5" s="560" t="s">
        <v>538</v>
      </c>
      <c r="M5" s="559" t="s">
        <v>26</v>
      </c>
      <c r="N5" s="559" t="s">
        <v>27</v>
      </c>
      <c r="O5" s="560" t="s">
        <v>539</v>
      </c>
      <c r="P5" s="560" t="s">
        <v>540</v>
      </c>
      <c r="Q5" s="559" t="s">
        <v>541</v>
      </c>
      <c r="R5" s="559" t="s">
        <v>542</v>
      </c>
      <c r="S5" s="559" t="s">
        <v>543</v>
      </c>
      <c r="T5" s="559" t="s">
        <v>12</v>
      </c>
      <c r="U5" s="559" t="s">
        <v>28</v>
      </c>
      <c r="V5" s="559"/>
      <c r="W5" s="559"/>
      <c r="X5" s="560"/>
    </row>
    <row r="6" spans="1:24" s="3" customFormat="1" ht="12">
      <c r="A6" s="9"/>
      <c r="B6" s="10" t="s">
        <v>96</v>
      </c>
      <c r="C6" s="565"/>
      <c r="D6" s="566" t="s">
        <v>30</v>
      </c>
      <c r="E6" s="566" t="s">
        <v>31</v>
      </c>
      <c r="F6" s="566" t="s">
        <v>31</v>
      </c>
      <c r="G6" s="567" t="s">
        <v>31</v>
      </c>
      <c r="H6" s="568"/>
      <c r="I6" s="567" t="s">
        <v>31</v>
      </c>
      <c r="J6" s="566"/>
      <c r="K6" s="566"/>
      <c r="L6" s="567"/>
      <c r="M6" s="566" t="s">
        <v>31</v>
      </c>
      <c r="N6" s="566" t="s">
        <v>32</v>
      </c>
      <c r="O6" s="567" t="s">
        <v>32</v>
      </c>
      <c r="P6" s="566"/>
      <c r="Q6" s="566" t="s">
        <v>31</v>
      </c>
      <c r="R6" s="566" t="s">
        <v>31</v>
      </c>
      <c r="S6" s="566" t="s">
        <v>32</v>
      </c>
      <c r="T6" s="566"/>
      <c r="U6" s="569" t="s">
        <v>33</v>
      </c>
      <c r="V6" s="569" t="s">
        <v>33</v>
      </c>
      <c r="W6" s="566" t="s">
        <v>33</v>
      </c>
      <c r="X6" s="567" t="s">
        <v>31</v>
      </c>
    </row>
    <row r="7" spans="1:24" s="3" customFormat="1" ht="12">
      <c r="A7" s="11"/>
      <c r="B7" s="41" t="s">
        <v>157</v>
      </c>
      <c r="C7" s="570"/>
      <c r="D7" s="571">
        <v>909607</v>
      </c>
      <c r="E7" s="572">
        <v>1575860</v>
      </c>
      <c r="F7" s="573">
        <v>86534</v>
      </c>
      <c r="G7" s="574">
        <v>53355</v>
      </c>
      <c r="H7" s="574">
        <v>429457</v>
      </c>
      <c r="I7" s="573">
        <v>573486</v>
      </c>
      <c r="J7" s="574">
        <v>265020</v>
      </c>
      <c r="K7" s="574">
        <v>254542</v>
      </c>
      <c r="L7" s="574">
        <v>519562</v>
      </c>
      <c r="M7" s="575">
        <v>1.7</v>
      </c>
      <c r="N7" s="443" t="s">
        <v>95</v>
      </c>
      <c r="O7" s="459">
        <v>36.39</v>
      </c>
      <c r="P7" s="576">
        <v>32.97</v>
      </c>
      <c r="Q7" s="577">
        <v>5555660</v>
      </c>
      <c r="R7" s="577">
        <v>1554350</v>
      </c>
      <c r="S7" s="449">
        <v>27.98</v>
      </c>
      <c r="T7" s="559"/>
      <c r="U7" s="571"/>
      <c r="V7" s="571"/>
      <c r="W7" s="459"/>
      <c r="X7" s="571">
        <v>762</v>
      </c>
    </row>
    <row r="8" spans="1:25" s="3" customFormat="1" ht="12">
      <c r="A8" s="15"/>
      <c r="B8" s="41" t="s">
        <v>158</v>
      </c>
      <c r="C8" s="558"/>
      <c r="D8" s="571">
        <v>905373</v>
      </c>
      <c r="E8" s="572">
        <v>1553239</v>
      </c>
      <c r="F8" s="573">
        <v>76445</v>
      </c>
      <c r="G8" s="574">
        <v>51225</v>
      </c>
      <c r="H8" s="574">
        <v>410765</v>
      </c>
      <c r="I8" s="573">
        <v>549449</v>
      </c>
      <c r="J8" s="574">
        <v>277915</v>
      </c>
      <c r="K8" s="574">
        <v>263885</v>
      </c>
      <c r="L8" s="574">
        <v>541800</v>
      </c>
      <c r="M8" s="575">
        <v>1.7</v>
      </c>
      <c r="N8" s="443" t="s">
        <v>95</v>
      </c>
      <c r="O8" s="459">
        <v>35.37</v>
      </c>
      <c r="P8" s="576">
        <v>34.88</v>
      </c>
      <c r="Q8" s="577">
        <v>5540146</v>
      </c>
      <c r="R8" s="577">
        <v>1529613</v>
      </c>
      <c r="S8" s="449">
        <v>27.61</v>
      </c>
      <c r="T8" s="559"/>
      <c r="U8" s="577"/>
      <c r="V8" s="577"/>
      <c r="W8" s="449"/>
      <c r="X8" s="571">
        <v>769</v>
      </c>
      <c r="Y8" s="16"/>
    </row>
    <row r="9" spans="1:25" s="3" customFormat="1" ht="12">
      <c r="A9" s="15"/>
      <c r="B9" s="41" t="s">
        <v>185</v>
      </c>
      <c r="C9" s="558"/>
      <c r="D9" s="578">
        <v>898431</v>
      </c>
      <c r="E9" s="573">
        <v>1524527</v>
      </c>
      <c r="F9" s="573">
        <v>62076</v>
      </c>
      <c r="G9" s="573">
        <v>48404</v>
      </c>
      <c r="H9" s="579">
        <v>388743</v>
      </c>
      <c r="I9" s="573">
        <v>520852</v>
      </c>
      <c r="J9" s="580">
        <v>289100</v>
      </c>
      <c r="K9" s="580">
        <v>277428</v>
      </c>
      <c r="L9" s="573">
        <v>559536</v>
      </c>
      <c r="M9" s="575">
        <v>1.7</v>
      </c>
      <c r="N9" s="581" t="s">
        <v>95</v>
      </c>
      <c r="O9" s="459">
        <v>34.16</v>
      </c>
      <c r="P9" s="459">
        <v>36.7</v>
      </c>
      <c r="Q9" s="577">
        <v>5523347</v>
      </c>
      <c r="R9" s="582">
        <v>1495740</v>
      </c>
      <c r="S9" s="449">
        <v>27.08</v>
      </c>
      <c r="T9" s="559"/>
      <c r="U9" s="577"/>
      <c r="V9" s="577"/>
      <c r="W9" s="449"/>
      <c r="X9" s="578">
        <v>786</v>
      </c>
      <c r="Y9" s="17"/>
    </row>
    <row r="10" spans="1:24" s="3" customFormat="1" ht="12">
      <c r="A10" s="20"/>
      <c r="B10" s="41" t="s">
        <v>481</v>
      </c>
      <c r="C10" s="583"/>
      <c r="D10" s="584">
        <v>887373</v>
      </c>
      <c r="E10" s="585">
        <v>1486580</v>
      </c>
      <c r="F10" s="585">
        <v>46661</v>
      </c>
      <c r="G10" s="585">
        <v>45556</v>
      </c>
      <c r="H10" s="586">
        <v>366584</v>
      </c>
      <c r="I10" s="585">
        <v>496909</v>
      </c>
      <c r="J10" s="585">
        <v>302221</v>
      </c>
      <c r="K10" s="587">
        <v>275310</v>
      </c>
      <c r="L10" s="585">
        <v>577531</v>
      </c>
      <c r="M10" s="588">
        <v>1.7</v>
      </c>
      <c r="N10" s="589" t="s">
        <v>95</v>
      </c>
      <c r="O10" s="480">
        <v>33.43</v>
      </c>
      <c r="P10" s="480">
        <v>38.85</v>
      </c>
      <c r="Q10" s="590">
        <v>5519679</v>
      </c>
      <c r="R10" s="591">
        <v>1450391</v>
      </c>
      <c r="S10" s="474">
        <v>26.28</v>
      </c>
      <c r="T10" s="592"/>
      <c r="U10" s="590"/>
      <c r="V10" s="590"/>
      <c r="W10" s="474"/>
      <c r="X10" s="584">
        <v>778</v>
      </c>
    </row>
    <row r="11" spans="1:24" s="3" customFormat="1" ht="12">
      <c r="A11" s="11"/>
      <c r="B11" s="34" t="s">
        <v>483</v>
      </c>
      <c r="C11" s="593"/>
      <c r="D11" s="594">
        <v>865799</v>
      </c>
      <c r="E11" s="594">
        <v>1428920</v>
      </c>
      <c r="F11" s="594">
        <v>29517</v>
      </c>
      <c r="G11" s="594">
        <v>42543</v>
      </c>
      <c r="H11" s="594">
        <v>342969</v>
      </c>
      <c r="I11" s="594">
        <v>468847</v>
      </c>
      <c r="J11" s="594">
        <v>314029</v>
      </c>
      <c r="K11" s="594">
        <v>260532</v>
      </c>
      <c r="L11" s="594">
        <v>574561</v>
      </c>
      <c r="M11" s="595">
        <v>1.7</v>
      </c>
      <c r="N11" s="596" t="s">
        <v>95</v>
      </c>
      <c r="O11" s="597">
        <v>32.81</v>
      </c>
      <c r="P11" s="597">
        <v>40.21</v>
      </c>
      <c r="Q11" s="598">
        <v>5502755</v>
      </c>
      <c r="R11" s="594">
        <v>1378976</v>
      </c>
      <c r="S11" s="597">
        <v>25.06</v>
      </c>
      <c r="T11" s="599"/>
      <c r="U11" s="598"/>
      <c r="V11" s="598"/>
      <c r="W11" s="597"/>
      <c r="X11" s="594">
        <v>778</v>
      </c>
    </row>
    <row r="12" spans="1:24" s="3" customFormat="1" ht="12">
      <c r="A12" s="11"/>
      <c r="B12" s="8" t="s">
        <v>34</v>
      </c>
      <c r="C12" s="570"/>
      <c r="D12" s="571">
        <v>769909</v>
      </c>
      <c r="E12" s="571">
        <v>1244988</v>
      </c>
      <c r="F12" s="571">
        <v>27315</v>
      </c>
      <c r="G12" s="571">
        <v>34300</v>
      </c>
      <c r="H12" s="571">
        <v>283128</v>
      </c>
      <c r="I12" s="571">
        <v>398851</v>
      </c>
      <c r="J12" s="571">
        <v>286603</v>
      </c>
      <c r="K12" s="571">
        <v>242106</v>
      </c>
      <c r="L12" s="571">
        <v>528709</v>
      </c>
      <c r="M12" s="600">
        <v>1.6</v>
      </c>
      <c r="N12" s="601">
        <v>2.19</v>
      </c>
      <c r="O12" s="459">
        <v>32.04</v>
      </c>
      <c r="P12" s="459">
        <v>42.47</v>
      </c>
      <c r="Q12" s="571">
        <v>5247267</v>
      </c>
      <c r="R12" s="571">
        <v>1198672</v>
      </c>
      <c r="S12" s="459">
        <v>22.84</v>
      </c>
      <c r="T12" s="560"/>
      <c r="U12" s="571"/>
      <c r="V12" s="571"/>
      <c r="W12" s="459"/>
      <c r="X12" s="571">
        <v>678</v>
      </c>
    </row>
    <row r="13" spans="1:24" s="3" customFormat="1" ht="12">
      <c r="A13" s="11"/>
      <c r="B13" s="8" t="s">
        <v>35</v>
      </c>
      <c r="C13" s="570"/>
      <c r="D13" s="571">
        <v>37973</v>
      </c>
      <c r="E13" s="571">
        <v>64646</v>
      </c>
      <c r="F13" s="571">
        <v>2202</v>
      </c>
      <c r="G13" s="571">
        <v>1394</v>
      </c>
      <c r="H13" s="571">
        <v>12679</v>
      </c>
      <c r="I13" s="571">
        <v>20035</v>
      </c>
      <c r="J13" s="571">
        <v>16967</v>
      </c>
      <c r="K13" s="571">
        <v>13571</v>
      </c>
      <c r="L13" s="571">
        <v>30538</v>
      </c>
      <c r="M13" s="600">
        <v>1.7</v>
      </c>
      <c r="N13" s="601">
        <v>3.41</v>
      </c>
      <c r="O13" s="459">
        <v>30.99</v>
      </c>
      <c r="P13" s="459">
        <v>47.24</v>
      </c>
      <c r="Q13" s="571">
        <v>255488</v>
      </c>
      <c r="R13" s="571">
        <v>62401</v>
      </c>
      <c r="S13" s="459">
        <v>24.42</v>
      </c>
      <c r="T13" s="459"/>
      <c r="U13" s="571"/>
      <c r="V13" s="571"/>
      <c r="W13" s="459"/>
      <c r="X13" s="571">
        <v>41</v>
      </c>
    </row>
    <row r="14" spans="1:24" s="3" customFormat="1" ht="12">
      <c r="A14" s="11"/>
      <c r="B14" s="8" t="s">
        <v>36</v>
      </c>
      <c r="C14" s="570"/>
      <c r="D14" s="571">
        <v>807882</v>
      </c>
      <c r="E14" s="571">
        <v>1309634</v>
      </c>
      <c r="F14" s="571">
        <v>29517</v>
      </c>
      <c r="G14" s="571">
        <v>35694</v>
      </c>
      <c r="H14" s="571">
        <v>295807</v>
      </c>
      <c r="I14" s="571">
        <v>418886</v>
      </c>
      <c r="J14" s="571">
        <v>303570</v>
      </c>
      <c r="K14" s="571">
        <v>255677</v>
      </c>
      <c r="L14" s="571">
        <v>559247</v>
      </c>
      <c r="M14" s="600">
        <v>1.6</v>
      </c>
      <c r="N14" s="601">
        <v>2.25</v>
      </c>
      <c r="O14" s="459">
        <v>31.98</v>
      </c>
      <c r="P14" s="459">
        <v>42.7</v>
      </c>
      <c r="Q14" s="571">
        <v>5502755</v>
      </c>
      <c r="R14" s="571">
        <v>1261073</v>
      </c>
      <c r="S14" s="459">
        <v>22.92</v>
      </c>
      <c r="T14" s="560" t="s">
        <v>37</v>
      </c>
      <c r="U14" s="571"/>
      <c r="V14" s="571"/>
      <c r="W14" s="560" t="s">
        <v>37</v>
      </c>
      <c r="X14" s="571">
        <v>719</v>
      </c>
    </row>
    <row r="15" spans="1:35" s="3" customFormat="1" ht="12">
      <c r="A15" s="11"/>
      <c r="B15" s="8" t="s">
        <v>38</v>
      </c>
      <c r="C15" s="570"/>
      <c r="D15" s="571">
        <v>57917</v>
      </c>
      <c r="E15" s="571">
        <v>119286</v>
      </c>
      <c r="F15" s="602" t="s">
        <v>95</v>
      </c>
      <c r="G15" s="571">
        <v>6849</v>
      </c>
      <c r="H15" s="571">
        <v>47162</v>
      </c>
      <c r="I15" s="571">
        <v>49961</v>
      </c>
      <c r="J15" s="571">
        <v>10459</v>
      </c>
      <c r="K15" s="571">
        <v>4855</v>
      </c>
      <c r="L15" s="571">
        <v>15314</v>
      </c>
      <c r="M15" s="600">
        <v>2.1</v>
      </c>
      <c r="N15" s="602" t="s">
        <v>95</v>
      </c>
      <c r="O15" s="459">
        <v>41.88</v>
      </c>
      <c r="P15" s="459">
        <v>12.84</v>
      </c>
      <c r="Q15" s="602" t="s">
        <v>95</v>
      </c>
      <c r="R15" s="571">
        <v>117903</v>
      </c>
      <c r="S15" s="602" t="s">
        <v>95</v>
      </c>
      <c r="T15" s="560" t="s">
        <v>39</v>
      </c>
      <c r="U15" s="571"/>
      <c r="V15" s="571"/>
      <c r="W15" s="560" t="s">
        <v>39</v>
      </c>
      <c r="X15" s="571">
        <v>59</v>
      </c>
      <c r="AH15" s="17"/>
      <c r="AI15" s="521"/>
    </row>
    <row r="16" spans="1:35" s="3" customFormat="1" ht="10.5" customHeight="1">
      <c r="A16" s="11"/>
      <c r="B16" s="1"/>
      <c r="C16" s="558"/>
      <c r="D16" s="577"/>
      <c r="E16" s="577"/>
      <c r="F16" s="577"/>
      <c r="G16" s="571"/>
      <c r="H16" s="603"/>
      <c r="I16" s="571"/>
      <c r="J16" s="577"/>
      <c r="K16" s="577"/>
      <c r="L16" s="571"/>
      <c r="M16" s="575"/>
      <c r="N16" s="449"/>
      <c r="O16" s="459"/>
      <c r="P16" s="459"/>
      <c r="Q16" s="577"/>
      <c r="R16" s="577"/>
      <c r="S16" s="449"/>
      <c r="T16" s="449"/>
      <c r="U16" s="577"/>
      <c r="V16" s="577"/>
      <c r="W16" s="449"/>
      <c r="X16" s="571"/>
      <c r="AH16" s="33"/>
      <c r="AI16" s="33"/>
    </row>
    <row r="17" spans="1:34" ht="12">
      <c r="A17" s="46">
        <v>1</v>
      </c>
      <c r="B17" s="1" t="s">
        <v>40</v>
      </c>
      <c r="C17" s="604" t="s">
        <v>484</v>
      </c>
      <c r="D17" s="605">
        <v>230877</v>
      </c>
      <c r="E17" s="606">
        <v>360603</v>
      </c>
      <c r="F17" s="606">
        <v>5626</v>
      </c>
      <c r="G17" s="607">
        <v>10074</v>
      </c>
      <c r="H17" s="608">
        <v>87732</v>
      </c>
      <c r="I17" s="606">
        <v>114791</v>
      </c>
      <c r="J17" s="609">
        <v>79615</v>
      </c>
      <c r="K17" s="609">
        <v>68391</v>
      </c>
      <c r="L17" s="606">
        <v>148006</v>
      </c>
      <c r="M17" s="575">
        <v>1.6</v>
      </c>
      <c r="N17" s="449">
        <v>1.56</v>
      </c>
      <c r="O17" s="459">
        <v>31.83</v>
      </c>
      <c r="P17" s="459">
        <v>41.04</v>
      </c>
      <c r="Q17" s="606">
        <v>1530858</v>
      </c>
      <c r="R17" s="606">
        <v>347622</v>
      </c>
      <c r="S17" s="449">
        <v>22.71</v>
      </c>
      <c r="T17" s="610" t="s">
        <v>467</v>
      </c>
      <c r="U17" s="611">
        <v>420000</v>
      </c>
      <c r="V17" s="611">
        <v>50000</v>
      </c>
      <c r="W17" s="559" t="s">
        <v>61</v>
      </c>
      <c r="X17" s="612">
        <v>196</v>
      </c>
      <c r="AC17" s="12"/>
      <c r="AF17"/>
      <c r="AG17" s="23"/>
      <c r="AH17" s="24"/>
    </row>
    <row r="18" spans="1:34" ht="13.5">
      <c r="A18" s="46">
        <v>2</v>
      </c>
      <c r="B18" s="1" t="s">
        <v>41</v>
      </c>
      <c r="C18" s="604" t="s">
        <v>485</v>
      </c>
      <c r="D18" s="605">
        <v>76590</v>
      </c>
      <c r="E18" s="606">
        <v>127810</v>
      </c>
      <c r="F18" s="606">
        <v>2715</v>
      </c>
      <c r="G18" s="606">
        <v>4143</v>
      </c>
      <c r="H18" s="613">
        <v>30638</v>
      </c>
      <c r="I18" s="606">
        <v>40813</v>
      </c>
      <c r="J18" s="609">
        <v>28416</v>
      </c>
      <c r="K18" s="609">
        <v>23800</v>
      </c>
      <c r="L18" s="606">
        <v>52216</v>
      </c>
      <c r="M18" s="575">
        <v>1.7</v>
      </c>
      <c r="N18" s="449">
        <v>2.12</v>
      </c>
      <c r="O18" s="459">
        <v>31.93</v>
      </c>
      <c r="P18" s="459">
        <v>40.85</v>
      </c>
      <c r="Q18" s="606">
        <v>533077</v>
      </c>
      <c r="R18" s="606">
        <v>123039</v>
      </c>
      <c r="S18" s="449">
        <v>23.08</v>
      </c>
      <c r="T18" s="610" t="s">
        <v>467</v>
      </c>
      <c r="U18" s="611">
        <v>420000</v>
      </c>
      <c r="V18" s="611">
        <v>50000</v>
      </c>
      <c r="W18" s="614" t="s">
        <v>468</v>
      </c>
      <c r="X18" s="612">
        <v>48</v>
      </c>
      <c r="AC18" s="12"/>
      <c r="AF18" s="25"/>
      <c r="AG18" s="26"/>
      <c r="AH18" s="27"/>
    </row>
    <row r="19" spans="1:34" ht="12">
      <c r="A19" s="46">
        <v>3</v>
      </c>
      <c r="B19" s="1" t="s">
        <v>42</v>
      </c>
      <c r="C19" s="604" t="s">
        <v>486</v>
      </c>
      <c r="D19" s="605">
        <v>72984</v>
      </c>
      <c r="E19" s="606">
        <v>113892</v>
      </c>
      <c r="F19" s="606">
        <v>2262</v>
      </c>
      <c r="G19" s="606">
        <v>3358</v>
      </c>
      <c r="H19" s="613">
        <v>28538</v>
      </c>
      <c r="I19" s="606">
        <v>37969</v>
      </c>
      <c r="J19" s="609">
        <v>23429</v>
      </c>
      <c r="K19" s="609">
        <v>20598</v>
      </c>
      <c r="L19" s="606">
        <v>44027</v>
      </c>
      <c r="M19" s="575">
        <v>1.6</v>
      </c>
      <c r="N19" s="449">
        <v>1.99</v>
      </c>
      <c r="O19" s="459">
        <v>33.34</v>
      </c>
      <c r="P19" s="459">
        <v>38.66</v>
      </c>
      <c r="Q19" s="606">
        <v>450765</v>
      </c>
      <c r="R19" s="606">
        <v>108553</v>
      </c>
      <c r="S19" s="449">
        <v>24.08</v>
      </c>
      <c r="T19" s="610" t="s">
        <v>467</v>
      </c>
      <c r="U19" s="611">
        <v>420000</v>
      </c>
      <c r="V19" s="611">
        <v>30000</v>
      </c>
      <c r="W19" s="614" t="s">
        <v>103</v>
      </c>
      <c r="X19" s="612">
        <v>62</v>
      </c>
      <c r="AC19" s="12"/>
      <c r="AF19"/>
      <c r="AG19" s="28"/>
      <c r="AH19" s="27"/>
    </row>
    <row r="20" spans="1:34" ht="12">
      <c r="A20" s="46">
        <v>4</v>
      </c>
      <c r="B20" s="1" t="s">
        <v>43</v>
      </c>
      <c r="C20" s="604" t="s">
        <v>487</v>
      </c>
      <c r="D20" s="605">
        <v>40962</v>
      </c>
      <c r="E20" s="606">
        <v>66284</v>
      </c>
      <c r="F20" s="606">
        <v>1747</v>
      </c>
      <c r="G20" s="606">
        <v>1719</v>
      </c>
      <c r="H20" s="613">
        <v>14012</v>
      </c>
      <c r="I20" s="606">
        <v>20641</v>
      </c>
      <c r="J20" s="609">
        <v>16074</v>
      </c>
      <c r="K20" s="609">
        <v>13838</v>
      </c>
      <c r="L20" s="606">
        <v>29912</v>
      </c>
      <c r="M20" s="575">
        <v>1.6</v>
      </c>
      <c r="N20" s="449">
        <v>2.64</v>
      </c>
      <c r="O20" s="459">
        <v>31.14</v>
      </c>
      <c r="P20" s="459">
        <v>45.13</v>
      </c>
      <c r="Q20" s="606">
        <v>294312</v>
      </c>
      <c r="R20" s="606">
        <v>63976</v>
      </c>
      <c r="S20" s="449">
        <v>21.74</v>
      </c>
      <c r="T20" s="610" t="s">
        <v>467</v>
      </c>
      <c r="U20" s="611">
        <v>420000</v>
      </c>
      <c r="V20" s="611">
        <v>50000</v>
      </c>
      <c r="W20" s="614" t="s">
        <v>104</v>
      </c>
      <c r="X20" s="612">
        <v>32</v>
      </c>
      <c r="AC20" s="12"/>
      <c r="AF20"/>
      <c r="AG20" s="28"/>
      <c r="AH20" s="27"/>
    </row>
    <row r="21" spans="1:34" ht="12">
      <c r="A21" s="46">
        <v>5</v>
      </c>
      <c r="B21" s="1" t="s">
        <v>44</v>
      </c>
      <c r="C21" s="604" t="s">
        <v>488</v>
      </c>
      <c r="D21" s="605">
        <v>62129</v>
      </c>
      <c r="E21" s="606">
        <v>98721</v>
      </c>
      <c r="F21" s="606">
        <v>1797</v>
      </c>
      <c r="G21" s="606">
        <v>2657</v>
      </c>
      <c r="H21" s="613">
        <v>23049</v>
      </c>
      <c r="I21" s="606">
        <v>32336</v>
      </c>
      <c r="J21" s="609">
        <v>22048</v>
      </c>
      <c r="K21" s="609">
        <v>18631</v>
      </c>
      <c r="L21" s="606">
        <v>40679</v>
      </c>
      <c r="M21" s="575">
        <v>1.6</v>
      </c>
      <c r="N21" s="449">
        <v>1.82</v>
      </c>
      <c r="O21" s="459">
        <v>32.75</v>
      </c>
      <c r="P21" s="459">
        <v>41.21</v>
      </c>
      <c r="Q21" s="606">
        <v>488079</v>
      </c>
      <c r="R21" s="606">
        <v>95364</v>
      </c>
      <c r="S21" s="449">
        <v>19.54</v>
      </c>
      <c r="T21" s="610" t="s">
        <v>467</v>
      </c>
      <c r="U21" s="611">
        <v>420000</v>
      </c>
      <c r="V21" s="611">
        <v>50000</v>
      </c>
      <c r="W21" s="614" t="s">
        <v>104</v>
      </c>
      <c r="X21" s="612">
        <v>89</v>
      </c>
      <c r="AC21" s="12"/>
      <c r="AF21"/>
      <c r="AG21" s="28"/>
      <c r="AH21" s="27"/>
    </row>
    <row r="22" spans="1:34" ht="12">
      <c r="A22" s="46">
        <v>6</v>
      </c>
      <c r="B22" s="1" t="s">
        <v>45</v>
      </c>
      <c r="C22" s="604" t="s">
        <v>489</v>
      </c>
      <c r="D22" s="605">
        <v>7416</v>
      </c>
      <c r="E22" s="606">
        <v>12522</v>
      </c>
      <c r="F22" s="606">
        <v>453</v>
      </c>
      <c r="G22" s="606">
        <v>319</v>
      </c>
      <c r="H22" s="613">
        <v>2529</v>
      </c>
      <c r="I22" s="606">
        <v>4324</v>
      </c>
      <c r="J22" s="609">
        <v>3117</v>
      </c>
      <c r="K22" s="609">
        <v>2233</v>
      </c>
      <c r="L22" s="606">
        <v>5350</v>
      </c>
      <c r="M22" s="575">
        <v>1.7</v>
      </c>
      <c r="N22" s="449">
        <v>3.62</v>
      </c>
      <c r="O22" s="459">
        <v>34.53</v>
      </c>
      <c r="P22" s="459">
        <v>42.72</v>
      </c>
      <c r="Q22" s="606">
        <v>43280</v>
      </c>
      <c r="R22" s="606">
        <v>12048</v>
      </c>
      <c r="S22" s="449">
        <v>27.84</v>
      </c>
      <c r="T22" s="610" t="s">
        <v>467</v>
      </c>
      <c r="U22" s="611">
        <v>420000</v>
      </c>
      <c r="V22" s="611">
        <v>50000</v>
      </c>
      <c r="W22" s="615" t="s">
        <v>104</v>
      </c>
      <c r="X22" s="612">
        <v>5</v>
      </c>
      <c r="AC22" s="12"/>
      <c r="AF22"/>
      <c r="AG22" s="28"/>
      <c r="AH22" s="27"/>
    </row>
    <row r="23" spans="1:34" ht="12">
      <c r="A23" s="46">
        <v>7</v>
      </c>
      <c r="B23" s="1" t="s">
        <v>46</v>
      </c>
      <c r="C23" s="604" t="s">
        <v>487</v>
      </c>
      <c r="D23" s="605">
        <v>13649</v>
      </c>
      <c r="E23" s="606">
        <v>21601</v>
      </c>
      <c r="F23" s="606">
        <v>416</v>
      </c>
      <c r="G23" s="606">
        <v>554</v>
      </c>
      <c r="H23" s="613">
        <v>4604</v>
      </c>
      <c r="I23" s="606">
        <v>7314</v>
      </c>
      <c r="J23" s="609">
        <v>4858</v>
      </c>
      <c r="K23" s="609">
        <v>4271</v>
      </c>
      <c r="L23" s="606">
        <v>9129</v>
      </c>
      <c r="M23" s="575">
        <v>1.6</v>
      </c>
      <c r="N23" s="449">
        <v>1.93</v>
      </c>
      <c r="O23" s="459">
        <v>33.86</v>
      </c>
      <c r="P23" s="459">
        <v>42.26</v>
      </c>
      <c r="Q23" s="606">
        <v>94474</v>
      </c>
      <c r="R23" s="606">
        <v>20787</v>
      </c>
      <c r="S23" s="449">
        <v>22</v>
      </c>
      <c r="T23" s="610" t="s">
        <v>467</v>
      </c>
      <c r="U23" s="611">
        <v>420000</v>
      </c>
      <c r="V23" s="611">
        <v>50000</v>
      </c>
      <c r="W23" s="615" t="s">
        <v>469</v>
      </c>
      <c r="X23" s="612">
        <v>17</v>
      </c>
      <c r="AC23" s="12"/>
      <c r="AF23"/>
      <c r="AG23" s="28"/>
      <c r="AH23" s="27"/>
    </row>
    <row r="24" spans="1:34" ht="12">
      <c r="A24" s="46">
        <v>8</v>
      </c>
      <c r="B24" s="1" t="s">
        <v>47</v>
      </c>
      <c r="C24" s="604" t="s">
        <v>490</v>
      </c>
      <c r="D24" s="605">
        <v>28224</v>
      </c>
      <c r="E24" s="606">
        <v>45807</v>
      </c>
      <c r="F24" s="606">
        <v>1024</v>
      </c>
      <c r="G24" s="606">
        <v>1432</v>
      </c>
      <c r="H24" s="613">
        <v>10950</v>
      </c>
      <c r="I24" s="606">
        <v>14606</v>
      </c>
      <c r="J24" s="609">
        <v>9958</v>
      </c>
      <c r="K24" s="609">
        <v>8861</v>
      </c>
      <c r="L24" s="606">
        <v>18819</v>
      </c>
      <c r="M24" s="575">
        <v>1.6</v>
      </c>
      <c r="N24" s="449">
        <v>2.24</v>
      </c>
      <c r="O24" s="459">
        <v>31.89</v>
      </c>
      <c r="P24" s="459">
        <v>41.08</v>
      </c>
      <c r="Q24" s="606">
        <v>196632</v>
      </c>
      <c r="R24" s="606">
        <v>44153</v>
      </c>
      <c r="S24" s="449">
        <v>22.45</v>
      </c>
      <c r="T24" s="610" t="s">
        <v>467</v>
      </c>
      <c r="U24" s="611">
        <v>420000</v>
      </c>
      <c r="V24" s="611">
        <v>30000</v>
      </c>
      <c r="W24" s="615" t="s">
        <v>104</v>
      </c>
      <c r="X24" s="612">
        <v>28</v>
      </c>
      <c r="AC24" s="12"/>
      <c r="AF24"/>
      <c r="AG24" s="28"/>
      <c r="AH24" s="27"/>
    </row>
    <row r="25" spans="1:34" ht="12">
      <c r="A25" s="46">
        <v>9</v>
      </c>
      <c r="B25" s="1" t="s">
        <v>48</v>
      </c>
      <c r="C25" s="604" t="s">
        <v>491</v>
      </c>
      <c r="D25" s="605">
        <v>4857</v>
      </c>
      <c r="E25" s="606">
        <v>7908</v>
      </c>
      <c r="F25" s="606">
        <v>226</v>
      </c>
      <c r="G25" s="606">
        <v>186</v>
      </c>
      <c r="H25" s="613">
        <v>1319</v>
      </c>
      <c r="I25" s="606">
        <v>2243</v>
      </c>
      <c r="J25" s="609">
        <v>2283</v>
      </c>
      <c r="K25" s="609">
        <v>1877</v>
      </c>
      <c r="L25" s="606">
        <v>4160</v>
      </c>
      <c r="M25" s="575">
        <v>1.6</v>
      </c>
      <c r="N25" s="449">
        <v>2.86</v>
      </c>
      <c r="O25" s="459">
        <v>28.36</v>
      </c>
      <c r="P25" s="459">
        <v>52.6</v>
      </c>
      <c r="Q25" s="606">
        <v>29847</v>
      </c>
      <c r="R25" s="606">
        <v>7624</v>
      </c>
      <c r="S25" s="449">
        <v>25.54</v>
      </c>
      <c r="T25" s="610" t="s">
        <v>467</v>
      </c>
      <c r="U25" s="611">
        <v>420000</v>
      </c>
      <c r="V25" s="611">
        <v>50000</v>
      </c>
      <c r="W25" s="615" t="s">
        <v>103</v>
      </c>
      <c r="X25" s="612">
        <v>8</v>
      </c>
      <c r="AC25" s="12"/>
      <c r="AF25"/>
      <c r="AG25" s="28"/>
      <c r="AH25" s="27"/>
    </row>
    <row r="26" spans="1:34" ht="12" customHeight="1">
      <c r="A26" s="46">
        <v>11</v>
      </c>
      <c r="B26" s="1" t="s">
        <v>50</v>
      </c>
      <c r="C26" s="604" t="s">
        <v>492</v>
      </c>
      <c r="D26" s="605">
        <v>38257</v>
      </c>
      <c r="E26" s="606">
        <v>63821</v>
      </c>
      <c r="F26" s="606">
        <v>1279</v>
      </c>
      <c r="G26" s="606">
        <v>1618</v>
      </c>
      <c r="H26" s="613">
        <v>13425</v>
      </c>
      <c r="I26" s="606">
        <v>18938</v>
      </c>
      <c r="J26" s="609">
        <v>16170</v>
      </c>
      <c r="K26" s="609">
        <v>13670</v>
      </c>
      <c r="L26" s="606">
        <v>29840</v>
      </c>
      <c r="M26" s="575">
        <v>1.7</v>
      </c>
      <c r="N26" s="449">
        <v>2</v>
      </c>
      <c r="O26" s="459">
        <v>29.67</v>
      </c>
      <c r="P26" s="459">
        <v>46.76</v>
      </c>
      <c r="Q26" s="606">
        <v>265524</v>
      </c>
      <c r="R26" s="606">
        <v>61597</v>
      </c>
      <c r="S26" s="449">
        <v>23.2</v>
      </c>
      <c r="T26" s="610" t="s">
        <v>467</v>
      </c>
      <c r="U26" s="611">
        <v>420000</v>
      </c>
      <c r="V26" s="611">
        <v>50000</v>
      </c>
      <c r="W26" s="615" t="s">
        <v>104</v>
      </c>
      <c r="X26" s="612">
        <v>21</v>
      </c>
      <c r="AC26" s="12"/>
      <c r="AF26"/>
      <c r="AG26" s="28"/>
      <c r="AH26" s="27"/>
    </row>
    <row r="27" spans="1:34" ht="15.75" customHeight="1">
      <c r="A27" s="46">
        <v>13</v>
      </c>
      <c r="B27" s="1" t="s">
        <v>51</v>
      </c>
      <c r="C27" s="604" t="s">
        <v>493</v>
      </c>
      <c r="D27" s="605">
        <v>6862</v>
      </c>
      <c r="E27" s="606">
        <v>11299</v>
      </c>
      <c r="F27" s="606">
        <v>403</v>
      </c>
      <c r="G27" s="606">
        <v>212</v>
      </c>
      <c r="H27" s="613">
        <v>2044</v>
      </c>
      <c r="I27" s="606">
        <v>3539</v>
      </c>
      <c r="J27" s="609">
        <v>3057</v>
      </c>
      <c r="K27" s="609">
        <v>2447</v>
      </c>
      <c r="L27" s="606">
        <v>5504</v>
      </c>
      <c r="M27" s="575">
        <v>1.6</v>
      </c>
      <c r="N27" s="449">
        <v>3.57</v>
      </c>
      <c r="O27" s="459">
        <v>31.32</v>
      </c>
      <c r="P27" s="459">
        <v>48.71</v>
      </c>
      <c r="Q27" s="606">
        <v>47656</v>
      </c>
      <c r="R27" s="606">
        <v>10817</v>
      </c>
      <c r="S27" s="449">
        <v>22.7</v>
      </c>
      <c r="T27" s="610" t="s">
        <v>467</v>
      </c>
      <c r="U27" s="611">
        <v>420000</v>
      </c>
      <c r="V27" s="611">
        <v>50000</v>
      </c>
      <c r="W27" s="615" t="s">
        <v>103</v>
      </c>
      <c r="X27" s="612">
        <v>6</v>
      </c>
      <c r="AC27" s="12"/>
      <c r="AF27"/>
      <c r="AG27" s="28"/>
      <c r="AH27" s="27"/>
    </row>
    <row r="28" spans="1:34" ht="12">
      <c r="A28" s="46">
        <v>14</v>
      </c>
      <c r="B28" s="1" t="s">
        <v>52</v>
      </c>
      <c r="C28" s="604" t="s">
        <v>494</v>
      </c>
      <c r="D28" s="605">
        <v>5989</v>
      </c>
      <c r="E28" s="606">
        <v>10014</v>
      </c>
      <c r="F28" s="606">
        <v>238</v>
      </c>
      <c r="G28" s="606">
        <v>289</v>
      </c>
      <c r="H28" s="613">
        <v>2048</v>
      </c>
      <c r="I28" s="606">
        <v>3232</v>
      </c>
      <c r="J28" s="609">
        <v>2393</v>
      </c>
      <c r="K28" s="609">
        <v>2052</v>
      </c>
      <c r="L28" s="606">
        <v>4445</v>
      </c>
      <c r="M28" s="575">
        <v>1.7</v>
      </c>
      <c r="N28" s="449">
        <v>2.38</v>
      </c>
      <c r="O28" s="459">
        <v>32.27</v>
      </c>
      <c r="P28" s="459">
        <v>44.39</v>
      </c>
      <c r="Q28" s="606">
        <v>40098</v>
      </c>
      <c r="R28" s="606">
        <v>9579</v>
      </c>
      <c r="S28" s="449">
        <v>23.89</v>
      </c>
      <c r="T28" s="610" t="s">
        <v>467</v>
      </c>
      <c r="U28" s="611">
        <v>420000</v>
      </c>
      <c r="V28" s="611">
        <v>50000</v>
      </c>
      <c r="W28" s="615" t="s">
        <v>104</v>
      </c>
      <c r="X28" s="612">
        <v>10</v>
      </c>
      <c r="AC28" s="12"/>
      <c r="AF28"/>
      <c r="AG28" s="28"/>
      <c r="AH28" s="27"/>
    </row>
    <row r="29" spans="1:34" ht="12">
      <c r="A29" s="46">
        <v>15</v>
      </c>
      <c r="B29" s="1" t="s">
        <v>53</v>
      </c>
      <c r="C29" s="604" t="s">
        <v>495</v>
      </c>
      <c r="D29" s="605">
        <v>31887</v>
      </c>
      <c r="E29" s="606">
        <v>51976</v>
      </c>
      <c r="F29" s="606">
        <v>1067</v>
      </c>
      <c r="G29" s="606">
        <v>1284</v>
      </c>
      <c r="H29" s="613">
        <v>10960</v>
      </c>
      <c r="I29" s="606">
        <v>16669</v>
      </c>
      <c r="J29" s="609">
        <v>12208</v>
      </c>
      <c r="K29" s="609">
        <v>10855</v>
      </c>
      <c r="L29" s="606">
        <v>23063</v>
      </c>
      <c r="M29" s="575">
        <v>1.6</v>
      </c>
      <c r="N29" s="449">
        <v>2.05</v>
      </c>
      <c r="O29" s="459">
        <v>32.07</v>
      </c>
      <c r="P29" s="459">
        <v>44.37</v>
      </c>
      <c r="Q29" s="606">
        <v>225010</v>
      </c>
      <c r="R29" s="606">
        <v>49894</v>
      </c>
      <c r="S29" s="449">
        <v>22.17</v>
      </c>
      <c r="T29" s="610" t="s">
        <v>467</v>
      </c>
      <c r="U29" s="611">
        <v>420000</v>
      </c>
      <c r="V29" s="611">
        <v>50000</v>
      </c>
      <c r="W29" s="616" t="s">
        <v>61</v>
      </c>
      <c r="X29" s="612">
        <v>14</v>
      </c>
      <c r="AC29" s="12"/>
      <c r="AF29"/>
      <c r="AG29" s="28"/>
      <c r="AH29" s="27"/>
    </row>
    <row r="30" spans="1:34" ht="12">
      <c r="A30" s="46">
        <v>16</v>
      </c>
      <c r="B30" s="1" t="s">
        <v>54</v>
      </c>
      <c r="C30" s="604" t="s">
        <v>496</v>
      </c>
      <c r="D30" s="605">
        <v>12544</v>
      </c>
      <c r="E30" s="606">
        <v>21055</v>
      </c>
      <c r="F30" s="606">
        <v>541</v>
      </c>
      <c r="G30" s="606">
        <v>530</v>
      </c>
      <c r="H30" s="613">
        <v>4028</v>
      </c>
      <c r="I30" s="606">
        <v>6360</v>
      </c>
      <c r="J30" s="609">
        <v>5349</v>
      </c>
      <c r="K30" s="609">
        <v>4788</v>
      </c>
      <c r="L30" s="606">
        <v>10137</v>
      </c>
      <c r="M30" s="575">
        <v>1.7</v>
      </c>
      <c r="N30" s="449">
        <v>2.57</v>
      </c>
      <c r="O30" s="459">
        <v>30.21</v>
      </c>
      <c r="P30" s="459">
        <v>48.15</v>
      </c>
      <c r="Q30" s="606">
        <v>76370</v>
      </c>
      <c r="R30" s="606">
        <v>20307</v>
      </c>
      <c r="S30" s="449">
        <v>26.59</v>
      </c>
      <c r="T30" s="610" t="s">
        <v>467</v>
      </c>
      <c r="U30" s="611">
        <v>420000</v>
      </c>
      <c r="V30" s="611">
        <v>50000</v>
      </c>
      <c r="W30" s="615" t="s">
        <v>470</v>
      </c>
      <c r="X30" s="612">
        <v>9</v>
      </c>
      <c r="AC30" s="12"/>
      <c r="AF30"/>
      <c r="AG30" s="28"/>
      <c r="AH30" s="27"/>
    </row>
    <row r="31" spans="1:34" ht="12">
      <c r="A31" s="46">
        <v>17</v>
      </c>
      <c r="B31" s="1" t="s">
        <v>55</v>
      </c>
      <c r="C31" s="604" t="s">
        <v>497</v>
      </c>
      <c r="D31" s="605">
        <v>13384</v>
      </c>
      <c r="E31" s="606">
        <v>22493</v>
      </c>
      <c r="F31" s="606">
        <v>716</v>
      </c>
      <c r="G31" s="606">
        <v>569</v>
      </c>
      <c r="H31" s="613">
        <v>4607</v>
      </c>
      <c r="I31" s="606">
        <v>6651</v>
      </c>
      <c r="J31" s="609">
        <v>5910</v>
      </c>
      <c r="K31" s="609">
        <v>4756</v>
      </c>
      <c r="L31" s="606">
        <v>10666</v>
      </c>
      <c r="M31" s="575">
        <v>1.7</v>
      </c>
      <c r="N31" s="449">
        <v>3.18</v>
      </c>
      <c r="O31" s="459">
        <v>29.57</v>
      </c>
      <c r="P31" s="459">
        <v>47.42</v>
      </c>
      <c r="Q31" s="606">
        <v>90010</v>
      </c>
      <c r="R31" s="606">
        <v>21685</v>
      </c>
      <c r="S31" s="449">
        <v>24.09</v>
      </c>
      <c r="T31" s="610" t="s">
        <v>467</v>
      </c>
      <c r="U31" s="611">
        <v>420000</v>
      </c>
      <c r="V31" s="611">
        <v>50000</v>
      </c>
      <c r="W31" s="615" t="s">
        <v>104</v>
      </c>
      <c r="X31" s="612">
        <v>15</v>
      </c>
      <c r="AC31" s="12"/>
      <c r="AF31"/>
      <c r="AG31" s="28"/>
      <c r="AH31" s="27"/>
    </row>
    <row r="32" spans="1:34" ht="12">
      <c r="A32" s="46">
        <v>18</v>
      </c>
      <c r="B32" s="1" t="s">
        <v>56</v>
      </c>
      <c r="C32" s="604" t="s">
        <v>498</v>
      </c>
      <c r="D32" s="605">
        <v>23016</v>
      </c>
      <c r="E32" s="606">
        <v>37448</v>
      </c>
      <c r="F32" s="606">
        <v>862</v>
      </c>
      <c r="G32" s="606">
        <v>837</v>
      </c>
      <c r="H32" s="613">
        <v>7374</v>
      </c>
      <c r="I32" s="606">
        <v>11436</v>
      </c>
      <c r="J32" s="609">
        <v>8877</v>
      </c>
      <c r="K32" s="609">
        <v>8924</v>
      </c>
      <c r="L32" s="606">
        <v>17801</v>
      </c>
      <c r="M32" s="575">
        <v>1.6</v>
      </c>
      <c r="N32" s="449">
        <v>2.3</v>
      </c>
      <c r="O32" s="459">
        <v>30.54</v>
      </c>
      <c r="P32" s="459">
        <v>47.54</v>
      </c>
      <c r="Q32" s="606">
        <v>155500</v>
      </c>
      <c r="R32" s="606">
        <v>35813</v>
      </c>
      <c r="S32" s="449">
        <v>23.03</v>
      </c>
      <c r="T32" s="610" t="s">
        <v>467</v>
      </c>
      <c r="U32" s="611">
        <v>420000</v>
      </c>
      <c r="V32" s="611">
        <v>50000</v>
      </c>
      <c r="W32" s="616" t="s">
        <v>61</v>
      </c>
      <c r="X32" s="612">
        <v>22</v>
      </c>
      <c r="AC32" s="12"/>
      <c r="AF32"/>
      <c r="AG32" s="28"/>
      <c r="AH32" s="27"/>
    </row>
    <row r="33" spans="1:34" ht="12">
      <c r="A33" s="46">
        <v>19</v>
      </c>
      <c r="B33" s="1" t="s">
        <v>57</v>
      </c>
      <c r="C33" s="604" t="s">
        <v>499</v>
      </c>
      <c r="D33" s="605">
        <v>6763</v>
      </c>
      <c r="E33" s="606">
        <v>11501</v>
      </c>
      <c r="F33" s="606">
        <v>392</v>
      </c>
      <c r="G33" s="606">
        <v>305</v>
      </c>
      <c r="H33" s="613">
        <v>2446</v>
      </c>
      <c r="I33" s="606">
        <v>3605</v>
      </c>
      <c r="J33" s="609">
        <v>2877</v>
      </c>
      <c r="K33" s="609">
        <v>2268</v>
      </c>
      <c r="L33" s="606">
        <v>5145</v>
      </c>
      <c r="M33" s="575">
        <v>1.7</v>
      </c>
      <c r="N33" s="449">
        <v>3.41</v>
      </c>
      <c r="O33" s="459">
        <v>31.35</v>
      </c>
      <c r="P33" s="459">
        <v>44.74</v>
      </c>
      <c r="Q33" s="606">
        <v>48270</v>
      </c>
      <c r="R33" s="606">
        <v>11135</v>
      </c>
      <c r="S33" s="449">
        <v>23.07</v>
      </c>
      <c r="T33" s="610" t="s">
        <v>467</v>
      </c>
      <c r="U33" s="611">
        <v>420000</v>
      </c>
      <c r="V33" s="611">
        <v>50000</v>
      </c>
      <c r="W33" s="615" t="s">
        <v>104</v>
      </c>
      <c r="X33" s="612">
        <v>6</v>
      </c>
      <c r="AC33" s="12"/>
      <c r="AF33"/>
      <c r="AG33" s="28"/>
      <c r="AH33" s="27"/>
    </row>
    <row r="34" spans="1:34" ht="12">
      <c r="A34" s="46">
        <v>20</v>
      </c>
      <c r="B34" s="1" t="s">
        <v>58</v>
      </c>
      <c r="C34" s="604" t="s">
        <v>500</v>
      </c>
      <c r="D34" s="605">
        <v>12912</v>
      </c>
      <c r="E34" s="606">
        <v>21530</v>
      </c>
      <c r="F34" s="606">
        <v>721</v>
      </c>
      <c r="G34" s="606">
        <v>526</v>
      </c>
      <c r="H34" s="613">
        <v>4622</v>
      </c>
      <c r="I34" s="606">
        <v>6859</v>
      </c>
      <c r="J34" s="609">
        <v>5537</v>
      </c>
      <c r="K34" s="609">
        <v>3986</v>
      </c>
      <c r="L34" s="606">
        <v>9523</v>
      </c>
      <c r="M34" s="575">
        <v>1.7</v>
      </c>
      <c r="N34" s="449">
        <v>3.35</v>
      </c>
      <c r="O34" s="459">
        <v>31.86</v>
      </c>
      <c r="P34" s="459">
        <v>44.23</v>
      </c>
      <c r="Q34" s="606">
        <v>111950</v>
      </c>
      <c r="R34" s="606">
        <v>20777</v>
      </c>
      <c r="S34" s="449">
        <v>18.56</v>
      </c>
      <c r="T34" s="610" t="s">
        <v>467</v>
      </c>
      <c r="U34" s="611">
        <v>420000</v>
      </c>
      <c r="V34" s="611">
        <v>50000</v>
      </c>
      <c r="W34" s="615" t="s">
        <v>104</v>
      </c>
      <c r="X34" s="612">
        <v>14</v>
      </c>
      <c r="AC34" s="12"/>
      <c r="AF34"/>
      <c r="AG34" s="28"/>
      <c r="AH34" s="27"/>
    </row>
    <row r="35" spans="1:34" ht="12" customHeight="1">
      <c r="A35" s="46">
        <v>21</v>
      </c>
      <c r="B35" s="1" t="s">
        <v>59</v>
      </c>
      <c r="C35" s="604" t="s">
        <v>501</v>
      </c>
      <c r="D35" s="605">
        <v>6414</v>
      </c>
      <c r="E35" s="606">
        <v>10826</v>
      </c>
      <c r="F35" s="606">
        <v>487</v>
      </c>
      <c r="G35" s="606">
        <v>246</v>
      </c>
      <c r="H35" s="613">
        <v>2007</v>
      </c>
      <c r="I35" s="606">
        <v>3557</v>
      </c>
      <c r="J35" s="609">
        <v>2872</v>
      </c>
      <c r="K35" s="609">
        <v>2144</v>
      </c>
      <c r="L35" s="606">
        <v>5016</v>
      </c>
      <c r="M35" s="575">
        <v>1.7</v>
      </c>
      <c r="N35" s="449">
        <v>4.5</v>
      </c>
      <c r="O35" s="459">
        <v>32.86</v>
      </c>
      <c r="P35" s="459">
        <v>46.33</v>
      </c>
      <c r="Q35" s="606">
        <v>43739</v>
      </c>
      <c r="R35" s="606">
        <v>10461</v>
      </c>
      <c r="S35" s="449">
        <v>23.92</v>
      </c>
      <c r="T35" s="610" t="s">
        <v>467</v>
      </c>
      <c r="U35" s="611">
        <v>420000</v>
      </c>
      <c r="V35" s="611">
        <v>50000</v>
      </c>
      <c r="W35" s="615" t="s">
        <v>104</v>
      </c>
      <c r="X35" s="612">
        <v>9</v>
      </c>
      <c r="AC35" s="12"/>
      <c r="AF35"/>
      <c r="AG35" s="28"/>
      <c r="AH35" s="27"/>
    </row>
    <row r="36" spans="1:34" ht="12" customHeight="1">
      <c r="A36" s="46">
        <v>22</v>
      </c>
      <c r="B36" s="1" t="s">
        <v>60</v>
      </c>
      <c r="C36" s="604" t="s">
        <v>502</v>
      </c>
      <c r="D36" s="605">
        <v>4153</v>
      </c>
      <c r="E36" s="606">
        <v>7206</v>
      </c>
      <c r="F36" s="606">
        <v>281</v>
      </c>
      <c r="G36" s="606">
        <v>146</v>
      </c>
      <c r="H36" s="613">
        <v>1421</v>
      </c>
      <c r="I36" s="606">
        <v>2222</v>
      </c>
      <c r="J36" s="609">
        <v>1880</v>
      </c>
      <c r="K36" s="609">
        <v>1537</v>
      </c>
      <c r="L36" s="606">
        <v>3417</v>
      </c>
      <c r="M36" s="575">
        <v>1.7</v>
      </c>
      <c r="N36" s="449">
        <v>3.9</v>
      </c>
      <c r="O36" s="459">
        <v>30.84</v>
      </c>
      <c r="P36" s="459">
        <v>47.42</v>
      </c>
      <c r="Q36" s="606">
        <v>30717</v>
      </c>
      <c r="R36" s="606">
        <v>6982</v>
      </c>
      <c r="S36" s="449">
        <v>22.73</v>
      </c>
      <c r="T36" s="610" t="s">
        <v>467</v>
      </c>
      <c r="U36" s="611">
        <v>420000</v>
      </c>
      <c r="V36" s="611">
        <v>50000</v>
      </c>
      <c r="W36" s="616" t="s">
        <v>61</v>
      </c>
      <c r="X36" s="612">
        <v>5</v>
      </c>
      <c r="AC36" s="12"/>
      <c r="AF36"/>
      <c r="AG36" s="28"/>
      <c r="AH36" s="27"/>
    </row>
    <row r="37" spans="1:34" ht="15.75" customHeight="1">
      <c r="A37" s="46">
        <v>24</v>
      </c>
      <c r="B37" s="1" t="s">
        <v>128</v>
      </c>
      <c r="C37" s="604" t="s">
        <v>503</v>
      </c>
      <c r="D37" s="605">
        <v>5054</v>
      </c>
      <c r="E37" s="606">
        <v>8556</v>
      </c>
      <c r="F37" s="606">
        <v>359</v>
      </c>
      <c r="G37" s="606">
        <v>286</v>
      </c>
      <c r="H37" s="613">
        <v>1856</v>
      </c>
      <c r="I37" s="606">
        <v>2837</v>
      </c>
      <c r="J37" s="609">
        <v>2074</v>
      </c>
      <c r="K37" s="609">
        <v>1503</v>
      </c>
      <c r="L37" s="606">
        <v>3577</v>
      </c>
      <c r="M37" s="575">
        <v>1.7</v>
      </c>
      <c r="N37" s="449">
        <v>4.2</v>
      </c>
      <c r="O37" s="459">
        <v>33.16</v>
      </c>
      <c r="P37" s="459">
        <v>41.81</v>
      </c>
      <c r="Q37" s="606">
        <v>40546</v>
      </c>
      <c r="R37" s="606">
        <v>8287</v>
      </c>
      <c r="S37" s="449">
        <v>20.44</v>
      </c>
      <c r="T37" s="610" t="s">
        <v>467</v>
      </c>
      <c r="U37" s="611">
        <v>420000</v>
      </c>
      <c r="V37" s="611">
        <v>50000</v>
      </c>
      <c r="W37" s="615" t="s">
        <v>104</v>
      </c>
      <c r="X37" s="612">
        <v>7</v>
      </c>
      <c r="AC37" s="12"/>
      <c r="AF37" s="29"/>
      <c r="AG37" s="26"/>
      <c r="AH37" s="27"/>
    </row>
    <row r="38" spans="1:34" ht="12">
      <c r="A38" s="46">
        <v>27</v>
      </c>
      <c r="B38" s="1" t="s">
        <v>129</v>
      </c>
      <c r="C38" s="604" t="s">
        <v>504</v>
      </c>
      <c r="D38" s="605">
        <v>2986</v>
      </c>
      <c r="E38" s="606">
        <v>5153</v>
      </c>
      <c r="F38" s="606">
        <v>169</v>
      </c>
      <c r="G38" s="606">
        <v>94</v>
      </c>
      <c r="H38" s="613">
        <v>984</v>
      </c>
      <c r="I38" s="606">
        <v>1715</v>
      </c>
      <c r="J38" s="609">
        <v>1329</v>
      </c>
      <c r="K38" s="609">
        <v>1031</v>
      </c>
      <c r="L38" s="606">
        <v>2360</v>
      </c>
      <c r="M38" s="575">
        <v>1.7</v>
      </c>
      <c r="N38" s="449">
        <v>3.28</v>
      </c>
      <c r="O38" s="459">
        <v>33.28</v>
      </c>
      <c r="P38" s="459">
        <v>45.8</v>
      </c>
      <c r="Q38" s="606">
        <v>20713</v>
      </c>
      <c r="R38" s="606">
        <v>4912</v>
      </c>
      <c r="S38" s="449">
        <v>23.71</v>
      </c>
      <c r="T38" s="610" t="s">
        <v>467</v>
      </c>
      <c r="U38" s="611">
        <v>420000</v>
      </c>
      <c r="V38" s="611">
        <v>50000</v>
      </c>
      <c r="W38" s="615" t="s">
        <v>104</v>
      </c>
      <c r="X38" s="612">
        <v>4</v>
      </c>
      <c r="AC38" s="12"/>
      <c r="AF38"/>
      <c r="AG38" s="28"/>
      <c r="AH38" s="27"/>
    </row>
    <row r="39" spans="1:34" ht="12" customHeight="1">
      <c r="A39" s="46">
        <v>31</v>
      </c>
      <c r="B39" s="1" t="s">
        <v>62</v>
      </c>
      <c r="C39" s="604" t="s">
        <v>492</v>
      </c>
      <c r="D39" s="605">
        <v>4728</v>
      </c>
      <c r="E39" s="606">
        <v>8052</v>
      </c>
      <c r="F39" s="606">
        <v>278</v>
      </c>
      <c r="G39" s="606">
        <v>171</v>
      </c>
      <c r="H39" s="613">
        <v>1429</v>
      </c>
      <c r="I39" s="606">
        <v>2371</v>
      </c>
      <c r="J39" s="609">
        <v>2258</v>
      </c>
      <c r="K39" s="609">
        <v>1823</v>
      </c>
      <c r="L39" s="606">
        <v>4081</v>
      </c>
      <c r="M39" s="575">
        <v>1.7</v>
      </c>
      <c r="N39" s="449">
        <v>3.45</v>
      </c>
      <c r="O39" s="459">
        <v>29.45</v>
      </c>
      <c r="P39" s="459">
        <v>50.68</v>
      </c>
      <c r="Q39" s="606">
        <v>30740</v>
      </c>
      <c r="R39" s="606">
        <v>7800</v>
      </c>
      <c r="S39" s="449">
        <v>25.37</v>
      </c>
      <c r="T39" s="610" t="s">
        <v>467</v>
      </c>
      <c r="U39" s="611">
        <v>420000</v>
      </c>
      <c r="V39" s="611">
        <v>50000</v>
      </c>
      <c r="W39" s="615" t="s">
        <v>104</v>
      </c>
      <c r="X39" s="612">
        <v>4</v>
      </c>
      <c r="AC39" s="12"/>
      <c r="AF39"/>
      <c r="AG39" s="28"/>
      <c r="AH39" s="27"/>
    </row>
    <row r="40" spans="1:34" ht="12">
      <c r="A40" s="46">
        <v>32</v>
      </c>
      <c r="B40" s="1" t="s">
        <v>63</v>
      </c>
      <c r="C40" s="604" t="s">
        <v>488</v>
      </c>
      <c r="D40" s="605">
        <v>5103</v>
      </c>
      <c r="E40" s="606">
        <v>8494</v>
      </c>
      <c r="F40" s="606">
        <v>169</v>
      </c>
      <c r="G40" s="606">
        <v>230</v>
      </c>
      <c r="H40" s="613">
        <v>1884</v>
      </c>
      <c r="I40" s="606">
        <v>2417</v>
      </c>
      <c r="J40" s="609">
        <v>2111</v>
      </c>
      <c r="K40" s="609">
        <v>1852</v>
      </c>
      <c r="L40" s="606">
        <v>3963</v>
      </c>
      <c r="M40" s="575">
        <v>1.7</v>
      </c>
      <c r="N40" s="449">
        <v>1.99</v>
      </c>
      <c r="O40" s="459">
        <v>28.46</v>
      </c>
      <c r="P40" s="459">
        <v>46.66</v>
      </c>
      <c r="Q40" s="606">
        <v>33662</v>
      </c>
      <c r="R40" s="606">
        <v>8152</v>
      </c>
      <c r="S40" s="449">
        <v>24.22</v>
      </c>
      <c r="T40" s="610" t="s">
        <v>467</v>
      </c>
      <c r="U40" s="611">
        <v>420000</v>
      </c>
      <c r="V40" s="611">
        <v>50000</v>
      </c>
      <c r="W40" s="615" t="s">
        <v>104</v>
      </c>
      <c r="X40" s="612">
        <v>2</v>
      </c>
      <c r="AC40" s="12"/>
      <c r="AF40"/>
      <c r="AG40" s="28"/>
      <c r="AH40" s="27"/>
    </row>
    <row r="41" spans="1:34" ht="12">
      <c r="A41" s="46">
        <v>37</v>
      </c>
      <c r="B41" s="1" t="s">
        <v>64</v>
      </c>
      <c r="C41" s="604" t="s">
        <v>505</v>
      </c>
      <c r="D41" s="605">
        <v>1950</v>
      </c>
      <c r="E41" s="606">
        <v>3291</v>
      </c>
      <c r="F41" s="606">
        <v>125</v>
      </c>
      <c r="G41" s="606">
        <v>73</v>
      </c>
      <c r="H41" s="613">
        <v>595</v>
      </c>
      <c r="I41" s="606">
        <v>1084</v>
      </c>
      <c r="J41" s="609">
        <v>870</v>
      </c>
      <c r="K41" s="609">
        <v>669</v>
      </c>
      <c r="L41" s="606">
        <v>1539</v>
      </c>
      <c r="M41" s="575">
        <v>1.7</v>
      </c>
      <c r="N41" s="449">
        <v>3.8</v>
      </c>
      <c r="O41" s="459">
        <v>32.94</v>
      </c>
      <c r="P41" s="459">
        <v>46.76</v>
      </c>
      <c r="Q41" s="606">
        <v>11980</v>
      </c>
      <c r="R41" s="606">
        <v>3200</v>
      </c>
      <c r="S41" s="449">
        <v>26.71</v>
      </c>
      <c r="T41" s="610" t="s">
        <v>467</v>
      </c>
      <c r="U41" s="611">
        <v>420000</v>
      </c>
      <c r="V41" s="611">
        <v>50000</v>
      </c>
      <c r="W41" s="615" t="s">
        <v>468</v>
      </c>
      <c r="X41" s="612">
        <v>3</v>
      </c>
      <c r="AC41" s="12"/>
      <c r="AF41"/>
      <c r="AG41" s="28"/>
      <c r="AH41" s="27"/>
    </row>
    <row r="42" spans="1:34" ht="12">
      <c r="A42" s="46">
        <v>39</v>
      </c>
      <c r="B42" s="1" t="s">
        <v>65</v>
      </c>
      <c r="C42" s="604" t="s">
        <v>487</v>
      </c>
      <c r="D42" s="605">
        <v>2605</v>
      </c>
      <c r="E42" s="606">
        <v>4486</v>
      </c>
      <c r="F42" s="606">
        <v>145</v>
      </c>
      <c r="G42" s="606">
        <v>123</v>
      </c>
      <c r="H42" s="613">
        <v>978</v>
      </c>
      <c r="I42" s="606">
        <v>1240</v>
      </c>
      <c r="J42" s="609">
        <v>1189</v>
      </c>
      <c r="K42" s="609">
        <v>956</v>
      </c>
      <c r="L42" s="606">
        <v>2145</v>
      </c>
      <c r="M42" s="575">
        <v>1.7</v>
      </c>
      <c r="N42" s="449">
        <v>3.23</v>
      </c>
      <c r="O42" s="459">
        <v>27.64</v>
      </c>
      <c r="P42" s="459">
        <v>47.82</v>
      </c>
      <c r="Q42" s="606">
        <v>19704</v>
      </c>
      <c r="R42" s="606">
        <v>4372</v>
      </c>
      <c r="S42" s="449">
        <v>22.19</v>
      </c>
      <c r="T42" s="610" t="s">
        <v>467</v>
      </c>
      <c r="U42" s="611">
        <v>420000</v>
      </c>
      <c r="V42" s="611">
        <v>50000</v>
      </c>
      <c r="W42" s="615" t="s">
        <v>103</v>
      </c>
      <c r="X42" s="612">
        <v>4</v>
      </c>
      <c r="AC42" s="12"/>
      <c r="AF42"/>
      <c r="AG42" s="28"/>
      <c r="AH42" s="27"/>
    </row>
    <row r="43" spans="1:34" ht="12">
      <c r="A43" s="46">
        <v>40</v>
      </c>
      <c r="B43" s="1" t="s">
        <v>130</v>
      </c>
      <c r="C43" s="604" t="s">
        <v>506</v>
      </c>
      <c r="D43" s="605">
        <v>1684</v>
      </c>
      <c r="E43" s="606">
        <v>2851</v>
      </c>
      <c r="F43" s="606">
        <v>117</v>
      </c>
      <c r="G43" s="606">
        <v>50</v>
      </c>
      <c r="H43" s="613">
        <v>552</v>
      </c>
      <c r="I43" s="606">
        <v>876</v>
      </c>
      <c r="J43" s="609">
        <v>774</v>
      </c>
      <c r="K43" s="609">
        <v>599</v>
      </c>
      <c r="L43" s="606">
        <v>1373</v>
      </c>
      <c r="M43" s="575">
        <v>1.7</v>
      </c>
      <c r="N43" s="449">
        <v>4.1</v>
      </c>
      <c r="O43" s="459">
        <v>30.73</v>
      </c>
      <c r="P43" s="459">
        <v>48.16</v>
      </c>
      <c r="Q43" s="606">
        <v>11203</v>
      </c>
      <c r="R43" s="606">
        <v>2733</v>
      </c>
      <c r="S43" s="449">
        <v>24.4</v>
      </c>
      <c r="T43" s="610" t="s">
        <v>467</v>
      </c>
      <c r="U43" s="611">
        <v>420000</v>
      </c>
      <c r="V43" s="611">
        <v>50000</v>
      </c>
      <c r="W43" s="615" t="s">
        <v>103</v>
      </c>
      <c r="X43" s="612">
        <v>2</v>
      </c>
      <c r="AC43" s="12"/>
      <c r="AF43"/>
      <c r="AG43" s="28"/>
      <c r="AH43" s="27"/>
    </row>
    <row r="44" spans="1:34" ht="12">
      <c r="A44" s="46">
        <v>42</v>
      </c>
      <c r="B44" s="1" t="s">
        <v>66</v>
      </c>
      <c r="C44" s="604" t="s">
        <v>487</v>
      </c>
      <c r="D44" s="605">
        <v>4535</v>
      </c>
      <c r="E44" s="606">
        <v>7737</v>
      </c>
      <c r="F44" s="606">
        <v>212</v>
      </c>
      <c r="G44" s="606">
        <v>217</v>
      </c>
      <c r="H44" s="613">
        <v>1707</v>
      </c>
      <c r="I44" s="606">
        <v>2329</v>
      </c>
      <c r="J44" s="609">
        <v>1931</v>
      </c>
      <c r="K44" s="609">
        <v>1553</v>
      </c>
      <c r="L44" s="606">
        <v>3484</v>
      </c>
      <c r="M44" s="575">
        <v>1.7</v>
      </c>
      <c r="N44" s="449">
        <v>2.74</v>
      </c>
      <c r="O44" s="459">
        <v>30.1</v>
      </c>
      <c r="P44" s="459">
        <v>45.03</v>
      </c>
      <c r="Q44" s="606">
        <v>33601</v>
      </c>
      <c r="R44" s="606">
        <v>7525</v>
      </c>
      <c r="S44" s="449">
        <v>22.4</v>
      </c>
      <c r="T44" s="610" t="s">
        <v>467</v>
      </c>
      <c r="U44" s="611">
        <v>420000</v>
      </c>
      <c r="V44" s="611">
        <v>50000</v>
      </c>
      <c r="W44" s="615" t="s">
        <v>104</v>
      </c>
      <c r="X44" s="612">
        <v>4</v>
      </c>
      <c r="AC44" s="12"/>
      <c r="AF44"/>
      <c r="AG44" s="28"/>
      <c r="AH44" s="27"/>
    </row>
    <row r="45" spans="1:34" ht="12">
      <c r="A45" s="46">
        <v>43</v>
      </c>
      <c r="B45" s="1" t="s">
        <v>507</v>
      </c>
      <c r="C45" s="604" t="s">
        <v>494</v>
      </c>
      <c r="D45" s="605">
        <v>11219</v>
      </c>
      <c r="E45" s="606">
        <v>19584</v>
      </c>
      <c r="F45" s="606">
        <v>597</v>
      </c>
      <c r="G45" s="606">
        <v>512</v>
      </c>
      <c r="H45" s="613">
        <v>4142</v>
      </c>
      <c r="I45" s="606">
        <v>6133</v>
      </c>
      <c r="J45" s="609">
        <v>4853</v>
      </c>
      <c r="K45" s="609">
        <v>3944</v>
      </c>
      <c r="L45" s="606">
        <v>8797</v>
      </c>
      <c r="M45" s="575">
        <v>1.7</v>
      </c>
      <c r="N45" s="449">
        <v>3.05</v>
      </c>
      <c r="O45" s="459">
        <v>31.32</v>
      </c>
      <c r="P45" s="459">
        <v>44.92</v>
      </c>
      <c r="Q45" s="606">
        <v>76529</v>
      </c>
      <c r="R45" s="606">
        <v>18970</v>
      </c>
      <c r="S45" s="449">
        <v>24.79</v>
      </c>
      <c r="T45" s="610" t="s">
        <v>467</v>
      </c>
      <c r="U45" s="611">
        <v>420000</v>
      </c>
      <c r="V45" s="611">
        <v>50000</v>
      </c>
      <c r="W45" s="615" t="s">
        <v>104</v>
      </c>
      <c r="X45" s="612">
        <v>11</v>
      </c>
      <c r="AC45" s="12"/>
      <c r="AF45"/>
      <c r="AG45" s="28"/>
      <c r="AH45" s="27"/>
    </row>
    <row r="46" spans="1:34" ht="12" customHeight="1">
      <c r="A46" s="46">
        <v>45</v>
      </c>
      <c r="B46" s="1" t="s">
        <v>67</v>
      </c>
      <c r="C46" s="604" t="s">
        <v>508</v>
      </c>
      <c r="D46" s="605">
        <v>2498</v>
      </c>
      <c r="E46" s="606">
        <v>4114</v>
      </c>
      <c r="F46" s="606">
        <v>165</v>
      </c>
      <c r="G46" s="606">
        <v>53</v>
      </c>
      <c r="H46" s="613">
        <v>687</v>
      </c>
      <c r="I46" s="606">
        <v>1247</v>
      </c>
      <c r="J46" s="609">
        <v>1152</v>
      </c>
      <c r="K46" s="609">
        <v>975</v>
      </c>
      <c r="L46" s="606">
        <v>2127</v>
      </c>
      <c r="M46" s="575">
        <v>1.6</v>
      </c>
      <c r="N46" s="449">
        <v>4.01</v>
      </c>
      <c r="O46" s="459">
        <v>30.31</v>
      </c>
      <c r="P46" s="459">
        <v>51.7</v>
      </c>
      <c r="Q46" s="606">
        <v>14773</v>
      </c>
      <c r="R46" s="606">
        <v>3948</v>
      </c>
      <c r="S46" s="449">
        <v>26.72</v>
      </c>
      <c r="T46" s="610" t="s">
        <v>467</v>
      </c>
      <c r="U46" s="611">
        <v>420000</v>
      </c>
      <c r="V46" s="611">
        <v>50000</v>
      </c>
      <c r="W46" s="615" t="s">
        <v>104</v>
      </c>
      <c r="X46" s="612">
        <v>2</v>
      </c>
      <c r="AC46" s="12"/>
      <c r="AF46"/>
      <c r="AG46" s="28"/>
      <c r="AH46" s="27"/>
    </row>
    <row r="47" spans="1:34" ht="15.75" customHeight="1">
      <c r="A47" s="46">
        <v>46</v>
      </c>
      <c r="B47" s="1" t="s">
        <v>68</v>
      </c>
      <c r="C47" s="604" t="s">
        <v>494</v>
      </c>
      <c r="D47" s="605">
        <v>2671</v>
      </c>
      <c r="E47" s="606">
        <v>4426</v>
      </c>
      <c r="F47" s="606">
        <v>212</v>
      </c>
      <c r="G47" s="606">
        <v>53</v>
      </c>
      <c r="H47" s="613">
        <v>774</v>
      </c>
      <c r="I47" s="606">
        <v>1493</v>
      </c>
      <c r="J47" s="609">
        <v>1224</v>
      </c>
      <c r="K47" s="609">
        <v>882</v>
      </c>
      <c r="L47" s="606">
        <v>2106</v>
      </c>
      <c r="M47" s="575">
        <v>1.7</v>
      </c>
      <c r="N47" s="449">
        <v>4.79</v>
      </c>
      <c r="O47" s="459">
        <v>33.73</v>
      </c>
      <c r="P47" s="459">
        <v>47.58</v>
      </c>
      <c r="Q47" s="606">
        <v>16793</v>
      </c>
      <c r="R47" s="606">
        <v>4302</v>
      </c>
      <c r="S47" s="449">
        <v>25.62</v>
      </c>
      <c r="T47" s="610" t="s">
        <v>467</v>
      </c>
      <c r="U47" s="611">
        <v>420000</v>
      </c>
      <c r="V47" s="611">
        <v>50000</v>
      </c>
      <c r="W47" s="615" t="s">
        <v>104</v>
      </c>
      <c r="X47" s="612">
        <v>6</v>
      </c>
      <c r="AC47" s="12"/>
      <c r="AF47"/>
      <c r="AG47" s="28"/>
      <c r="AH47" s="27"/>
    </row>
    <row r="48" spans="1:34" ht="12">
      <c r="A48" s="47">
        <v>50</v>
      </c>
      <c r="B48" s="8" t="s">
        <v>131</v>
      </c>
      <c r="C48" s="604" t="s">
        <v>509</v>
      </c>
      <c r="D48" s="605">
        <v>5634</v>
      </c>
      <c r="E48" s="606">
        <v>10088</v>
      </c>
      <c r="F48" s="606">
        <v>341</v>
      </c>
      <c r="G48" s="606">
        <v>275</v>
      </c>
      <c r="H48" s="613">
        <v>2150</v>
      </c>
      <c r="I48" s="606">
        <v>3445</v>
      </c>
      <c r="J48" s="609">
        <v>2490</v>
      </c>
      <c r="K48" s="609">
        <v>1728</v>
      </c>
      <c r="L48" s="606">
        <v>4218</v>
      </c>
      <c r="M48" s="575">
        <v>1.8</v>
      </c>
      <c r="N48" s="449">
        <v>3.38</v>
      </c>
      <c r="O48" s="459">
        <v>34.15</v>
      </c>
      <c r="P48" s="459">
        <v>41.81</v>
      </c>
      <c r="Q48" s="606">
        <v>36610</v>
      </c>
      <c r="R48" s="606">
        <v>9722</v>
      </c>
      <c r="S48" s="449">
        <v>26.56</v>
      </c>
      <c r="T48" s="610" t="s">
        <v>467</v>
      </c>
      <c r="U48" s="611">
        <v>420000</v>
      </c>
      <c r="V48" s="611">
        <v>50000</v>
      </c>
      <c r="W48" s="617" t="s">
        <v>61</v>
      </c>
      <c r="X48" s="612">
        <v>9</v>
      </c>
      <c r="AC48" s="12"/>
      <c r="AF48"/>
      <c r="AG48" s="28"/>
      <c r="AH48" s="27"/>
    </row>
    <row r="49" spans="1:34" ht="12.75" customHeight="1">
      <c r="A49" s="46">
        <v>57</v>
      </c>
      <c r="B49" s="1" t="s">
        <v>132</v>
      </c>
      <c r="C49" s="604" t="s">
        <v>509</v>
      </c>
      <c r="D49" s="605">
        <v>2814</v>
      </c>
      <c r="E49" s="606">
        <v>4992</v>
      </c>
      <c r="F49" s="606">
        <v>160</v>
      </c>
      <c r="G49" s="606">
        <v>100</v>
      </c>
      <c r="H49" s="613">
        <v>979</v>
      </c>
      <c r="I49" s="606">
        <v>1719</v>
      </c>
      <c r="J49" s="609">
        <v>1213</v>
      </c>
      <c r="K49" s="609">
        <v>981</v>
      </c>
      <c r="L49" s="606">
        <v>2194</v>
      </c>
      <c r="M49" s="575">
        <v>1.8</v>
      </c>
      <c r="N49" s="449">
        <v>3.21</v>
      </c>
      <c r="O49" s="459">
        <v>34.44</v>
      </c>
      <c r="P49" s="459">
        <v>43.95</v>
      </c>
      <c r="Q49" s="606">
        <v>17281</v>
      </c>
      <c r="R49" s="606">
        <v>4782</v>
      </c>
      <c r="S49" s="449">
        <v>27.67</v>
      </c>
      <c r="T49" s="610" t="s">
        <v>467</v>
      </c>
      <c r="U49" s="611">
        <v>420000</v>
      </c>
      <c r="V49" s="611">
        <v>50000</v>
      </c>
      <c r="W49" s="615" t="s">
        <v>104</v>
      </c>
      <c r="X49" s="612">
        <v>3</v>
      </c>
      <c r="AC49" s="12"/>
      <c r="AF49"/>
      <c r="AG49" s="28"/>
      <c r="AH49" s="27"/>
    </row>
    <row r="50" spans="1:34" ht="12.75" customHeight="1">
      <c r="A50" s="46">
        <v>62</v>
      </c>
      <c r="B50" s="1" t="s">
        <v>110</v>
      </c>
      <c r="C50" s="604" t="s">
        <v>494</v>
      </c>
      <c r="D50" s="605">
        <v>2246</v>
      </c>
      <c r="E50" s="606">
        <v>3844</v>
      </c>
      <c r="F50" s="606">
        <v>169</v>
      </c>
      <c r="G50" s="606">
        <v>84</v>
      </c>
      <c r="H50" s="613">
        <v>689</v>
      </c>
      <c r="I50" s="606">
        <v>1322</v>
      </c>
      <c r="J50" s="609">
        <v>1036</v>
      </c>
      <c r="K50" s="609">
        <v>713</v>
      </c>
      <c r="L50" s="606">
        <v>1749</v>
      </c>
      <c r="M50" s="575">
        <v>1.7</v>
      </c>
      <c r="N50" s="449">
        <v>4.4</v>
      </c>
      <c r="O50" s="459">
        <v>34.39</v>
      </c>
      <c r="P50" s="459">
        <v>45.5</v>
      </c>
      <c r="Q50" s="606">
        <v>14321</v>
      </c>
      <c r="R50" s="606">
        <v>3693</v>
      </c>
      <c r="S50" s="449">
        <v>25.79</v>
      </c>
      <c r="T50" s="610" t="s">
        <v>467</v>
      </c>
      <c r="U50" s="611">
        <v>420000</v>
      </c>
      <c r="V50" s="611">
        <v>50000</v>
      </c>
      <c r="W50" s="615" t="s">
        <v>104</v>
      </c>
      <c r="X50" s="612">
        <v>2</v>
      </c>
      <c r="AC50" s="12"/>
      <c r="AF50"/>
      <c r="AG50" s="520"/>
      <c r="AH50" s="27"/>
    </row>
    <row r="51" spans="1:34" ht="12.75" customHeight="1">
      <c r="A51" s="46">
        <v>65</v>
      </c>
      <c r="B51" s="1" t="s">
        <v>107</v>
      </c>
      <c r="C51" s="604" t="s">
        <v>510</v>
      </c>
      <c r="D51" s="605">
        <v>3719</v>
      </c>
      <c r="E51" s="606">
        <v>6275</v>
      </c>
      <c r="F51" s="606">
        <v>274</v>
      </c>
      <c r="G51" s="606">
        <v>154</v>
      </c>
      <c r="H51" s="613">
        <v>1155</v>
      </c>
      <c r="I51" s="606">
        <v>2082</v>
      </c>
      <c r="J51" s="609">
        <v>1600</v>
      </c>
      <c r="K51" s="609">
        <v>1284</v>
      </c>
      <c r="L51" s="606">
        <v>2884</v>
      </c>
      <c r="M51" s="575">
        <v>1.7</v>
      </c>
      <c r="N51" s="449">
        <v>4.37</v>
      </c>
      <c r="O51" s="459">
        <v>33.18</v>
      </c>
      <c r="P51" s="459">
        <v>45.96</v>
      </c>
      <c r="Q51" s="606">
        <v>23625</v>
      </c>
      <c r="R51" s="606">
        <v>6026</v>
      </c>
      <c r="S51" s="449">
        <v>25.51</v>
      </c>
      <c r="T51" s="610" t="s">
        <v>467</v>
      </c>
      <c r="U51" s="611">
        <v>420000</v>
      </c>
      <c r="V51" s="611">
        <v>50000</v>
      </c>
      <c r="W51" s="615" t="s">
        <v>104</v>
      </c>
      <c r="X51" s="612">
        <v>3</v>
      </c>
      <c r="AC51" s="12"/>
      <c r="AF51"/>
      <c r="AG51" s="28"/>
      <c r="AH51" s="27"/>
    </row>
    <row r="52" spans="1:34" ht="12.75" customHeight="1">
      <c r="A52" s="46">
        <v>70</v>
      </c>
      <c r="B52" s="1" t="s">
        <v>133</v>
      </c>
      <c r="C52" s="604" t="s">
        <v>509</v>
      </c>
      <c r="D52" s="605">
        <v>4499</v>
      </c>
      <c r="E52" s="606">
        <v>7473</v>
      </c>
      <c r="F52" s="606">
        <v>260</v>
      </c>
      <c r="G52" s="606">
        <v>214</v>
      </c>
      <c r="H52" s="613">
        <v>1414</v>
      </c>
      <c r="I52" s="606">
        <v>2366</v>
      </c>
      <c r="J52" s="609">
        <v>2000</v>
      </c>
      <c r="K52" s="609">
        <v>1479</v>
      </c>
      <c r="L52" s="606">
        <v>3479</v>
      </c>
      <c r="M52" s="575">
        <v>1.7</v>
      </c>
      <c r="N52" s="449">
        <v>3.48</v>
      </c>
      <c r="O52" s="459">
        <v>31.66</v>
      </c>
      <c r="P52" s="459">
        <v>46.55</v>
      </c>
      <c r="Q52" s="606">
        <v>30212</v>
      </c>
      <c r="R52" s="606">
        <v>7208</v>
      </c>
      <c r="S52" s="449">
        <v>23.86</v>
      </c>
      <c r="T52" s="610" t="s">
        <v>467</v>
      </c>
      <c r="U52" s="611">
        <v>420000</v>
      </c>
      <c r="V52" s="611">
        <v>50000</v>
      </c>
      <c r="W52" s="615" t="s">
        <v>104</v>
      </c>
      <c r="X52" s="612">
        <v>2</v>
      </c>
      <c r="AC52" s="12"/>
      <c r="AF52"/>
      <c r="AG52" s="28"/>
      <c r="AH52" s="27"/>
    </row>
    <row r="53" spans="1:34" ht="12.75" customHeight="1">
      <c r="A53" s="46">
        <v>73</v>
      </c>
      <c r="B53" s="1" t="s">
        <v>108</v>
      </c>
      <c r="C53" s="604" t="s">
        <v>511</v>
      </c>
      <c r="D53" s="605">
        <v>9233</v>
      </c>
      <c r="E53" s="606">
        <v>15333</v>
      </c>
      <c r="F53" s="606">
        <v>585</v>
      </c>
      <c r="G53" s="606">
        <v>389</v>
      </c>
      <c r="H53" s="613">
        <v>3019</v>
      </c>
      <c r="I53" s="606">
        <v>4887</v>
      </c>
      <c r="J53" s="609">
        <v>3919</v>
      </c>
      <c r="K53" s="609">
        <v>3119</v>
      </c>
      <c r="L53" s="606">
        <v>7038</v>
      </c>
      <c r="M53" s="575">
        <v>1.7</v>
      </c>
      <c r="N53" s="449">
        <v>3.82</v>
      </c>
      <c r="O53" s="459">
        <v>31.87</v>
      </c>
      <c r="P53" s="459">
        <v>45.9</v>
      </c>
      <c r="Q53" s="606">
        <v>63523</v>
      </c>
      <c r="R53" s="606">
        <v>14824</v>
      </c>
      <c r="S53" s="449">
        <v>23.34</v>
      </c>
      <c r="T53" s="610" t="s">
        <v>467</v>
      </c>
      <c r="U53" s="611">
        <v>420000</v>
      </c>
      <c r="V53" s="611">
        <v>50000</v>
      </c>
      <c r="W53" s="615" t="s">
        <v>104</v>
      </c>
      <c r="X53" s="612">
        <v>9</v>
      </c>
      <c r="AC53" s="12"/>
      <c r="AF53"/>
      <c r="AG53" s="28"/>
      <c r="AH53" s="27"/>
    </row>
    <row r="54" spans="1:34" ht="12" customHeight="1">
      <c r="A54" s="46">
        <v>79</v>
      </c>
      <c r="B54" s="1" t="s">
        <v>109</v>
      </c>
      <c r="C54" s="604" t="s">
        <v>512</v>
      </c>
      <c r="D54" s="605">
        <v>6115</v>
      </c>
      <c r="E54" s="606">
        <v>10164</v>
      </c>
      <c r="F54" s="606">
        <v>375</v>
      </c>
      <c r="G54" s="606">
        <v>237</v>
      </c>
      <c r="H54" s="613">
        <v>1907</v>
      </c>
      <c r="I54" s="606">
        <v>3315</v>
      </c>
      <c r="J54" s="609">
        <v>2710</v>
      </c>
      <c r="K54" s="609">
        <v>1995</v>
      </c>
      <c r="L54" s="606">
        <v>4705</v>
      </c>
      <c r="M54" s="575">
        <v>1.7</v>
      </c>
      <c r="N54" s="449">
        <v>3.69</v>
      </c>
      <c r="O54" s="459">
        <v>32.62</v>
      </c>
      <c r="P54" s="459">
        <v>46.29</v>
      </c>
      <c r="Q54" s="606">
        <v>40906</v>
      </c>
      <c r="R54" s="606">
        <v>9852</v>
      </c>
      <c r="S54" s="449">
        <v>24.08</v>
      </c>
      <c r="T54" s="610" t="s">
        <v>467</v>
      </c>
      <c r="U54" s="611">
        <v>420000</v>
      </c>
      <c r="V54" s="611">
        <v>50000</v>
      </c>
      <c r="W54" s="617" t="s">
        <v>61</v>
      </c>
      <c r="X54" s="612">
        <v>6</v>
      </c>
      <c r="AC54" s="12"/>
      <c r="AF54"/>
      <c r="AG54" s="28"/>
      <c r="AH54" s="27"/>
    </row>
    <row r="55" spans="1:34" ht="12.75" customHeight="1">
      <c r="A55" s="46">
        <v>86</v>
      </c>
      <c r="B55" s="1" t="s">
        <v>134</v>
      </c>
      <c r="C55" s="604" t="s">
        <v>509</v>
      </c>
      <c r="D55" s="605">
        <v>7978</v>
      </c>
      <c r="E55" s="606">
        <v>13916</v>
      </c>
      <c r="F55" s="606">
        <v>389</v>
      </c>
      <c r="G55" s="606">
        <v>366</v>
      </c>
      <c r="H55" s="613">
        <v>2989</v>
      </c>
      <c r="I55" s="606">
        <v>5019</v>
      </c>
      <c r="J55" s="609">
        <v>3212</v>
      </c>
      <c r="K55" s="609">
        <v>2330</v>
      </c>
      <c r="L55" s="606">
        <v>5542</v>
      </c>
      <c r="M55" s="575">
        <v>1.7</v>
      </c>
      <c r="N55" s="449">
        <v>2.8</v>
      </c>
      <c r="O55" s="459">
        <v>36.07</v>
      </c>
      <c r="P55" s="459">
        <v>39.82</v>
      </c>
      <c r="Q55" s="606">
        <v>43110</v>
      </c>
      <c r="R55" s="606">
        <v>13372</v>
      </c>
      <c r="S55" s="449">
        <v>31.02</v>
      </c>
      <c r="T55" s="610" t="s">
        <v>467</v>
      </c>
      <c r="U55" s="611">
        <v>420000</v>
      </c>
      <c r="V55" s="611">
        <v>50000</v>
      </c>
      <c r="W55" s="615" t="s">
        <v>104</v>
      </c>
      <c r="X55" s="612">
        <v>7</v>
      </c>
      <c r="AC55" s="12"/>
      <c r="AF55"/>
      <c r="AG55" s="28"/>
      <c r="AH55" s="27"/>
    </row>
    <row r="56" spans="1:34" ht="12" customHeight="1">
      <c r="A56" s="46">
        <v>93</v>
      </c>
      <c r="B56" s="522" t="s">
        <v>106</v>
      </c>
      <c r="C56" s="604" t="s">
        <v>513</v>
      </c>
      <c r="D56" s="605">
        <v>8282</v>
      </c>
      <c r="E56" s="606">
        <v>14995</v>
      </c>
      <c r="F56" s="606">
        <v>396</v>
      </c>
      <c r="G56" s="606">
        <v>415</v>
      </c>
      <c r="H56" s="613">
        <v>3151</v>
      </c>
      <c r="I56" s="606">
        <v>5610</v>
      </c>
      <c r="J56" s="609">
        <v>3458</v>
      </c>
      <c r="K56" s="609">
        <v>2361</v>
      </c>
      <c r="L56" s="606">
        <v>5819</v>
      </c>
      <c r="M56" s="575">
        <v>1.8</v>
      </c>
      <c r="N56" s="449">
        <v>2.64</v>
      </c>
      <c r="O56" s="459">
        <v>37.41</v>
      </c>
      <c r="P56" s="459">
        <v>38.81</v>
      </c>
      <c r="Q56" s="606">
        <v>45961</v>
      </c>
      <c r="R56" s="606">
        <v>14474</v>
      </c>
      <c r="S56" s="449">
        <v>31.49</v>
      </c>
      <c r="T56" s="610" t="s">
        <v>467</v>
      </c>
      <c r="U56" s="611">
        <v>420000</v>
      </c>
      <c r="V56" s="611">
        <v>50000</v>
      </c>
      <c r="W56" s="615" t="s">
        <v>104</v>
      </c>
      <c r="X56" s="612">
        <v>4</v>
      </c>
      <c r="AC56" s="12"/>
      <c r="AF56"/>
      <c r="AG56" s="28"/>
      <c r="AH56" s="27"/>
    </row>
    <row r="57" spans="1:34" ht="15.75" customHeight="1">
      <c r="A57" s="71">
        <v>95</v>
      </c>
      <c r="B57" s="19" t="s">
        <v>49</v>
      </c>
      <c r="C57" s="618" t="s">
        <v>509</v>
      </c>
      <c r="D57" s="619">
        <v>12460</v>
      </c>
      <c r="E57" s="620">
        <v>21493</v>
      </c>
      <c r="F57" s="620">
        <v>767</v>
      </c>
      <c r="G57" s="620">
        <v>594</v>
      </c>
      <c r="H57" s="621">
        <v>4413</v>
      </c>
      <c r="I57" s="620">
        <v>7274</v>
      </c>
      <c r="J57" s="620">
        <v>5239</v>
      </c>
      <c r="K57" s="622">
        <v>3973</v>
      </c>
      <c r="L57" s="620">
        <v>9212</v>
      </c>
      <c r="M57" s="588">
        <v>1.7</v>
      </c>
      <c r="N57" s="474">
        <v>3.57</v>
      </c>
      <c r="O57" s="480">
        <v>33.84</v>
      </c>
      <c r="P57" s="480">
        <v>42.86</v>
      </c>
      <c r="Q57" s="620">
        <v>80794</v>
      </c>
      <c r="R57" s="620">
        <v>20706</v>
      </c>
      <c r="S57" s="480">
        <v>25.63</v>
      </c>
      <c r="T57" s="623" t="s">
        <v>467</v>
      </c>
      <c r="U57" s="624">
        <v>420000</v>
      </c>
      <c r="V57" s="624">
        <v>50000</v>
      </c>
      <c r="W57" s="625" t="s">
        <v>104</v>
      </c>
      <c r="X57" s="626">
        <v>9</v>
      </c>
      <c r="AC57" s="12"/>
      <c r="AF57"/>
      <c r="AG57" s="28"/>
      <c r="AH57" s="27"/>
    </row>
    <row r="58" spans="1:34" ht="15.75" customHeight="1">
      <c r="A58" s="52"/>
      <c r="B58" s="523"/>
      <c r="C58" s="627"/>
      <c r="D58" s="628"/>
      <c r="E58" s="613"/>
      <c r="F58" s="613"/>
      <c r="G58" s="613"/>
      <c r="H58" s="613"/>
      <c r="I58" s="613"/>
      <c r="J58" s="613"/>
      <c r="K58" s="613"/>
      <c r="L58" s="613"/>
      <c r="M58" s="629"/>
      <c r="N58" s="460"/>
      <c r="O58" s="460"/>
      <c r="P58" s="460"/>
      <c r="Q58" s="603"/>
      <c r="R58" s="613"/>
      <c r="S58" s="460"/>
      <c r="T58" s="630"/>
      <c r="U58" s="631"/>
      <c r="V58" s="631"/>
      <c r="W58" s="632"/>
      <c r="X58" s="633"/>
      <c r="AC58" s="12"/>
      <c r="AF58"/>
      <c r="AG58" s="28"/>
      <c r="AH58" s="27"/>
    </row>
    <row r="59" spans="1:24" ht="12">
      <c r="A59" s="51"/>
      <c r="B59" s="6"/>
      <c r="C59" s="634" t="s">
        <v>514</v>
      </c>
      <c r="D59" s="635"/>
      <c r="E59" s="635"/>
      <c r="F59" s="635"/>
      <c r="G59" s="635"/>
      <c r="H59" s="635"/>
      <c r="I59" s="635"/>
      <c r="J59" s="635"/>
      <c r="K59" s="635"/>
      <c r="L59" s="635"/>
      <c r="M59" s="540"/>
      <c r="N59" s="540"/>
      <c r="O59" s="636"/>
      <c r="P59" s="636"/>
      <c r="Q59" s="635"/>
      <c r="R59" s="635"/>
      <c r="S59" s="540"/>
      <c r="T59" s="540"/>
      <c r="U59" s="635"/>
      <c r="V59" s="540"/>
      <c r="W59" s="637"/>
      <c r="X59" s="540"/>
    </row>
    <row r="60" spans="1:34" ht="12.75" customHeight="1">
      <c r="A60" s="3"/>
      <c r="B60" s="524"/>
      <c r="C60" s="638" t="s">
        <v>471</v>
      </c>
      <c r="D60" s="639"/>
      <c r="E60" s="639"/>
      <c r="F60" s="639"/>
      <c r="G60" s="639"/>
      <c r="H60" s="640"/>
      <c r="I60" s="639"/>
      <c r="J60" s="639"/>
      <c r="K60" s="639"/>
      <c r="L60" s="639"/>
      <c r="M60" s="639"/>
      <c r="N60" s="639"/>
      <c r="O60" s="603" t="s">
        <v>544</v>
      </c>
      <c r="P60" s="603"/>
      <c r="Q60" s="635"/>
      <c r="R60" s="635"/>
      <c r="S60" s="540"/>
      <c r="T60" s="540"/>
      <c r="U60" s="635"/>
      <c r="V60" s="540"/>
      <c r="W60" s="540"/>
      <c r="X60" s="540"/>
      <c r="AF60" s="30"/>
      <c r="AG60" s="32"/>
      <c r="AH60" s="31"/>
    </row>
    <row r="61" spans="1:24" ht="12.75" customHeight="1">
      <c r="A61" s="3"/>
      <c r="B61" s="524"/>
      <c r="C61" s="641" t="s">
        <v>155</v>
      </c>
      <c r="D61" s="639"/>
      <c r="E61" s="639"/>
      <c r="F61" s="639"/>
      <c r="G61" s="639"/>
      <c r="H61" s="639"/>
      <c r="I61" s="639"/>
      <c r="J61" s="639"/>
      <c r="K61" s="639"/>
      <c r="L61" s="639"/>
      <c r="M61" s="639"/>
      <c r="N61" s="639"/>
      <c r="O61" s="639" t="s">
        <v>545</v>
      </c>
      <c r="P61" s="639"/>
      <c r="Q61" s="635"/>
      <c r="R61" s="635"/>
      <c r="S61" s="540"/>
      <c r="T61" s="540"/>
      <c r="U61" s="635"/>
      <c r="V61" s="540"/>
      <c r="W61" s="540"/>
      <c r="X61" s="540"/>
    </row>
    <row r="62" spans="1:34" ht="12.75" customHeight="1">
      <c r="A62" s="3"/>
      <c r="B62" s="524"/>
      <c r="C62" s="641" t="s">
        <v>546</v>
      </c>
      <c r="D62" s="639"/>
      <c r="E62" s="639"/>
      <c r="F62" s="639"/>
      <c r="G62" s="639"/>
      <c r="H62" s="639"/>
      <c r="I62" s="639"/>
      <c r="J62" s="639"/>
      <c r="K62" s="639"/>
      <c r="L62" s="639"/>
      <c r="M62" s="639"/>
      <c r="N62" s="639"/>
      <c r="O62" s="636"/>
      <c r="P62" s="636"/>
      <c r="Q62" s="635"/>
      <c r="R62" s="635"/>
      <c r="S62" s="540"/>
      <c r="T62" s="540"/>
      <c r="U62" s="635"/>
      <c r="V62" s="540"/>
      <c r="W62" s="540"/>
      <c r="X62" s="540"/>
      <c r="AF62" s="30"/>
      <c r="AG62" s="32"/>
      <c r="AH62" s="31"/>
    </row>
    <row r="63" spans="1:24" ht="12.75" customHeight="1">
      <c r="A63" s="3"/>
      <c r="B63" s="524"/>
      <c r="C63" s="641" t="s">
        <v>547</v>
      </c>
      <c r="D63" s="639"/>
      <c r="E63" s="639"/>
      <c r="F63" s="639"/>
      <c r="G63" s="639"/>
      <c r="H63" s="639"/>
      <c r="I63" s="639"/>
      <c r="J63" s="639"/>
      <c r="K63" s="639"/>
      <c r="L63" s="639"/>
      <c r="M63" s="639"/>
      <c r="N63" s="639"/>
      <c r="O63" s="636"/>
      <c r="P63" s="636"/>
      <c r="Q63" s="635"/>
      <c r="R63" s="635"/>
      <c r="S63" s="540"/>
      <c r="T63" s="540"/>
      <c r="U63" s="635"/>
      <c r="V63" s="540"/>
      <c r="W63" s="540"/>
      <c r="X63" s="540"/>
    </row>
    <row r="64" spans="1:34" ht="12.75" customHeight="1">
      <c r="A64" s="3"/>
      <c r="B64" s="525"/>
      <c r="C64" s="641" t="s">
        <v>548</v>
      </c>
      <c r="D64" s="642"/>
      <c r="E64" s="642"/>
      <c r="F64" s="639"/>
      <c r="G64" s="639"/>
      <c r="H64" s="639"/>
      <c r="I64" s="639"/>
      <c r="J64" s="639"/>
      <c r="K64" s="639"/>
      <c r="L64" s="639"/>
      <c r="M64" s="639"/>
      <c r="N64" s="639"/>
      <c r="O64" s="636"/>
      <c r="P64" s="636"/>
      <c r="Q64" s="635"/>
      <c r="R64" s="635"/>
      <c r="S64" s="540"/>
      <c r="T64" s="540"/>
      <c r="U64" s="635"/>
      <c r="V64" s="540"/>
      <c r="W64" s="540"/>
      <c r="X64" s="540"/>
      <c r="AF64" s="30"/>
      <c r="AG64" s="32"/>
      <c r="AH64" s="31"/>
    </row>
    <row r="65" spans="1:24" ht="12.75" customHeight="1">
      <c r="A65" s="3"/>
      <c r="B65" s="525"/>
      <c r="C65" s="641" t="s">
        <v>549</v>
      </c>
      <c r="D65" s="642"/>
      <c r="E65" s="642"/>
      <c r="F65" s="639"/>
      <c r="G65" s="639"/>
      <c r="H65" s="639"/>
      <c r="I65" s="639"/>
      <c r="J65" s="639"/>
      <c r="K65" s="639"/>
      <c r="L65" s="639"/>
      <c r="M65" s="639"/>
      <c r="N65" s="639"/>
      <c r="O65" s="636"/>
      <c r="P65" s="636"/>
      <c r="Q65" s="635"/>
      <c r="R65" s="635"/>
      <c r="S65" s="540"/>
      <c r="T65" s="540"/>
      <c r="U65" s="635"/>
      <c r="V65" s="540"/>
      <c r="W65" s="540"/>
      <c r="X65" s="540"/>
    </row>
    <row r="66" spans="1:24" ht="12.75" customHeight="1">
      <c r="A66" s="3"/>
      <c r="B66" s="525"/>
      <c r="C66" s="641" t="s">
        <v>550</v>
      </c>
      <c r="D66" s="643"/>
      <c r="E66" s="642"/>
      <c r="F66" s="639"/>
      <c r="G66" s="639"/>
      <c r="H66" s="639"/>
      <c r="I66" s="639"/>
      <c r="J66" s="639"/>
      <c r="K66" s="639"/>
      <c r="L66" s="639"/>
      <c r="M66" s="639"/>
      <c r="N66" s="639"/>
      <c r="O66" s="636"/>
      <c r="P66" s="636"/>
      <c r="Q66" s="635"/>
      <c r="R66" s="635"/>
      <c r="S66" s="540"/>
      <c r="T66" s="540"/>
      <c r="U66" s="635"/>
      <c r="V66" s="540"/>
      <c r="W66" s="540"/>
      <c r="X66" s="540"/>
    </row>
    <row r="67" spans="1:24" ht="12.75" customHeight="1">
      <c r="A67" s="3"/>
      <c r="B67" s="3"/>
      <c r="C67" s="641" t="s">
        <v>551</v>
      </c>
      <c r="D67" s="643"/>
      <c r="E67" s="540"/>
      <c r="F67" s="540"/>
      <c r="G67" s="540"/>
      <c r="H67" s="540"/>
      <c r="I67" s="540"/>
      <c r="J67" s="540"/>
      <c r="K67" s="540"/>
      <c r="L67" s="540"/>
      <c r="M67" s="540"/>
      <c r="N67" s="540"/>
      <c r="O67" s="644" t="s">
        <v>515</v>
      </c>
      <c r="P67" s="644"/>
      <c r="Q67" s="644"/>
      <c r="R67" s="644"/>
      <c r="S67" s="644"/>
      <c r="T67" s="644"/>
      <c r="U67" s="644"/>
      <c r="V67" s="644"/>
      <c r="W67" s="644"/>
      <c r="X67" s="644"/>
    </row>
    <row r="68" spans="1:24" ht="12.75" customHeight="1">
      <c r="A68" s="3"/>
      <c r="B68" s="3"/>
      <c r="C68" s="641" t="s">
        <v>552</v>
      </c>
      <c r="D68" s="540"/>
      <c r="E68" s="540"/>
      <c r="F68" s="540"/>
      <c r="G68" s="540"/>
      <c r="H68" s="540"/>
      <c r="I68" s="540"/>
      <c r="J68" s="540"/>
      <c r="K68" s="540"/>
      <c r="L68" s="540"/>
      <c r="M68" s="540"/>
      <c r="N68" s="540"/>
      <c r="O68" s="636"/>
      <c r="P68" s="636"/>
      <c r="Q68" s="635"/>
      <c r="R68" s="635"/>
      <c r="S68" s="540"/>
      <c r="T68" s="540"/>
      <c r="U68" s="635"/>
      <c r="V68" s="540"/>
      <c r="W68" s="540"/>
      <c r="X68" s="540"/>
    </row>
    <row r="69" spans="1:24" ht="12.75" customHeight="1">
      <c r="A69" s="3"/>
      <c r="B69" s="3"/>
      <c r="C69" s="641" t="s">
        <v>156</v>
      </c>
      <c r="D69" s="540"/>
      <c r="E69" s="540"/>
      <c r="F69" s="540"/>
      <c r="G69" s="540"/>
      <c r="H69" s="540"/>
      <c r="I69" s="540"/>
      <c r="J69" s="540"/>
      <c r="K69" s="540"/>
      <c r="L69" s="540"/>
      <c r="M69" s="540"/>
      <c r="N69" s="540"/>
      <c r="O69" s="636"/>
      <c r="P69" s="636"/>
      <c r="Q69" s="635"/>
      <c r="R69" s="635"/>
      <c r="S69" s="540"/>
      <c r="T69" s="540"/>
      <c r="U69" s="635"/>
      <c r="V69" s="540"/>
      <c r="W69" s="540"/>
      <c r="X69" s="540"/>
    </row>
    <row r="70" spans="1:24" ht="12.75" customHeight="1">
      <c r="A70" s="3"/>
      <c r="B70" s="3"/>
      <c r="C70" s="641" t="s">
        <v>553</v>
      </c>
      <c r="D70" s="540"/>
      <c r="E70" s="540"/>
      <c r="F70" s="540"/>
      <c r="G70" s="540"/>
      <c r="H70" s="540"/>
      <c r="I70" s="540"/>
      <c r="J70" s="540"/>
      <c r="K70" s="540"/>
      <c r="L70" s="540"/>
      <c r="M70" s="540"/>
      <c r="N70" s="540"/>
      <c r="O70" s="636"/>
      <c r="P70" s="636"/>
      <c r="Q70" s="635"/>
      <c r="R70" s="635"/>
      <c r="S70" s="540"/>
      <c r="T70" s="540"/>
      <c r="U70" s="635"/>
      <c r="V70" s="540"/>
      <c r="W70" s="540"/>
      <c r="X70" s="540"/>
    </row>
    <row r="71" spans="1:24" ht="12.75" customHeight="1">
      <c r="A71" s="3"/>
      <c r="B71" s="3"/>
      <c r="C71" s="641" t="s">
        <v>554</v>
      </c>
      <c r="D71" s="540"/>
      <c r="E71" s="540"/>
      <c r="F71" s="540"/>
      <c r="G71" s="540"/>
      <c r="H71" s="540"/>
      <c r="I71" s="540"/>
      <c r="J71" s="540"/>
      <c r="K71" s="540"/>
      <c r="L71" s="540"/>
      <c r="M71" s="540"/>
      <c r="N71" s="540"/>
      <c r="O71" s="644" t="s">
        <v>515</v>
      </c>
      <c r="P71" s="644"/>
      <c r="Q71" s="644"/>
      <c r="R71" s="644"/>
      <c r="S71" s="644"/>
      <c r="T71" s="644"/>
      <c r="U71" s="644"/>
      <c r="V71" s="644"/>
      <c r="W71" s="644"/>
      <c r="X71" s="644"/>
    </row>
    <row r="72" spans="1:24" ht="12">
      <c r="A72" s="526"/>
      <c r="B72" s="18"/>
      <c r="C72" s="641" t="s">
        <v>555</v>
      </c>
      <c r="D72" s="645"/>
      <c r="E72" s="645"/>
      <c r="F72" s="645"/>
      <c r="G72" s="645"/>
      <c r="H72" s="645"/>
      <c r="I72" s="645"/>
      <c r="J72" s="645"/>
      <c r="K72" s="645"/>
      <c r="L72" s="645"/>
      <c r="M72" s="645"/>
      <c r="N72" s="645"/>
      <c r="O72" s="636"/>
      <c r="P72" s="636"/>
      <c r="Q72" s="635"/>
      <c r="R72" s="635"/>
      <c r="S72" s="540"/>
      <c r="T72" s="540"/>
      <c r="U72" s="635"/>
      <c r="V72" s="540"/>
      <c r="W72" s="540"/>
      <c r="X72" s="540"/>
    </row>
    <row r="73" spans="1:24" ht="12">
      <c r="A73" s="526"/>
      <c r="B73" s="18"/>
      <c r="C73" s="641" t="s">
        <v>556</v>
      </c>
      <c r="D73" s="645"/>
      <c r="E73" s="645"/>
      <c r="F73" s="645"/>
      <c r="G73" s="645"/>
      <c r="H73" s="645"/>
      <c r="I73" s="645"/>
      <c r="J73" s="645"/>
      <c r="K73" s="645"/>
      <c r="L73" s="645"/>
      <c r="M73" s="645"/>
      <c r="N73" s="645"/>
      <c r="O73" s="636"/>
      <c r="P73" s="636"/>
      <c r="Q73" s="635"/>
      <c r="R73" s="635"/>
      <c r="S73" s="540"/>
      <c r="T73" s="540"/>
      <c r="U73" s="635"/>
      <c r="V73" s="540"/>
      <c r="W73" s="540"/>
      <c r="X73" s="540"/>
    </row>
    <row r="74" spans="1:24" ht="12">
      <c r="A74" s="526"/>
      <c r="B74" s="18"/>
      <c r="C74" s="641" t="s">
        <v>557</v>
      </c>
      <c r="D74" s="645"/>
      <c r="E74" s="645"/>
      <c r="F74" s="645"/>
      <c r="G74" s="645"/>
      <c r="H74" s="645"/>
      <c r="I74" s="645"/>
      <c r="J74" s="645"/>
      <c r="K74" s="645"/>
      <c r="L74" s="645"/>
      <c r="M74" s="645"/>
      <c r="N74" s="645"/>
      <c r="O74" s="636"/>
      <c r="P74" s="636"/>
      <c r="Q74" s="635"/>
      <c r="R74" s="635"/>
      <c r="S74" s="540"/>
      <c r="T74" s="540"/>
      <c r="U74" s="635"/>
      <c r="V74" s="540"/>
      <c r="W74" s="540"/>
      <c r="X74" s="540"/>
    </row>
    <row r="75" spans="1:24" ht="12">
      <c r="A75" s="526"/>
      <c r="B75" s="18"/>
      <c r="C75" s="641" t="s">
        <v>558</v>
      </c>
      <c r="D75" s="645"/>
      <c r="E75" s="645"/>
      <c r="F75" s="645"/>
      <c r="G75" s="645"/>
      <c r="H75" s="645"/>
      <c r="I75" s="645"/>
      <c r="J75" s="645"/>
      <c r="K75" s="645"/>
      <c r="L75" s="645"/>
      <c r="M75" s="645"/>
      <c r="N75" s="645"/>
      <c r="O75" s="636"/>
      <c r="P75" s="636"/>
      <c r="Q75" s="635"/>
      <c r="R75" s="635"/>
      <c r="S75" s="540"/>
      <c r="T75" s="540"/>
      <c r="U75" s="635"/>
      <c r="V75" s="540"/>
      <c r="W75" s="540"/>
      <c r="X75" s="540"/>
    </row>
    <row r="76" spans="1:24" ht="12">
      <c r="A76" s="526"/>
      <c r="B76" s="18"/>
      <c r="C76" s="641" t="s">
        <v>559</v>
      </c>
      <c r="D76" s="645"/>
      <c r="E76" s="645"/>
      <c r="F76" s="645"/>
      <c r="G76" s="645"/>
      <c r="H76" s="645"/>
      <c r="I76" s="645"/>
      <c r="J76" s="645"/>
      <c r="K76" s="645"/>
      <c r="L76" s="645"/>
      <c r="M76" s="645"/>
      <c r="N76" s="645"/>
      <c r="O76" s="636"/>
      <c r="P76" s="636"/>
      <c r="Q76" s="635"/>
      <c r="R76" s="635"/>
      <c r="S76" s="540"/>
      <c r="T76" s="540"/>
      <c r="U76" s="635"/>
      <c r="V76" s="540"/>
      <c r="W76" s="540"/>
      <c r="X76" s="540"/>
    </row>
    <row r="77" spans="1:24" ht="12">
      <c r="A77" s="51"/>
      <c r="B77" s="6"/>
      <c r="C77" s="646"/>
      <c r="D77" s="635"/>
      <c r="E77" s="635"/>
      <c r="F77" s="635"/>
      <c r="G77" s="635"/>
      <c r="H77" s="635"/>
      <c r="I77" s="635"/>
      <c r="J77" s="635"/>
      <c r="K77" s="635"/>
      <c r="L77" s="635"/>
      <c r="M77" s="540"/>
      <c r="N77" s="540"/>
      <c r="O77" s="636"/>
      <c r="P77" s="636"/>
      <c r="Q77" s="635"/>
      <c r="R77" s="635"/>
      <c r="S77" s="540"/>
      <c r="T77" s="540"/>
      <c r="U77" s="635"/>
      <c r="V77" s="540"/>
      <c r="W77" s="540"/>
      <c r="X77" s="540"/>
    </row>
    <row r="78" spans="1:24" ht="12">
      <c r="A78" s="37"/>
      <c r="B78" s="38"/>
      <c r="C78" s="550" t="s">
        <v>0</v>
      </c>
      <c r="D78" s="551" t="s">
        <v>1</v>
      </c>
      <c r="E78" s="647" t="s">
        <v>2</v>
      </c>
      <c r="F78" s="647" t="s">
        <v>3</v>
      </c>
      <c r="G78" s="552" t="s">
        <v>136</v>
      </c>
      <c r="H78" s="553" t="s">
        <v>137</v>
      </c>
      <c r="I78" s="551" t="s">
        <v>475</v>
      </c>
      <c r="J78" s="551" t="s">
        <v>145</v>
      </c>
      <c r="K78" s="551" t="s">
        <v>146</v>
      </c>
      <c r="L78" s="552" t="s">
        <v>143</v>
      </c>
      <c r="M78" s="647" t="s">
        <v>4</v>
      </c>
      <c r="N78" s="647" t="s">
        <v>3</v>
      </c>
      <c r="O78" s="555" t="s">
        <v>98</v>
      </c>
      <c r="P78" s="554"/>
      <c r="Q78" s="551" t="s">
        <v>13</v>
      </c>
      <c r="R78" s="648" t="s">
        <v>100</v>
      </c>
      <c r="S78" s="551"/>
      <c r="T78" s="553"/>
      <c r="U78" s="556" t="s">
        <v>6</v>
      </c>
      <c r="V78" s="557"/>
      <c r="W78" s="557"/>
      <c r="X78" s="552" t="s">
        <v>20</v>
      </c>
    </row>
    <row r="79" spans="1:24" ht="12">
      <c r="A79" s="528" t="s">
        <v>7</v>
      </c>
      <c r="B79" s="39" t="s">
        <v>8</v>
      </c>
      <c r="C79" s="558" t="s">
        <v>21</v>
      </c>
      <c r="D79" s="649"/>
      <c r="E79" s="649" t="s">
        <v>9</v>
      </c>
      <c r="F79" s="649" t="s">
        <v>10</v>
      </c>
      <c r="G79" s="560"/>
      <c r="H79" s="561" t="s">
        <v>138</v>
      </c>
      <c r="I79" s="559" t="s">
        <v>139</v>
      </c>
      <c r="J79" s="559" t="s">
        <v>147</v>
      </c>
      <c r="K79" s="559" t="s">
        <v>148</v>
      </c>
      <c r="L79" s="560" t="s">
        <v>144</v>
      </c>
      <c r="M79" s="562" t="s">
        <v>11</v>
      </c>
      <c r="N79" s="563" t="s">
        <v>99</v>
      </c>
      <c r="O79" s="563" t="s">
        <v>99</v>
      </c>
      <c r="P79" s="562"/>
      <c r="Q79" s="559"/>
      <c r="R79" s="602" t="s">
        <v>101</v>
      </c>
      <c r="S79" s="650" t="s">
        <v>69</v>
      </c>
      <c r="T79" s="651"/>
      <c r="U79" s="652" t="s">
        <v>17</v>
      </c>
      <c r="V79" s="551" t="s">
        <v>18</v>
      </c>
      <c r="W79" s="551" t="s">
        <v>19</v>
      </c>
      <c r="X79" s="560" t="s">
        <v>29</v>
      </c>
    </row>
    <row r="80" spans="1:24" ht="12">
      <c r="A80" s="529"/>
      <c r="B80" s="39"/>
      <c r="C80" s="653"/>
      <c r="D80" s="649" t="s">
        <v>516</v>
      </c>
      <c r="E80" s="649" t="s">
        <v>23</v>
      </c>
      <c r="F80" s="649" t="s">
        <v>24</v>
      </c>
      <c r="G80" s="649" t="s">
        <v>25</v>
      </c>
      <c r="H80" s="559" t="s">
        <v>479</v>
      </c>
      <c r="I80" s="559" t="s">
        <v>560</v>
      </c>
      <c r="J80" s="559" t="s">
        <v>149</v>
      </c>
      <c r="K80" s="559" t="s">
        <v>150</v>
      </c>
      <c r="L80" s="560" t="s">
        <v>561</v>
      </c>
      <c r="M80" s="649" t="s">
        <v>26</v>
      </c>
      <c r="N80" s="649" t="s">
        <v>27</v>
      </c>
      <c r="O80" s="560" t="s">
        <v>517</v>
      </c>
      <c r="P80" s="559"/>
      <c r="Q80" s="559" t="s">
        <v>560</v>
      </c>
      <c r="R80" s="654" t="s">
        <v>562</v>
      </c>
      <c r="S80" s="655" t="s">
        <v>114</v>
      </c>
      <c r="T80" s="656"/>
      <c r="U80" s="657" t="s">
        <v>28</v>
      </c>
      <c r="V80" s="449"/>
      <c r="W80" s="449"/>
      <c r="X80" s="560"/>
    </row>
    <row r="81" spans="1:24" ht="12">
      <c r="A81" s="37"/>
      <c r="B81" s="38"/>
      <c r="C81" s="658"/>
      <c r="D81" s="659" t="s">
        <v>97</v>
      </c>
      <c r="E81" s="659" t="s">
        <v>31</v>
      </c>
      <c r="F81" s="659" t="s">
        <v>31</v>
      </c>
      <c r="G81" s="659" t="s">
        <v>31</v>
      </c>
      <c r="H81" s="659" t="s">
        <v>31</v>
      </c>
      <c r="I81" s="659" t="s">
        <v>31</v>
      </c>
      <c r="J81" s="659" t="s">
        <v>31</v>
      </c>
      <c r="K81" s="659" t="s">
        <v>31</v>
      </c>
      <c r="L81" s="660" t="s">
        <v>31</v>
      </c>
      <c r="M81" s="659" t="s">
        <v>31</v>
      </c>
      <c r="N81" s="659" t="s">
        <v>32</v>
      </c>
      <c r="O81" s="660" t="s">
        <v>32</v>
      </c>
      <c r="P81" s="659"/>
      <c r="Q81" s="569" t="s">
        <v>31</v>
      </c>
      <c r="R81" s="569" t="s">
        <v>102</v>
      </c>
      <c r="S81" s="566"/>
      <c r="T81" s="568"/>
      <c r="U81" s="569" t="s">
        <v>33</v>
      </c>
      <c r="V81" s="566" t="s">
        <v>33</v>
      </c>
      <c r="W81" s="566" t="s">
        <v>33</v>
      </c>
      <c r="X81" s="567" t="s">
        <v>102</v>
      </c>
    </row>
    <row r="82" spans="1:24" ht="12">
      <c r="A82" s="40">
        <v>301</v>
      </c>
      <c r="B82" s="39" t="s">
        <v>70</v>
      </c>
      <c r="C82" s="653" t="s">
        <v>518</v>
      </c>
      <c r="D82" s="607">
        <v>592</v>
      </c>
      <c r="E82" s="607">
        <v>1335</v>
      </c>
      <c r="F82" s="560">
        <v>0</v>
      </c>
      <c r="G82" s="607">
        <v>60</v>
      </c>
      <c r="H82" s="661">
        <v>429</v>
      </c>
      <c r="I82" s="661">
        <v>539</v>
      </c>
      <c r="J82" s="661">
        <v>178</v>
      </c>
      <c r="K82" s="661">
        <v>129</v>
      </c>
      <c r="L82" s="607">
        <v>307</v>
      </c>
      <c r="M82" s="662">
        <v>2.3</v>
      </c>
      <c r="N82" s="602" t="s">
        <v>61</v>
      </c>
      <c r="O82" s="663">
        <v>40.37</v>
      </c>
      <c r="P82" s="459">
        <v>23</v>
      </c>
      <c r="Q82" s="602" t="s">
        <v>61</v>
      </c>
      <c r="R82" s="661">
        <v>1298</v>
      </c>
      <c r="S82" s="664" t="s">
        <v>519</v>
      </c>
      <c r="T82" s="665"/>
      <c r="U82" s="577">
        <v>500000</v>
      </c>
      <c r="V82" s="666" t="s">
        <v>71</v>
      </c>
      <c r="W82" s="559" t="s">
        <v>61</v>
      </c>
      <c r="X82" s="571">
        <v>4</v>
      </c>
    </row>
    <row r="83" spans="1:24" ht="12">
      <c r="A83" s="40"/>
      <c r="B83" s="39"/>
      <c r="C83" s="653"/>
      <c r="D83" s="667"/>
      <c r="E83" s="667"/>
      <c r="F83" s="668"/>
      <c r="G83" s="667"/>
      <c r="H83" s="667"/>
      <c r="I83" s="667"/>
      <c r="J83" s="667"/>
      <c r="K83" s="667"/>
      <c r="L83" s="669"/>
      <c r="M83" s="662"/>
      <c r="N83" s="668"/>
      <c r="O83" s="663"/>
      <c r="P83" s="662"/>
      <c r="Q83" s="668"/>
      <c r="R83" s="661"/>
      <c r="S83" s="670"/>
      <c r="T83" s="665"/>
      <c r="U83" s="577"/>
      <c r="V83" s="671" t="s">
        <v>72</v>
      </c>
      <c r="W83" s="449"/>
      <c r="X83" s="571"/>
    </row>
    <row r="84" spans="1:24" ht="12">
      <c r="A84" s="40"/>
      <c r="B84" s="39"/>
      <c r="C84" s="653"/>
      <c r="D84" s="667"/>
      <c r="E84" s="667"/>
      <c r="F84" s="668"/>
      <c r="G84" s="667"/>
      <c r="H84" s="669"/>
      <c r="I84" s="667"/>
      <c r="J84" s="667"/>
      <c r="K84" s="667"/>
      <c r="L84" s="669"/>
      <c r="M84" s="662"/>
      <c r="N84" s="668"/>
      <c r="O84" s="663"/>
      <c r="P84" s="662"/>
      <c r="Q84" s="668"/>
      <c r="R84" s="661"/>
      <c r="S84" s="666"/>
      <c r="T84" s="460"/>
      <c r="U84" s="577"/>
      <c r="V84" s="671" t="s">
        <v>73</v>
      </c>
      <c r="W84" s="449"/>
      <c r="X84" s="571"/>
    </row>
    <row r="85" spans="1:24" ht="12">
      <c r="A85" s="530">
        <v>303</v>
      </c>
      <c r="B85" s="531" t="s">
        <v>74</v>
      </c>
      <c r="C85" s="672" t="s">
        <v>520</v>
      </c>
      <c r="D85" s="673" t="s">
        <v>521</v>
      </c>
      <c r="E85" s="673" t="s">
        <v>521</v>
      </c>
      <c r="F85" s="673" t="s">
        <v>521</v>
      </c>
      <c r="G85" s="673" t="s">
        <v>521</v>
      </c>
      <c r="H85" s="673" t="s">
        <v>521</v>
      </c>
      <c r="I85" s="673" t="s">
        <v>521</v>
      </c>
      <c r="J85" s="673" t="s">
        <v>521</v>
      </c>
      <c r="K85" s="673" t="s">
        <v>521</v>
      </c>
      <c r="L85" s="673" t="s">
        <v>521</v>
      </c>
      <c r="M85" s="674" t="s">
        <v>61</v>
      </c>
      <c r="N85" s="675" t="s">
        <v>61</v>
      </c>
      <c r="O85" s="676" t="s">
        <v>61</v>
      </c>
      <c r="P85" s="676" t="s">
        <v>61</v>
      </c>
      <c r="Q85" s="675" t="s">
        <v>61</v>
      </c>
      <c r="R85" s="675" t="s">
        <v>61</v>
      </c>
      <c r="S85" s="1165" t="s">
        <v>61</v>
      </c>
      <c r="T85" s="1166"/>
      <c r="U85" s="675" t="s">
        <v>61</v>
      </c>
      <c r="V85" s="675" t="s">
        <v>61</v>
      </c>
      <c r="W85" s="675" t="s">
        <v>61</v>
      </c>
      <c r="X85" s="677">
        <v>1</v>
      </c>
    </row>
    <row r="86" spans="1:24" ht="12">
      <c r="A86" s="40"/>
      <c r="B86" s="39"/>
      <c r="C86" s="653"/>
      <c r="D86" s="669"/>
      <c r="E86" s="669"/>
      <c r="F86" s="678"/>
      <c r="G86" s="669"/>
      <c r="H86" s="667"/>
      <c r="I86" s="667"/>
      <c r="J86" s="667"/>
      <c r="K86" s="667"/>
      <c r="L86" s="669"/>
      <c r="M86" s="662"/>
      <c r="N86" s="678"/>
      <c r="O86" s="663"/>
      <c r="P86" s="663"/>
      <c r="Q86" s="678"/>
      <c r="R86" s="577"/>
      <c r="S86" s="670"/>
      <c r="T86" s="665"/>
      <c r="U86" s="577"/>
      <c r="V86" s="671"/>
      <c r="W86" s="449"/>
      <c r="X86" s="571"/>
    </row>
    <row r="87" spans="1:24" ht="12">
      <c r="A87" s="40"/>
      <c r="B87" s="39"/>
      <c r="C87" s="653"/>
      <c r="D87" s="679"/>
      <c r="E87" s="679"/>
      <c r="F87" s="680"/>
      <c r="G87" s="679"/>
      <c r="H87" s="679"/>
      <c r="I87" s="667"/>
      <c r="J87" s="667"/>
      <c r="K87" s="667"/>
      <c r="L87" s="669"/>
      <c r="M87" s="662"/>
      <c r="N87" s="680"/>
      <c r="O87" s="663"/>
      <c r="P87" s="663"/>
      <c r="Q87" s="680"/>
      <c r="R87" s="661"/>
      <c r="S87" s="681"/>
      <c r="T87" s="460"/>
      <c r="U87" s="577"/>
      <c r="V87" s="671"/>
      <c r="W87" s="449"/>
      <c r="X87" s="571"/>
    </row>
    <row r="88" spans="1:24" ht="12">
      <c r="A88" s="530">
        <v>305</v>
      </c>
      <c r="B88" s="531" t="s">
        <v>75</v>
      </c>
      <c r="C88" s="672" t="s">
        <v>563</v>
      </c>
      <c r="D88" s="682">
        <v>898</v>
      </c>
      <c r="E88" s="682">
        <v>2099</v>
      </c>
      <c r="F88" s="675">
        <v>0</v>
      </c>
      <c r="G88" s="607">
        <v>105</v>
      </c>
      <c r="H88" s="661">
        <v>660</v>
      </c>
      <c r="I88" s="683">
        <v>872</v>
      </c>
      <c r="J88" s="683">
        <v>268</v>
      </c>
      <c r="K88" s="683">
        <v>194</v>
      </c>
      <c r="L88" s="682">
        <v>462</v>
      </c>
      <c r="M88" s="684">
        <v>2.3</v>
      </c>
      <c r="N88" s="675" t="s">
        <v>61</v>
      </c>
      <c r="O88" s="685">
        <v>41.54</v>
      </c>
      <c r="P88" s="473">
        <v>22.01</v>
      </c>
      <c r="Q88" s="675" t="s">
        <v>61</v>
      </c>
      <c r="R88" s="683">
        <v>2091</v>
      </c>
      <c r="S88" s="686" t="s">
        <v>519</v>
      </c>
      <c r="T88" s="687"/>
      <c r="U88" s="688">
        <v>420000</v>
      </c>
      <c r="V88" s="689" t="s">
        <v>76</v>
      </c>
      <c r="W88" s="468" t="s">
        <v>77</v>
      </c>
      <c r="X88" s="677">
        <v>4</v>
      </c>
    </row>
    <row r="89" spans="1:24" ht="12">
      <c r="A89" s="40"/>
      <c r="B89" s="39"/>
      <c r="C89" s="653"/>
      <c r="D89" s="669"/>
      <c r="E89" s="669"/>
      <c r="F89" s="678"/>
      <c r="G89" s="669"/>
      <c r="H89" s="667"/>
      <c r="I89" s="667"/>
      <c r="J89" s="667"/>
      <c r="K89" s="667"/>
      <c r="L89" s="669"/>
      <c r="M89" s="662"/>
      <c r="N89" s="678"/>
      <c r="O89" s="663"/>
      <c r="P89" s="663"/>
      <c r="Q89" s="678"/>
      <c r="R89" s="577"/>
      <c r="S89" s="670"/>
      <c r="T89" s="460"/>
      <c r="U89" s="577"/>
      <c r="V89" s="671" t="s">
        <v>78</v>
      </c>
      <c r="W89" s="671" t="s">
        <v>79</v>
      </c>
      <c r="X89" s="571"/>
    </row>
    <row r="90" spans="1:24" ht="12">
      <c r="A90" s="40"/>
      <c r="B90" s="39"/>
      <c r="C90" s="653"/>
      <c r="D90" s="669"/>
      <c r="E90" s="669"/>
      <c r="F90" s="678"/>
      <c r="G90" s="669"/>
      <c r="H90" s="667"/>
      <c r="I90" s="667"/>
      <c r="J90" s="667"/>
      <c r="K90" s="667"/>
      <c r="L90" s="669"/>
      <c r="M90" s="662"/>
      <c r="N90" s="678"/>
      <c r="O90" s="663"/>
      <c r="P90" s="663"/>
      <c r="Q90" s="678"/>
      <c r="R90" s="577"/>
      <c r="S90" s="670"/>
      <c r="T90" s="460"/>
      <c r="U90" s="577"/>
      <c r="V90" s="671" t="s">
        <v>80</v>
      </c>
      <c r="W90" s="577">
        <v>10000</v>
      </c>
      <c r="X90" s="571"/>
    </row>
    <row r="91" spans="1:24" ht="12">
      <c r="A91" s="40"/>
      <c r="B91" s="39"/>
      <c r="C91" s="653"/>
      <c r="D91" s="669"/>
      <c r="E91" s="669"/>
      <c r="F91" s="678"/>
      <c r="G91" s="669"/>
      <c r="H91" s="667"/>
      <c r="I91" s="667"/>
      <c r="J91" s="667"/>
      <c r="K91" s="667"/>
      <c r="L91" s="669"/>
      <c r="M91" s="662"/>
      <c r="N91" s="678"/>
      <c r="O91" s="663"/>
      <c r="P91" s="663"/>
      <c r="Q91" s="678"/>
      <c r="R91" s="661"/>
      <c r="S91" s="670"/>
      <c r="T91" s="460"/>
      <c r="U91" s="577"/>
      <c r="V91" s="449"/>
      <c r="W91" s="449"/>
      <c r="X91" s="571"/>
    </row>
    <row r="92" spans="1:24" ht="12">
      <c r="A92" s="530">
        <v>306</v>
      </c>
      <c r="B92" s="531" t="s">
        <v>81</v>
      </c>
      <c r="C92" s="672" t="s">
        <v>522</v>
      </c>
      <c r="D92" s="682">
        <v>7935</v>
      </c>
      <c r="E92" s="682">
        <v>13420</v>
      </c>
      <c r="F92" s="675">
        <v>0</v>
      </c>
      <c r="G92" s="682">
        <v>527</v>
      </c>
      <c r="H92" s="683">
        <v>6776</v>
      </c>
      <c r="I92" s="683">
        <v>5063</v>
      </c>
      <c r="J92" s="683">
        <v>697</v>
      </c>
      <c r="K92" s="683">
        <v>357</v>
      </c>
      <c r="L92" s="682">
        <v>1054</v>
      </c>
      <c r="M92" s="684">
        <v>1.7</v>
      </c>
      <c r="N92" s="675" t="s">
        <v>61</v>
      </c>
      <c r="O92" s="685">
        <v>37.73</v>
      </c>
      <c r="P92" s="473">
        <v>7.85</v>
      </c>
      <c r="Q92" s="675" t="s">
        <v>61</v>
      </c>
      <c r="R92" s="683">
        <v>13340</v>
      </c>
      <c r="S92" s="686" t="s">
        <v>519</v>
      </c>
      <c r="T92" s="690"/>
      <c r="U92" s="688">
        <v>420000</v>
      </c>
      <c r="V92" s="689" t="s">
        <v>564</v>
      </c>
      <c r="W92" s="675" t="s">
        <v>61</v>
      </c>
      <c r="X92" s="677">
        <v>5</v>
      </c>
    </row>
    <row r="93" spans="1:24" ht="12">
      <c r="A93" s="40"/>
      <c r="B93" s="39"/>
      <c r="C93" s="653"/>
      <c r="D93" s="667"/>
      <c r="E93" s="667"/>
      <c r="F93" s="668"/>
      <c r="G93" s="667"/>
      <c r="H93" s="667"/>
      <c r="I93" s="667"/>
      <c r="J93" s="667"/>
      <c r="K93" s="667"/>
      <c r="L93" s="669"/>
      <c r="M93" s="662"/>
      <c r="N93" s="668"/>
      <c r="O93" s="663"/>
      <c r="P93" s="662"/>
      <c r="Q93" s="668"/>
      <c r="R93" s="661"/>
      <c r="S93" s="670"/>
      <c r="T93" s="665"/>
      <c r="U93" s="661" t="s">
        <v>523</v>
      </c>
      <c r="V93" s="577" t="s">
        <v>105</v>
      </c>
      <c r="W93" s="449"/>
      <c r="X93" s="571"/>
    </row>
    <row r="94" spans="1:24" ht="12">
      <c r="A94" s="40"/>
      <c r="B94" s="39"/>
      <c r="C94" s="653"/>
      <c r="D94" s="667"/>
      <c r="E94" s="667"/>
      <c r="F94" s="668"/>
      <c r="G94" s="667"/>
      <c r="H94" s="667"/>
      <c r="I94" s="667"/>
      <c r="J94" s="667"/>
      <c r="K94" s="667"/>
      <c r="L94" s="669"/>
      <c r="M94" s="662"/>
      <c r="N94" s="668"/>
      <c r="O94" s="663"/>
      <c r="P94" s="662"/>
      <c r="Q94" s="668"/>
      <c r="R94" s="577"/>
      <c r="S94" s="670"/>
      <c r="T94" s="665"/>
      <c r="U94" s="577"/>
      <c r="V94" s="691" t="s">
        <v>565</v>
      </c>
      <c r="W94" s="449"/>
      <c r="X94" s="571"/>
    </row>
    <row r="95" spans="1:24" ht="12">
      <c r="A95" s="40"/>
      <c r="B95" s="39"/>
      <c r="C95" s="653"/>
      <c r="D95" s="667"/>
      <c r="E95" s="667"/>
      <c r="F95" s="668"/>
      <c r="G95" s="667"/>
      <c r="H95" s="667"/>
      <c r="I95" s="667"/>
      <c r="J95" s="667"/>
      <c r="K95" s="667"/>
      <c r="L95" s="669"/>
      <c r="M95" s="662"/>
      <c r="N95" s="668"/>
      <c r="O95" s="663"/>
      <c r="P95" s="662"/>
      <c r="Q95" s="668"/>
      <c r="R95" s="577"/>
      <c r="S95" s="670"/>
      <c r="T95" s="665"/>
      <c r="U95" s="577"/>
      <c r="V95" s="691"/>
      <c r="W95" s="449"/>
      <c r="X95" s="571"/>
    </row>
    <row r="96" spans="1:24" ht="12">
      <c r="A96" s="40"/>
      <c r="B96" s="39"/>
      <c r="C96" s="653"/>
      <c r="D96" s="667"/>
      <c r="E96" s="667"/>
      <c r="F96" s="668"/>
      <c r="G96" s="667"/>
      <c r="H96" s="667"/>
      <c r="I96" s="667"/>
      <c r="J96" s="667"/>
      <c r="K96" s="667"/>
      <c r="L96" s="669"/>
      <c r="M96" s="662"/>
      <c r="N96" s="668"/>
      <c r="O96" s="663"/>
      <c r="P96" s="662"/>
      <c r="Q96" s="668"/>
      <c r="R96" s="577"/>
      <c r="S96" s="681"/>
      <c r="T96" s="460"/>
      <c r="U96" s="577"/>
      <c r="V96" s="449"/>
      <c r="W96" s="449"/>
      <c r="X96" s="571"/>
    </row>
    <row r="97" spans="1:24" ht="24">
      <c r="A97" s="530">
        <v>307</v>
      </c>
      <c r="B97" s="531" t="s">
        <v>82</v>
      </c>
      <c r="C97" s="672" t="s">
        <v>524</v>
      </c>
      <c r="D97" s="682">
        <v>11305</v>
      </c>
      <c r="E97" s="682">
        <v>19082</v>
      </c>
      <c r="F97" s="675">
        <v>0</v>
      </c>
      <c r="G97" s="682">
        <v>527</v>
      </c>
      <c r="H97" s="683">
        <v>7079</v>
      </c>
      <c r="I97" s="683">
        <v>9464</v>
      </c>
      <c r="J97" s="683">
        <v>1353</v>
      </c>
      <c r="K97" s="683">
        <v>659</v>
      </c>
      <c r="L97" s="682">
        <v>2012</v>
      </c>
      <c r="M97" s="684">
        <v>1.7</v>
      </c>
      <c r="N97" s="675" t="s">
        <v>61</v>
      </c>
      <c r="O97" s="685">
        <v>49.6</v>
      </c>
      <c r="P97" s="473">
        <v>10.54</v>
      </c>
      <c r="Q97" s="675" t="s">
        <v>61</v>
      </c>
      <c r="R97" s="683">
        <v>18912</v>
      </c>
      <c r="S97" s="686" t="s">
        <v>519</v>
      </c>
      <c r="T97" s="690"/>
      <c r="U97" s="688">
        <v>420000</v>
      </c>
      <c r="V97" s="689" t="s">
        <v>83</v>
      </c>
      <c r="W97" s="692" t="s">
        <v>152</v>
      </c>
      <c r="X97" s="677">
        <v>9</v>
      </c>
    </row>
    <row r="98" spans="1:24" ht="12">
      <c r="A98" s="40"/>
      <c r="B98" s="39"/>
      <c r="C98" s="653"/>
      <c r="D98" s="667"/>
      <c r="E98" s="667"/>
      <c r="F98" s="668"/>
      <c r="G98" s="667"/>
      <c r="H98" s="667"/>
      <c r="I98" s="667"/>
      <c r="J98" s="667"/>
      <c r="K98" s="667"/>
      <c r="L98" s="669"/>
      <c r="M98" s="662"/>
      <c r="N98" s="668"/>
      <c r="O98" s="663"/>
      <c r="P98" s="662"/>
      <c r="Q98" s="668"/>
      <c r="R98" s="577"/>
      <c r="S98" s="670"/>
      <c r="T98" s="693"/>
      <c r="U98" s="577"/>
      <c r="V98" s="671" t="s">
        <v>85</v>
      </c>
      <c r="W98" s="666" t="s">
        <v>113</v>
      </c>
      <c r="X98" s="571"/>
    </row>
    <row r="99" spans="1:24" ht="12">
      <c r="A99" s="40"/>
      <c r="B99" s="39"/>
      <c r="C99" s="653"/>
      <c r="D99" s="667"/>
      <c r="E99" s="667"/>
      <c r="F99" s="668"/>
      <c r="G99" s="667"/>
      <c r="H99" s="667"/>
      <c r="I99" s="667"/>
      <c r="J99" s="667"/>
      <c r="K99" s="667"/>
      <c r="L99" s="669"/>
      <c r="M99" s="662"/>
      <c r="N99" s="668"/>
      <c r="O99" s="663"/>
      <c r="P99" s="662"/>
      <c r="Q99" s="668"/>
      <c r="R99" s="577"/>
      <c r="S99" s="670"/>
      <c r="T99" s="665"/>
      <c r="U99" s="577"/>
      <c r="V99" s="671" t="s">
        <v>86</v>
      </c>
      <c r="W99" s="449" t="s">
        <v>566</v>
      </c>
      <c r="X99" s="571"/>
    </row>
    <row r="100" spans="1:24" ht="12">
      <c r="A100" s="40"/>
      <c r="B100" s="39"/>
      <c r="C100" s="653"/>
      <c r="D100" s="667"/>
      <c r="E100" s="667"/>
      <c r="F100" s="668"/>
      <c r="G100" s="667"/>
      <c r="H100" s="667"/>
      <c r="I100" s="667"/>
      <c r="J100" s="667"/>
      <c r="K100" s="667"/>
      <c r="L100" s="669"/>
      <c r="M100" s="662"/>
      <c r="N100" s="668"/>
      <c r="O100" s="663"/>
      <c r="P100" s="662"/>
      <c r="Q100" s="668"/>
      <c r="R100" s="577"/>
      <c r="S100" s="670"/>
      <c r="T100" s="665"/>
      <c r="U100" s="577"/>
      <c r="V100" s="449" t="s">
        <v>115</v>
      </c>
      <c r="W100" s="666" t="s">
        <v>117</v>
      </c>
      <c r="X100" s="571"/>
    </row>
    <row r="101" spans="1:24" ht="12">
      <c r="A101" s="40"/>
      <c r="B101" s="39"/>
      <c r="C101" s="653"/>
      <c r="D101" s="667"/>
      <c r="E101" s="667"/>
      <c r="F101" s="668"/>
      <c r="G101" s="667"/>
      <c r="H101" s="667"/>
      <c r="I101" s="667"/>
      <c r="J101" s="667"/>
      <c r="K101" s="667"/>
      <c r="L101" s="669"/>
      <c r="M101" s="662"/>
      <c r="N101" s="668"/>
      <c r="O101" s="663"/>
      <c r="P101" s="662"/>
      <c r="Q101" s="668"/>
      <c r="R101" s="577"/>
      <c r="S101" s="681"/>
      <c r="T101" s="460"/>
      <c r="U101" s="577"/>
      <c r="V101" s="694">
        <v>300000</v>
      </c>
      <c r="W101" s="449" t="s">
        <v>567</v>
      </c>
      <c r="X101" s="571"/>
    </row>
    <row r="102" spans="1:24" ht="72">
      <c r="A102" s="40"/>
      <c r="B102" s="39"/>
      <c r="C102" s="653"/>
      <c r="D102" s="667"/>
      <c r="E102" s="667"/>
      <c r="F102" s="668"/>
      <c r="G102" s="667"/>
      <c r="H102" s="667"/>
      <c r="I102" s="667"/>
      <c r="J102" s="667"/>
      <c r="K102" s="667"/>
      <c r="L102" s="669"/>
      <c r="M102" s="662"/>
      <c r="N102" s="668"/>
      <c r="O102" s="663"/>
      <c r="P102" s="662"/>
      <c r="Q102" s="668"/>
      <c r="R102" s="577"/>
      <c r="S102" s="681"/>
      <c r="T102" s="460"/>
      <c r="U102" s="577"/>
      <c r="V102" s="695" t="s">
        <v>151</v>
      </c>
      <c r="W102" s="695" t="s">
        <v>153</v>
      </c>
      <c r="X102" s="571"/>
    </row>
    <row r="103" spans="1:24" ht="12">
      <c r="A103" s="40"/>
      <c r="B103" s="39"/>
      <c r="C103" s="653"/>
      <c r="D103" s="667"/>
      <c r="E103" s="667"/>
      <c r="F103" s="668"/>
      <c r="G103" s="667"/>
      <c r="H103" s="667"/>
      <c r="I103" s="667"/>
      <c r="J103" s="667"/>
      <c r="K103" s="667"/>
      <c r="L103" s="669"/>
      <c r="M103" s="662"/>
      <c r="N103" s="668"/>
      <c r="O103" s="663"/>
      <c r="P103" s="662"/>
      <c r="Q103" s="668"/>
      <c r="R103" s="577"/>
      <c r="S103" s="449"/>
      <c r="T103" s="460"/>
      <c r="U103" s="577"/>
      <c r="V103" s="449"/>
      <c r="W103" s="666" t="s">
        <v>154</v>
      </c>
      <c r="X103" s="571"/>
    </row>
    <row r="104" spans="1:24" ht="12">
      <c r="A104" s="530">
        <v>308</v>
      </c>
      <c r="B104" s="531" t="s">
        <v>87</v>
      </c>
      <c r="C104" s="672" t="s">
        <v>525</v>
      </c>
      <c r="D104" s="682">
        <v>2085</v>
      </c>
      <c r="E104" s="682">
        <v>2963</v>
      </c>
      <c r="F104" s="675">
        <v>0</v>
      </c>
      <c r="G104" s="682">
        <v>107</v>
      </c>
      <c r="H104" s="683">
        <v>1020</v>
      </c>
      <c r="I104" s="683">
        <v>1430</v>
      </c>
      <c r="J104" s="683">
        <v>257</v>
      </c>
      <c r="K104" s="683">
        <v>149</v>
      </c>
      <c r="L104" s="682">
        <v>406</v>
      </c>
      <c r="M104" s="684">
        <v>1.4</v>
      </c>
      <c r="N104" s="675" t="s">
        <v>61</v>
      </c>
      <c r="O104" s="685">
        <v>48.26</v>
      </c>
      <c r="P104" s="473">
        <v>13.7</v>
      </c>
      <c r="Q104" s="675" t="s">
        <v>61</v>
      </c>
      <c r="R104" s="683">
        <v>2851</v>
      </c>
      <c r="S104" s="686" t="s">
        <v>519</v>
      </c>
      <c r="T104" s="696"/>
      <c r="U104" s="688">
        <v>404000</v>
      </c>
      <c r="V104" s="689" t="s">
        <v>568</v>
      </c>
      <c r="W104" s="675" t="s">
        <v>61</v>
      </c>
      <c r="X104" s="677">
        <v>5</v>
      </c>
    </row>
    <row r="105" spans="1:24" ht="12">
      <c r="A105" s="40"/>
      <c r="B105" s="39"/>
      <c r="C105" s="653"/>
      <c r="D105" s="669"/>
      <c r="E105" s="669"/>
      <c r="F105" s="678"/>
      <c r="G105" s="669"/>
      <c r="H105" s="667"/>
      <c r="I105" s="667"/>
      <c r="J105" s="667"/>
      <c r="K105" s="667"/>
      <c r="L105" s="669"/>
      <c r="M105" s="662"/>
      <c r="N105" s="678"/>
      <c r="O105" s="663"/>
      <c r="P105" s="663"/>
      <c r="Q105" s="678"/>
      <c r="R105" s="577"/>
      <c r="S105" s="670"/>
      <c r="T105" s="665"/>
      <c r="U105" s="661" t="s">
        <v>523</v>
      </c>
      <c r="V105" s="671" t="s">
        <v>80</v>
      </c>
      <c r="W105" s="697"/>
      <c r="X105" s="571"/>
    </row>
    <row r="106" spans="1:24" ht="12">
      <c r="A106" s="532"/>
      <c r="B106" s="533"/>
      <c r="C106" s="698"/>
      <c r="D106" s="679"/>
      <c r="E106" s="679"/>
      <c r="F106" s="680"/>
      <c r="G106" s="679"/>
      <c r="H106" s="699"/>
      <c r="I106" s="699"/>
      <c r="J106" s="699"/>
      <c r="K106" s="699"/>
      <c r="L106" s="679"/>
      <c r="M106" s="700"/>
      <c r="N106" s="680"/>
      <c r="O106" s="700"/>
      <c r="P106" s="700"/>
      <c r="Q106" s="680"/>
      <c r="R106" s="701"/>
      <c r="S106" s="702"/>
      <c r="T106" s="464"/>
      <c r="U106" s="703"/>
      <c r="V106" s="462"/>
      <c r="W106" s="462"/>
      <c r="X106" s="704"/>
    </row>
    <row r="107" spans="1:24" ht="12">
      <c r="A107" s="530">
        <v>309</v>
      </c>
      <c r="B107" s="531" t="s">
        <v>88</v>
      </c>
      <c r="C107" s="672" t="s">
        <v>526</v>
      </c>
      <c r="D107" s="682">
        <v>35102</v>
      </c>
      <c r="E107" s="682">
        <v>80387</v>
      </c>
      <c r="F107" s="675">
        <v>0</v>
      </c>
      <c r="G107" s="682">
        <v>5523</v>
      </c>
      <c r="H107" s="683">
        <v>31198</v>
      </c>
      <c r="I107" s="683">
        <v>32593</v>
      </c>
      <c r="J107" s="683">
        <v>7706</v>
      </c>
      <c r="K107" s="683">
        <v>3367</v>
      </c>
      <c r="L107" s="682">
        <v>11073</v>
      </c>
      <c r="M107" s="684">
        <v>2.3</v>
      </c>
      <c r="N107" s="675" t="s">
        <v>61</v>
      </c>
      <c r="O107" s="685">
        <v>40.55</v>
      </c>
      <c r="P107" s="459">
        <v>13.77</v>
      </c>
      <c r="Q107" s="675" t="s">
        <v>61</v>
      </c>
      <c r="R107" s="683">
        <v>79411</v>
      </c>
      <c r="S107" s="686" t="s">
        <v>519</v>
      </c>
      <c r="T107" s="690"/>
      <c r="U107" s="688">
        <v>420000</v>
      </c>
      <c r="V107" s="689" t="s">
        <v>89</v>
      </c>
      <c r="W107" s="468" t="s">
        <v>84</v>
      </c>
      <c r="X107" s="677">
        <v>31</v>
      </c>
    </row>
    <row r="108" spans="1:24" ht="12">
      <c r="A108" s="40"/>
      <c r="B108" s="39"/>
      <c r="C108" s="653"/>
      <c r="D108" s="667"/>
      <c r="E108" s="667"/>
      <c r="F108" s="668"/>
      <c r="G108" s="667"/>
      <c r="H108" s="667"/>
      <c r="I108" s="667"/>
      <c r="J108" s="667"/>
      <c r="K108" s="667"/>
      <c r="L108" s="669"/>
      <c r="M108" s="662"/>
      <c r="N108" s="668"/>
      <c r="O108" s="663"/>
      <c r="P108" s="662"/>
      <c r="Q108" s="668"/>
      <c r="R108" s="577"/>
      <c r="S108" s="670"/>
      <c r="T108" s="665"/>
      <c r="U108" s="577"/>
      <c r="V108" s="671" t="s">
        <v>90</v>
      </c>
      <c r="W108" s="666" t="s">
        <v>91</v>
      </c>
      <c r="X108" s="571"/>
    </row>
    <row r="109" spans="1:24" ht="12">
      <c r="A109" s="40"/>
      <c r="B109" s="39"/>
      <c r="C109" s="653"/>
      <c r="D109" s="667"/>
      <c r="E109" s="667"/>
      <c r="F109" s="668"/>
      <c r="G109" s="667"/>
      <c r="H109" s="667"/>
      <c r="I109" s="667"/>
      <c r="J109" s="667"/>
      <c r="K109" s="667"/>
      <c r="L109" s="669"/>
      <c r="M109" s="662"/>
      <c r="N109" s="668"/>
      <c r="O109" s="663"/>
      <c r="P109" s="662"/>
      <c r="Q109" s="668"/>
      <c r="R109" s="577"/>
      <c r="S109" s="666"/>
      <c r="T109" s="460"/>
      <c r="U109" s="577"/>
      <c r="V109" s="449"/>
      <c r="W109" s="449" t="s">
        <v>92</v>
      </c>
      <c r="X109" s="571"/>
    </row>
    <row r="110" spans="1:24" ht="12">
      <c r="A110" s="40"/>
      <c r="B110" s="39"/>
      <c r="C110" s="653"/>
      <c r="D110" s="667"/>
      <c r="E110" s="667"/>
      <c r="F110" s="668"/>
      <c r="G110" s="667"/>
      <c r="H110" s="667"/>
      <c r="I110" s="667"/>
      <c r="J110" s="667"/>
      <c r="K110" s="667"/>
      <c r="L110" s="669"/>
      <c r="M110" s="662"/>
      <c r="N110" s="668"/>
      <c r="O110" s="663"/>
      <c r="P110" s="662"/>
      <c r="Q110" s="668"/>
      <c r="R110" s="577"/>
      <c r="S110" s="449"/>
      <c r="T110" s="460"/>
      <c r="U110" s="577"/>
      <c r="V110" s="449"/>
      <c r="W110" s="666" t="s">
        <v>93</v>
      </c>
      <c r="X110" s="571"/>
    </row>
    <row r="111" spans="1:24" ht="12">
      <c r="A111" s="40"/>
      <c r="B111" s="39"/>
      <c r="C111" s="653"/>
      <c r="D111" s="705"/>
      <c r="E111" s="705"/>
      <c r="F111" s="668"/>
      <c r="G111" s="667"/>
      <c r="H111" s="705"/>
      <c r="I111" s="705"/>
      <c r="J111" s="705"/>
      <c r="K111" s="705"/>
      <c r="L111" s="706"/>
      <c r="M111" s="662"/>
      <c r="N111" s="668"/>
      <c r="O111" s="663"/>
      <c r="P111" s="662"/>
      <c r="Q111" s="668"/>
      <c r="R111" s="577"/>
      <c r="S111" s="449"/>
      <c r="T111" s="460"/>
      <c r="U111" s="577"/>
      <c r="V111" s="449"/>
      <c r="W111" s="449" t="s">
        <v>527</v>
      </c>
      <c r="X111" s="571"/>
    </row>
    <row r="112" spans="1:24" ht="12">
      <c r="A112" s="40"/>
      <c r="B112" s="39"/>
      <c r="C112" s="653"/>
      <c r="D112" s="705"/>
      <c r="E112" s="705"/>
      <c r="F112" s="668"/>
      <c r="G112" s="667"/>
      <c r="H112" s="705"/>
      <c r="I112" s="705"/>
      <c r="J112" s="705"/>
      <c r="K112" s="705"/>
      <c r="L112" s="706"/>
      <c r="M112" s="662"/>
      <c r="N112" s="649"/>
      <c r="O112" s="663"/>
      <c r="P112" s="662"/>
      <c r="Q112" s="657"/>
      <c r="R112" s="577"/>
      <c r="S112" s="449"/>
      <c r="T112" s="460"/>
      <c r="U112" s="577"/>
      <c r="V112" s="449"/>
      <c r="W112" s="449" t="s">
        <v>94</v>
      </c>
      <c r="X112" s="571"/>
    </row>
    <row r="113" spans="1:24" ht="12">
      <c r="A113" s="40"/>
      <c r="B113" s="39"/>
      <c r="C113" s="653"/>
      <c r="D113" s="705"/>
      <c r="E113" s="705"/>
      <c r="F113" s="668"/>
      <c r="G113" s="705"/>
      <c r="H113" s="705"/>
      <c r="I113" s="705"/>
      <c r="J113" s="705"/>
      <c r="K113" s="705"/>
      <c r="L113" s="706"/>
      <c r="M113" s="662"/>
      <c r="N113" s="649"/>
      <c r="O113" s="663"/>
      <c r="P113" s="662"/>
      <c r="Q113" s="657"/>
      <c r="R113" s="577"/>
      <c r="S113" s="449"/>
      <c r="T113" s="460"/>
      <c r="U113" s="577"/>
      <c r="V113" s="449"/>
      <c r="W113" s="449" t="s">
        <v>112</v>
      </c>
      <c r="X113" s="571"/>
    </row>
    <row r="114" spans="1:24" ht="12">
      <c r="A114" s="40"/>
      <c r="B114" s="39"/>
      <c r="C114" s="653"/>
      <c r="D114" s="705"/>
      <c r="E114" s="705"/>
      <c r="F114" s="668"/>
      <c r="G114" s="705"/>
      <c r="H114" s="705"/>
      <c r="I114" s="705"/>
      <c r="J114" s="705"/>
      <c r="K114" s="705"/>
      <c r="L114" s="706"/>
      <c r="M114" s="662"/>
      <c r="N114" s="649"/>
      <c r="O114" s="663"/>
      <c r="P114" s="662"/>
      <c r="Q114" s="657"/>
      <c r="R114" s="577"/>
      <c r="S114" s="449"/>
      <c r="T114" s="460"/>
      <c r="U114" s="577"/>
      <c r="V114" s="449"/>
      <c r="W114" s="459" t="s">
        <v>92</v>
      </c>
      <c r="X114" s="571"/>
    </row>
    <row r="115" spans="1:24" ht="12">
      <c r="A115" s="40"/>
      <c r="B115" s="39"/>
      <c r="C115" s="653"/>
      <c r="D115" s="705"/>
      <c r="E115" s="705"/>
      <c r="F115" s="668"/>
      <c r="G115" s="705"/>
      <c r="H115" s="705"/>
      <c r="I115" s="705"/>
      <c r="J115" s="705"/>
      <c r="K115" s="705"/>
      <c r="L115" s="706"/>
      <c r="M115" s="662"/>
      <c r="N115" s="649"/>
      <c r="O115" s="663"/>
      <c r="P115" s="662"/>
      <c r="Q115" s="657"/>
      <c r="R115" s="577"/>
      <c r="S115" s="449"/>
      <c r="T115" s="460"/>
      <c r="U115" s="577"/>
      <c r="V115" s="449"/>
      <c r="W115" s="449" t="s">
        <v>113</v>
      </c>
      <c r="X115" s="571"/>
    </row>
    <row r="116" spans="1:24" ht="24">
      <c r="A116" s="40"/>
      <c r="B116" s="39"/>
      <c r="C116" s="653"/>
      <c r="D116" s="705"/>
      <c r="E116" s="705"/>
      <c r="F116" s="668"/>
      <c r="G116" s="705"/>
      <c r="H116" s="705"/>
      <c r="I116" s="705"/>
      <c r="J116" s="705"/>
      <c r="K116" s="705"/>
      <c r="L116" s="707"/>
      <c r="M116" s="662"/>
      <c r="N116" s="649"/>
      <c r="O116" s="708"/>
      <c r="P116" s="709"/>
      <c r="Q116" s="710"/>
      <c r="R116" s="590"/>
      <c r="S116" s="474"/>
      <c r="T116" s="711"/>
      <c r="U116" s="590"/>
      <c r="V116" s="474"/>
      <c r="W116" s="712" t="s">
        <v>569</v>
      </c>
      <c r="X116" s="713"/>
    </row>
    <row r="117" spans="1:24" ht="12">
      <c r="A117" s="534"/>
      <c r="B117" s="535"/>
      <c r="C117" s="714"/>
      <c r="D117" s="715"/>
      <c r="E117" s="715"/>
      <c r="F117" s="715"/>
      <c r="G117" s="715"/>
      <c r="H117" s="715"/>
      <c r="I117" s="715"/>
      <c r="J117" s="715"/>
      <c r="K117" s="715"/>
      <c r="L117" s="715"/>
      <c r="M117" s="716"/>
      <c r="N117" s="716"/>
      <c r="O117" s="716"/>
      <c r="P117" s="716"/>
      <c r="Q117" s="717"/>
      <c r="R117" s="717"/>
      <c r="S117" s="718"/>
      <c r="T117" s="718"/>
      <c r="U117" s="717"/>
      <c r="V117" s="718"/>
      <c r="W117" s="718"/>
      <c r="X117" s="540"/>
    </row>
    <row r="118" spans="1:24" ht="12">
      <c r="A118" s="536"/>
      <c r="B118" s="537"/>
      <c r="C118" s="634" t="s">
        <v>528</v>
      </c>
      <c r="D118" s="639"/>
      <c r="E118" s="639"/>
      <c r="F118" s="639"/>
      <c r="G118" s="639"/>
      <c r="H118" s="639"/>
      <c r="I118" s="639"/>
      <c r="J118" s="639"/>
      <c r="K118" s="639"/>
      <c r="L118" s="639"/>
      <c r="M118" s="639"/>
      <c r="N118" s="639"/>
      <c r="O118" s="603" t="s">
        <v>472</v>
      </c>
      <c r="P118" s="603"/>
      <c r="Q118" s="603"/>
      <c r="R118" s="603"/>
      <c r="S118" s="460"/>
      <c r="T118" s="549"/>
      <c r="U118" s="603"/>
      <c r="V118" s="460"/>
      <c r="W118" s="460"/>
      <c r="X118" s="540"/>
    </row>
    <row r="119" spans="1:24" ht="12" customHeight="1">
      <c r="A119" s="3"/>
      <c r="B119" s="524"/>
      <c r="C119" s="719" t="s">
        <v>111</v>
      </c>
      <c r="D119" s="639"/>
      <c r="E119" s="639"/>
      <c r="F119" s="639"/>
      <c r="G119" s="639"/>
      <c r="H119" s="639"/>
      <c r="I119" s="639"/>
      <c r="J119" s="639"/>
      <c r="K119" s="639"/>
      <c r="L119" s="639"/>
      <c r="M119" s="639"/>
      <c r="N119" s="639"/>
      <c r="O119" s="639" t="s">
        <v>473</v>
      </c>
      <c r="P119" s="639"/>
      <c r="Q119" s="540"/>
      <c r="R119" s="540"/>
      <c r="S119" s="540"/>
      <c r="T119" s="540"/>
      <c r="U119" s="540"/>
      <c r="V119" s="540"/>
      <c r="W119" s="540"/>
      <c r="X119" s="540"/>
    </row>
    <row r="120" spans="1:24" ht="12">
      <c r="A120" s="3"/>
      <c r="B120" s="524"/>
      <c r="C120" s="720" t="s">
        <v>570</v>
      </c>
      <c r="D120" s="639"/>
      <c r="E120" s="639"/>
      <c r="F120" s="639"/>
      <c r="G120" s="639"/>
      <c r="H120" s="639"/>
      <c r="I120" s="639"/>
      <c r="J120" s="639"/>
      <c r="K120" s="639"/>
      <c r="L120" s="639"/>
      <c r="M120" s="639"/>
      <c r="N120" s="639"/>
      <c r="O120" s="639"/>
      <c r="P120" s="639"/>
      <c r="Q120" s="540"/>
      <c r="R120" s="540"/>
      <c r="S120" s="540"/>
      <c r="T120" s="540"/>
      <c r="U120" s="540"/>
      <c r="V120" s="540"/>
      <c r="W120" s="540"/>
      <c r="X120" s="540"/>
    </row>
    <row r="121" spans="1:24" ht="12">
      <c r="A121" s="3"/>
      <c r="B121" s="524"/>
      <c r="C121" s="634" t="s">
        <v>135</v>
      </c>
      <c r="D121" s="642"/>
      <c r="E121" s="642"/>
      <c r="F121" s="639"/>
      <c r="G121" s="639"/>
      <c r="H121" s="639"/>
      <c r="I121" s="639"/>
      <c r="J121" s="639"/>
      <c r="K121" s="639"/>
      <c r="L121" s="639"/>
      <c r="M121" s="639"/>
      <c r="N121" s="642"/>
      <c r="O121" s="639"/>
      <c r="P121" s="639"/>
      <c r="Q121" s="540"/>
      <c r="R121" s="540"/>
      <c r="S121" s="540"/>
      <c r="T121" s="540"/>
      <c r="U121" s="540"/>
      <c r="V121" s="540"/>
      <c r="W121" s="540"/>
      <c r="X121" s="540"/>
    </row>
    <row r="122" spans="1:24" ht="12">
      <c r="A122" s="3"/>
      <c r="B122" s="525"/>
      <c r="C122" s="634" t="s">
        <v>529</v>
      </c>
      <c r="D122" s="642"/>
      <c r="E122" s="642"/>
      <c r="F122" s="639"/>
      <c r="G122" s="639"/>
      <c r="H122" s="639"/>
      <c r="I122" s="639"/>
      <c r="J122" s="639"/>
      <c r="K122" s="639"/>
      <c r="L122" s="639"/>
      <c r="M122" s="639"/>
      <c r="N122" s="642"/>
      <c r="O122" s="642"/>
      <c r="P122" s="642"/>
      <c r="Q122" s="545"/>
      <c r="R122" s="545"/>
      <c r="S122" s="545"/>
      <c r="T122" s="545"/>
      <c r="U122" s="545"/>
      <c r="V122" s="545"/>
      <c r="W122" s="545"/>
      <c r="X122" s="540"/>
    </row>
    <row r="123" spans="1:24" ht="12">
      <c r="A123" s="3"/>
      <c r="B123" s="525"/>
      <c r="C123" s="634" t="s">
        <v>530</v>
      </c>
      <c r="D123" s="642"/>
      <c r="E123" s="642"/>
      <c r="F123" s="639"/>
      <c r="G123" s="639"/>
      <c r="H123" s="639"/>
      <c r="I123" s="639"/>
      <c r="J123" s="639"/>
      <c r="K123" s="639"/>
      <c r="L123" s="639"/>
      <c r="M123" s="639"/>
      <c r="N123" s="642"/>
      <c r="O123" s="642"/>
      <c r="P123" s="642"/>
      <c r="Q123" s="545"/>
      <c r="R123" s="545"/>
      <c r="S123" s="545"/>
      <c r="T123" s="545"/>
      <c r="U123" s="545"/>
      <c r="V123" s="545"/>
      <c r="W123" s="545"/>
      <c r="X123" s="540"/>
    </row>
    <row r="124" spans="1:24" ht="12">
      <c r="A124" s="3"/>
      <c r="B124" s="525"/>
      <c r="C124" s="719" t="s">
        <v>531</v>
      </c>
      <c r="D124" s="642"/>
      <c r="E124" s="642"/>
      <c r="F124" s="639"/>
      <c r="G124" s="639"/>
      <c r="H124" s="639"/>
      <c r="I124" s="639"/>
      <c r="J124" s="639"/>
      <c r="K124" s="639"/>
      <c r="L124" s="639"/>
      <c r="M124" s="639"/>
      <c r="N124" s="642"/>
      <c r="O124" s="642"/>
      <c r="P124" s="642"/>
      <c r="Q124" s="545"/>
      <c r="R124" s="545"/>
      <c r="S124" s="545"/>
      <c r="T124" s="545"/>
      <c r="U124" s="545"/>
      <c r="V124" s="545"/>
      <c r="W124" s="545"/>
      <c r="X124" s="540"/>
    </row>
    <row r="125" spans="1:24" ht="12">
      <c r="A125" s="3"/>
      <c r="B125" s="525"/>
      <c r="C125" s="634" t="s">
        <v>118</v>
      </c>
      <c r="D125" s="642"/>
      <c r="E125" s="642"/>
      <c r="F125" s="639"/>
      <c r="G125" s="639"/>
      <c r="H125" s="639"/>
      <c r="I125" s="639"/>
      <c r="J125" s="639"/>
      <c r="K125" s="639"/>
      <c r="L125" s="639"/>
      <c r="M125" s="639"/>
      <c r="N125" s="642"/>
      <c r="O125" s="642"/>
      <c r="P125" s="642"/>
      <c r="Q125" s="545"/>
      <c r="R125" s="545"/>
      <c r="S125" s="545"/>
      <c r="T125" s="545"/>
      <c r="U125" s="545"/>
      <c r="V125" s="545"/>
      <c r="W125" s="545"/>
      <c r="X125" s="540"/>
    </row>
    <row r="126" spans="1:24" ht="12">
      <c r="A126" s="3"/>
      <c r="B126" s="525"/>
      <c r="C126" s="634" t="s">
        <v>119</v>
      </c>
      <c r="D126" s="540"/>
      <c r="E126" s="540"/>
      <c r="F126" s="540"/>
      <c r="G126" s="540"/>
      <c r="H126" s="540"/>
      <c r="I126" s="540"/>
      <c r="J126" s="540"/>
      <c r="K126" s="540"/>
      <c r="L126" s="540"/>
      <c r="M126" s="540"/>
      <c r="N126" s="540"/>
      <c r="O126" s="642"/>
      <c r="P126" s="642"/>
      <c r="Q126" s="545"/>
      <c r="R126" s="545"/>
      <c r="S126" s="545"/>
      <c r="T126" s="545"/>
      <c r="U126" s="545"/>
      <c r="V126" s="545"/>
      <c r="W126" s="545"/>
      <c r="X126" s="540"/>
    </row>
    <row r="127" spans="1:24" ht="12">
      <c r="A127" s="3"/>
      <c r="B127" s="525"/>
      <c r="C127" s="634" t="s">
        <v>120</v>
      </c>
      <c r="D127" s="642"/>
      <c r="E127" s="642"/>
      <c r="F127" s="639"/>
      <c r="G127" s="639"/>
      <c r="H127" s="639"/>
      <c r="I127" s="639"/>
      <c r="J127" s="639"/>
      <c r="K127" s="639"/>
      <c r="L127" s="639"/>
      <c r="M127" s="639"/>
      <c r="N127" s="642"/>
      <c r="O127" s="642"/>
      <c r="P127" s="642"/>
      <c r="Q127" s="545"/>
      <c r="R127" s="545"/>
      <c r="S127" s="545"/>
      <c r="T127" s="545"/>
      <c r="U127" s="545"/>
      <c r="V127" s="545"/>
      <c r="W127" s="545"/>
      <c r="X127" s="540"/>
    </row>
    <row r="128" spans="1:24" ht="12">
      <c r="A128" s="3"/>
      <c r="B128" s="525"/>
      <c r="C128" s="634" t="s">
        <v>119</v>
      </c>
      <c r="D128" s="540"/>
      <c r="E128" s="540"/>
      <c r="F128" s="540"/>
      <c r="G128" s="540"/>
      <c r="H128" s="540"/>
      <c r="I128" s="540"/>
      <c r="J128" s="540"/>
      <c r="K128" s="540"/>
      <c r="L128" s="540"/>
      <c r="M128" s="540"/>
      <c r="N128" s="540"/>
      <c r="O128" s="642"/>
      <c r="P128" s="642"/>
      <c r="Q128" s="545"/>
      <c r="R128" s="545"/>
      <c r="S128" s="545"/>
      <c r="T128" s="545"/>
      <c r="U128" s="545"/>
      <c r="V128" s="545"/>
      <c r="W128" s="545"/>
      <c r="X128" s="540"/>
    </row>
    <row r="129" spans="1:24" ht="12">
      <c r="A129" s="3"/>
      <c r="B129" s="525"/>
      <c r="C129" s="719" t="s">
        <v>116</v>
      </c>
      <c r="D129" s="642"/>
      <c r="E129" s="642"/>
      <c r="F129" s="639"/>
      <c r="G129" s="639"/>
      <c r="H129" s="639"/>
      <c r="I129" s="639"/>
      <c r="J129" s="639"/>
      <c r="K129" s="639"/>
      <c r="L129" s="639"/>
      <c r="M129" s="639"/>
      <c r="N129" s="642"/>
      <c r="O129" s="639"/>
      <c r="P129" s="639"/>
      <c r="Q129" s="721"/>
      <c r="R129" s="540"/>
      <c r="S129" s="540"/>
      <c r="T129" s="540"/>
      <c r="U129" s="540"/>
      <c r="V129" s="540"/>
      <c r="W129" s="540"/>
      <c r="X129" s="540"/>
    </row>
    <row r="130" spans="1:24" ht="12">
      <c r="A130" s="538"/>
      <c r="B130" s="3"/>
      <c r="C130" s="641" t="s">
        <v>532</v>
      </c>
      <c r="D130" s="642"/>
      <c r="E130" s="642"/>
      <c r="F130" s="639"/>
      <c r="G130" s="639"/>
      <c r="H130" s="639"/>
      <c r="I130" s="639"/>
      <c r="J130" s="639"/>
      <c r="K130" s="639"/>
      <c r="L130" s="639"/>
      <c r="M130" s="639"/>
      <c r="N130" s="722"/>
      <c r="O130" s="540"/>
      <c r="P130" s="540"/>
      <c r="Q130" s="540"/>
      <c r="R130" s="540"/>
      <c r="S130" s="540"/>
      <c r="T130" s="540"/>
      <c r="U130" s="540"/>
      <c r="V130" s="540"/>
      <c r="W130" s="540"/>
      <c r="X130" s="540"/>
    </row>
    <row r="131" spans="1:24" ht="12">
      <c r="A131" s="538"/>
      <c r="B131" s="3"/>
      <c r="C131" s="634" t="s">
        <v>533</v>
      </c>
      <c r="D131" s="540"/>
      <c r="E131" s="540"/>
      <c r="F131" s="540"/>
      <c r="G131" s="540"/>
      <c r="H131" s="540"/>
      <c r="I131" s="540"/>
      <c r="J131" s="540"/>
      <c r="K131" s="540"/>
      <c r="L131" s="540"/>
      <c r="M131" s="540"/>
      <c r="N131" s="540"/>
      <c r="O131" s="540"/>
      <c r="P131" s="540"/>
      <c r="Q131" s="540"/>
      <c r="R131" s="540"/>
      <c r="S131" s="540"/>
      <c r="T131" s="540"/>
      <c r="U131" s="540"/>
      <c r="V131" s="540"/>
      <c r="W131" s="540"/>
      <c r="X131" s="540"/>
    </row>
    <row r="132" spans="1:24" ht="12">
      <c r="A132" s="538"/>
      <c r="B132" s="3"/>
      <c r="C132" s="634" t="s">
        <v>712</v>
      </c>
      <c r="D132" s="540"/>
      <c r="E132" s="540"/>
      <c r="F132" s="540"/>
      <c r="G132" s="540"/>
      <c r="H132" s="540"/>
      <c r="I132" s="540"/>
      <c r="J132" s="540"/>
      <c r="K132" s="540"/>
      <c r="L132" s="540"/>
      <c r="M132" s="540"/>
      <c r="N132" s="540"/>
      <c r="O132" s="540"/>
      <c r="P132" s="540"/>
      <c r="Q132" s="540"/>
      <c r="R132" s="540"/>
      <c r="S132" s="540"/>
      <c r="T132" s="540"/>
      <c r="U132" s="540"/>
      <c r="V132" s="540"/>
      <c r="W132" s="540"/>
      <c r="X132" s="540"/>
    </row>
    <row r="133" spans="1:24" ht="12">
      <c r="A133" s="538"/>
      <c r="B133" s="3"/>
      <c r="C133" s="527"/>
      <c r="D133" s="21"/>
      <c r="E133" s="21"/>
      <c r="F133" s="21"/>
      <c r="G133" s="21"/>
      <c r="H133" s="21"/>
      <c r="I133" s="21"/>
      <c r="J133" s="21"/>
      <c r="K133" s="21"/>
      <c r="L133" s="21"/>
      <c r="M133" s="21"/>
      <c r="N133" s="21"/>
      <c r="O133" s="21"/>
      <c r="P133" s="21"/>
      <c r="Q133" s="21"/>
      <c r="R133" s="21"/>
      <c r="S133" s="21"/>
      <c r="T133" s="21"/>
      <c r="U133" s="21"/>
      <c r="V133" s="21"/>
      <c r="W133" s="21"/>
      <c r="X133" s="21"/>
    </row>
    <row r="134" spans="1:22" ht="12">
      <c r="A134" s="371"/>
      <c r="B134" s="372"/>
      <c r="C134" s="373"/>
      <c r="D134" s="374"/>
      <c r="E134" s="374"/>
      <c r="F134" s="374"/>
      <c r="G134" s="374"/>
      <c r="H134" s="374"/>
      <c r="I134" s="374"/>
      <c r="J134" s="374"/>
      <c r="K134" s="374"/>
      <c r="L134" s="374"/>
      <c r="M134" s="374"/>
      <c r="N134" s="374"/>
      <c r="O134" s="372"/>
      <c r="P134" s="372"/>
      <c r="Q134" s="372"/>
      <c r="R134" s="374"/>
      <c r="S134" s="374"/>
      <c r="T134" s="374"/>
      <c r="U134" s="374"/>
      <c r="V134" s="372"/>
    </row>
    <row r="135" spans="1:22" ht="12">
      <c r="A135" s="371"/>
      <c r="B135" s="302"/>
      <c r="C135" s="375"/>
      <c r="D135" s="375"/>
      <c r="E135" s="375"/>
      <c r="F135" s="375"/>
      <c r="G135" s="375"/>
      <c r="H135" s="375"/>
      <c r="I135" s="375"/>
      <c r="J135" s="375"/>
      <c r="K135" s="375"/>
      <c r="L135" s="375"/>
      <c r="M135" s="374"/>
      <c r="N135" s="374"/>
      <c r="O135" s="376"/>
      <c r="P135" s="376"/>
      <c r="Q135" s="375"/>
      <c r="R135" s="375"/>
      <c r="S135" s="374"/>
      <c r="T135" s="374"/>
      <c r="U135" s="374"/>
      <c r="V135" s="372"/>
    </row>
    <row r="136" spans="1:22" ht="12">
      <c r="A136" s="371"/>
      <c r="B136" s="302"/>
      <c r="C136" s="377"/>
      <c r="D136" s="377"/>
      <c r="E136" s="377"/>
      <c r="F136" s="377"/>
      <c r="G136" s="377"/>
      <c r="H136" s="377"/>
      <c r="I136" s="377"/>
      <c r="J136" s="377"/>
      <c r="K136" s="377"/>
      <c r="L136" s="377"/>
      <c r="M136" s="374"/>
      <c r="N136" s="374"/>
      <c r="O136" s="376"/>
      <c r="P136" s="376"/>
      <c r="Q136" s="377"/>
      <c r="R136" s="377"/>
      <c r="S136" s="374"/>
      <c r="T136" s="374"/>
      <c r="U136" s="374"/>
      <c r="V136" s="372"/>
    </row>
    <row r="137" spans="1:22" ht="12">
      <c r="A137" s="371"/>
      <c r="B137" s="302"/>
      <c r="C137" s="377"/>
      <c r="D137" s="377"/>
      <c r="E137" s="377"/>
      <c r="F137" s="377"/>
      <c r="G137" s="377"/>
      <c r="H137" s="377"/>
      <c r="I137" s="377"/>
      <c r="J137" s="377"/>
      <c r="K137" s="377"/>
      <c r="L137" s="377"/>
      <c r="M137" s="374"/>
      <c r="N137" s="374"/>
      <c r="O137" s="376"/>
      <c r="P137" s="376"/>
      <c r="Q137" s="377"/>
      <c r="R137" s="377"/>
      <c r="S137" s="374"/>
      <c r="T137" s="374"/>
      <c r="U137" s="374"/>
      <c r="V137" s="372"/>
    </row>
    <row r="138" spans="1:22" ht="12">
      <c r="A138" s="371"/>
      <c r="B138" s="302"/>
      <c r="C138" s="377"/>
      <c r="D138" s="377"/>
      <c r="E138" s="377"/>
      <c r="F138" s="377"/>
      <c r="G138" s="377"/>
      <c r="H138" s="377"/>
      <c r="I138" s="377"/>
      <c r="J138" s="377"/>
      <c r="K138" s="377"/>
      <c r="L138" s="377"/>
      <c r="M138" s="374"/>
      <c r="N138" s="374"/>
      <c r="O138" s="376"/>
      <c r="P138" s="376"/>
      <c r="Q138" s="377"/>
      <c r="R138" s="377"/>
      <c r="S138" s="374"/>
      <c r="T138" s="374"/>
      <c r="U138" s="374"/>
      <c r="V138" s="372"/>
    </row>
    <row r="139" spans="1:22" ht="12">
      <c r="A139" s="371"/>
      <c r="B139" s="302"/>
      <c r="C139" s="377"/>
      <c r="D139" s="377"/>
      <c r="E139" s="377"/>
      <c r="F139" s="377"/>
      <c r="G139" s="377"/>
      <c r="H139" s="377"/>
      <c r="I139" s="377"/>
      <c r="J139" s="377"/>
      <c r="K139" s="377"/>
      <c r="L139" s="377"/>
      <c r="M139" s="374"/>
      <c r="N139" s="374"/>
      <c r="O139" s="376"/>
      <c r="P139" s="376"/>
      <c r="Q139" s="377"/>
      <c r="R139" s="377"/>
      <c r="S139" s="374"/>
      <c r="T139" s="374"/>
      <c r="U139" s="374"/>
      <c r="V139" s="372"/>
    </row>
    <row r="140" spans="1:22" ht="12">
      <c r="A140" s="371"/>
      <c r="B140" s="302"/>
      <c r="C140" s="378"/>
      <c r="D140" s="378"/>
      <c r="E140" s="378"/>
      <c r="F140" s="378"/>
      <c r="G140" s="378"/>
      <c r="H140" s="378"/>
      <c r="I140" s="378"/>
      <c r="J140" s="378"/>
      <c r="K140" s="378"/>
      <c r="L140" s="378"/>
      <c r="M140" s="374"/>
      <c r="N140" s="374"/>
      <c r="O140" s="376"/>
      <c r="P140" s="376"/>
      <c r="Q140" s="378"/>
      <c r="R140" s="378"/>
      <c r="S140" s="374"/>
      <c r="T140" s="374"/>
      <c r="U140" s="374"/>
      <c r="V140" s="372"/>
    </row>
    <row r="141" spans="1:22" ht="12">
      <c r="A141" s="371"/>
      <c r="B141" s="302"/>
      <c r="C141" s="378"/>
      <c r="D141" s="378"/>
      <c r="E141" s="378"/>
      <c r="F141" s="378"/>
      <c r="G141" s="378"/>
      <c r="H141" s="378"/>
      <c r="I141" s="378"/>
      <c r="J141" s="378"/>
      <c r="K141" s="378"/>
      <c r="L141" s="378"/>
      <c r="M141" s="374"/>
      <c r="N141" s="374"/>
      <c r="O141" s="376"/>
      <c r="P141" s="376"/>
      <c r="Q141" s="378"/>
      <c r="R141" s="378"/>
      <c r="S141" s="374"/>
      <c r="T141" s="374"/>
      <c r="U141" s="374"/>
      <c r="V141" s="372"/>
    </row>
    <row r="142" spans="1:22" ht="12">
      <c r="A142" s="371"/>
      <c r="B142" s="302"/>
      <c r="C142" s="377"/>
      <c r="D142" s="377"/>
      <c r="E142" s="377"/>
      <c r="F142" s="377"/>
      <c r="G142" s="377"/>
      <c r="H142" s="377"/>
      <c r="I142" s="377"/>
      <c r="J142" s="377"/>
      <c r="K142" s="377"/>
      <c r="L142" s="377"/>
      <c r="M142" s="374"/>
      <c r="N142" s="374"/>
      <c r="O142" s="376"/>
      <c r="P142" s="376"/>
      <c r="Q142" s="377"/>
      <c r="R142" s="377"/>
      <c r="S142" s="374"/>
      <c r="T142" s="374"/>
      <c r="U142" s="374"/>
      <c r="V142" s="372"/>
    </row>
    <row r="143" spans="1:22" ht="12">
      <c r="A143" s="371"/>
      <c r="B143" s="302"/>
      <c r="C143" s="379"/>
      <c r="D143" s="379"/>
      <c r="E143" s="379"/>
      <c r="F143" s="379"/>
      <c r="G143" s="379"/>
      <c r="H143" s="379"/>
      <c r="I143" s="379"/>
      <c r="J143" s="379"/>
      <c r="K143" s="379"/>
      <c r="L143" s="379"/>
      <c r="M143" s="374"/>
      <c r="N143" s="374"/>
      <c r="O143" s="376"/>
      <c r="P143" s="376"/>
      <c r="Q143" s="379"/>
      <c r="R143" s="379"/>
      <c r="S143" s="374"/>
      <c r="T143" s="374"/>
      <c r="U143" s="374"/>
      <c r="V143" s="372"/>
    </row>
    <row r="144" spans="1:22" ht="12">
      <c r="A144" s="371"/>
      <c r="B144" s="302"/>
      <c r="C144" s="379"/>
      <c r="D144" s="379"/>
      <c r="E144" s="379"/>
      <c r="F144" s="379"/>
      <c r="G144" s="379"/>
      <c r="H144" s="379"/>
      <c r="I144" s="379"/>
      <c r="J144" s="379"/>
      <c r="K144" s="379"/>
      <c r="L144" s="379"/>
      <c r="M144" s="374"/>
      <c r="N144" s="374"/>
      <c r="O144" s="376"/>
      <c r="P144" s="376"/>
      <c r="Q144" s="379"/>
      <c r="R144" s="379"/>
      <c r="S144" s="374"/>
      <c r="T144" s="374"/>
      <c r="U144" s="374"/>
      <c r="V144" s="372"/>
    </row>
    <row r="145" spans="1:22" ht="12">
      <c r="A145" s="371"/>
      <c r="B145" s="109"/>
      <c r="C145" s="377"/>
      <c r="D145" s="377"/>
      <c r="E145" s="377"/>
      <c r="F145" s="377"/>
      <c r="G145" s="377"/>
      <c r="H145" s="377"/>
      <c r="I145" s="377"/>
      <c r="J145" s="377"/>
      <c r="K145" s="377"/>
      <c r="L145" s="377"/>
      <c r="M145" s="374"/>
      <c r="N145" s="374"/>
      <c r="O145" s="36"/>
      <c r="P145" s="36"/>
      <c r="Q145" s="380"/>
      <c r="R145" s="380"/>
      <c r="S145" s="374"/>
      <c r="T145" s="374"/>
      <c r="U145" s="374"/>
      <c r="V145" s="372"/>
    </row>
    <row r="146" spans="1:22" ht="12">
      <c r="A146" s="371"/>
      <c r="B146" s="109"/>
      <c r="C146" s="381"/>
      <c r="D146" s="381"/>
      <c r="E146" s="381"/>
      <c r="F146" s="381"/>
      <c r="G146" s="382"/>
      <c r="H146" s="382"/>
      <c r="I146" s="374"/>
      <c r="J146" s="374"/>
      <c r="K146" s="374"/>
      <c r="L146" s="374"/>
      <c r="M146" s="374"/>
      <c r="N146" s="374"/>
      <c r="O146" s="374"/>
      <c r="P146" s="374"/>
      <c r="Q146" s="374"/>
      <c r="R146" s="374"/>
      <c r="S146" s="372"/>
      <c r="T146" s="372"/>
      <c r="U146" s="372"/>
      <c r="V146" s="372"/>
    </row>
    <row r="147" spans="1:22" ht="12">
      <c r="A147" s="371"/>
      <c r="B147" s="372"/>
      <c r="C147" s="373"/>
      <c r="D147" s="374"/>
      <c r="E147" s="374"/>
      <c r="F147" s="374"/>
      <c r="G147" s="374"/>
      <c r="H147" s="374"/>
      <c r="I147" s="374"/>
      <c r="J147" s="374"/>
      <c r="K147" s="374"/>
      <c r="L147" s="374"/>
      <c r="M147" s="374"/>
      <c r="N147" s="374"/>
      <c r="O147" s="374"/>
      <c r="P147" s="374"/>
      <c r="Q147" s="374"/>
      <c r="R147" s="374"/>
      <c r="S147" s="372"/>
      <c r="T147" s="372"/>
      <c r="U147" s="372"/>
      <c r="V147" s="372"/>
    </row>
    <row r="148" spans="1:22" ht="12">
      <c r="A148" s="371"/>
      <c r="B148" s="372"/>
      <c r="C148" s="373"/>
      <c r="D148" s="374"/>
      <c r="E148" s="374"/>
      <c r="F148" s="374"/>
      <c r="G148" s="374"/>
      <c r="H148" s="374"/>
      <c r="I148" s="374"/>
      <c r="J148" s="374"/>
      <c r="K148" s="374"/>
      <c r="L148" s="374"/>
      <c r="M148" s="374"/>
      <c r="N148" s="374"/>
      <c r="O148" s="374"/>
      <c r="P148" s="374"/>
      <c r="Q148" s="374"/>
      <c r="R148" s="374"/>
      <c r="S148" s="372"/>
      <c r="T148" s="372"/>
      <c r="U148" s="372"/>
      <c r="V148" s="372"/>
    </row>
    <row r="149" spans="1:22" ht="12">
      <c r="A149" s="371"/>
      <c r="B149" s="372"/>
      <c r="C149" s="373"/>
      <c r="D149" s="374"/>
      <c r="E149" s="374"/>
      <c r="F149" s="374"/>
      <c r="G149" s="374"/>
      <c r="H149" s="374"/>
      <c r="I149" s="374"/>
      <c r="J149" s="374"/>
      <c r="K149" s="374"/>
      <c r="L149" s="374"/>
      <c r="M149" s="374"/>
      <c r="N149" s="374"/>
      <c r="O149" s="374"/>
      <c r="P149" s="374"/>
      <c r="Q149" s="374"/>
      <c r="R149" s="374"/>
      <c r="S149" s="374"/>
      <c r="T149" s="374"/>
      <c r="U149" s="374"/>
      <c r="V149" s="374"/>
    </row>
    <row r="150" spans="1:22" ht="12">
      <c r="A150" s="371"/>
      <c r="B150" s="372"/>
      <c r="C150" s="373"/>
      <c r="D150" s="374"/>
      <c r="E150" s="374"/>
      <c r="F150" s="374"/>
      <c r="G150" s="374"/>
      <c r="H150" s="374"/>
      <c r="I150" s="374"/>
      <c r="J150" s="374"/>
      <c r="K150" s="374"/>
      <c r="L150" s="374"/>
      <c r="M150" s="374"/>
      <c r="N150" s="374"/>
      <c r="O150" s="374"/>
      <c r="P150" s="374"/>
      <c r="Q150" s="374"/>
      <c r="R150" s="374"/>
      <c r="S150" s="374"/>
      <c r="T150" s="374"/>
      <c r="U150" s="374"/>
      <c r="V150" s="374"/>
    </row>
    <row r="151" ht="12">
      <c r="A151" s="14"/>
    </row>
    <row r="152" ht="12">
      <c r="A152" s="14"/>
    </row>
    <row r="153" ht="12">
      <c r="A153" s="14"/>
    </row>
    <row r="154" ht="12">
      <c r="A154" s="14"/>
    </row>
    <row r="155" ht="12">
      <c r="A155" s="14"/>
    </row>
    <row r="156" ht="12">
      <c r="A156" s="14"/>
    </row>
    <row r="157" ht="12">
      <c r="A157" s="14"/>
    </row>
    <row r="158" ht="12">
      <c r="A158" s="14"/>
    </row>
    <row r="159" ht="12">
      <c r="A159" s="14"/>
    </row>
    <row r="160" ht="12">
      <c r="A160" s="14"/>
    </row>
    <row r="161" ht="12">
      <c r="A161" s="14"/>
    </row>
    <row r="162" ht="12">
      <c r="A162" s="14"/>
    </row>
    <row r="163" ht="12">
      <c r="A163" s="14"/>
    </row>
    <row r="164" ht="12">
      <c r="A164" s="14"/>
    </row>
    <row r="165" ht="12">
      <c r="A165" s="14"/>
    </row>
    <row r="166" ht="12">
      <c r="A166" s="14"/>
    </row>
    <row r="167" ht="12">
      <c r="A167" s="14"/>
    </row>
    <row r="168" ht="12">
      <c r="A168" s="14"/>
    </row>
    <row r="169" ht="12">
      <c r="A169" s="14"/>
    </row>
    <row r="170" ht="12">
      <c r="A170" s="14"/>
    </row>
    <row r="171" ht="12">
      <c r="A171" s="14"/>
    </row>
    <row r="172" ht="12">
      <c r="A172" s="14"/>
    </row>
    <row r="173" ht="12">
      <c r="A173" s="14"/>
    </row>
    <row r="174" ht="12">
      <c r="A174" s="14"/>
    </row>
    <row r="175" ht="12">
      <c r="A175" s="14"/>
    </row>
    <row r="176" ht="12">
      <c r="A176" s="14"/>
    </row>
    <row r="177" ht="12">
      <c r="A177" s="14"/>
    </row>
    <row r="178" ht="12">
      <c r="A178" s="14"/>
    </row>
    <row r="179" ht="12">
      <c r="A179" s="14"/>
    </row>
    <row r="180" ht="12">
      <c r="A180" s="14"/>
    </row>
    <row r="181" ht="12">
      <c r="A181" s="14"/>
    </row>
    <row r="182" ht="12">
      <c r="A182" s="14"/>
    </row>
    <row r="183" ht="12">
      <c r="A183" s="14"/>
    </row>
    <row r="184" ht="12">
      <c r="A184" s="14"/>
    </row>
    <row r="185" ht="12">
      <c r="A185" s="14"/>
    </row>
    <row r="186" ht="12">
      <c r="A186" s="14"/>
    </row>
  </sheetData>
  <sheetProtection/>
  <mergeCells count="1">
    <mergeCell ref="S85:T85"/>
  </mergeCells>
  <printOptions horizontalCentered="1"/>
  <pageMargins left="0.16" right="0.16" top="0.3937007874015748" bottom="0.2755905511811024" header="0.16" footer="0.1968503937007874"/>
  <pageSetup blackAndWhite="1" firstPageNumber="72" useFirstPageNumber="1" horizontalDpi="300" verticalDpi="300" orientation="portrait" pageOrder="overThenDown" paperSize="9" scale="75" r:id="rId1"/>
  <headerFooter alignWithMargins="0">
    <oddHeader>&amp;C&amp;F</oddHeader>
    <oddFooter>&amp;C&amp;A</oddFooter>
  </headerFooter>
  <rowBreaks count="1" manualBreakCount="1">
    <brk id="76" max="19" man="1"/>
  </rowBreaks>
  <colBreaks count="1" manualBreakCount="1">
    <brk id="12" max="139" man="1"/>
  </colBreaks>
</worksheet>
</file>

<file path=xl/worksheets/sheet10.xml><?xml version="1.0" encoding="utf-8"?>
<worksheet xmlns="http://schemas.openxmlformats.org/spreadsheetml/2006/main" xmlns:r="http://schemas.openxmlformats.org/officeDocument/2006/relationships">
  <sheetPr>
    <pageSetUpPr fitToPage="1"/>
  </sheetPr>
  <dimension ref="A1:O62"/>
  <sheetViews>
    <sheetView zoomScalePageLayoutView="0" workbookViewId="0" topLeftCell="A1">
      <selection activeCell="B1" sqref="B1"/>
    </sheetView>
  </sheetViews>
  <sheetFormatPr defaultColWidth="16.75390625" defaultRowHeight="12.75"/>
  <cols>
    <col min="1" max="1" width="5.00390625" style="1249" customWidth="1"/>
    <col min="2" max="2" width="15.00390625" style="1249" customWidth="1"/>
    <col min="3" max="3" width="12.25390625" style="1249" customWidth="1"/>
    <col min="4" max="5" width="12.625" style="1249" customWidth="1"/>
    <col min="6" max="6" width="13.75390625" style="1249" customWidth="1"/>
    <col min="7" max="7" width="9.00390625" style="1249" customWidth="1"/>
    <col min="8" max="10" width="9.625" style="1249" customWidth="1"/>
    <col min="11" max="11" width="12.125" style="1249" customWidth="1"/>
    <col min="12" max="12" width="9.875" style="1249" customWidth="1"/>
    <col min="13" max="13" width="10.00390625" style="1249" customWidth="1"/>
    <col min="14" max="14" width="10.625" style="1249" customWidth="1"/>
    <col min="15" max="15" width="7.375" style="1249" customWidth="1"/>
    <col min="16" max="16384" width="16.75390625" style="1249" customWidth="1"/>
  </cols>
  <sheetData>
    <row r="1" spans="1:15" ht="25.5" customHeight="1">
      <c r="A1" s="1247"/>
      <c r="B1" s="1248" t="s">
        <v>759</v>
      </c>
      <c r="L1" s="1250" t="s">
        <v>735</v>
      </c>
      <c r="M1" s="1250"/>
      <c r="O1" s="1250"/>
    </row>
    <row r="2" ht="9.75" customHeight="1"/>
    <row r="3" spans="1:15" ht="19.5" customHeight="1">
      <c r="A3" s="1251"/>
      <c r="B3" s="1252" t="s">
        <v>8</v>
      </c>
      <c r="C3" s="1253" t="s">
        <v>760</v>
      </c>
      <c r="D3" s="1254"/>
      <c r="E3" s="1254"/>
      <c r="F3" s="1254"/>
      <c r="G3" s="1255" t="s">
        <v>761</v>
      </c>
      <c r="H3" s="1256"/>
      <c r="I3" s="1256"/>
      <c r="J3" s="1256"/>
      <c r="K3" s="1257" t="s">
        <v>762</v>
      </c>
      <c r="L3" s="1258"/>
      <c r="M3" s="1258"/>
      <c r="N3" s="1259"/>
      <c r="O3" s="1260"/>
    </row>
    <row r="4" spans="1:15" ht="19.5" customHeight="1">
      <c r="A4" s="1261"/>
      <c r="B4" s="1261"/>
      <c r="C4" s="1262" t="s">
        <v>739</v>
      </c>
      <c r="D4" s="1262" t="s">
        <v>740</v>
      </c>
      <c r="E4" s="1262" t="s">
        <v>741</v>
      </c>
      <c r="F4" s="1262" t="s">
        <v>221</v>
      </c>
      <c r="G4" s="1263" t="s">
        <v>739</v>
      </c>
      <c r="H4" s="1263" t="s">
        <v>740</v>
      </c>
      <c r="I4" s="1263" t="s">
        <v>741</v>
      </c>
      <c r="J4" s="1263" t="s">
        <v>221</v>
      </c>
      <c r="K4" s="1264" t="s">
        <v>739</v>
      </c>
      <c r="L4" s="1264" t="s">
        <v>740</v>
      </c>
      <c r="M4" s="1264" t="s">
        <v>741</v>
      </c>
      <c r="N4" s="1265" t="s">
        <v>221</v>
      </c>
      <c r="O4" s="1260"/>
    </row>
    <row r="5" spans="1:15" ht="18.75" customHeight="1">
      <c r="A5" s="1266"/>
      <c r="B5" s="1233" t="s">
        <v>157</v>
      </c>
      <c r="C5" s="1267">
        <v>24.048350937203875</v>
      </c>
      <c r="D5" s="1267">
        <v>1001.4953659833129</v>
      </c>
      <c r="E5" s="1267">
        <v>224.28987450019645</v>
      </c>
      <c r="F5" s="1267">
        <v>1249.8335914207132</v>
      </c>
      <c r="G5" s="1268">
        <v>14.538010571840461</v>
      </c>
      <c r="H5" s="1268">
        <v>1.6993205897760761</v>
      </c>
      <c r="I5" s="1268">
        <v>2.056005811826655</v>
      </c>
      <c r="J5" s="1268">
        <v>2.0103621625270103</v>
      </c>
      <c r="K5" s="1269">
        <v>572367.2765016819</v>
      </c>
      <c r="L5" s="1269">
        <v>15517.216084298561</v>
      </c>
      <c r="M5" s="1269">
        <v>14068.46566230608</v>
      </c>
      <c r="N5" s="1270">
        <v>25971.71635672024</v>
      </c>
      <c r="O5" s="1260"/>
    </row>
    <row r="6" spans="1:15" ht="18.75" customHeight="1">
      <c r="A6" s="1266"/>
      <c r="B6" s="1233" t="s">
        <v>158</v>
      </c>
      <c r="C6" s="1267">
        <v>23.822355942180653</v>
      </c>
      <c r="D6" s="1267">
        <v>982.3978023415527</v>
      </c>
      <c r="E6" s="1267">
        <v>224.2788933219962</v>
      </c>
      <c r="F6" s="1267">
        <v>1230.4990516057296</v>
      </c>
      <c r="G6" s="1268">
        <v>14.612871341496897</v>
      </c>
      <c r="H6" s="1268">
        <v>1.67583629163482</v>
      </c>
      <c r="I6" s="1268">
        <v>2.0135958005249344</v>
      </c>
      <c r="J6" s="1268">
        <v>1.9878584603281755</v>
      </c>
      <c r="K6" s="1269">
        <v>580007.3078908352</v>
      </c>
      <c r="L6" s="1269">
        <v>15697.891467841288</v>
      </c>
      <c r="M6" s="1269">
        <v>13734.798279381745</v>
      </c>
      <c r="N6" s="1270">
        <v>26265.06695228325</v>
      </c>
      <c r="O6" s="1260"/>
    </row>
    <row r="7" spans="1:15" ht="18.75" customHeight="1">
      <c r="A7" s="1266"/>
      <c r="B7" s="1233" t="s">
        <v>185</v>
      </c>
      <c r="C7" s="1267">
        <v>24.805077646755592</v>
      </c>
      <c r="D7" s="1267">
        <v>977.7546878020491</v>
      </c>
      <c r="E7" s="1267">
        <v>231.67729879502542</v>
      </c>
      <c r="F7" s="1267">
        <v>1234.23706424383</v>
      </c>
      <c r="G7" s="1268">
        <v>13.752045720223405</v>
      </c>
      <c r="H7" s="1268">
        <v>1.6552538837566788</v>
      </c>
      <c r="I7" s="1268">
        <v>1.9617427824442344</v>
      </c>
      <c r="J7" s="1268">
        <v>1.9558998388075675</v>
      </c>
      <c r="K7" s="1269">
        <v>553797.1171580725</v>
      </c>
      <c r="L7" s="1269">
        <v>15828.677324858185</v>
      </c>
      <c r="M7" s="1269">
        <v>13437.966290259776</v>
      </c>
      <c r="N7" s="1270">
        <v>26191.739509113573</v>
      </c>
      <c r="O7" s="1260"/>
    </row>
    <row r="8" spans="1:15" ht="18.75" customHeight="1">
      <c r="A8" s="1266"/>
      <c r="B8" s="1233" t="s">
        <v>465</v>
      </c>
      <c r="C8" s="1267">
        <v>24.622275562032534</v>
      </c>
      <c r="D8" s="1267">
        <v>987.5334862090396</v>
      </c>
      <c r="E8" s="1267">
        <v>235.7471978740276</v>
      </c>
      <c r="F8" s="1267">
        <v>1247.9029596450998</v>
      </c>
      <c r="G8" s="1268">
        <v>14.347985029158325</v>
      </c>
      <c r="H8" s="1268">
        <v>1.635693250548511</v>
      </c>
      <c r="I8" s="1268">
        <v>1.9288012945219177</v>
      </c>
      <c r="J8" s="1268">
        <v>1.9418908985993089</v>
      </c>
      <c r="K8" s="1269">
        <v>585159.8063364958</v>
      </c>
      <c r="L8" s="1269">
        <v>16214.892886827707</v>
      </c>
      <c r="M8" s="1269">
        <v>13578.207678042218</v>
      </c>
      <c r="N8" s="1270">
        <v>26942.591852085923</v>
      </c>
      <c r="O8" s="1260"/>
    </row>
    <row r="9" spans="1:15" ht="18.75" customHeight="1">
      <c r="A9" s="1266"/>
      <c r="B9" s="1271" t="s">
        <v>742</v>
      </c>
      <c r="C9" s="1267">
        <v>25.358268116678524</v>
      </c>
      <c r="D9" s="1267">
        <v>968.3233390927262</v>
      </c>
      <c r="E9" s="1267">
        <v>233.49933936375646</v>
      </c>
      <c r="F9" s="1267">
        <v>1227.1809465731612</v>
      </c>
      <c r="G9" s="1268">
        <v>14.134268537074147</v>
      </c>
      <c r="H9" s="1268">
        <v>1.628545938002939</v>
      </c>
      <c r="I9" s="1268">
        <v>1.8848263254113347</v>
      </c>
      <c r="J9" s="1268">
        <v>1.935725387671267</v>
      </c>
      <c r="K9" s="1269">
        <v>598269.1802271209</v>
      </c>
      <c r="L9" s="1269">
        <v>17032.151472955007</v>
      </c>
      <c r="M9" s="1269">
        <v>13502.569861582659</v>
      </c>
      <c r="N9" s="1270">
        <v>28371.155292123447</v>
      </c>
      <c r="O9" s="1260"/>
    </row>
    <row r="10" spans="1:15" ht="18.75" customHeight="1">
      <c r="A10" s="1266"/>
      <c r="B10" s="1272" t="s">
        <v>34</v>
      </c>
      <c r="C10" s="1267">
        <v>25.2681676734395</v>
      </c>
      <c r="D10" s="1267">
        <v>971.7664287021784</v>
      </c>
      <c r="E10" s="1267">
        <v>234.58173164927695</v>
      </c>
      <c r="F10" s="1267">
        <v>1231.6163280248948</v>
      </c>
      <c r="G10" s="1268">
        <v>14.051869023471458</v>
      </c>
      <c r="H10" s="1268">
        <v>1.633255223442009</v>
      </c>
      <c r="I10" s="1268">
        <v>1.8811723578250827</v>
      </c>
      <c r="J10" s="1268">
        <v>1.935258727290022</v>
      </c>
      <c r="K10" s="1269">
        <v>599765.9171254708</v>
      </c>
      <c r="L10" s="1269">
        <v>16980.549823310907</v>
      </c>
      <c r="M10" s="1269">
        <v>13453.157500468194</v>
      </c>
      <c r="N10" s="1270">
        <v>28265.27889279939</v>
      </c>
      <c r="O10" s="1260"/>
    </row>
    <row r="11" spans="1:15" ht="18.75" customHeight="1">
      <c r="A11" s="1266"/>
      <c r="B11" s="1272" t="s">
        <v>35</v>
      </c>
      <c r="C11" s="1267">
        <v>26.47593097184378</v>
      </c>
      <c r="D11" s="1267">
        <v>925.6130790190734</v>
      </c>
      <c r="E11" s="1267">
        <v>220.0726612170754</v>
      </c>
      <c r="F11" s="1267">
        <v>1172.1616712079926</v>
      </c>
      <c r="G11" s="1268">
        <v>15.109777015437393</v>
      </c>
      <c r="H11" s="1268">
        <v>1.5672161711313903</v>
      </c>
      <c r="I11" s="1268">
        <v>1.9331407346264962</v>
      </c>
      <c r="J11" s="1268">
        <v>1.9418077563829375</v>
      </c>
      <c r="K11" s="1269">
        <v>580549.6638078903</v>
      </c>
      <c r="L11" s="1269">
        <v>17704.167893239133</v>
      </c>
      <c r="M11" s="1269">
        <v>14155.922410235245</v>
      </c>
      <c r="N11" s="1270">
        <v>29751.129518422378</v>
      </c>
      <c r="O11" s="1260"/>
    </row>
    <row r="12" spans="1:15" ht="18.75" customHeight="1">
      <c r="A12" s="1266"/>
      <c r="B12" s="1272" t="s">
        <v>36</v>
      </c>
      <c r="C12" s="1267">
        <v>25.358268116678524</v>
      </c>
      <c r="D12" s="1267">
        <v>968.3233390927262</v>
      </c>
      <c r="E12" s="1267">
        <v>233.49933936375646</v>
      </c>
      <c r="F12" s="1267">
        <v>1227.1809465731612</v>
      </c>
      <c r="G12" s="1268">
        <v>14.134268537074147</v>
      </c>
      <c r="H12" s="1268">
        <v>1.628545938002939</v>
      </c>
      <c r="I12" s="1268">
        <v>1.8848263254113347</v>
      </c>
      <c r="J12" s="1268">
        <v>1.935725387671267</v>
      </c>
      <c r="K12" s="1269">
        <v>598269.1802271209</v>
      </c>
      <c r="L12" s="1269">
        <v>17032.151472955007</v>
      </c>
      <c r="M12" s="1269">
        <v>13502.569861582659</v>
      </c>
      <c r="N12" s="1270">
        <v>28371.155292123447</v>
      </c>
      <c r="O12" s="1260"/>
    </row>
    <row r="13" spans="1:15" ht="18.75" customHeight="1">
      <c r="A13" s="1266"/>
      <c r="B13" s="1272" t="s">
        <v>38</v>
      </c>
      <c r="C13" s="1267"/>
      <c r="D13" s="1267" t="s">
        <v>284</v>
      </c>
      <c r="E13" s="1267" t="s">
        <v>284</v>
      </c>
      <c r="F13" s="1267" t="s">
        <v>284</v>
      </c>
      <c r="G13" s="1267" t="s">
        <v>284</v>
      </c>
      <c r="H13" s="1267" t="s">
        <v>284</v>
      </c>
      <c r="I13" s="1267" t="s">
        <v>284</v>
      </c>
      <c r="J13" s="1267" t="s">
        <v>284</v>
      </c>
      <c r="K13" s="1267" t="s">
        <v>284</v>
      </c>
      <c r="L13" s="1267" t="s">
        <v>284</v>
      </c>
      <c r="M13" s="1267" t="s">
        <v>284</v>
      </c>
      <c r="N13" s="1273" t="s">
        <v>284</v>
      </c>
      <c r="O13" s="1260"/>
    </row>
    <row r="14" spans="1:15" ht="18.75" customHeight="1">
      <c r="A14" s="1266"/>
      <c r="B14" s="1272"/>
      <c r="C14" s="1267"/>
      <c r="D14" s="1267"/>
      <c r="E14" s="1267"/>
      <c r="F14" s="1267"/>
      <c r="G14" s="1268"/>
      <c r="H14" s="1268"/>
      <c r="I14" s="1268"/>
      <c r="J14" s="1268"/>
      <c r="K14" s="1269"/>
      <c r="L14" s="1269"/>
      <c r="M14" s="1269"/>
      <c r="N14" s="1270"/>
      <c r="O14" s="1260"/>
    </row>
    <row r="15" spans="1:15" ht="18.75" customHeight="1">
      <c r="A15" s="1272" t="s">
        <v>297</v>
      </c>
      <c r="B15" s="1272" t="s">
        <v>298</v>
      </c>
      <c r="C15" s="1267">
        <v>23.88908638464273</v>
      </c>
      <c r="D15" s="1267">
        <v>1021.6850337717739</v>
      </c>
      <c r="E15" s="1267">
        <v>248.29363668681123</v>
      </c>
      <c r="F15" s="1267">
        <v>1293.8677568432279</v>
      </c>
      <c r="G15" s="1268">
        <v>12.624255952380953</v>
      </c>
      <c r="H15" s="1268">
        <v>1.709516353514266</v>
      </c>
      <c r="I15" s="1268">
        <v>1.8690672202734626</v>
      </c>
      <c r="J15" s="1268">
        <v>1.9416564779580454</v>
      </c>
      <c r="K15" s="1269">
        <v>662236.1160714285</v>
      </c>
      <c r="L15" s="1269">
        <v>17129.472425191372</v>
      </c>
      <c r="M15" s="1269">
        <v>13708.876798625528</v>
      </c>
      <c r="N15" s="1270">
        <v>28383.865412883108</v>
      </c>
      <c r="O15" s="1260"/>
    </row>
    <row r="16" spans="1:15" ht="18.75" customHeight="1">
      <c r="A16" s="1272" t="s">
        <v>300</v>
      </c>
      <c r="B16" s="1272" t="s">
        <v>448</v>
      </c>
      <c r="C16" s="1267">
        <v>27.513812154696133</v>
      </c>
      <c r="D16" s="1267">
        <v>927.5874769797422</v>
      </c>
      <c r="E16" s="1267">
        <v>219.0791896869245</v>
      </c>
      <c r="F16" s="1267">
        <v>1174.1804788213628</v>
      </c>
      <c r="G16" s="1268">
        <v>16.08433734939759</v>
      </c>
      <c r="H16" s="1268">
        <v>1.5800508259212198</v>
      </c>
      <c r="I16" s="1268">
        <v>1.9090450571620712</v>
      </c>
      <c r="J16" s="1268">
        <v>1.9813043069105054</v>
      </c>
      <c r="K16" s="1269">
        <v>561706.6961178045</v>
      </c>
      <c r="L16" s="1269">
        <v>17613.993607052096</v>
      </c>
      <c r="M16" s="1269">
        <v>13611.222259583054</v>
      </c>
      <c r="N16" s="1270">
        <v>29616.527086796952</v>
      </c>
      <c r="O16" s="1260"/>
    </row>
    <row r="17" spans="1:15" ht="18.75" customHeight="1">
      <c r="A17" s="1272" t="s">
        <v>302</v>
      </c>
      <c r="B17" s="1272" t="s">
        <v>303</v>
      </c>
      <c r="C17" s="1267">
        <v>30.106100795755967</v>
      </c>
      <c r="D17" s="1267">
        <v>994.1202475685234</v>
      </c>
      <c r="E17" s="1267">
        <v>239.47833775419986</v>
      </c>
      <c r="F17" s="1267">
        <v>1263.7046861184792</v>
      </c>
      <c r="G17" s="1268">
        <v>15.8928046989721</v>
      </c>
      <c r="H17" s="1268">
        <v>1.73131142437853</v>
      </c>
      <c r="I17" s="1268">
        <v>1.9267122023260108</v>
      </c>
      <c r="J17" s="1268">
        <v>2.105719783103026</v>
      </c>
      <c r="K17" s="1269">
        <v>618783.107195301</v>
      </c>
      <c r="L17" s="1269">
        <v>18152.325121181126</v>
      </c>
      <c r="M17" s="1269">
        <v>13228.622853978217</v>
      </c>
      <c r="N17" s="1270">
        <v>31528.496799020464</v>
      </c>
      <c r="O17" s="1260"/>
    </row>
    <row r="18" spans="1:15" ht="18.75" customHeight="1">
      <c r="A18" s="1272" t="s">
        <v>304</v>
      </c>
      <c r="B18" s="1272" t="s">
        <v>305</v>
      </c>
      <c r="C18" s="1267">
        <v>22.38122495706926</v>
      </c>
      <c r="D18" s="1267">
        <v>958.2140812821981</v>
      </c>
      <c r="E18" s="1267">
        <v>235.71837435603894</v>
      </c>
      <c r="F18" s="1267">
        <v>1216.3136805953063</v>
      </c>
      <c r="G18" s="1268">
        <v>14.286445012787723</v>
      </c>
      <c r="H18" s="1268">
        <v>1.6502986857825568</v>
      </c>
      <c r="I18" s="1268">
        <v>1.9565322972316659</v>
      </c>
      <c r="J18" s="1268">
        <v>1.942161984093369</v>
      </c>
      <c r="K18" s="1269">
        <v>655097.1841432225</v>
      </c>
      <c r="L18" s="1269">
        <v>15060.758661887694</v>
      </c>
      <c r="M18" s="1269">
        <v>13749.616318601264</v>
      </c>
      <c r="N18" s="1270">
        <v>26583.887194691513</v>
      </c>
      <c r="O18" s="1260"/>
    </row>
    <row r="19" spans="1:15" ht="18.75" customHeight="1">
      <c r="A19" s="1272" t="s">
        <v>306</v>
      </c>
      <c r="B19" s="1272" t="s">
        <v>307</v>
      </c>
      <c r="C19" s="1267">
        <v>25.93210907067334</v>
      </c>
      <c r="D19" s="1267">
        <v>1007.178631051753</v>
      </c>
      <c r="E19" s="1267">
        <v>240.17807456872563</v>
      </c>
      <c r="F19" s="1267">
        <v>1273.2888146911519</v>
      </c>
      <c r="G19" s="1268">
        <v>14.201716738197424</v>
      </c>
      <c r="H19" s="1268">
        <v>1.6505884303000167</v>
      </c>
      <c r="I19" s="1268">
        <v>1.81209453197405</v>
      </c>
      <c r="J19" s="1268">
        <v>1.9366723482365282</v>
      </c>
      <c r="K19" s="1269">
        <v>632932.4806866953</v>
      </c>
      <c r="L19" s="1269">
        <v>16203.876567766174</v>
      </c>
      <c r="M19" s="1269">
        <v>13405.196941612605</v>
      </c>
      <c r="N19" s="1270">
        <v>28236.41134565797</v>
      </c>
      <c r="O19" s="1260"/>
    </row>
    <row r="20" spans="1:15" ht="18.75" customHeight="1">
      <c r="A20" s="1272" t="s">
        <v>308</v>
      </c>
      <c r="B20" s="1272" t="s">
        <v>449</v>
      </c>
      <c r="C20" s="1267">
        <v>19.646799116997794</v>
      </c>
      <c r="D20" s="1267">
        <v>1007.505518763797</v>
      </c>
      <c r="E20" s="1267">
        <v>197.79249448123622</v>
      </c>
      <c r="F20" s="1267">
        <v>1224.944812362031</v>
      </c>
      <c r="G20" s="1268">
        <v>13.674157303370787</v>
      </c>
      <c r="H20" s="1268">
        <v>1.532865907099036</v>
      </c>
      <c r="I20" s="1268">
        <v>1.9352678571428572</v>
      </c>
      <c r="J20" s="1268">
        <v>1.7925752387817624</v>
      </c>
      <c r="K20" s="1269">
        <v>493895.6853932584</v>
      </c>
      <c r="L20" s="1269">
        <v>20578.42375109553</v>
      </c>
      <c r="M20" s="1269">
        <v>14453.75</v>
      </c>
      <c r="N20" s="1270">
        <v>27180.969904487294</v>
      </c>
      <c r="O20" s="1260"/>
    </row>
    <row r="21" spans="1:15" ht="18.75" customHeight="1">
      <c r="A21" s="1272" t="s">
        <v>310</v>
      </c>
      <c r="B21" s="1272" t="s">
        <v>311</v>
      </c>
      <c r="C21" s="1267">
        <v>35.57692307692308</v>
      </c>
      <c r="D21" s="1267">
        <v>962.2596153846154</v>
      </c>
      <c r="E21" s="1267">
        <v>276.44230769230774</v>
      </c>
      <c r="F21" s="1267">
        <v>1274.2788461538462</v>
      </c>
      <c r="G21" s="1268">
        <v>14.905405405405405</v>
      </c>
      <c r="H21" s="1268">
        <v>1.5933050212340745</v>
      </c>
      <c r="I21" s="1268">
        <v>1.882608695652174</v>
      </c>
      <c r="J21" s="1268">
        <v>2.0277306168647424</v>
      </c>
      <c r="K21" s="1269">
        <v>658291.2162162162</v>
      </c>
      <c r="L21" s="1269">
        <v>17954.82638021484</v>
      </c>
      <c r="M21" s="1269">
        <v>15005.93043478261</v>
      </c>
      <c r="N21" s="1270">
        <v>35192.8107904169</v>
      </c>
      <c r="O21" s="1260"/>
    </row>
    <row r="22" spans="1:15" ht="18.75" customHeight="1">
      <c r="A22" s="1272" t="s">
        <v>312</v>
      </c>
      <c r="B22" s="1272" t="s">
        <v>313</v>
      </c>
      <c r="C22" s="1267">
        <v>25.68359375</v>
      </c>
      <c r="D22" s="1267">
        <v>1010.05859375</v>
      </c>
      <c r="E22" s="1267">
        <v>248.92578125</v>
      </c>
      <c r="F22" s="1267">
        <v>1284.66796875</v>
      </c>
      <c r="G22" s="1268">
        <v>13.163498098859316</v>
      </c>
      <c r="H22" s="1268">
        <v>1.5816494247317026</v>
      </c>
      <c r="I22" s="1268">
        <v>1.929776382895253</v>
      </c>
      <c r="J22" s="1268">
        <v>1.8806537438236413</v>
      </c>
      <c r="K22" s="1269">
        <v>677997.0418250951</v>
      </c>
      <c r="L22" s="1269">
        <v>18914.352122208256</v>
      </c>
      <c r="M22" s="1269">
        <v>13097.66967438211</v>
      </c>
      <c r="N22" s="1270">
        <v>30963.916837704295</v>
      </c>
      <c r="O22" s="1260"/>
    </row>
    <row r="23" spans="1:15" ht="18.75" customHeight="1">
      <c r="A23" s="1272" t="s">
        <v>314</v>
      </c>
      <c r="B23" s="1272" t="s">
        <v>315</v>
      </c>
      <c r="C23" s="1267">
        <v>15.929203539823009</v>
      </c>
      <c r="D23" s="1267">
        <v>870.7964601769911</v>
      </c>
      <c r="E23" s="1267">
        <v>254.86725663716814</v>
      </c>
      <c r="F23" s="1267">
        <v>1141.5929203539824</v>
      </c>
      <c r="G23" s="1268">
        <v>7.444444444444445</v>
      </c>
      <c r="H23" s="1268">
        <v>1.6178861788617886</v>
      </c>
      <c r="I23" s="1268">
        <v>1.7847222222222223</v>
      </c>
      <c r="J23" s="1268">
        <v>1.7364341085271318</v>
      </c>
      <c r="K23" s="1269">
        <v>393331.6666666667</v>
      </c>
      <c r="L23" s="1269">
        <v>23827.271341463416</v>
      </c>
      <c r="M23" s="1269">
        <v>11978.90625</v>
      </c>
      <c r="N23" s="1270">
        <v>26337.93023255814</v>
      </c>
      <c r="O23" s="1260"/>
    </row>
    <row r="24" spans="1:15" ht="18.75" customHeight="1">
      <c r="A24" s="1272" t="s">
        <v>316</v>
      </c>
      <c r="B24" s="1272" t="s">
        <v>50</v>
      </c>
      <c r="C24" s="1267">
        <v>27.834245504300238</v>
      </c>
      <c r="D24" s="1267">
        <v>975.7623143080531</v>
      </c>
      <c r="E24" s="1267">
        <v>234.87099296325255</v>
      </c>
      <c r="F24" s="1267">
        <v>1238.4675527756058</v>
      </c>
      <c r="G24" s="1268">
        <v>15.132022471910112</v>
      </c>
      <c r="H24" s="1268">
        <v>1.611378205128205</v>
      </c>
      <c r="I24" s="1268">
        <v>1.8382157123834886</v>
      </c>
      <c r="J24" s="1268">
        <v>1.958270202020202</v>
      </c>
      <c r="K24" s="1269">
        <v>560863.3258426966</v>
      </c>
      <c r="L24" s="1269">
        <v>14555.545673076924</v>
      </c>
      <c r="M24" s="1269">
        <v>13106.64447403462</v>
      </c>
      <c r="N24" s="1270">
        <v>26558.896085858585</v>
      </c>
      <c r="O24" s="1260"/>
    </row>
    <row r="25" spans="1:15" ht="18.75" customHeight="1">
      <c r="A25" s="1272" t="s">
        <v>317</v>
      </c>
      <c r="B25" s="1272" t="s">
        <v>318</v>
      </c>
      <c r="C25" s="1267">
        <v>27.791563275434246</v>
      </c>
      <c r="D25" s="1267">
        <v>925.5583126550869</v>
      </c>
      <c r="E25" s="1267">
        <v>228.03970223325064</v>
      </c>
      <c r="F25" s="1267">
        <v>1181.3895781637716</v>
      </c>
      <c r="G25" s="1268">
        <v>12.366071428571429</v>
      </c>
      <c r="H25" s="1268">
        <v>1.5300268096514746</v>
      </c>
      <c r="I25" s="1268">
        <v>1.7834602829162132</v>
      </c>
      <c r="J25" s="1268">
        <v>1.8338584331022894</v>
      </c>
      <c r="K25" s="1269">
        <v>511540.08928571426</v>
      </c>
      <c r="L25" s="1269">
        <v>17709.040214477212</v>
      </c>
      <c r="M25" s="1269">
        <v>11653.873775843307</v>
      </c>
      <c r="N25" s="1270">
        <v>28157.34509556816</v>
      </c>
      <c r="O25" s="1260"/>
    </row>
    <row r="26" spans="1:15" ht="18.75" customHeight="1">
      <c r="A26" s="1272" t="s">
        <v>319</v>
      </c>
      <c r="B26" s="1272" t="s">
        <v>320</v>
      </c>
      <c r="C26" s="1267">
        <v>25.630252100840334</v>
      </c>
      <c r="D26" s="1267">
        <v>970.1680672268907</v>
      </c>
      <c r="E26" s="1267">
        <v>287.8151260504202</v>
      </c>
      <c r="F26" s="1267">
        <v>1283.6134453781513</v>
      </c>
      <c r="G26" s="1268">
        <v>15.459016393442623</v>
      </c>
      <c r="H26" s="1268">
        <v>1.638371589432655</v>
      </c>
      <c r="I26" s="1268">
        <v>1.9372262773722628</v>
      </c>
      <c r="J26" s="1268">
        <v>1.981342062193126</v>
      </c>
      <c r="K26" s="1269">
        <v>635933.2786885246</v>
      </c>
      <c r="L26" s="1269">
        <v>14943.909051537463</v>
      </c>
      <c r="M26" s="1269">
        <v>12263.766423357663</v>
      </c>
      <c r="N26" s="1270">
        <v>26742.420949263502</v>
      </c>
      <c r="O26" s="1260"/>
    </row>
    <row r="27" spans="1:15" ht="18.75" customHeight="1">
      <c r="A27" s="1272" t="s">
        <v>321</v>
      </c>
      <c r="B27" s="1272" t="s">
        <v>322</v>
      </c>
      <c r="C27" s="1267">
        <v>23.149015932521085</v>
      </c>
      <c r="D27" s="1267">
        <v>1047.610121836926</v>
      </c>
      <c r="E27" s="1267">
        <v>285.8481724461106</v>
      </c>
      <c r="F27" s="1267">
        <v>1356.6073102155576</v>
      </c>
      <c r="G27" s="1268">
        <v>9.923076923076923</v>
      </c>
      <c r="H27" s="1268">
        <v>1.649937376990517</v>
      </c>
      <c r="I27" s="1268">
        <v>1.7878688524590165</v>
      </c>
      <c r="J27" s="1268">
        <v>1.8201727115716753</v>
      </c>
      <c r="K27" s="1269">
        <v>574807.1659919028</v>
      </c>
      <c r="L27" s="1269">
        <v>18395.170871354447</v>
      </c>
      <c r="M27" s="1269">
        <v>12465.281967213115</v>
      </c>
      <c r="N27" s="1270">
        <v>26640.25561312608</v>
      </c>
      <c r="O27" s="1260"/>
    </row>
    <row r="28" spans="1:15" ht="18.75" customHeight="1">
      <c r="A28" s="1272" t="s">
        <v>323</v>
      </c>
      <c r="B28" s="1272" t="s">
        <v>324</v>
      </c>
      <c r="C28" s="1267">
        <v>23.475046210720887</v>
      </c>
      <c r="D28" s="1267">
        <v>891.4972273567467</v>
      </c>
      <c r="E28" s="1267">
        <v>208.1330868761553</v>
      </c>
      <c r="F28" s="1267">
        <v>1123.1053604436229</v>
      </c>
      <c r="G28" s="1268">
        <v>12.929133858267717</v>
      </c>
      <c r="H28" s="1268">
        <v>1.5365954799917063</v>
      </c>
      <c r="I28" s="1268">
        <v>1.9422735346358793</v>
      </c>
      <c r="J28" s="1268">
        <v>1.8499012508229098</v>
      </c>
      <c r="K28" s="1269">
        <v>494147.0078740158</v>
      </c>
      <c r="L28" s="1269">
        <v>13971.696039809247</v>
      </c>
      <c r="M28" s="1269">
        <v>13889.316163410302</v>
      </c>
      <c r="N28" s="1270">
        <v>23993.01020408163</v>
      </c>
      <c r="O28" s="1260"/>
    </row>
    <row r="29" spans="1:15" ht="18.75" customHeight="1">
      <c r="A29" s="1272" t="s">
        <v>325</v>
      </c>
      <c r="B29" s="1272" t="s">
        <v>326</v>
      </c>
      <c r="C29" s="1267">
        <v>23.88268156424581</v>
      </c>
      <c r="D29" s="1267">
        <v>988.4078212290502</v>
      </c>
      <c r="E29" s="1267">
        <v>238.8268156424581</v>
      </c>
      <c r="F29" s="1267">
        <v>1251.1173184357542</v>
      </c>
      <c r="G29" s="1268">
        <v>11.2046783625731</v>
      </c>
      <c r="H29" s="1268">
        <v>1.7657199378267627</v>
      </c>
      <c r="I29" s="1268">
        <v>1.8865497076023392</v>
      </c>
      <c r="J29" s="1268">
        <v>1.96896628711766</v>
      </c>
      <c r="K29" s="1269">
        <v>570029.4736842106</v>
      </c>
      <c r="L29" s="1269">
        <v>13090.583580613255</v>
      </c>
      <c r="M29" s="1269">
        <v>13681.976608187135</v>
      </c>
      <c r="N29" s="1270">
        <v>23834.92743916053</v>
      </c>
      <c r="O29" s="1260"/>
    </row>
    <row r="30" spans="1:15" ht="18.75" customHeight="1">
      <c r="A30" s="1272" t="s">
        <v>327</v>
      </c>
      <c r="B30" s="1272" t="s">
        <v>328</v>
      </c>
      <c r="C30" s="1267">
        <v>22.96983758700696</v>
      </c>
      <c r="D30" s="1267">
        <v>925.7540603248259</v>
      </c>
      <c r="E30" s="1267">
        <v>254.75638051044083</v>
      </c>
      <c r="F30" s="1267">
        <v>1203.4802784222738</v>
      </c>
      <c r="G30" s="1268">
        <v>13.95959595959596</v>
      </c>
      <c r="H30" s="1268">
        <v>1.5451127819548873</v>
      </c>
      <c r="I30" s="1268">
        <v>1.8110200364298725</v>
      </c>
      <c r="J30" s="1268">
        <v>1.8383458646616542</v>
      </c>
      <c r="K30" s="1269">
        <v>580577.2878787878</v>
      </c>
      <c r="L30" s="1269">
        <v>15792.327568922306</v>
      </c>
      <c r="M30" s="1269">
        <v>13362.941712204007</v>
      </c>
      <c r="N30" s="1270">
        <v>26057.653460574515</v>
      </c>
      <c r="O30" s="1260"/>
    </row>
    <row r="31" spans="1:15" ht="18.75" customHeight="1">
      <c r="A31" s="1272" t="s">
        <v>329</v>
      </c>
      <c r="B31" s="1272" t="s">
        <v>330</v>
      </c>
      <c r="C31" s="1267">
        <v>28.57142857142857</v>
      </c>
      <c r="D31" s="1267">
        <v>948.9795918367347</v>
      </c>
      <c r="E31" s="1267">
        <v>261.2244897959184</v>
      </c>
      <c r="F31" s="1267">
        <v>1238.7755102040817</v>
      </c>
      <c r="G31" s="1268">
        <v>14.928571428571429</v>
      </c>
      <c r="H31" s="1268">
        <v>1.4836021505376344</v>
      </c>
      <c r="I31" s="1268">
        <v>1.7451171875</v>
      </c>
      <c r="J31" s="1268">
        <v>1.848846787479407</v>
      </c>
      <c r="K31" s="1269">
        <v>718156.9642857143</v>
      </c>
      <c r="L31" s="1269">
        <v>12651.717741935483</v>
      </c>
      <c r="M31" s="1269">
        <v>12804.609375</v>
      </c>
      <c r="N31" s="1270">
        <v>28955.908154859968</v>
      </c>
      <c r="O31" s="1260"/>
    </row>
    <row r="32" spans="1:15" ht="18.75" customHeight="1">
      <c r="A32" s="1272" t="s">
        <v>331</v>
      </c>
      <c r="B32" s="1272" t="s">
        <v>332</v>
      </c>
      <c r="C32" s="1267">
        <v>16.50485436893204</v>
      </c>
      <c r="D32" s="1267">
        <v>926.3522884882109</v>
      </c>
      <c r="E32" s="1267">
        <v>222.19140083217752</v>
      </c>
      <c r="F32" s="1267">
        <v>1165.0485436893205</v>
      </c>
      <c r="G32" s="1268">
        <v>14.344537815126051</v>
      </c>
      <c r="H32" s="1268">
        <v>1.463542446474023</v>
      </c>
      <c r="I32" s="1268">
        <v>1.8895131086142323</v>
      </c>
      <c r="J32" s="1268">
        <v>1.7272619047619047</v>
      </c>
      <c r="K32" s="1269">
        <v>596013.0168067227</v>
      </c>
      <c r="L32" s="1269">
        <v>17668.675250786047</v>
      </c>
      <c r="M32" s="1269">
        <v>12789.475655430711</v>
      </c>
      <c r="N32" s="1270">
        <v>24931.35369047619</v>
      </c>
      <c r="O32" s="1260"/>
    </row>
    <row r="33" spans="1:15" ht="18.75" customHeight="1">
      <c r="A33" s="1272" t="s">
        <v>333</v>
      </c>
      <c r="B33" s="1272" t="s">
        <v>334</v>
      </c>
      <c r="C33" s="1267">
        <v>24.64065708418891</v>
      </c>
      <c r="D33" s="1267">
        <v>914.7843942505133</v>
      </c>
      <c r="E33" s="1267">
        <v>235.523613963039</v>
      </c>
      <c r="F33" s="1267">
        <v>1174.9486652977414</v>
      </c>
      <c r="G33" s="1268">
        <v>14.9</v>
      </c>
      <c r="H33" s="1268">
        <v>1.4448933782267115</v>
      </c>
      <c r="I33" s="1268">
        <v>1.7663469921534438</v>
      </c>
      <c r="J33" s="1268">
        <v>1.7915064662705347</v>
      </c>
      <c r="K33" s="1269">
        <v>590426.1666666666</v>
      </c>
      <c r="L33" s="1269">
        <v>15046.583613916948</v>
      </c>
      <c r="M33" s="1269">
        <v>13787.489102005231</v>
      </c>
      <c r="N33" s="1270">
        <v>26860.87382034254</v>
      </c>
      <c r="O33" s="1260"/>
    </row>
    <row r="34" spans="1:15" ht="18.75" customHeight="1">
      <c r="A34" s="1272" t="s">
        <v>335</v>
      </c>
      <c r="B34" s="1272" t="s">
        <v>189</v>
      </c>
      <c r="C34" s="1267">
        <v>30.2491103202847</v>
      </c>
      <c r="D34" s="1267">
        <v>838.4341637010676</v>
      </c>
      <c r="E34" s="1267">
        <v>264.05693950177937</v>
      </c>
      <c r="F34" s="1267">
        <v>1132.7402135231316</v>
      </c>
      <c r="G34" s="1268">
        <v>12.83529411764706</v>
      </c>
      <c r="H34" s="1268">
        <v>1.5411714770797962</v>
      </c>
      <c r="I34" s="1268">
        <v>1.8086253369272238</v>
      </c>
      <c r="J34" s="1268">
        <v>1.9051209550738297</v>
      </c>
      <c r="K34" s="1269">
        <v>567937.5294117647</v>
      </c>
      <c r="L34" s="1269">
        <v>21530.942275042446</v>
      </c>
      <c r="M34" s="1269">
        <v>13032.574123989218</v>
      </c>
      <c r="N34" s="1270">
        <v>34141.30065975495</v>
      </c>
      <c r="O34" s="1260"/>
    </row>
    <row r="35" spans="1:15" ht="18.75" customHeight="1">
      <c r="A35" s="1272" t="s">
        <v>336</v>
      </c>
      <c r="B35" s="1272" t="s">
        <v>763</v>
      </c>
      <c r="C35" s="1267">
        <v>24.79108635097493</v>
      </c>
      <c r="D35" s="1267">
        <v>972.9805013927577</v>
      </c>
      <c r="E35" s="1267">
        <v>231.19777158774374</v>
      </c>
      <c r="F35" s="1267">
        <v>1228.9693593314762</v>
      </c>
      <c r="G35" s="1268">
        <v>12.853932584269662</v>
      </c>
      <c r="H35" s="1268">
        <v>1.543945032922989</v>
      </c>
      <c r="I35" s="1268">
        <v>1.9457831325301205</v>
      </c>
      <c r="J35" s="1268">
        <v>1.8476881233000906</v>
      </c>
      <c r="K35" s="1269">
        <v>506973.37078651687</v>
      </c>
      <c r="L35" s="1269">
        <v>13921.73203549957</v>
      </c>
      <c r="M35" s="1269">
        <v>13642.759036144578</v>
      </c>
      <c r="N35" s="1270">
        <v>23815.2153218495</v>
      </c>
      <c r="O35" s="1260"/>
    </row>
    <row r="36" spans="1:15" ht="18.75" customHeight="1">
      <c r="A36" s="1272" t="s">
        <v>338</v>
      </c>
      <c r="B36" s="1272" t="s">
        <v>764</v>
      </c>
      <c r="C36" s="1267">
        <v>23.076923076923077</v>
      </c>
      <c r="D36" s="1267">
        <v>898.2248520710059</v>
      </c>
      <c r="E36" s="1267">
        <v>191.12426035502958</v>
      </c>
      <c r="F36" s="1267">
        <v>1112.4260355029585</v>
      </c>
      <c r="G36" s="1268">
        <v>15.846153846153847</v>
      </c>
      <c r="H36" s="1268">
        <v>1.5895915678524375</v>
      </c>
      <c r="I36" s="1268">
        <v>2.3839009287925697</v>
      </c>
      <c r="J36" s="1268">
        <v>2.021808510638298</v>
      </c>
      <c r="K36" s="1269">
        <v>394975.3846153846</v>
      </c>
      <c r="L36" s="1269">
        <v>20563.083003952568</v>
      </c>
      <c r="M36" s="1269">
        <v>16881.176470588234</v>
      </c>
      <c r="N36" s="1270">
        <v>27697.563829787236</v>
      </c>
      <c r="O36" s="1260"/>
    </row>
    <row r="37" spans="1:15" ht="18.75" customHeight="1">
      <c r="A37" s="1272" t="s">
        <v>340</v>
      </c>
      <c r="B37" s="1272" t="s">
        <v>341</v>
      </c>
      <c r="C37" s="1267">
        <v>34.53237410071942</v>
      </c>
      <c r="D37" s="1267">
        <v>985.9712230215827</v>
      </c>
      <c r="E37" s="1267">
        <v>245.32374100719423</v>
      </c>
      <c r="F37" s="1267">
        <v>1265.8273381294964</v>
      </c>
      <c r="G37" s="1268">
        <v>13.072916666666666</v>
      </c>
      <c r="H37" s="1268">
        <v>1.8102882159795695</v>
      </c>
      <c r="I37" s="1268">
        <v>1.7624633431085044</v>
      </c>
      <c r="J37" s="1268">
        <v>2.1082693947144073</v>
      </c>
      <c r="K37" s="1269">
        <v>712314.4791666666</v>
      </c>
      <c r="L37" s="1269">
        <v>21773.268879970812</v>
      </c>
      <c r="M37" s="1269">
        <v>13645.92375366569</v>
      </c>
      <c r="N37" s="1270">
        <v>39036.44217107133</v>
      </c>
      <c r="O37" s="1260"/>
    </row>
    <row r="38" spans="1:15" ht="18.75" customHeight="1">
      <c r="A38" s="1272" t="s">
        <v>342</v>
      </c>
      <c r="B38" s="1272" t="s">
        <v>343</v>
      </c>
      <c r="C38" s="1267">
        <v>11.242603550295858</v>
      </c>
      <c r="D38" s="1267">
        <v>955.0295857988166</v>
      </c>
      <c r="E38" s="1267">
        <v>199.40828402366864</v>
      </c>
      <c r="F38" s="1267">
        <v>1165.680473372781</v>
      </c>
      <c r="G38" s="1268">
        <v>14.631578947368421</v>
      </c>
      <c r="H38" s="1268">
        <v>1.5514250309789344</v>
      </c>
      <c r="I38" s="1268">
        <v>2.0118694362017804</v>
      </c>
      <c r="J38" s="1268">
        <v>1.7563451776649746</v>
      </c>
      <c r="K38" s="1269">
        <v>1348540.2105263157</v>
      </c>
      <c r="L38" s="1269">
        <v>17475.018587360595</v>
      </c>
      <c r="M38" s="1269">
        <v>13084.747774480713</v>
      </c>
      <c r="N38" s="1270">
        <v>29561.677157360406</v>
      </c>
      <c r="O38" s="1260"/>
    </row>
    <row r="39" spans="1:15" ht="18.75" customHeight="1">
      <c r="A39" s="1272" t="s">
        <v>344</v>
      </c>
      <c r="B39" s="1272" t="s">
        <v>345</v>
      </c>
      <c r="C39" s="1267">
        <v>15.2</v>
      </c>
      <c r="D39" s="1267">
        <v>1016</v>
      </c>
      <c r="E39" s="1267">
        <v>166.4</v>
      </c>
      <c r="F39" s="1267">
        <v>1197.6000000000001</v>
      </c>
      <c r="G39" s="1268">
        <v>10.736842105263158</v>
      </c>
      <c r="H39" s="1268">
        <v>1.441732283464567</v>
      </c>
      <c r="I39" s="1268">
        <v>1.9855769230769231</v>
      </c>
      <c r="J39" s="1268">
        <v>1.6352705410821644</v>
      </c>
      <c r="K39" s="1269">
        <v>404729.4736842105</v>
      </c>
      <c r="L39" s="1269">
        <v>9943.771653543306</v>
      </c>
      <c r="M39" s="1269">
        <v>13679.375</v>
      </c>
      <c r="N39" s="1270">
        <v>15473.453573814295</v>
      </c>
      <c r="O39" s="1260"/>
    </row>
    <row r="40" spans="1:15" ht="18.75" customHeight="1">
      <c r="A40" s="1272" t="s">
        <v>346</v>
      </c>
      <c r="B40" s="1272" t="s">
        <v>347</v>
      </c>
      <c r="C40" s="1267">
        <v>17.24137931034483</v>
      </c>
      <c r="D40" s="1267">
        <v>1006.8965517241379</v>
      </c>
      <c r="E40" s="1267">
        <v>282.0689655172414</v>
      </c>
      <c r="F40" s="1267">
        <v>1306.2068965517242</v>
      </c>
      <c r="G40" s="1268">
        <v>11.6</v>
      </c>
      <c r="H40" s="1268">
        <v>1.4917808219178081</v>
      </c>
      <c r="I40" s="1268">
        <v>1.6503667481662592</v>
      </c>
      <c r="J40" s="1268">
        <v>1.6594508975712776</v>
      </c>
      <c r="K40" s="1269">
        <v>430125.6</v>
      </c>
      <c r="L40" s="1269">
        <v>12677.917808219177</v>
      </c>
      <c r="M40" s="1269">
        <v>12925.427872860635</v>
      </c>
      <c r="N40" s="1270">
        <v>18241.499472016894</v>
      </c>
      <c r="O40" s="1260"/>
    </row>
    <row r="41" spans="1:15" ht="18.75" customHeight="1">
      <c r="A41" s="1272" t="s">
        <v>348</v>
      </c>
      <c r="B41" s="1272" t="s">
        <v>765</v>
      </c>
      <c r="C41" s="1267">
        <v>18.803418803418804</v>
      </c>
      <c r="D41" s="1267">
        <v>1044.4444444444446</v>
      </c>
      <c r="E41" s="1267">
        <v>171.7948717948718</v>
      </c>
      <c r="F41" s="1267">
        <v>1235.042735042735</v>
      </c>
      <c r="G41" s="1268">
        <v>20.181818181818183</v>
      </c>
      <c r="H41" s="1268">
        <v>1.3772504091653028</v>
      </c>
      <c r="I41" s="1268">
        <v>1.8308457711442787</v>
      </c>
      <c r="J41" s="1268">
        <v>1.726643598615917</v>
      </c>
      <c r="K41" s="1269">
        <v>454653.1818181818</v>
      </c>
      <c r="L41" s="1269">
        <v>10050.916530278233</v>
      </c>
      <c r="M41" s="1269">
        <v>13961.442786069652</v>
      </c>
      <c r="N41" s="1270">
        <v>17363.90311418685</v>
      </c>
      <c r="O41" s="1260"/>
    </row>
    <row r="42" spans="1:15" ht="18.75" customHeight="1">
      <c r="A42" s="1272" t="s">
        <v>349</v>
      </c>
      <c r="B42" s="1272" t="s">
        <v>350</v>
      </c>
      <c r="C42" s="1267">
        <v>28.30188679245283</v>
      </c>
      <c r="D42" s="1267">
        <v>923.5849056603774</v>
      </c>
      <c r="E42" s="1267">
        <v>197.64150943396226</v>
      </c>
      <c r="F42" s="1267">
        <v>1149.5283018867924</v>
      </c>
      <c r="G42" s="1268">
        <v>21.55</v>
      </c>
      <c r="H42" s="1268">
        <v>1.5638406537282943</v>
      </c>
      <c r="I42" s="1268">
        <v>2.1575178997613365</v>
      </c>
      <c r="J42" s="1268">
        <v>2.1579811243331966</v>
      </c>
      <c r="K42" s="1269">
        <v>424964.5</v>
      </c>
      <c r="L42" s="1269">
        <v>21812.579162410624</v>
      </c>
      <c r="M42" s="1269">
        <v>15628.73508353222</v>
      </c>
      <c r="N42" s="1270">
        <v>30675.14977431268</v>
      </c>
      <c r="O42" s="1260"/>
    </row>
    <row r="43" spans="1:15" ht="18.75" customHeight="1">
      <c r="A43" s="1272" t="s">
        <v>351</v>
      </c>
      <c r="B43" s="1272" t="s">
        <v>766</v>
      </c>
      <c r="C43" s="1267">
        <v>25.628140703517587</v>
      </c>
      <c r="D43" s="1267">
        <v>914.4053601340033</v>
      </c>
      <c r="E43" s="1267">
        <v>215.57788944723617</v>
      </c>
      <c r="F43" s="1267">
        <v>1155.6113902847571</v>
      </c>
      <c r="G43" s="1268">
        <v>16.88888888888889</v>
      </c>
      <c r="H43" s="1268">
        <v>1.6526836416926176</v>
      </c>
      <c r="I43" s="1268">
        <v>2.0613830613830615</v>
      </c>
      <c r="J43" s="1268">
        <v>2.0668212784461515</v>
      </c>
      <c r="K43" s="1269">
        <v>573214.8366013071</v>
      </c>
      <c r="L43" s="1269">
        <v>13941.56438908225</v>
      </c>
      <c r="M43" s="1269">
        <v>14096.239316239316</v>
      </c>
      <c r="N43" s="1270">
        <v>26373.493259892737</v>
      </c>
      <c r="O43" s="1260"/>
    </row>
    <row r="44" spans="1:15" ht="18.75" customHeight="1">
      <c r="A44" s="1272" t="s">
        <v>353</v>
      </c>
      <c r="B44" s="1272" t="s">
        <v>354</v>
      </c>
      <c r="C44" s="1267">
        <v>35.15151515151515</v>
      </c>
      <c r="D44" s="1267">
        <v>955.1515151515151</v>
      </c>
      <c r="E44" s="1267">
        <v>203.03030303030303</v>
      </c>
      <c r="F44" s="1267">
        <v>1193.3333333333333</v>
      </c>
      <c r="G44" s="1268">
        <v>18.70689655172414</v>
      </c>
      <c r="H44" s="1268">
        <v>1.6135786802030456</v>
      </c>
      <c r="I44" s="1268">
        <v>2.1402985074626866</v>
      </c>
      <c r="J44" s="1268">
        <v>2.206703910614525</v>
      </c>
      <c r="K44" s="1269">
        <v>429812.5862068966</v>
      </c>
      <c r="L44" s="1269">
        <v>18445.55837563452</v>
      </c>
      <c r="M44" s="1269">
        <v>18444.089552238805</v>
      </c>
      <c r="N44" s="1270">
        <v>30562.772981208735</v>
      </c>
      <c r="O44" s="1260"/>
    </row>
    <row r="45" spans="1:15" ht="18.75" customHeight="1">
      <c r="A45" s="1272" t="s">
        <v>355</v>
      </c>
      <c r="B45" s="1272" t="s">
        <v>356</v>
      </c>
      <c r="C45" s="1267">
        <v>36.79245283018868</v>
      </c>
      <c r="D45" s="1267">
        <v>834.433962264151</v>
      </c>
      <c r="E45" s="1267">
        <v>232.07547169811323</v>
      </c>
      <c r="F45" s="1267">
        <v>1103.301886792453</v>
      </c>
      <c r="G45" s="1268">
        <v>13.525641025641026</v>
      </c>
      <c r="H45" s="1268">
        <v>1.617863199547767</v>
      </c>
      <c r="I45" s="1268">
        <v>1.920731707317073</v>
      </c>
      <c r="J45" s="1268">
        <v>2.0786660966224884</v>
      </c>
      <c r="K45" s="1269">
        <v>775740.641025641</v>
      </c>
      <c r="L45" s="1269">
        <v>17023.21650650085</v>
      </c>
      <c r="M45" s="1269">
        <v>12450.975609756097</v>
      </c>
      <c r="N45" s="1270">
        <v>41362.8559213339</v>
      </c>
      <c r="O45" s="1260"/>
    </row>
    <row r="46" spans="1:15" ht="18.75" customHeight="1">
      <c r="A46" s="1272" t="s">
        <v>357</v>
      </c>
      <c r="B46" s="1272" t="s">
        <v>767</v>
      </c>
      <c r="C46" s="1267">
        <v>28.152492668621704</v>
      </c>
      <c r="D46" s="1267">
        <v>930.7917888563051</v>
      </c>
      <c r="E46" s="1267">
        <v>150.733137829912</v>
      </c>
      <c r="F46" s="1267">
        <v>1109.6774193548388</v>
      </c>
      <c r="G46" s="1268">
        <v>14.78125</v>
      </c>
      <c r="H46" s="1268">
        <v>1.7155009451795842</v>
      </c>
      <c r="I46" s="1268">
        <v>2.1361867704280155</v>
      </c>
      <c r="J46" s="1268">
        <v>2.104122621564482</v>
      </c>
      <c r="K46" s="1269">
        <v>548088.75</v>
      </c>
      <c r="L46" s="1269">
        <v>16034.64461247637</v>
      </c>
      <c r="M46" s="1269">
        <v>16301.556420233463</v>
      </c>
      <c r="N46" s="1270">
        <v>29569.10200845666</v>
      </c>
      <c r="O46" s="1260"/>
    </row>
    <row r="47" spans="1:15" ht="18.75" customHeight="1">
      <c r="A47" s="1272" t="s">
        <v>359</v>
      </c>
      <c r="B47" s="1272" t="s">
        <v>768</v>
      </c>
      <c r="C47" s="1267">
        <v>33.75</v>
      </c>
      <c r="D47" s="1267">
        <v>881.875</v>
      </c>
      <c r="E47" s="1267">
        <v>238.75000000000003</v>
      </c>
      <c r="F47" s="1267">
        <v>1154.375</v>
      </c>
      <c r="G47" s="1268">
        <v>17</v>
      </c>
      <c r="H47" s="1268">
        <v>1.5740609496810773</v>
      </c>
      <c r="I47" s="1268">
        <v>1.9162303664921465</v>
      </c>
      <c r="J47" s="1268">
        <v>2.0958310774228477</v>
      </c>
      <c r="K47" s="1269">
        <v>500300.55555555556</v>
      </c>
      <c r="L47" s="1269">
        <v>16838.490432317507</v>
      </c>
      <c r="M47" s="1269">
        <v>14416.361256544502</v>
      </c>
      <c r="N47" s="1270">
        <v>30472.32809962101</v>
      </c>
      <c r="O47" s="1260"/>
    </row>
    <row r="48" spans="1:15" ht="18.75" customHeight="1">
      <c r="A48" s="1272" t="s">
        <v>360</v>
      </c>
      <c r="B48" s="1272" t="s">
        <v>769</v>
      </c>
      <c r="C48" s="1267">
        <v>16.56804733727811</v>
      </c>
      <c r="D48" s="1267">
        <v>879.8816568047338</v>
      </c>
      <c r="E48" s="1267">
        <v>186.98224852071007</v>
      </c>
      <c r="F48" s="1267">
        <v>1083.4319526627219</v>
      </c>
      <c r="G48" s="1268">
        <v>9.928571428571429</v>
      </c>
      <c r="H48" s="1268">
        <v>1.3806321452589105</v>
      </c>
      <c r="I48" s="1268">
        <v>1.9683544303797469</v>
      </c>
      <c r="J48" s="1268">
        <v>1.612779901693064</v>
      </c>
      <c r="K48" s="1269">
        <v>513603.5714285714</v>
      </c>
      <c r="L48" s="1269">
        <v>14758.910558170814</v>
      </c>
      <c r="M48" s="1269">
        <v>14121.930379746835</v>
      </c>
      <c r="N48" s="1270">
        <v>22277.405789186236</v>
      </c>
      <c r="O48" s="1260"/>
    </row>
    <row r="49" spans="1:15" ht="18.75" customHeight="1">
      <c r="A49" s="1272" t="s">
        <v>362</v>
      </c>
      <c r="B49" s="1272" t="s">
        <v>770</v>
      </c>
      <c r="C49" s="1267">
        <v>45.98540145985402</v>
      </c>
      <c r="D49" s="1267">
        <v>957.2992700729926</v>
      </c>
      <c r="E49" s="1267">
        <v>174.08759124087592</v>
      </c>
      <c r="F49" s="1267">
        <v>1177.3722627737227</v>
      </c>
      <c r="G49" s="1268">
        <v>20.055555555555557</v>
      </c>
      <c r="H49" s="1268">
        <v>1.4761723217689668</v>
      </c>
      <c r="I49" s="1268">
        <v>1.79874213836478</v>
      </c>
      <c r="J49" s="1268">
        <v>2.249535027898326</v>
      </c>
      <c r="K49" s="1269">
        <v>449625.07936507935</v>
      </c>
      <c r="L49" s="1269">
        <v>16740.446054136486</v>
      </c>
      <c r="M49" s="1269">
        <v>13743.039832285116</v>
      </c>
      <c r="N49" s="1270">
        <v>33204.70551766894</v>
      </c>
      <c r="O49" s="1260"/>
    </row>
    <row r="50" spans="1:15" ht="18.75" customHeight="1">
      <c r="A50" s="1272" t="s">
        <v>364</v>
      </c>
      <c r="B50" s="1272" t="s">
        <v>771</v>
      </c>
      <c r="C50" s="1267">
        <v>20</v>
      </c>
      <c r="D50" s="1267">
        <v>858.8461538461539</v>
      </c>
      <c r="E50" s="1267">
        <v>183.84615384615384</v>
      </c>
      <c r="F50" s="1267">
        <v>1062.6923076923076</v>
      </c>
      <c r="G50" s="1268">
        <v>14.25</v>
      </c>
      <c r="H50" s="1268">
        <v>1.6117330944917152</v>
      </c>
      <c r="I50" s="1268">
        <v>1.891213389121339</v>
      </c>
      <c r="J50" s="1268">
        <v>1.8979370249728555</v>
      </c>
      <c r="K50" s="1269">
        <v>547419.8076923077</v>
      </c>
      <c r="L50" s="1269">
        <v>18150.559785042544</v>
      </c>
      <c r="M50" s="1269">
        <v>14424.769874476988</v>
      </c>
      <c r="N50" s="1270">
        <v>27466.90915671372</v>
      </c>
      <c r="O50" s="1260"/>
    </row>
    <row r="51" spans="1:15" ht="18.75" customHeight="1">
      <c r="A51" s="1272" t="s">
        <v>366</v>
      </c>
      <c r="B51" s="1272" t="s">
        <v>772</v>
      </c>
      <c r="C51" s="1267">
        <v>24.957264957264957</v>
      </c>
      <c r="D51" s="1267">
        <v>1016.5811965811965</v>
      </c>
      <c r="E51" s="1267">
        <v>197.43589743589746</v>
      </c>
      <c r="F51" s="1267">
        <v>1238.9743589743591</v>
      </c>
      <c r="G51" s="1268">
        <v>10.897260273972602</v>
      </c>
      <c r="H51" s="1268">
        <v>1.5813014965528838</v>
      </c>
      <c r="I51" s="1268">
        <v>1.8926406926406927</v>
      </c>
      <c r="J51" s="1268">
        <v>1.8185706401766004</v>
      </c>
      <c r="K51" s="1269">
        <v>447102.2602739726</v>
      </c>
      <c r="L51" s="1269">
        <v>20315.384227341518</v>
      </c>
      <c r="M51" s="1269">
        <v>13331.731601731602</v>
      </c>
      <c r="N51" s="1270">
        <v>27799.485375275937</v>
      </c>
      <c r="O51" s="1260"/>
    </row>
    <row r="52" spans="1:15" ht="18.75" customHeight="1">
      <c r="A52" s="1272" t="s">
        <v>368</v>
      </c>
      <c r="B52" s="1272" t="s">
        <v>773</v>
      </c>
      <c r="C52" s="1267">
        <v>20</v>
      </c>
      <c r="D52" s="1267">
        <v>894.6666666666667</v>
      </c>
      <c r="E52" s="1267">
        <v>313.8666666666667</v>
      </c>
      <c r="F52" s="1267">
        <v>1228.5333333333333</v>
      </c>
      <c r="G52" s="1268">
        <v>15</v>
      </c>
      <c r="H52" s="1268">
        <v>1.6673621460506707</v>
      </c>
      <c r="I52" s="1268">
        <v>1.659303313508921</v>
      </c>
      <c r="J52" s="1268">
        <v>1.8823529411764706</v>
      </c>
      <c r="K52" s="1269">
        <v>546500.2</v>
      </c>
      <c r="L52" s="1269">
        <v>17749.320417287632</v>
      </c>
      <c r="M52" s="1269">
        <v>11375.947323704333</v>
      </c>
      <c r="N52" s="1270">
        <v>24728.885391795095</v>
      </c>
      <c r="O52" s="1260"/>
    </row>
    <row r="53" spans="1:15" ht="18.75" customHeight="1">
      <c r="A53" s="1272" t="s">
        <v>370</v>
      </c>
      <c r="B53" s="1272" t="s">
        <v>774</v>
      </c>
      <c r="C53" s="1267">
        <v>23.13624678663239</v>
      </c>
      <c r="D53" s="1267">
        <v>896.6580976863753</v>
      </c>
      <c r="E53" s="1267">
        <v>195.3727506426735</v>
      </c>
      <c r="F53" s="1267">
        <v>1115.1670951156814</v>
      </c>
      <c r="G53" s="1268">
        <v>9.655555555555555</v>
      </c>
      <c r="H53" s="1268">
        <v>1.5338302752293578</v>
      </c>
      <c r="I53" s="1268">
        <v>2.069736842105263</v>
      </c>
      <c r="J53" s="1268">
        <v>1.7962194559704934</v>
      </c>
      <c r="K53" s="1269">
        <v>521462.1111111111</v>
      </c>
      <c r="L53" s="1269">
        <v>20593.24254587156</v>
      </c>
      <c r="M53" s="1269">
        <v>14809.171052631578</v>
      </c>
      <c r="N53" s="1270">
        <v>29971.366989396036</v>
      </c>
      <c r="O53" s="1260"/>
    </row>
    <row r="54" spans="1:15" ht="18.75" customHeight="1">
      <c r="A54" s="1272" t="s">
        <v>372</v>
      </c>
      <c r="B54" s="1272" t="s">
        <v>775</v>
      </c>
      <c r="C54" s="1267">
        <v>24.494949494949495</v>
      </c>
      <c r="D54" s="1267">
        <v>953.5353535353535</v>
      </c>
      <c r="E54" s="1267">
        <v>181.8181818181818</v>
      </c>
      <c r="F54" s="1267">
        <v>1159.8484848484848</v>
      </c>
      <c r="G54" s="1268">
        <v>16.09278350515464</v>
      </c>
      <c r="H54" s="1268">
        <v>1.6943855932203389</v>
      </c>
      <c r="I54" s="1268">
        <v>1.9777777777777779</v>
      </c>
      <c r="J54" s="1268">
        <v>2.042891356411931</v>
      </c>
      <c r="K54" s="1269">
        <v>553380.9278350516</v>
      </c>
      <c r="L54" s="1269">
        <v>17837.060381355932</v>
      </c>
      <c r="M54" s="1269">
        <v>13314.277777777777</v>
      </c>
      <c r="N54" s="1270">
        <v>28438.269105160027</v>
      </c>
      <c r="O54" s="1260"/>
    </row>
    <row r="55" spans="1:15" ht="18.75" customHeight="1">
      <c r="A55" s="1272" t="s">
        <v>374</v>
      </c>
      <c r="B55" s="1272" t="s">
        <v>776</v>
      </c>
      <c r="C55" s="1267">
        <v>24.771838331160364</v>
      </c>
      <c r="D55" s="1267">
        <v>859.322033898305</v>
      </c>
      <c r="E55" s="1267">
        <v>166.3624511082138</v>
      </c>
      <c r="F55" s="1267">
        <v>1050.4563233376794</v>
      </c>
      <c r="G55" s="1268">
        <v>13.726315789473684</v>
      </c>
      <c r="H55" s="1268">
        <v>1.5226824457593688</v>
      </c>
      <c r="I55" s="1268">
        <v>1.9420062695924765</v>
      </c>
      <c r="J55" s="1268">
        <v>1.8768772495966242</v>
      </c>
      <c r="K55" s="1269">
        <v>584469.9894736842</v>
      </c>
      <c r="L55" s="1269">
        <v>19964.213776361707</v>
      </c>
      <c r="M55" s="1269">
        <v>13882.468652037618</v>
      </c>
      <c r="N55" s="1270">
        <v>32313.201067394813</v>
      </c>
      <c r="O55" s="1260"/>
    </row>
    <row r="56" spans="1:15" ht="18.75" customHeight="1">
      <c r="A56" s="1272" t="s">
        <v>426</v>
      </c>
      <c r="B56" s="1272" t="s">
        <v>70</v>
      </c>
      <c r="C56" s="1267"/>
      <c r="D56" s="1267"/>
      <c r="E56" s="1267"/>
      <c r="F56" s="1267"/>
      <c r="G56" s="1268"/>
      <c r="H56" s="1268"/>
      <c r="I56" s="1268"/>
      <c r="J56" s="1268"/>
      <c r="K56" s="1269"/>
      <c r="L56" s="1269"/>
      <c r="M56" s="1269"/>
      <c r="N56" s="1270"/>
      <c r="O56" s="1260"/>
    </row>
    <row r="57" spans="1:15" ht="18.75" customHeight="1">
      <c r="A57" s="1272" t="s">
        <v>429</v>
      </c>
      <c r="B57" s="1272" t="s">
        <v>757</v>
      </c>
      <c r="C57" s="1267"/>
      <c r="D57" s="1267"/>
      <c r="E57" s="1267"/>
      <c r="F57" s="1267"/>
      <c r="G57" s="1268"/>
      <c r="H57" s="1268"/>
      <c r="I57" s="1268"/>
      <c r="J57" s="1268"/>
      <c r="K57" s="1269"/>
      <c r="L57" s="1269"/>
      <c r="M57" s="1269"/>
      <c r="N57" s="1270"/>
      <c r="O57" s="1260"/>
    </row>
    <row r="58" spans="1:15" ht="18.75" customHeight="1">
      <c r="A58" s="1272" t="s">
        <v>430</v>
      </c>
      <c r="B58" s="1272" t="s">
        <v>81</v>
      </c>
      <c r="C58" s="1267"/>
      <c r="D58" s="1267"/>
      <c r="E58" s="1267"/>
      <c r="F58" s="1267"/>
      <c r="G58" s="1268"/>
      <c r="H58" s="1268"/>
      <c r="I58" s="1268"/>
      <c r="J58" s="1268"/>
      <c r="K58" s="1269"/>
      <c r="L58" s="1269"/>
      <c r="M58" s="1269"/>
      <c r="N58" s="1270"/>
      <c r="O58" s="1260"/>
    </row>
    <row r="59" spans="1:15" ht="18.75" customHeight="1">
      <c r="A59" s="1272" t="s">
        <v>431</v>
      </c>
      <c r="B59" s="1272" t="s">
        <v>758</v>
      </c>
      <c r="C59" s="1267"/>
      <c r="D59" s="1267"/>
      <c r="E59" s="1267"/>
      <c r="F59" s="1267"/>
      <c r="G59" s="1268"/>
      <c r="H59" s="1268"/>
      <c r="I59" s="1268"/>
      <c r="J59" s="1268"/>
      <c r="K59" s="1269"/>
      <c r="L59" s="1269"/>
      <c r="M59" s="1269"/>
      <c r="N59" s="1270"/>
      <c r="O59" s="1260"/>
    </row>
    <row r="60" spans="1:15" ht="18.75" customHeight="1">
      <c r="A60" s="1272" t="s">
        <v>432</v>
      </c>
      <c r="B60" s="1272" t="s">
        <v>87</v>
      </c>
      <c r="C60" s="1267"/>
      <c r="D60" s="1267"/>
      <c r="E60" s="1267"/>
      <c r="F60" s="1267"/>
      <c r="G60" s="1268"/>
      <c r="H60" s="1274"/>
      <c r="I60" s="1268"/>
      <c r="J60" s="1268"/>
      <c r="K60" s="1269"/>
      <c r="L60" s="1269"/>
      <c r="M60" s="1269"/>
      <c r="N60" s="1270"/>
      <c r="O60" s="1260"/>
    </row>
    <row r="61" spans="1:15" ht="18.75" customHeight="1">
      <c r="A61" s="1261" t="s">
        <v>433</v>
      </c>
      <c r="B61" s="1261" t="s">
        <v>88</v>
      </c>
      <c r="C61" s="1275"/>
      <c r="D61" s="1275"/>
      <c r="E61" s="1275"/>
      <c r="F61" s="1276"/>
      <c r="G61" s="1277"/>
      <c r="H61" s="1278"/>
      <c r="I61" s="1277"/>
      <c r="J61" s="1277"/>
      <c r="K61" s="1279"/>
      <c r="L61" s="1279"/>
      <c r="M61" s="1279"/>
      <c r="N61" s="1280"/>
      <c r="O61" s="1260"/>
    </row>
    <row r="62" spans="1:14" ht="16.5" customHeight="1">
      <c r="A62" s="1281"/>
      <c r="B62" s="1281"/>
      <c r="C62" s="1282"/>
      <c r="D62" s="1282"/>
      <c r="E62" s="1282"/>
      <c r="F62" s="1282"/>
      <c r="G62" s="1283"/>
      <c r="H62" s="1283"/>
      <c r="I62" s="1283"/>
      <c r="J62" s="1283"/>
      <c r="K62" s="1284"/>
      <c r="L62" s="1284"/>
      <c r="M62" s="1284"/>
      <c r="N62" s="1284"/>
    </row>
  </sheetData>
  <sheetProtection/>
  <printOptions/>
  <pageMargins left="0.55" right="0.24" top="0.43" bottom="0.4" header="0.35" footer="0.29"/>
  <pageSetup fitToHeight="1" fitToWidth="1"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sheetPr>
    <pageSetUpPr fitToPage="1"/>
  </sheetPr>
  <dimension ref="A1:O62"/>
  <sheetViews>
    <sheetView zoomScalePageLayoutView="0" workbookViewId="0" topLeftCell="A1">
      <selection activeCell="B1" sqref="B1"/>
    </sheetView>
  </sheetViews>
  <sheetFormatPr defaultColWidth="16.75390625" defaultRowHeight="12.75"/>
  <cols>
    <col min="1" max="1" width="7.125" style="1249" customWidth="1"/>
    <col min="2" max="2" width="15.125" style="1249" customWidth="1"/>
    <col min="3" max="5" width="12.00390625" style="1249" customWidth="1"/>
    <col min="6" max="6" width="13.875" style="1249" customWidth="1"/>
    <col min="7" max="7" width="8.75390625" style="1249" customWidth="1"/>
    <col min="8" max="8" width="8.875" style="1249" customWidth="1"/>
    <col min="9" max="9" width="9.25390625" style="1249" customWidth="1"/>
    <col min="10" max="10" width="9.375" style="1249" customWidth="1"/>
    <col min="11" max="11" width="12.125" style="1249" customWidth="1"/>
    <col min="12" max="12" width="11.375" style="1249" customWidth="1"/>
    <col min="13" max="13" width="10.375" style="1249" customWidth="1"/>
    <col min="14" max="14" width="11.75390625" style="1249" customWidth="1"/>
    <col min="15" max="15" width="6.00390625" style="1249" customWidth="1"/>
    <col min="16" max="16384" width="16.75390625" style="1249" customWidth="1"/>
  </cols>
  <sheetData>
    <row r="1" spans="1:12" ht="22.5" customHeight="1">
      <c r="A1" s="1247"/>
      <c r="B1" s="1248" t="s">
        <v>777</v>
      </c>
      <c r="L1" s="1250" t="s">
        <v>735</v>
      </c>
    </row>
    <row r="2" ht="9" customHeight="1"/>
    <row r="3" spans="1:15" ht="20.25" customHeight="1">
      <c r="A3" s="1251"/>
      <c r="B3" s="1252" t="s">
        <v>8</v>
      </c>
      <c r="C3" s="1253" t="s">
        <v>760</v>
      </c>
      <c r="D3" s="1254"/>
      <c r="E3" s="1254"/>
      <c r="F3" s="1254"/>
      <c r="G3" s="1255" t="s">
        <v>778</v>
      </c>
      <c r="H3" s="1256"/>
      <c r="I3" s="1256"/>
      <c r="J3" s="1256"/>
      <c r="K3" s="1257" t="s">
        <v>779</v>
      </c>
      <c r="L3" s="1258"/>
      <c r="M3" s="1258"/>
      <c r="N3" s="1258"/>
      <c r="O3" s="1260"/>
    </row>
    <row r="4" spans="1:15" ht="20.25" customHeight="1">
      <c r="A4" s="1261"/>
      <c r="B4" s="1261"/>
      <c r="C4" s="1262" t="s">
        <v>739</v>
      </c>
      <c r="D4" s="1262" t="s">
        <v>740</v>
      </c>
      <c r="E4" s="1262" t="s">
        <v>741</v>
      </c>
      <c r="F4" s="1262" t="s">
        <v>221</v>
      </c>
      <c r="G4" s="1263" t="s">
        <v>739</v>
      </c>
      <c r="H4" s="1263" t="s">
        <v>740</v>
      </c>
      <c r="I4" s="1263" t="s">
        <v>741</v>
      </c>
      <c r="J4" s="1263" t="s">
        <v>221</v>
      </c>
      <c r="K4" s="1264" t="s">
        <v>739</v>
      </c>
      <c r="L4" s="1264" t="s">
        <v>740</v>
      </c>
      <c r="M4" s="1264" t="s">
        <v>741</v>
      </c>
      <c r="N4" s="1265" t="s">
        <v>221</v>
      </c>
      <c r="O4" s="1260"/>
    </row>
    <row r="5" spans="1:15" ht="19.5" customHeight="1">
      <c r="A5" s="1266"/>
      <c r="B5" s="1233" t="s">
        <v>157</v>
      </c>
      <c r="C5" s="1267">
        <v>21.583199015140938</v>
      </c>
      <c r="D5" s="1267">
        <v>848.0577589379767</v>
      </c>
      <c r="E5" s="1267">
        <v>181.48750523523663</v>
      </c>
      <c r="F5" s="1267">
        <v>1051.1284631883543</v>
      </c>
      <c r="G5" s="1268">
        <v>15.674198300016759</v>
      </c>
      <c r="H5" s="1268">
        <v>1.7266125783931896</v>
      </c>
      <c r="I5" s="1268">
        <v>2.0310738957387597</v>
      </c>
      <c r="J5" s="1268">
        <v>2.0655715694336374</v>
      </c>
      <c r="K5" s="1269">
        <v>520642.63423017104</v>
      </c>
      <c r="L5" s="1269">
        <v>13627.373140695334</v>
      </c>
      <c r="M5" s="1269">
        <v>13933.066719837034</v>
      </c>
      <c r="N5" s="1270">
        <v>24090.880917367354</v>
      </c>
      <c r="O5" s="1260"/>
    </row>
    <row r="6" spans="1:15" ht="19.5" customHeight="1">
      <c r="A6" s="1266"/>
      <c r="B6" s="1233" t="s">
        <v>158</v>
      </c>
      <c r="C6" s="1267">
        <v>21.60427339256869</v>
      </c>
      <c r="D6" s="1267">
        <v>854.8372787446106</v>
      </c>
      <c r="E6" s="1267">
        <v>185.97929874282065</v>
      </c>
      <c r="F6" s="1267">
        <v>1062.4208508799998</v>
      </c>
      <c r="G6" s="1268">
        <v>15.55516649481771</v>
      </c>
      <c r="H6" s="1268">
        <v>1.696757999485753</v>
      </c>
      <c r="I6" s="1268">
        <v>1.994735699724063</v>
      </c>
      <c r="J6" s="1268">
        <v>2.030729729574138</v>
      </c>
      <c r="K6" s="1269">
        <v>529050.9559490533</v>
      </c>
      <c r="L6" s="1269">
        <v>13713.782400084472</v>
      </c>
      <c r="M6" s="1269">
        <v>13676.36947965921</v>
      </c>
      <c r="N6" s="1269">
        <v>24186.576007843927</v>
      </c>
      <c r="O6" s="1260"/>
    </row>
    <row r="7" spans="1:15" ht="19.5" customHeight="1">
      <c r="A7" s="1266"/>
      <c r="B7" s="1233" t="s">
        <v>185</v>
      </c>
      <c r="C7" s="1267">
        <v>21.950808349081388</v>
      </c>
      <c r="D7" s="1267">
        <v>863.2743795288636</v>
      </c>
      <c r="E7" s="1267">
        <v>192.28849341467878</v>
      </c>
      <c r="F7" s="1267">
        <v>1077.513681292624</v>
      </c>
      <c r="G7" s="1268">
        <v>15.383327456476396</v>
      </c>
      <c r="H7" s="1268">
        <v>1.671811040182736</v>
      </c>
      <c r="I7" s="1268">
        <v>1.9533152083070384</v>
      </c>
      <c r="J7" s="1268">
        <v>2.0013742629734836</v>
      </c>
      <c r="K7" s="1269">
        <v>538412.2113636499</v>
      </c>
      <c r="L7" s="1269">
        <v>13890.382810579651</v>
      </c>
      <c r="M7" s="1269">
        <v>13628.047088340742</v>
      </c>
      <c r="N7" s="1269">
        <v>24528.979973381607</v>
      </c>
      <c r="O7" s="1260"/>
    </row>
    <row r="8" spans="1:15" ht="19.5" customHeight="1">
      <c r="A8" s="1266"/>
      <c r="B8" s="1233" t="s">
        <v>465</v>
      </c>
      <c r="C8" s="1267">
        <v>22.339598272545036</v>
      </c>
      <c r="D8" s="1267">
        <v>876.4133783583796</v>
      </c>
      <c r="E8" s="1267">
        <v>196.06109324758842</v>
      </c>
      <c r="F8" s="1267">
        <v>1094.8140698785132</v>
      </c>
      <c r="G8" s="1268">
        <v>15.324616978223164</v>
      </c>
      <c r="H8" s="1268">
        <v>1.641747231817789</v>
      </c>
      <c r="I8" s="1268">
        <v>1.9164957172584278</v>
      </c>
      <c r="J8" s="1268">
        <v>1.9701475617603548</v>
      </c>
      <c r="K8" s="1269">
        <v>549380.0016109799</v>
      </c>
      <c r="L8" s="1269">
        <v>14136.814934329788</v>
      </c>
      <c r="M8" s="1269">
        <v>13592.877150763139</v>
      </c>
      <c r="N8" s="1269">
        <v>24960.987794193737</v>
      </c>
      <c r="O8" s="1260"/>
    </row>
    <row r="9" spans="1:15" ht="19.5" customHeight="1">
      <c r="A9" s="1266"/>
      <c r="B9" s="1271" t="s">
        <v>742</v>
      </c>
      <c r="C9" s="1267">
        <v>22.72009629650365</v>
      </c>
      <c r="D9" s="1267">
        <v>878.6338633373457</v>
      </c>
      <c r="E9" s="1267">
        <v>198.2964056770148</v>
      </c>
      <c r="F9" s="1267">
        <v>1099.6503653108641</v>
      </c>
      <c r="G9" s="1268">
        <v>15.182900459569016</v>
      </c>
      <c r="H9" s="1268">
        <v>1.612995406203517</v>
      </c>
      <c r="I9" s="1268">
        <v>1.8776278923182201</v>
      </c>
      <c r="J9" s="1268">
        <v>1.9410862537583233</v>
      </c>
      <c r="K9" s="1269">
        <v>555706.0415768268</v>
      </c>
      <c r="L9" s="1269">
        <v>14332.902848233469</v>
      </c>
      <c r="M9" s="1269">
        <v>13631.54421197552</v>
      </c>
      <c r="N9" s="1269">
        <v>25391.847883145325</v>
      </c>
      <c r="O9" s="1260"/>
    </row>
    <row r="10" spans="1:15" ht="19.5" customHeight="1">
      <c r="A10" s="1266"/>
      <c r="B10" s="1272" t="s">
        <v>34</v>
      </c>
      <c r="C10" s="1267">
        <v>23.61589027364119</v>
      </c>
      <c r="D10" s="1267">
        <v>901.859857283765</v>
      </c>
      <c r="E10" s="1267">
        <v>202.0919077131667</v>
      </c>
      <c r="F10" s="1267">
        <v>1127.567655270573</v>
      </c>
      <c r="G10" s="1268">
        <v>15.35994762171998</v>
      </c>
      <c r="H10" s="1268">
        <v>1.6228994232033407</v>
      </c>
      <c r="I10" s="1268">
        <v>1.8858252319138957</v>
      </c>
      <c r="J10" s="1268">
        <v>1.957733257292556</v>
      </c>
      <c r="K10" s="1269">
        <v>557858.3758889852</v>
      </c>
      <c r="L10" s="1269">
        <v>14424.345120660788</v>
      </c>
      <c r="M10" s="1269">
        <v>13679.042099029419</v>
      </c>
      <c r="N10" s="1269">
        <v>25672.502757000566</v>
      </c>
      <c r="O10" s="1260"/>
    </row>
    <row r="11" spans="1:15" ht="19.5" customHeight="1">
      <c r="A11" s="1266"/>
      <c r="B11" s="1272" t="s">
        <v>35</v>
      </c>
      <c r="C11" s="1267">
        <v>27.361321659499428</v>
      </c>
      <c r="D11" s="1267">
        <v>905.3259289051139</v>
      </c>
      <c r="E11" s="1267">
        <v>190.23296104940755</v>
      </c>
      <c r="F11" s="1267">
        <v>1122.920211614021</v>
      </c>
      <c r="G11" s="1268">
        <v>16.069255992763456</v>
      </c>
      <c r="H11" s="1268">
        <v>1.593231691376609</v>
      </c>
      <c r="I11" s="1268">
        <v>1.8801167688529656</v>
      </c>
      <c r="J11" s="1268">
        <v>1.994558651537422</v>
      </c>
      <c r="K11" s="1269">
        <v>536441.7636250565</v>
      </c>
      <c r="L11" s="1269">
        <v>14843.280792882442</v>
      </c>
      <c r="M11" s="1269">
        <v>13845.86560197759</v>
      </c>
      <c r="N11" s="1269">
        <v>27383.693259477932</v>
      </c>
      <c r="O11" s="1260"/>
    </row>
    <row r="12" spans="1:15" ht="19.5" customHeight="1">
      <c r="A12" s="1266"/>
      <c r="B12" s="1272" t="s">
        <v>36</v>
      </c>
      <c r="C12" s="1267">
        <v>23.80077181869133</v>
      </c>
      <c r="D12" s="1267">
        <v>902.0309491048645</v>
      </c>
      <c r="E12" s="1267">
        <v>201.5065277779899</v>
      </c>
      <c r="F12" s="1267">
        <v>1127.3382487015458</v>
      </c>
      <c r="G12" s="1268">
        <v>15.400198265656732</v>
      </c>
      <c r="H12" s="1268">
        <v>1.6214296186739967</v>
      </c>
      <c r="I12" s="1268">
        <v>1.8855592160357832</v>
      </c>
      <c r="J12" s="1268">
        <v>1.9595439042454943</v>
      </c>
      <c r="K12" s="1269">
        <v>556643.0618312946</v>
      </c>
      <c r="L12" s="1269">
        <v>14445.100113058972</v>
      </c>
      <c r="M12" s="1269">
        <v>13686.816118087243</v>
      </c>
      <c r="N12" s="1269">
        <v>25756.63931365507</v>
      </c>
      <c r="O12" s="1260"/>
    </row>
    <row r="13" spans="1:15" ht="19.5" customHeight="1">
      <c r="A13" s="1266"/>
      <c r="B13" s="1272" t="s">
        <v>38</v>
      </c>
      <c r="C13" s="1267">
        <v>10.855423100782993</v>
      </c>
      <c r="D13" s="1267">
        <v>621.7586305182502</v>
      </c>
      <c r="E13" s="1267">
        <v>163.05266334691413</v>
      </c>
      <c r="F13" s="1267">
        <v>795.6667169659473</v>
      </c>
      <c r="G13" s="1268">
        <v>9.952197080855665</v>
      </c>
      <c r="H13" s="1268">
        <v>1.4786556303266543</v>
      </c>
      <c r="I13" s="1268">
        <v>1.7700142417184663</v>
      </c>
      <c r="J13" s="1268">
        <v>1.6539685750680369</v>
      </c>
      <c r="K13" s="1269">
        <v>533150.4755579581</v>
      </c>
      <c r="L13" s="1269">
        <v>12545.829607737123</v>
      </c>
      <c r="M13" s="1269">
        <v>12881.604882287313</v>
      </c>
      <c r="N13" s="1269">
        <v>19717.340783400185</v>
      </c>
      <c r="O13" s="1260"/>
    </row>
    <row r="14" spans="1:15" ht="19.5" customHeight="1">
      <c r="A14" s="1266"/>
      <c r="B14" s="1272"/>
      <c r="C14" s="1267"/>
      <c r="D14" s="1267"/>
      <c r="E14" s="1267"/>
      <c r="F14" s="1267"/>
      <c r="G14" s="1268"/>
      <c r="H14" s="1268"/>
      <c r="I14" s="1268"/>
      <c r="J14" s="1268"/>
      <c r="K14" s="1269"/>
      <c r="L14" s="1269"/>
      <c r="M14" s="1269"/>
      <c r="N14" s="1269"/>
      <c r="O14" s="1260"/>
    </row>
    <row r="15" spans="1:15" ht="19.5" customHeight="1">
      <c r="A15" s="1272" t="s">
        <v>297</v>
      </c>
      <c r="B15" s="1272" t="s">
        <v>298</v>
      </c>
      <c r="C15" s="1267">
        <v>22.741907305263684</v>
      </c>
      <c r="D15" s="1267">
        <v>889.0666467001106</v>
      </c>
      <c r="E15" s="1267">
        <v>197.72824962632035</v>
      </c>
      <c r="F15" s="1267">
        <v>1109.5368036316947</v>
      </c>
      <c r="G15" s="1268">
        <v>15.1900546288167</v>
      </c>
      <c r="H15" s="1268">
        <v>1.6320737267393242</v>
      </c>
      <c r="I15" s="1268">
        <v>1.8770374775249854</v>
      </c>
      <c r="J15" s="1268">
        <v>1.9536228609533113</v>
      </c>
      <c r="K15" s="1269">
        <v>566006.1507779729</v>
      </c>
      <c r="L15" s="1269">
        <v>14423.094740768951</v>
      </c>
      <c r="M15" s="1269">
        <v>13717.557120898047</v>
      </c>
      <c r="N15" s="1269">
        <v>25603.02673791178</v>
      </c>
      <c r="O15" s="1260"/>
    </row>
    <row r="16" spans="1:15" ht="19.5" customHeight="1">
      <c r="A16" s="1272" t="s">
        <v>300</v>
      </c>
      <c r="B16" s="1272" t="s">
        <v>448</v>
      </c>
      <c r="C16" s="1267">
        <v>22.90822314372897</v>
      </c>
      <c r="D16" s="1267">
        <v>882.4583365933809</v>
      </c>
      <c r="E16" s="1267">
        <v>194.98161333229012</v>
      </c>
      <c r="F16" s="1267">
        <v>1100.3481730693998</v>
      </c>
      <c r="G16" s="1268">
        <v>15.793469722326583</v>
      </c>
      <c r="H16" s="1268">
        <v>1.5999618750387898</v>
      </c>
      <c r="I16" s="1268">
        <v>1.928649390464114</v>
      </c>
      <c r="J16" s="1268">
        <v>1.9537008792232402</v>
      </c>
      <c r="K16" s="1269">
        <v>553381.3984084156</v>
      </c>
      <c r="L16" s="1269">
        <v>14714.696236268364</v>
      </c>
      <c r="M16" s="1269">
        <v>13582.442264632473</v>
      </c>
      <c r="N16" s="1269">
        <v>25728.59947523918</v>
      </c>
      <c r="O16" s="1260"/>
    </row>
    <row r="17" spans="1:15" ht="19.5" customHeight="1">
      <c r="A17" s="1272" t="s">
        <v>302</v>
      </c>
      <c r="B17" s="1272" t="s">
        <v>303</v>
      </c>
      <c r="C17" s="1267">
        <v>22.549432795982156</v>
      </c>
      <c r="D17" s="1267">
        <v>872.7004530607944</v>
      </c>
      <c r="E17" s="1267">
        <v>188.81133003196013</v>
      </c>
      <c r="F17" s="1267">
        <v>1084.0612158887368</v>
      </c>
      <c r="G17" s="1268">
        <v>14.97192586247177</v>
      </c>
      <c r="H17" s="1268">
        <v>1.7146536597929847</v>
      </c>
      <c r="I17" s="1268">
        <v>1.9561804493096666</v>
      </c>
      <c r="J17" s="1268">
        <v>2.0324834630452617</v>
      </c>
      <c r="K17" s="1269">
        <v>584165.0040884666</v>
      </c>
      <c r="L17" s="1269">
        <v>15079.310697067014</v>
      </c>
      <c r="M17" s="1269">
        <v>14420.657014243796</v>
      </c>
      <c r="N17" s="1269">
        <v>26802.078871170095</v>
      </c>
      <c r="O17" s="1260"/>
    </row>
    <row r="18" spans="1:15" ht="19.5" customHeight="1">
      <c r="A18" s="1272" t="s">
        <v>304</v>
      </c>
      <c r="B18" s="1272" t="s">
        <v>305</v>
      </c>
      <c r="C18" s="1267">
        <v>23.785528936093176</v>
      </c>
      <c r="D18" s="1267">
        <v>928.8350129744736</v>
      </c>
      <c r="E18" s="1267">
        <v>202.36708707983829</v>
      </c>
      <c r="F18" s="1267">
        <v>1154.9876289904048</v>
      </c>
      <c r="G18" s="1268">
        <v>15.298997843460612</v>
      </c>
      <c r="H18" s="1268">
        <v>1.658144230097666</v>
      </c>
      <c r="I18" s="1268">
        <v>1.9789543526394657</v>
      </c>
      <c r="J18" s="1268">
        <v>1.9952702031944742</v>
      </c>
      <c r="K18" s="1269">
        <v>569935.6944056831</v>
      </c>
      <c r="L18" s="1269">
        <v>14031.898497406886</v>
      </c>
      <c r="M18" s="1269">
        <v>14364.703534446126</v>
      </c>
      <c r="N18" s="1269">
        <v>25538.354736066627</v>
      </c>
      <c r="O18" s="1260"/>
    </row>
    <row r="19" spans="1:15" ht="19.5" customHeight="1">
      <c r="A19" s="1272" t="s">
        <v>306</v>
      </c>
      <c r="B19" s="1272" t="s">
        <v>307</v>
      </c>
      <c r="C19" s="1267">
        <v>21.61850062296776</v>
      </c>
      <c r="D19" s="1267">
        <v>928.3050212214221</v>
      </c>
      <c r="E19" s="1267">
        <v>222.83506042280771</v>
      </c>
      <c r="F19" s="1267">
        <v>1172.7585822671974</v>
      </c>
      <c r="G19" s="1268">
        <v>14.18114515977884</v>
      </c>
      <c r="H19" s="1268">
        <v>1.6447297780959198</v>
      </c>
      <c r="I19" s="1268">
        <v>1.8478578084869424</v>
      </c>
      <c r="J19" s="1268">
        <v>1.9144208768837039</v>
      </c>
      <c r="K19" s="1269">
        <v>575881.2211132977</v>
      </c>
      <c r="L19" s="1269">
        <v>14408.70646049025</v>
      </c>
      <c r="M19" s="1269">
        <v>13303.39629974771</v>
      </c>
      <c r="N19" s="1269">
        <v>24548.808806496</v>
      </c>
      <c r="O19" s="1260"/>
    </row>
    <row r="20" spans="1:15" ht="19.5" customHeight="1">
      <c r="A20" s="1272" t="s">
        <v>308</v>
      </c>
      <c r="B20" s="1272" t="s">
        <v>449</v>
      </c>
      <c r="C20" s="1267">
        <v>23.48666347228877</v>
      </c>
      <c r="D20" s="1267">
        <v>964.3108129691743</v>
      </c>
      <c r="E20" s="1267">
        <v>179.1806420699569</v>
      </c>
      <c r="F20" s="1267">
        <v>1166.9781185114198</v>
      </c>
      <c r="G20" s="1268">
        <v>16.251615096905816</v>
      </c>
      <c r="H20" s="1268">
        <v>1.522140603390448</v>
      </c>
      <c r="I20" s="1268">
        <v>2.0538842091188663</v>
      </c>
      <c r="J20" s="1268">
        <v>1.900231986806178</v>
      </c>
      <c r="K20" s="1269">
        <v>549556.2475348521</v>
      </c>
      <c r="L20" s="1269">
        <v>14789.606893524691</v>
      </c>
      <c r="M20" s="1269">
        <v>15114.950305299282</v>
      </c>
      <c r="N20" s="1269">
        <v>25602.302664084473</v>
      </c>
      <c r="O20" s="1260"/>
    </row>
    <row r="21" spans="1:15" ht="19.5" customHeight="1">
      <c r="A21" s="1272" t="s">
        <v>310</v>
      </c>
      <c r="B21" s="1272" t="s">
        <v>311</v>
      </c>
      <c r="C21" s="1267">
        <v>21.80454608582936</v>
      </c>
      <c r="D21" s="1267">
        <v>919.4990972640155</v>
      </c>
      <c r="E21" s="1267">
        <v>239.32225359937038</v>
      </c>
      <c r="F21" s="1267">
        <v>1180.6258969492153</v>
      </c>
      <c r="G21" s="1268">
        <v>14.016772823779194</v>
      </c>
      <c r="H21" s="1268">
        <v>1.610801476178249</v>
      </c>
      <c r="I21" s="1268">
        <v>1.791782729805014</v>
      </c>
      <c r="J21" s="1268">
        <v>1.8766091433456065</v>
      </c>
      <c r="K21" s="1269">
        <v>557865.5354564756</v>
      </c>
      <c r="L21" s="1269">
        <v>14182.262439520493</v>
      </c>
      <c r="M21" s="1269">
        <v>12543.104495512225</v>
      </c>
      <c r="N21" s="1269">
        <v>23891.0787877362</v>
      </c>
      <c r="O21" s="1260"/>
    </row>
    <row r="22" spans="1:15" ht="19.5" customHeight="1">
      <c r="A22" s="1272" t="s">
        <v>312</v>
      </c>
      <c r="B22" s="1272" t="s">
        <v>313</v>
      </c>
      <c r="C22" s="1267">
        <v>22.677756674744035</v>
      </c>
      <c r="D22" s="1267">
        <v>903.1174274674177</v>
      </c>
      <c r="E22" s="1267">
        <v>208.28257689872726</v>
      </c>
      <c r="F22" s="1267">
        <v>1134.0777610408888</v>
      </c>
      <c r="G22" s="1268">
        <v>14.85964574509049</v>
      </c>
      <c r="H22" s="1268">
        <v>1.6361632232753431</v>
      </c>
      <c r="I22" s="1268">
        <v>1.9069155626362568</v>
      </c>
      <c r="J22" s="1268">
        <v>1.9503144448273009</v>
      </c>
      <c r="K22" s="1269">
        <v>567385.7173661918</v>
      </c>
      <c r="L22" s="1269">
        <v>14273.539632237587</v>
      </c>
      <c r="M22" s="1269">
        <v>13671.350746268658</v>
      </c>
      <c r="N22" s="1269">
        <v>25223.333688812232</v>
      </c>
      <c r="O22" s="1260"/>
    </row>
    <row r="23" spans="1:15" ht="19.5" customHeight="1">
      <c r="A23" s="1272" t="s">
        <v>314</v>
      </c>
      <c r="B23" s="1272" t="s">
        <v>315</v>
      </c>
      <c r="C23" s="1267">
        <v>33.497723823975726</v>
      </c>
      <c r="D23" s="1267">
        <v>862.7592311583207</v>
      </c>
      <c r="E23" s="1267">
        <v>208.30804248861915</v>
      </c>
      <c r="F23" s="1267">
        <v>1104.5649974709156</v>
      </c>
      <c r="G23" s="1268">
        <v>15.552283880709702</v>
      </c>
      <c r="H23" s="1268">
        <v>1.8033329913377403</v>
      </c>
      <c r="I23" s="1268">
        <v>1.8024039337097069</v>
      </c>
      <c r="J23" s="1268">
        <v>2.220117001911871</v>
      </c>
      <c r="K23" s="1269">
        <v>500986.6100415251</v>
      </c>
      <c r="L23" s="1269">
        <v>18699.60153604878</v>
      </c>
      <c r="M23" s="1269">
        <v>12389.250288350635</v>
      </c>
      <c r="N23" s="1269">
        <v>32135.678301983997</v>
      </c>
      <c r="O23" s="1260"/>
    </row>
    <row r="24" spans="1:15" ht="19.5" customHeight="1">
      <c r="A24" s="1272" t="s">
        <v>316</v>
      </c>
      <c r="B24" s="1272" t="s">
        <v>50</v>
      </c>
      <c r="C24" s="1267">
        <v>24.37912285924696</v>
      </c>
      <c r="D24" s="1267">
        <v>965.5520910045283</v>
      </c>
      <c r="E24" s="1267">
        <v>214.72085990504692</v>
      </c>
      <c r="F24" s="1267">
        <v>1204.6520737688222</v>
      </c>
      <c r="G24" s="1268">
        <v>15.46089080275082</v>
      </c>
      <c r="H24" s="1268">
        <v>1.5990847498884335</v>
      </c>
      <c r="I24" s="1268">
        <v>1.8578923940249714</v>
      </c>
      <c r="J24" s="1268">
        <v>1.9257434435323697</v>
      </c>
      <c r="K24" s="1269">
        <v>546879.6135355743</v>
      </c>
      <c r="L24" s="1269">
        <v>13528.080293723884</v>
      </c>
      <c r="M24" s="1269">
        <v>13694.614374220102</v>
      </c>
      <c r="N24" s="1269">
        <v>24351.455092928</v>
      </c>
      <c r="O24" s="1260"/>
    </row>
    <row r="25" spans="1:15" ht="19.5" customHeight="1">
      <c r="A25" s="1272" t="s">
        <v>317</v>
      </c>
      <c r="B25" s="1272" t="s">
        <v>318</v>
      </c>
      <c r="C25" s="1267">
        <v>31.737321886892644</v>
      </c>
      <c r="D25" s="1267">
        <v>921.8868926453669</v>
      </c>
      <c r="E25" s="1267">
        <v>196.56606779361005</v>
      </c>
      <c r="F25" s="1267">
        <v>1150.1902823258697</v>
      </c>
      <c r="G25" s="1268">
        <v>17.233965421081987</v>
      </c>
      <c r="H25" s="1268">
        <v>1.681953458008525</v>
      </c>
      <c r="I25" s="1268">
        <v>1.8676271949572265</v>
      </c>
      <c r="J25" s="1268">
        <v>2.1428131732840874</v>
      </c>
      <c r="K25" s="1269">
        <v>510398.86893474625</v>
      </c>
      <c r="L25" s="1269">
        <v>17050.22612418878</v>
      </c>
      <c r="M25" s="1269">
        <v>12365.685727149932</v>
      </c>
      <c r="N25" s="1269">
        <v>29862.665266235766</v>
      </c>
      <c r="O25" s="1260"/>
    </row>
    <row r="26" spans="1:15" ht="19.5" customHeight="1">
      <c r="A26" s="1272" t="s">
        <v>319</v>
      </c>
      <c r="B26" s="1272" t="s">
        <v>320</v>
      </c>
      <c r="C26" s="1267">
        <v>28.250449370880766</v>
      </c>
      <c r="D26" s="1267">
        <v>895.3664869183143</v>
      </c>
      <c r="E26" s="1267">
        <v>211.43399241062514</v>
      </c>
      <c r="F26" s="1267">
        <v>1135.0509286998201</v>
      </c>
      <c r="G26" s="1268">
        <v>16.72640509013786</v>
      </c>
      <c r="H26" s="1268">
        <v>1.6247685753161876</v>
      </c>
      <c r="I26" s="1268">
        <v>1.8995418693619233</v>
      </c>
      <c r="J26" s="1268">
        <v>2.0518193975225225</v>
      </c>
      <c r="K26" s="1269">
        <v>548145.4885118416</v>
      </c>
      <c r="L26" s="1269">
        <v>13789.620708884477</v>
      </c>
      <c r="M26" s="1269">
        <v>12674.554715911774</v>
      </c>
      <c r="N26" s="1269">
        <v>26881.571174690314</v>
      </c>
      <c r="O26" s="1260"/>
    </row>
    <row r="27" spans="1:15" ht="19.5" customHeight="1">
      <c r="A27" s="1272" t="s">
        <v>321</v>
      </c>
      <c r="B27" s="1272" t="s">
        <v>322</v>
      </c>
      <c r="C27" s="1267">
        <v>21.89087271048176</v>
      </c>
      <c r="D27" s="1267">
        <v>918.6162844389719</v>
      </c>
      <c r="E27" s="1267">
        <v>235.35285516392182</v>
      </c>
      <c r="F27" s="1267">
        <v>1175.8600123133754</v>
      </c>
      <c r="G27" s="1268">
        <v>13.878098084021797</v>
      </c>
      <c r="H27" s="1268">
        <v>1.5767415071419595</v>
      </c>
      <c r="I27" s="1268">
        <v>1.8056357141105397</v>
      </c>
      <c r="J27" s="1268">
        <v>1.8515687253033142</v>
      </c>
      <c r="K27" s="1269">
        <v>561716.3611355247</v>
      </c>
      <c r="L27" s="1269">
        <v>14117.66213085913</v>
      </c>
      <c r="M27" s="1269">
        <v>13172.279791051853</v>
      </c>
      <c r="N27" s="1269">
        <v>24123.03254931156</v>
      </c>
      <c r="O27" s="1260"/>
    </row>
    <row r="28" spans="1:15" ht="19.5" customHeight="1">
      <c r="A28" s="1272" t="s">
        <v>323</v>
      </c>
      <c r="B28" s="1272" t="s">
        <v>324</v>
      </c>
      <c r="C28" s="1267">
        <v>27.979102350985514</v>
      </c>
      <c r="D28" s="1267">
        <v>908.9337449536927</v>
      </c>
      <c r="E28" s="1267">
        <v>205.95582996912847</v>
      </c>
      <c r="F28" s="1267">
        <v>1142.8686772738067</v>
      </c>
      <c r="G28" s="1268">
        <v>17.01748429808182</v>
      </c>
      <c r="H28" s="1268">
        <v>1.5339436501964718</v>
      </c>
      <c r="I28" s="1268">
        <v>1.9549165206161794</v>
      </c>
      <c r="J28" s="1268">
        <v>1.9888667711142787</v>
      </c>
      <c r="K28" s="1269">
        <v>538663.7862841623</v>
      </c>
      <c r="L28" s="1269">
        <v>13647.792513167795</v>
      </c>
      <c r="M28" s="1269">
        <v>13727.950258278757</v>
      </c>
      <c r="N28" s="1269">
        <v>26515.399678345682</v>
      </c>
      <c r="O28" s="1260"/>
    </row>
    <row r="29" spans="1:15" ht="19.5" customHeight="1">
      <c r="A29" s="1272" t="s">
        <v>325</v>
      </c>
      <c r="B29" s="1272" t="s">
        <v>326</v>
      </c>
      <c r="C29" s="1267">
        <v>24.35868937002623</v>
      </c>
      <c r="D29" s="1267">
        <v>979.4158182545681</v>
      </c>
      <c r="E29" s="1267">
        <v>211.81700973636245</v>
      </c>
      <c r="F29" s="1267">
        <v>1215.5915173609567</v>
      </c>
      <c r="G29" s="1268">
        <v>14.544442416499361</v>
      </c>
      <c r="H29" s="1268">
        <v>1.6863867453472536</v>
      </c>
      <c r="I29" s="1268">
        <v>1.9119721266056586</v>
      </c>
      <c r="J29" s="1268">
        <v>1.983351802884176</v>
      </c>
      <c r="K29" s="1269">
        <v>559247.6986676401</v>
      </c>
      <c r="L29" s="1269">
        <v>14094.531375397186</v>
      </c>
      <c r="M29" s="1269">
        <v>14353.737511543952</v>
      </c>
      <c r="N29" s="1269">
        <v>25063.776174645147</v>
      </c>
      <c r="O29" s="1260"/>
    </row>
    <row r="30" spans="1:15" ht="19.5" customHeight="1">
      <c r="A30" s="1272" t="s">
        <v>327</v>
      </c>
      <c r="B30" s="1272" t="s">
        <v>328</v>
      </c>
      <c r="C30" s="1267">
        <v>24.12678914761803</v>
      </c>
      <c r="D30" s="1267">
        <v>903.2338175603504</v>
      </c>
      <c r="E30" s="1267">
        <v>227.31254005554368</v>
      </c>
      <c r="F30" s="1267">
        <v>1154.673146763512</v>
      </c>
      <c r="G30" s="1268">
        <v>14.353403431101272</v>
      </c>
      <c r="H30" s="1268">
        <v>1.6472122113391852</v>
      </c>
      <c r="I30" s="1268">
        <v>1.7529251444950895</v>
      </c>
      <c r="J30" s="1268">
        <v>1.9335178838210738</v>
      </c>
      <c r="K30" s="1269">
        <v>562937.6972883232</v>
      </c>
      <c r="L30" s="1269">
        <v>14752.770886611104</v>
      </c>
      <c r="M30" s="1269">
        <v>13321.91673323622</v>
      </c>
      <c r="N30" s="1269">
        <v>25925.362088982012</v>
      </c>
      <c r="O30" s="1260"/>
    </row>
    <row r="31" spans="1:15" ht="19.5" customHeight="1">
      <c r="A31" s="1272" t="s">
        <v>329</v>
      </c>
      <c r="B31" s="1272" t="s">
        <v>330</v>
      </c>
      <c r="C31" s="1267">
        <v>28.45839492218068</v>
      </c>
      <c r="D31" s="1267">
        <v>913.433614468307</v>
      </c>
      <c r="E31" s="1267">
        <v>228.62359794800452</v>
      </c>
      <c r="F31" s="1267">
        <v>1170.5156073384924</v>
      </c>
      <c r="G31" s="1268">
        <v>17.10571341277116</v>
      </c>
      <c r="H31" s="1268">
        <v>1.4856740343061663</v>
      </c>
      <c r="I31" s="1268">
        <v>1.8269947516543699</v>
      </c>
      <c r="J31" s="1268">
        <v>1.9321056893055317</v>
      </c>
      <c r="K31" s="1269">
        <v>545245.8328750381</v>
      </c>
      <c r="L31" s="1269">
        <v>14354.23378452986</v>
      </c>
      <c r="M31" s="1269">
        <v>13063.244466418195</v>
      </c>
      <c r="N31" s="1269">
        <v>27009.48765051515</v>
      </c>
      <c r="O31" s="1260"/>
    </row>
    <row r="32" spans="1:15" ht="19.5" customHeight="1">
      <c r="A32" s="1272" t="s">
        <v>331</v>
      </c>
      <c r="B32" s="1272" t="s">
        <v>332</v>
      </c>
      <c r="C32" s="1267">
        <v>25.926614026939156</v>
      </c>
      <c r="D32" s="1267">
        <v>885.0998606595448</v>
      </c>
      <c r="E32" s="1267">
        <v>214.69112865768696</v>
      </c>
      <c r="F32" s="1267">
        <v>1125.717603344171</v>
      </c>
      <c r="G32" s="1268">
        <v>15.78126119670369</v>
      </c>
      <c r="H32" s="1268">
        <v>1.4991918640652386</v>
      </c>
      <c r="I32" s="1268">
        <v>1.8466564264543626</v>
      </c>
      <c r="J32" s="1268">
        <v>1.8943915632078625</v>
      </c>
      <c r="K32" s="1269">
        <v>533245.1064134719</v>
      </c>
      <c r="L32" s="1269">
        <v>13477.913571436067</v>
      </c>
      <c r="M32" s="1269">
        <v>13125.112389935746</v>
      </c>
      <c r="N32" s="1269">
        <v>25381.48518568947</v>
      </c>
      <c r="O32" s="1260"/>
    </row>
    <row r="33" spans="1:15" ht="19.5" customHeight="1">
      <c r="A33" s="1272" t="s">
        <v>333</v>
      </c>
      <c r="B33" s="1272" t="s">
        <v>334</v>
      </c>
      <c r="C33" s="1267">
        <v>28.27452429336782</v>
      </c>
      <c r="D33" s="1267">
        <v>922.8985774986145</v>
      </c>
      <c r="E33" s="1267">
        <v>214.1603547016442</v>
      </c>
      <c r="F33" s="1267">
        <v>1165.3334564936265</v>
      </c>
      <c r="G33" s="1268">
        <v>17.059131002940216</v>
      </c>
      <c r="H33" s="1268">
        <v>1.5161790757959426</v>
      </c>
      <c r="I33" s="1268">
        <v>1.7280138020271727</v>
      </c>
      <c r="J33" s="1268">
        <v>1.9322283784747818</v>
      </c>
      <c r="K33" s="1269">
        <v>524252.8255472068</v>
      </c>
      <c r="L33" s="1269">
        <v>13055.015323331298</v>
      </c>
      <c r="M33" s="1269">
        <v>12787.37761483718</v>
      </c>
      <c r="N33" s="1269">
        <v>25409.039347173013</v>
      </c>
      <c r="O33" s="1260"/>
    </row>
    <row r="34" spans="1:15" ht="19.5" customHeight="1">
      <c r="A34" s="1272" t="s">
        <v>335</v>
      </c>
      <c r="B34" s="1272" t="s">
        <v>189</v>
      </c>
      <c r="C34" s="1267">
        <v>22.300860394116015</v>
      </c>
      <c r="D34" s="1267">
        <v>870.7049680821538</v>
      </c>
      <c r="E34" s="1267">
        <v>227.57424368581738</v>
      </c>
      <c r="F34" s="1267">
        <v>1120.5800721620872</v>
      </c>
      <c r="G34" s="1268">
        <v>12.62352209085252</v>
      </c>
      <c r="H34" s="1268">
        <v>1.5842882871396011</v>
      </c>
      <c r="I34" s="1268">
        <v>1.7135191170193305</v>
      </c>
      <c r="J34" s="1268">
        <v>1.8302269997151668</v>
      </c>
      <c r="K34" s="1269">
        <v>550947.7753578096</v>
      </c>
      <c r="L34" s="1269">
        <v>14692.044610554165</v>
      </c>
      <c r="M34" s="1269">
        <v>13219.06762607476</v>
      </c>
      <c r="N34" s="1269">
        <v>25065.022724739625</v>
      </c>
      <c r="O34" s="1260"/>
    </row>
    <row r="35" spans="1:15" ht="19.5" customHeight="1">
      <c r="A35" s="1272" t="s">
        <v>336</v>
      </c>
      <c r="B35" s="1272" t="s">
        <v>763</v>
      </c>
      <c r="C35" s="1267">
        <v>27.863487611033193</v>
      </c>
      <c r="D35" s="1267">
        <v>890.5212716222534</v>
      </c>
      <c r="E35" s="1267">
        <v>197.48714352501167</v>
      </c>
      <c r="F35" s="1267">
        <v>1115.8719027582983</v>
      </c>
      <c r="G35" s="1268">
        <v>16.36577181208054</v>
      </c>
      <c r="H35" s="1268">
        <v>1.5411520743375375</v>
      </c>
      <c r="I35" s="1268">
        <v>1.8392022252470852</v>
      </c>
      <c r="J35" s="1268">
        <v>1.964073988729916</v>
      </c>
      <c r="K35" s="1269">
        <v>494669.93540268455</v>
      </c>
      <c r="L35" s="1269">
        <v>14197.599582638824</v>
      </c>
      <c r="M35" s="1269">
        <v>13543.242587441558</v>
      </c>
      <c r="N35" s="1269">
        <v>26079.257190439283</v>
      </c>
      <c r="O35" s="1260"/>
    </row>
    <row r="36" spans="1:15" ht="19.5" customHeight="1">
      <c r="A36" s="1272" t="s">
        <v>338</v>
      </c>
      <c r="B36" s="1272" t="s">
        <v>764</v>
      </c>
      <c r="C36" s="1267">
        <v>28.04191732971085</v>
      </c>
      <c r="D36" s="1267">
        <v>886.1439937900252</v>
      </c>
      <c r="E36" s="1267">
        <v>147.71977488841452</v>
      </c>
      <c r="F36" s="1267">
        <v>1061.9056860081505</v>
      </c>
      <c r="G36" s="1268">
        <v>17.455363321799307</v>
      </c>
      <c r="H36" s="1268">
        <v>1.5362766353502837</v>
      </c>
      <c r="I36" s="1268">
        <v>2.0685759327377826</v>
      </c>
      <c r="J36" s="1268">
        <v>2.030701754385965</v>
      </c>
      <c r="K36" s="1269">
        <v>571504.6228373703</v>
      </c>
      <c r="L36" s="1269">
        <v>13683.043164049668</v>
      </c>
      <c r="M36" s="1269">
        <v>15805.153704676826</v>
      </c>
      <c r="N36" s="1269">
        <v>28708.731907894737</v>
      </c>
      <c r="O36" s="1260"/>
    </row>
    <row r="37" spans="1:15" ht="19.5" customHeight="1">
      <c r="A37" s="1272" t="s">
        <v>340</v>
      </c>
      <c r="B37" s="1272" t="s">
        <v>341</v>
      </c>
      <c r="C37" s="1267">
        <v>28.874813710879284</v>
      </c>
      <c r="D37" s="1267">
        <v>989.7913561847988</v>
      </c>
      <c r="E37" s="1267">
        <v>211.74863387978144</v>
      </c>
      <c r="F37" s="1267">
        <v>1230.4148037754596</v>
      </c>
      <c r="G37" s="1268">
        <v>15.523440860215054</v>
      </c>
      <c r="H37" s="1268">
        <v>1.7334312027905343</v>
      </c>
      <c r="I37" s="1268">
        <v>1.8188269794721408</v>
      </c>
      <c r="J37" s="1268">
        <v>2.0717450768625154</v>
      </c>
      <c r="K37" s="1269">
        <v>537241.9088172043</v>
      </c>
      <c r="L37" s="1269">
        <v>14102.095962257523</v>
      </c>
      <c r="M37" s="1269">
        <v>13779.904985337243</v>
      </c>
      <c r="N37" s="1269">
        <v>26323.45504829772</v>
      </c>
      <c r="O37" s="1260"/>
    </row>
    <row r="38" spans="1:15" ht="19.5" customHeight="1">
      <c r="A38" s="1272" t="s">
        <v>342</v>
      </c>
      <c r="B38" s="1272" t="s">
        <v>343</v>
      </c>
      <c r="C38" s="1267">
        <v>24.205321403343536</v>
      </c>
      <c r="D38" s="1267">
        <v>954.4855191900165</v>
      </c>
      <c r="E38" s="1267">
        <v>191.39392512361667</v>
      </c>
      <c r="F38" s="1267">
        <v>1170.0847657169768</v>
      </c>
      <c r="G38" s="1268">
        <v>15.327334630350194</v>
      </c>
      <c r="H38" s="1268">
        <v>1.6558452771542047</v>
      </c>
      <c r="I38" s="1268">
        <v>1.9643845727994096</v>
      </c>
      <c r="J38" s="1268">
        <v>1.989133387666395</v>
      </c>
      <c r="K38" s="1269">
        <v>570578.846303502</v>
      </c>
      <c r="L38" s="1269">
        <v>15493.890149739744</v>
      </c>
      <c r="M38" s="1269">
        <v>14334.5518853417</v>
      </c>
      <c r="N38" s="1269">
        <v>26787.191161821967</v>
      </c>
      <c r="O38" s="1260"/>
    </row>
    <row r="39" spans="1:15" ht="19.5" customHeight="1">
      <c r="A39" s="1272" t="s">
        <v>344</v>
      </c>
      <c r="B39" s="1272" t="s">
        <v>345</v>
      </c>
      <c r="C39" s="1267">
        <v>28.988149498632637</v>
      </c>
      <c r="D39" s="1267">
        <v>947.6147067760559</v>
      </c>
      <c r="E39" s="1267">
        <v>172.92616226071104</v>
      </c>
      <c r="F39" s="1267">
        <v>1149.5290185353997</v>
      </c>
      <c r="G39" s="1268">
        <v>16.439203354297693</v>
      </c>
      <c r="H39" s="1268">
        <v>1.534855383826076</v>
      </c>
      <c r="I39" s="1268">
        <v>1.8200667720962924</v>
      </c>
      <c r="J39" s="1268">
        <v>1.953609473712035</v>
      </c>
      <c r="K39" s="1269">
        <v>519500.1278825996</v>
      </c>
      <c r="L39" s="1269">
        <v>14766.258385172834</v>
      </c>
      <c r="M39" s="1269">
        <v>13294.638903531892</v>
      </c>
      <c r="N39" s="1269">
        <v>27272.962543945443</v>
      </c>
      <c r="O39" s="1260"/>
    </row>
    <row r="40" spans="1:15" ht="19.5" customHeight="1">
      <c r="A40" s="1272" t="s">
        <v>346</v>
      </c>
      <c r="B40" s="1272" t="s">
        <v>347</v>
      </c>
      <c r="C40" s="1267">
        <v>23.785109228711548</v>
      </c>
      <c r="D40" s="1267">
        <v>917.944716897013</v>
      </c>
      <c r="E40" s="1267">
        <v>199.68791796700847</v>
      </c>
      <c r="F40" s="1267">
        <v>1141.4177440927328</v>
      </c>
      <c r="G40" s="1268">
        <v>15.472352389878163</v>
      </c>
      <c r="H40" s="1268">
        <v>1.579955802714976</v>
      </c>
      <c r="I40" s="1268">
        <v>1.6793927215896405</v>
      </c>
      <c r="J40" s="1268">
        <v>1.886844777751738</v>
      </c>
      <c r="K40" s="1269">
        <v>511566.79194001877</v>
      </c>
      <c r="L40" s="1269">
        <v>14330.479370552952</v>
      </c>
      <c r="M40" s="1269">
        <v>12581.287117660191</v>
      </c>
      <c r="N40" s="1269">
        <v>24385.980528864933</v>
      </c>
      <c r="O40" s="1260"/>
    </row>
    <row r="41" spans="1:15" ht="19.5" customHeight="1">
      <c r="A41" s="1272" t="s">
        <v>348</v>
      </c>
      <c r="B41" s="1272" t="s">
        <v>765</v>
      </c>
      <c r="C41" s="1267">
        <v>32.05892669238863</v>
      </c>
      <c r="D41" s="1267">
        <v>935.3209400210453</v>
      </c>
      <c r="E41" s="1267">
        <v>135.14556296036477</v>
      </c>
      <c r="F41" s="1267">
        <v>1102.5254296737987</v>
      </c>
      <c r="G41" s="1268">
        <v>16.897155361050327</v>
      </c>
      <c r="H41" s="1268">
        <v>1.5110627765694142</v>
      </c>
      <c r="I41" s="1268">
        <v>1.8697119127952244</v>
      </c>
      <c r="J41" s="1268">
        <v>2.002417841122387</v>
      </c>
      <c r="K41" s="1269">
        <v>502537.4945295405</v>
      </c>
      <c r="L41" s="1269">
        <v>13104.738243456086</v>
      </c>
      <c r="M41" s="1269">
        <v>14293.843758110563</v>
      </c>
      <c r="N41" s="1269">
        <v>27482.08570610505</v>
      </c>
      <c r="O41" s="1260"/>
    </row>
    <row r="42" spans="1:15" ht="19.5" customHeight="1">
      <c r="A42" s="1272" t="s">
        <v>349</v>
      </c>
      <c r="B42" s="1272" t="s">
        <v>350</v>
      </c>
      <c r="C42" s="1267">
        <v>23.251906423678427</v>
      </c>
      <c r="D42" s="1267">
        <v>908.2719400284349</v>
      </c>
      <c r="E42" s="1267">
        <v>183.43027013054157</v>
      </c>
      <c r="F42" s="1267">
        <v>1114.954116582655</v>
      </c>
      <c r="G42" s="1268">
        <v>16.03224013340745</v>
      </c>
      <c r="H42" s="1268">
        <v>1.5898424715039916</v>
      </c>
      <c r="I42" s="1268">
        <v>2.0648957158962795</v>
      </c>
      <c r="J42" s="1268">
        <v>1.9691876101270518</v>
      </c>
      <c r="K42" s="1269">
        <v>551522.2306837132</v>
      </c>
      <c r="L42" s="1269">
        <v>14121.265948515076</v>
      </c>
      <c r="M42" s="1269">
        <v>14205.434751972942</v>
      </c>
      <c r="N42" s="1269">
        <v>25342.38784429194</v>
      </c>
      <c r="O42" s="1260"/>
    </row>
    <row r="43" spans="1:15" ht="19.5" customHeight="1">
      <c r="A43" s="1272" t="s">
        <v>351</v>
      </c>
      <c r="B43" s="1272" t="s">
        <v>766</v>
      </c>
      <c r="C43" s="1267">
        <v>25.740400326797385</v>
      </c>
      <c r="D43" s="1267">
        <v>912.3723447712418</v>
      </c>
      <c r="E43" s="1267">
        <v>191.0437091503268</v>
      </c>
      <c r="F43" s="1267">
        <v>1129.1564542483661</v>
      </c>
      <c r="G43" s="1268">
        <v>15.887125570323349</v>
      </c>
      <c r="H43" s="1268">
        <v>1.6584825301238535</v>
      </c>
      <c r="I43" s="1268">
        <v>2.047335222109371</v>
      </c>
      <c r="J43" s="1268">
        <v>2.0486311467255147</v>
      </c>
      <c r="K43" s="1269">
        <v>520497.961317199</v>
      </c>
      <c r="L43" s="1269">
        <v>14057.639241321029</v>
      </c>
      <c r="M43" s="1269">
        <v>13684.576629069332</v>
      </c>
      <c r="N43" s="1269">
        <v>25539.40097407002</v>
      </c>
      <c r="O43" s="1260"/>
    </row>
    <row r="44" spans="1:15" ht="19.5" customHeight="1">
      <c r="A44" s="1272" t="s">
        <v>353</v>
      </c>
      <c r="B44" s="1272" t="s">
        <v>354</v>
      </c>
      <c r="C44" s="1267">
        <v>32.668935342732134</v>
      </c>
      <c r="D44" s="1267">
        <v>936.4122508507535</v>
      </c>
      <c r="E44" s="1267">
        <v>167.35537190082647</v>
      </c>
      <c r="F44" s="1267">
        <v>1136.436558094312</v>
      </c>
      <c r="G44" s="1268">
        <v>16.522321428571427</v>
      </c>
      <c r="H44" s="1268">
        <v>1.6313207351261552</v>
      </c>
      <c r="I44" s="1268">
        <v>2.0427015250544662</v>
      </c>
      <c r="J44" s="1268">
        <v>2.1199709109575857</v>
      </c>
      <c r="K44" s="1269">
        <v>507238.26413690473</v>
      </c>
      <c r="L44" s="1269">
        <v>18519.13903021493</v>
      </c>
      <c r="M44" s="1269">
        <v>14570.133623819898</v>
      </c>
      <c r="N44" s="1269">
        <v>31986.715483498385</v>
      </c>
      <c r="O44" s="1260"/>
    </row>
    <row r="45" spans="1:15" ht="19.5" customHeight="1">
      <c r="A45" s="1272" t="s">
        <v>355</v>
      </c>
      <c r="B45" s="1272" t="s">
        <v>356</v>
      </c>
      <c r="C45" s="1267">
        <v>37.957523723452326</v>
      </c>
      <c r="D45" s="1267">
        <v>808.9697243560778</v>
      </c>
      <c r="E45" s="1267">
        <v>178.9200180750113</v>
      </c>
      <c r="F45" s="1267">
        <v>1025.8472661545413</v>
      </c>
      <c r="G45" s="1268">
        <v>17.899404761904762</v>
      </c>
      <c r="H45" s="1268">
        <v>1.5996089931573803</v>
      </c>
      <c r="I45" s="1268">
        <v>1.876878393736583</v>
      </c>
      <c r="J45" s="1268">
        <v>2.2510792000704782</v>
      </c>
      <c r="K45" s="1269">
        <v>518968.2380952381</v>
      </c>
      <c r="L45" s="1269">
        <v>15203.786063398966</v>
      </c>
      <c r="M45" s="1269">
        <v>13437.03371637833</v>
      </c>
      <c r="N45" s="1269">
        <v>33535.505021584</v>
      </c>
      <c r="O45" s="1260"/>
    </row>
    <row r="46" spans="1:15" ht="19.5" customHeight="1">
      <c r="A46" s="1272" t="s">
        <v>357</v>
      </c>
      <c r="B46" s="1272" t="s">
        <v>767</v>
      </c>
      <c r="C46" s="1267">
        <v>27.507930214115785</v>
      </c>
      <c r="D46" s="1267">
        <v>874.1276764472641</v>
      </c>
      <c r="E46" s="1267">
        <v>140.6819984139572</v>
      </c>
      <c r="F46" s="1267">
        <v>1042.317605075337</v>
      </c>
      <c r="G46" s="1268">
        <v>16.365765765765765</v>
      </c>
      <c r="H46" s="1268">
        <v>1.599566805016897</v>
      </c>
      <c r="I46" s="1268">
        <v>2.0981538895152196</v>
      </c>
      <c r="J46" s="1268">
        <v>2.0565578369741986</v>
      </c>
      <c r="K46" s="1269">
        <v>536535.1805405405</v>
      </c>
      <c r="L46" s="1269">
        <v>14230.241806717924</v>
      </c>
      <c r="M46" s="1269">
        <v>15709.508878241262</v>
      </c>
      <c r="N46" s="1269">
        <v>28214.111964925964</v>
      </c>
      <c r="O46" s="1260"/>
    </row>
    <row r="47" spans="1:15" ht="19.5" customHeight="1">
      <c r="A47" s="1272" t="s">
        <v>359</v>
      </c>
      <c r="B47" s="1272" t="s">
        <v>768</v>
      </c>
      <c r="C47" s="1267">
        <v>27.884615384615387</v>
      </c>
      <c r="D47" s="1267">
        <v>785.7772435897436</v>
      </c>
      <c r="E47" s="1267">
        <v>207.63221153846155</v>
      </c>
      <c r="F47" s="1267">
        <v>1021.2940705128204</v>
      </c>
      <c r="G47" s="1268">
        <v>16.19612068965517</v>
      </c>
      <c r="H47" s="1268">
        <v>1.4794778973130067</v>
      </c>
      <c r="I47" s="1268">
        <v>1.815629522431259</v>
      </c>
      <c r="J47" s="1268">
        <v>1.949630268913167</v>
      </c>
      <c r="K47" s="1269">
        <v>539679.4971264368</v>
      </c>
      <c r="L47" s="1269">
        <v>15765.815785448427</v>
      </c>
      <c r="M47" s="1269">
        <v>13793.070911722141</v>
      </c>
      <c r="N47" s="1269">
        <v>29669.280544495225</v>
      </c>
      <c r="O47" s="1260"/>
    </row>
    <row r="48" spans="1:15" ht="19.5" customHeight="1">
      <c r="A48" s="1272" t="s">
        <v>360</v>
      </c>
      <c r="B48" s="1272" t="s">
        <v>769</v>
      </c>
      <c r="C48" s="1267">
        <v>28.746097814776274</v>
      </c>
      <c r="D48" s="1267">
        <v>864.20395421436</v>
      </c>
      <c r="E48" s="1267">
        <v>202.83558792924038</v>
      </c>
      <c r="F48" s="1267">
        <v>1095.7856399583766</v>
      </c>
      <c r="G48" s="1268">
        <v>17.935746606334842</v>
      </c>
      <c r="H48" s="1268">
        <v>1.4269114990969296</v>
      </c>
      <c r="I48" s="1268">
        <v>1.8935488008208285</v>
      </c>
      <c r="J48" s="1268">
        <v>1.9463700678980105</v>
      </c>
      <c r="K48" s="1269">
        <v>504439.57918552036</v>
      </c>
      <c r="L48" s="1269">
        <v>14804.30343166767</v>
      </c>
      <c r="M48" s="1269">
        <v>13201.905861228677</v>
      </c>
      <c r="N48" s="1269">
        <v>27352.45133184559</v>
      </c>
      <c r="O48" s="1260"/>
    </row>
    <row r="49" spans="1:15" ht="19.5" customHeight="1">
      <c r="A49" s="1272" t="s">
        <v>362</v>
      </c>
      <c r="B49" s="1272" t="s">
        <v>770</v>
      </c>
      <c r="C49" s="1267">
        <v>32.89243027888446</v>
      </c>
      <c r="D49" s="1267">
        <v>898.6454183266933</v>
      </c>
      <c r="E49" s="1267">
        <v>152.68525896414343</v>
      </c>
      <c r="F49" s="1267">
        <v>1084.2231075697212</v>
      </c>
      <c r="G49" s="1268">
        <v>19.117248062015506</v>
      </c>
      <c r="H49" s="1268">
        <v>1.4432168824259621</v>
      </c>
      <c r="I49" s="1268">
        <v>1.749608600354869</v>
      </c>
      <c r="J49" s="1268">
        <v>2.0225472183434996</v>
      </c>
      <c r="K49" s="1269">
        <v>508214.93217054266</v>
      </c>
      <c r="L49" s="1269">
        <v>15240.517467636106</v>
      </c>
      <c r="M49" s="1269">
        <v>12906.892808683853</v>
      </c>
      <c r="N49" s="1269">
        <v>29867.41147938561</v>
      </c>
      <c r="O49" s="1260"/>
    </row>
    <row r="50" spans="1:15" ht="19.5" customHeight="1">
      <c r="A50" s="1272" t="s">
        <v>364</v>
      </c>
      <c r="B50" s="1272" t="s">
        <v>771</v>
      </c>
      <c r="C50" s="1267">
        <v>30.48307239395156</v>
      </c>
      <c r="D50" s="1267">
        <v>915.3218252375217</v>
      </c>
      <c r="E50" s="1267">
        <v>165.00735982871672</v>
      </c>
      <c r="F50" s="1267">
        <v>1110.81225746019</v>
      </c>
      <c r="G50" s="1268">
        <v>17.974978050921862</v>
      </c>
      <c r="H50" s="1268">
        <v>1.4810970439460835</v>
      </c>
      <c r="I50" s="1268">
        <v>1.926364447327873</v>
      </c>
      <c r="J50" s="1268">
        <v>1.9998674874414235</v>
      </c>
      <c r="K50" s="1269">
        <v>510333.0684811238</v>
      </c>
      <c r="L50" s="1269">
        <v>15039.722668927809</v>
      </c>
      <c r="M50" s="1269">
        <v>14074.944448949802</v>
      </c>
      <c r="N50" s="1269">
        <v>28488.320584018984</v>
      </c>
      <c r="O50" s="1260"/>
    </row>
    <row r="51" spans="1:15" ht="19.5" customHeight="1">
      <c r="A51" s="1272" t="s">
        <v>366</v>
      </c>
      <c r="B51" s="1272" t="s">
        <v>772</v>
      </c>
      <c r="C51" s="1267">
        <v>29.40716102523968</v>
      </c>
      <c r="D51" s="1267">
        <v>937.5595121633079</v>
      </c>
      <c r="E51" s="1267">
        <v>185.4562055696863</v>
      </c>
      <c r="F51" s="1267">
        <v>1152.4228787582338</v>
      </c>
      <c r="G51" s="1268">
        <v>16.35928143712575</v>
      </c>
      <c r="H51" s="1268">
        <v>1.5520882606639028</v>
      </c>
      <c r="I51" s="1268">
        <v>1.8659094106062737</v>
      </c>
      <c r="J51" s="1268">
        <v>1.9804358775558712</v>
      </c>
      <c r="K51" s="1269">
        <v>522133.0663118208</v>
      </c>
      <c r="L51" s="1269">
        <v>14537.368054202954</v>
      </c>
      <c r="M51" s="1269">
        <v>13981.473132648754</v>
      </c>
      <c r="N51" s="1269">
        <v>27400.575254243042</v>
      </c>
      <c r="O51" s="1260"/>
    </row>
    <row r="52" spans="1:15" ht="19.5" customHeight="1">
      <c r="A52" s="1272" t="s">
        <v>368</v>
      </c>
      <c r="B52" s="1272" t="s">
        <v>773</v>
      </c>
      <c r="C52" s="1267">
        <v>30.02754820936639</v>
      </c>
      <c r="D52" s="1267">
        <v>876.6627312081857</v>
      </c>
      <c r="E52" s="1267">
        <v>244.79535615899252</v>
      </c>
      <c r="F52" s="1267">
        <v>1151.4856355765448</v>
      </c>
      <c r="G52" s="1268">
        <v>16.259501965923985</v>
      </c>
      <c r="H52" s="1268">
        <v>1.5458677500448914</v>
      </c>
      <c r="I52" s="1268">
        <v>1.6451509183714481</v>
      </c>
      <c r="J52" s="1268">
        <v>1.9506651742611312</v>
      </c>
      <c r="K52" s="1269">
        <v>492210.5062254259</v>
      </c>
      <c r="L52" s="1269">
        <v>13107.262816484108</v>
      </c>
      <c r="M52" s="1269">
        <v>11580.5916160926</v>
      </c>
      <c r="N52" s="1269">
        <v>25276.388757401506</v>
      </c>
      <c r="O52" s="1260"/>
    </row>
    <row r="53" spans="1:15" ht="19.5" customHeight="1">
      <c r="A53" s="1272" t="s">
        <v>370</v>
      </c>
      <c r="B53" s="1272" t="s">
        <v>774</v>
      </c>
      <c r="C53" s="1267">
        <v>24.849094567404425</v>
      </c>
      <c r="D53" s="1267">
        <v>901.9617706237424</v>
      </c>
      <c r="E53" s="1267">
        <v>164.32883012359872</v>
      </c>
      <c r="F53" s="1267">
        <v>1091.1396953147455</v>
      </c>
      <c r="G53" s="1268">
        <v>15.639386928860613</v>
      </c>
      <c r="H53" s="1268">
        <v>1.5136276360971024</v>
      </c>
      <c r="I53" s="1268">
        <v>1.961343361903096</v>
      </c>
      <c r="J53" s="1268">
        <v>1.9027482333726282</v>
      </c>
      <c r="K53" s="1269">
        <v>528783.7223828803</v>
      </c>
      <c r="L53" s="1269">
        <v>14274.066126500793</v>
      </c>
      <c r="M53" s="1269">
        <v>14431.234038831555</v>
      </c>
      <c r="N53" s="1269">
        <v>26014.93338514123</v>
      </c>
      <c r="O53" s="1260"/>
    </row>
    <row r="54" spans="1:15" ht="19.5" customHeight="1">
      <c r="A54" s="1272" t="s">
        <v>372</v>
      </c>
      <c r="B54" s="1272" t="s">
        <v>775</v>
      </c>
      <c r="C54" s="1267">
        <v>24.301433811270424</v>
      </c>
      <c r="D54" s="1267">
        <v>904.1280426808937</v>
      </c>
      <c r="E54" s="1267">
        <v>166.91563854618207</v>
      </c>
      <c r="F54" s="1267">
        <v>1095.3451150383462</v>
      </c>
      <c r="G54" s="1268">
        <v>17.770581778265644</v>
      </c>
      <c r="H54" s="1268">
        <v>1.5879077109180226</v>
      </c>
      <c r="I54" s="1268">
        <v>2.0059930480642456</v>
      </c>
      <c r="J54" s="1268">
        <v>2.010648596321394</v>
      </c>
      <c r="K54" s="1269">
        <v>525946.445115258</v>
      </c>
      <c r="L54" s="1269">
        <v>14149.079373626211</v>
      </c>
      <c r="M54" s="1269">
        <v>14199.801430340805</v>
      </c>
      <c r="N54" s="1269">
        <v>25511.595115892527</v>
      </c>
      <c r="O54" s="1260"/>
    </row>
    <row r="55" spans="1:15" ht="19.5" customHeight="1">
      <c r="A55" s="1272" t="s">
        <v>374</v>
      </c>
      <c r="B55" s="1272" t="s">
        <v>776</v>
      </c>
      <c r="C55" s="1267">
        <v>20.341506537012048</v>
      </c>
      <c r="D55" s="1267">
        <v>800.6932489647792</v>
      </c>
      <c r="E55" s="1267">
        <v>150.80723956637044</v>
      </c>
      <c r="F55" s="1267">
        <v>971.8419950681617</v>
      </c>
      <c r="G55" s="1268">
        <v>15.906450137236963</v>
      </c>
      <c r="H55" s="1268">
        <v>1.573224942327695</v>
      </c>
      <c r="I55" s="1268">
        <v>1.8541326011168358</v>
      </c>
      <c r="J55" s="1268">
        <v>1.9168222598837599</v>
      </c>
      <c r="K55" s="1269">
        <v>590142.7502287283</v>
      </c>
      <c r="L55" s="1269">
        <v>15249.980074727036</v>
      </c>
      <c r="M55" s="1269">
        <v>14738.66442476784</v>
      </c>
      <c r="N55" s="1269">
        <v>27203.64641082354</v>
      </c>
      <c r="O55" s="1260"/>
    </row>
    <row r="56" spans="1:15" ht="19.5" customHeight="1">
      <c r="A56" s="1272" t="s">
        <v>426</v>
      </c>
      <c r="B56" s="1272" t="s">
        <v>70</v>
      </c>
      <c r="C56" s="1267">
        <v>14.082397003745317</v>
      </c>
      <c r="D56" s="1267">
        <v>758.12734082397</v>
      </c>
      <c r="E56" s="1267">
        <v>198.65168539325845</v>
      </c>
      <c r="F56" s="1267">
        <v>970.8614232209738</v>
      </c>
      <c r="G56" s="1268">
        <v>10.170212765957446</v>
      </c>
      <c r="H56" s="1268">
        <v>1.615453018476435</v>
      </c>
      <c r="I56" s="1268">
        <v>1.8461538461538463</v>
      </c>
      <c r="J56" s="1268">
        <v>1.7867448499344187</v>
      </c>
      <c r="K56" s="1269">
        <v>535984.3617021276</v>
      </c>
      <c r="L56" s="1269">
        <v>16230.530579982214</v>
      </c>
      <c r="M56" s="1269">
        <v>13261.930618401208</v>
      </c>
      <c r="N56" s="1269">
        <v>23162.17112877093</v>
      </c>
      <c r="O56" s="1260"/>
    </row>
    <row r="57" spans="1:15" ht="19.5" customHeight="1">
      <c r="A57" s="1272" t="s">
        <v>429</v>
      </c>
      <c r="B57" s="1272" t="s">
        <v>757</v>
      </c>
      <c r="C57" s="1267">
        <v>15.29299666507861</v>
      </c>
      <c r="D57" s="1267">
        <v>764.9833253930443</v>
      </c>
      <c r="E57" s="1267">
        <v>197.3797046212482</v>
      </c>
      <c r="F57" s="1267">
        <v>977.656026679371</v>
      </c>
      <c r="G57" s="1268">
        <v>10.174454828660435</v>
      </c>
      <c r="H57" s="1268">
        <v>1.6110107741172075</v>
      </c>
      <c r="I57" s="1268">
        <v>1.8636253922278543</v>
      </c>
      <c r="J57" s="1268">
        <v>1.795965108912821</v>
      </c>
      <c r="K57" s="1269">
        <v>576314.7975077882</v>
      </c>
      <c r="L57" s="1269">
        <v>14500.05916422744</v>
      </c>
      <c r="M57" s="1269">
        <v>13233.075066377021</v>
      </c>
      <c r="N57" s="1269">
        <v>23032.46089371863</v>
      </c>
      <c r="O57" s="1260"/>
    </row>
    <row r="58" spans="1:15" ht="19.5" customHeight="1">
      <c r="A58" s="1272" t="s">
        <v>430</v>
      </c>
      <c r="B58" s="1272" t="s">
        <v>81</v>
      </c>
      <c r="C58" s="1267">
        <v>8.271236959761548</v>
      </c>
      <c r="D58" s="1267">
        <v>611.5797317436661</v>
      </c>
      <c r="E58" s="1267">
        <v>112.19821162444113</v>
      </c>
      <c r="F58" s="1267">
        <v>732.0491803278688</v>
      </c>
      <c r="G58" s="1268">
        <v>9.078378378378378</v>
      </c>
      <c r="H58" s="1268">
        <v>1.3942052294271023</v>
      </c>
      <c r="I58" s="1268">
        <v>1.550308826459454</v>
      </c>
      <c r="J58" s="1268">
        <v>1.504952107572195</v>
      </c>
      <c r="K58" s="1269">
        <v>557256.254954955</v>
      </c>
      <c r="L58" s="1269">
        <v>11732.385846918634</v>
      </c>
      <c r="M58" s="1269">
        <v>12756.950255695025</v>
      </c>
      <c r="N58" s="1269">
        <v>18053.151728911555</v>
      </c>
      <c r="O58" s="1260"/>
    </row>
    <row r="59" spans="1:15" ht="19.5" customHeight="1">
      <c r="A59" s="1272" t="s">
        <v>431</v>
      </c>
      <c r="B59" s="1272" t="s">
        <v>758</v>
      </c>
      <c r="C59" s="1267">
        <v>8.494916675400901</v>
      </c>
      <c r="D59" s="1267">
        <v>532.8948747510743</v>
      </c>
      <c r="E59" s="1267">
        <v>193.10868881668588</v>
      </c>
      <c r="F59" s="1267">
        <v>734.4984802431611</v>
      </c>
      <c r="G59" s="1268">
        <v>9.802590993214066</v>
      </c>
      <c r="H59" s="1268">
        <v>1.4067678267625163</v>
      </c>
      <c r="I59" s="1268">
        <v>1.658281093109718</v>
      </c>
      <c r="J59" s="1268">
        <v>1.5699965039206034</v>
      </c>
      <c r="K59" s="1269">
        <v>523843.09685379395</v>
      </c>
      <c r="L59" s="1269">
        <v>13110.968363704309</v>
      </c>
      <c r="M59" s="1269">
        <v>11647.234117615131</v>
      </c>
      <c r="N59" s="1269">
        <v>18633.058855426414</v>
      </c>
      <c r="O59" s="1260"/>
    </row>
    <row r="60" spans="1:15" ht="19.5" customHeight="1">
      <c r="A60" s="1272" t="s">
        <v>432</v>
      </c>
      <c r="B60" s="1272" t="s">
        <v>87</v>
      </c>
      <c r="C60" s="1267">
        <v>8.842389470131623</v>
      </c>
      <c r="D60" s="1267">
        <v>731.7583530205872</v>
      </c>
      <c r="E60" s="1267">
        <v>196.65879176510293</v>
      </c>
      <c r="F60" s="1267">
        <v>937.2595342558219</v>
      </c>
      <c r="G60" s="1268">
        <v>9.595419847328245</v>
      </c>
      <c r="H60" s="1268">
        <v>1.4453924914675769</v>
      </c>
      <c r="I60" s="1268">
        <v>1.7007036210743092</v>
      </c>
      <c r="J60" s="1268">
        <v>1.575852508011955</v>
      </c>
      <c r="K60" s="1269">
        <v>485287.4198473282</v>
      </c>
      <c r="L60" s="1269">
        <v>10595.917673646343</v>
      </c>
      <c r="M60" s="1269">
        <v>12905.374978548138</v>
      </c>
      <c r="N60" s="1269">
        <v>15558.878362320405</v>
      </c>
      <c r="O60" s="1260"/>
    </row>
    <row r="61" spans="1:15" ht="19.5" customHeight="1">
      <c r="A61" s="1272" t="s">
        <v>433</v>
      </c>
      <c r="B61" s="1272" t="s">
        <v>88</v>
      </c>
      <c r="C61" s="1267">
        <v>11.750656200629455</v>
      </c>
      <c r="D61" s="1267">
        <v>634.4968713846766</v>
      </c>
      <c r="E61" s="1267">
        <v>161.68161518653514</v>
      </c>
      <c r="F61" s="1267">
        <v>807.9291427718412</v>
      </c>
      <c r="G61" s="1268">
        <v>10.07865763286047</v>
      </c>
      <c r="H61" s="1268">
        <v>1.5011243929552418</v>
      </c>
      <c r="I61" s="1268">
        <v>1.8257149671849875</v>
      </c>
      <c r="J61" s="1268">
        <v>1.6908340646989084</v>
      </c>
      <c r="K61" s="1269">
        <v>531742.4942832945</v>
      </c>
      <c r="L61" s="1269">
        <v>12512.288052418082</v>
      </c>
      <c r="M61" s="1269">
        <v>13225.981549730324</v>
      </c>
      <c r="N61" s="1269">
        <v>20206.882083852986</v>
      </c>
      <c r="O61" s="1260"/>
    </row>
    <row r="62" spans="1:14" ht="16.5" customHeight="1">
      <c r="A62" s="1281"/>
      <c r="B62" s="1281"/>
      <c r="C62" s="1282"/>
      <c r="D62" s="1282"/>
      <c r="E62" s="1282"/>
      <c r="F62" s="1282"/>
      <c r="G62" s="1283"/>
      <c r="H62" s="1283"/>
      <c r="I62" s="1283"/>
      <c r="J62" s="1283"/>
      <c r="K62" s="1284"/>
      <c r="L62" s="1284"/>
      <c r="M62" s="1284"/>
      <c r="N62" s="1284"/>
    </row>
  </sheetData>
  <sheetProtection/>
  <printOptions/>
  <pageMargins left="0.66" right="0.29" top="0.46" bottom="0.48" header="0.4" footer="0.31"/>
  <pageSetup fitToHeight="1" fitToWidth="1" horizontalDpi="600" verticalDpi="600" orientation="portrait" paperSize="9" scale="65" r:id="rId1"/>
</worksheet>
</file>

<file path=xl/worksheets/sheet12.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1">
      <selection activeCell="A1" sqref="A1"/>
    </sheetView>
  </sheetViews>
  <sheetFormatPr defaultColWidth="16.75390625" defaultRowHeight="12.75"/>
  <cols>
    <col min="1" max="1" width="5.375" style="1249" customWidth="1"/>
    <col min="2" max="2" width="14.875" style="1249" customWidth="1"/>
    <col min="3" max="3" width="12.75390625" style="1249" customWidth="1"/>
    <col min="4" max="4" width="7.875" style="1249" customWidth="1"/>
    <col min="5" max="5" width="10.875" style="1249" customWidth="1"/>
    <col min="6" max="6" width="8.25390625" style="1249" customWidth="1"/>
    <col min="7" max="7" width="12.75390625" style="1249" customWidth="1"/>
    <col min="8" max="8" width="7.875" style="1249" customWidth="1"/>
    <col min="9" max="9" width="10.875" style="1249" customWidth="1"/>
    <col min="10" max="10" width="7.875" style="1249" customWidth="1"/>
    <col min="11" max="11" width="12.75390625" style="1249" customWidth="1"/>
    <col min="12" max="12" width="7.875" style="1249" customWidth="1"/>
    <col min="13" max="13" width="10.875" style="1249" customWidth="1"/>
    <col min="14" max="14" width="7.875" style="1249" customWidth="1"/>
    <col min="15" max="16384" width="16.75390625" style="1249" customWidth="1"/>
  </cols>
  <sheetData>
    <row r="1" spans="1:2" ht="22.5" customHeight="1">
      <c r="A1" s="1247"/>
      <c r="B1" s="1248" t="s">
        <v>780</v>
      </c>
    </row>
    <row r="2" ht="9.75" customHeight="1"/>
    <row r="3" spans="1:14" ht="18" customHeight="1">
      <c r="A3" s="1251"/>
      <c r="B3" s="1285" t="s">
        <v>8</v>
      </c>
      <c r="C3" s="1257" t="s">
        <v>266</v>
      </c>
      <c r="D3" s="1286"/>
      <c r="E3" s="1286"/>
      <c r="F3" s="1286"/>
      <c r="G3" s="1257" t="s">
        <v>267</v>
      </c>
      <c r="H3" s="1286"/>
      <c r="I3" s="1286"/>
      <c r="J3" s="1286"/>
      <c r="K3" s="1257" t="s">
        <v>781</v>
      </c>
      <c r="L3" s="1286"/>
      <c r="M3" s="1286"/>
      <c r="N3" s="1287"/>
    </row>
    <row r="4" spans="1:14" ht="18" customHeight="1">
      <c r="A4" s="1272"/>
      <c r="B4" s="1288"/>
      <c r="C4" s="1289" t="s">
        <v>782</v>
      </c>
      <c r="D4" s="1290" t="s">
        <v>268</v>
      </c>
      <c r="E4" s="1291" t="s">
        <v>783</v>
      </c>
      <c r="F4" s="1290" t="s">
        <v>268</v>
      </c>
      <c r="G4" s="1289" t="s">
        <v>782</v>
      </c>
      <c r="H4" s="1290" t="s">
        <v>268</v>
      </c>
      <c r="I4" s="1291" t="s">
        <v>783</v>
      </c>
      <c r="J4" s="1290" t="s">
        <v>268</v>
      </c>
      <c r="K4" s="1289" t="s">
        <v>782</v>
      </c>
      <c r="L4" s="1290" t="s">
        <v>268</v>
      </c>
      <c r="M4" s="1291" t="s">
        <v>783</v>
      </c>
      <c r="N4" s="1292" t="s">
        <v>268</v>
      </c>
    </row>
    <row r="5" spans="1:14" ht="18" customHeight="1">
      <c r="A5" s="1293"/>
      <c r="B5" s="1294" t="s">
        <v>742</v>
      </c>
      <c r="C5" s="1295">
        <v>277767.34500997927</v>
      </c>
      <c r="D5" s="1296"/>
      <c r="E5" s="1297">
        <v>1.0240769708531217</v>
      </c>
      <c r="F5" s="1296"/>
      <c r="G5" s="1295">
        <v>348165.41206762206</v>
      </c>
      <c r="H5" s="1296"/>
      <c r="I5" s="1297">
        <v>1.035536563248311</v>
      </c>
      <c r="J5" s="1296"/>
      <c r="K5" s="1295">
        <v>279221.5480061865</v>
      </c>
      <c r="L5" s="1296"/>
      <c r="M5" s="1297">
        <v>1.021755049160916</v>
      </c>
      <c r="N5" s="1298"/>
    </row>
    <row r="6" spans="1:14" ht="18" customHeight="1">
      <c r="A6" s="1266"/>
      <c r="B6" s="1272" t="s">
        <v>34</v>
      </c>
      <c r="C6" s="1269">
        <v>288159.3061388402</v>
      </c>
      <c r="D6" s="1299"/>
      <c r="E6" s="1300">
        <v>1.0246194755406397</v>
      </c>
      <c r="F6" s="1299"/>
      <c r="G6" s="1269">
        <v>348119.79000549146</v>
      </c>
      <c r="H6" s="1299"/>
      <c r="I6" s="1300">
        <v>1.0330135214100324</v>
      </c>
      <c r="J6" s="1299"/>
      <c r="K6" s="1269">
        <v>289474.83738638443</v>
      </c>
      <c r="L6" s="1299"/>
      <c r="M6" s="1300">
        <v>1.0225521427058304</v>
      </c>
      <c r="N6" s="1301"/>
    </row>
    <row r="7" spans="1:14" ht="18" customHeight="1">
      <c r="A7" s="1266"/>
      <c r="B7" s="1272" t="s">
        <v>35</v>
      </c>
      <c r="C7" s="1269">
        <v>306042.9562167702</v>
      </c>
      <c r="D7" s="1299"/>
      <c r="E7" s="1300">
        <v>1.0386980145089173</v>
      </c>
      <c r="F7" s="1299"/>
      <c r="G7" s="1269">
        <v>348731.3369663942</v>
      </c>
      <c r="H7" s="1299"/>
      <c r="I7" s="1300">
        <v>1.067753676312568</v>
      </c>
      <c r="J7" s="1299"/>
      <c r="K7" s="1269">
        <v>307497.02629706403</v>
      </c>
      <c r="L7" s="1299"/>
      <c r="M7" s="1300">
        <v>1.0377865845844165</v>
      </c>
      <c r="N7" s="1301"/>
    </row>
    <row r="8" spans="1:14" ht="18" customHeight="1">
      <c r="A8" s="1266"/>
      <c r="B8" s="1272" t="s">
        <v>36</v>
      </c>
      <c r="C8" s="1269">
        <v>289031.6690911846</v>
      </c>
      <c r="D8" s="1299"/>
      <c r="E8" s="1300">
        <v>1.025360271302225</v>
      </c>
      <c r="F8" s="1299"/>
      <c r="G8" s="1269">
        <v>348165.41206762206</v>
      </c>
      <c r="H8" s="1299"/>
      <c r="I8" s="1268">
        <v>1.035536563248311</v>
      </c>
      <c r="J8" s="1299"/>
      <c r="K8" s="1269">
        <v>290364.44656293286</v>
      </c>
      <c r="L8" s="1299"/>
      <c r="M8" s="1300">
        <v>1.0233445064310747</v>
      </c>
      <c r="N8" s="1301"/>
    </row>
    <row r="9" spans="1:14" ht="18" customHeight="1">
      <c r="A9" s="1266"/>
      <c r="B9" s="1272" t="s">
        <v>38</v>
      </c>
      <c r="C9" s="1269">
        <v>156884.31808426807</v>
      </c>
      <c r="D9" s="1299"/>
      <c r="E9" s="1268">
        <v>1.0057030687204311</v>
      </c>
      <c r="F9" s="1299"/>
      <c r="G9" s="1269" t="s">
        <v>160</v>
      </c>
      <c r="H9" s="1299"/>
      <c r="I9" s="1268"/>
      <c r="J9" s="1299"/>
      <c r="K9" s="1269">
        <v>156884.31808426807</v>
      </c>
      <c r="L9" s="1299"/>
      <c r="M9" s="1268">
        <v>1.0057030687204311</v>
      </c>
      <c r="N9" s="1301"/>
    </row>
    <row r="10" spans="1:14" ht="18" customHeight="1">
      <c r="A10" s="1266"/>
      <c r="B10" s="1272"/>
      <c r="C10" s="1269"/>
      <c r="D10" s="1299"/>
      <c r="E10" s="1268"/>
      <c r="F10" s="1299"/>
      <c r="G10" s="1269" t="s">
        <v>784</v>
      </c>
      <c r="H10" s="1299"/>
      <c r="I10" s="1268"/>
      <c r="J10" s="1299"/>
      <c r="K10" s="1269" t="s">
        <v>784</v>
      </c>
      <c r="L10" s="1299"/>
      <c r="M10" s="1268"/>
      <c r="N10" s="1301"/>
    </row>
    <row r="11" spans="1:14" ht="18" customHeight="1">
      <c r="A11" s="1272" t="s">
        <v>297</v>
      </c>
      <c r="B11" s="1272" t="s">
        <v>298</v>
      </c>
      <c r="C11" s="1269">
        <v>282756.77616577974</v>
      </c>
      <c r="D11" s="1302">
        <v>32</v>
      </c>
      <c r="E11" s="1268">
        <v>1.018008935347083</v>
      </c>
      <c r="F11" s="1302">
        <v>31</v>
      </c>
      <c r="G11" s="1269">
        <v>367249.6827230714</v>
      </c>
      <c r="H11" s="1302">
        <v>8</v>
      </c>
      <c r="I11" s="1268">
        <v>1.0434461445915908</v>
      </c>
      <c r="J11" s="1302">
        <v>16</v>
      </c>
      <c r="K11" s="1269">
        <v>284075.0045007945</v>
      </c>
      <c r="L11" s="1302">
        <v>32</v>
      </c>
      <c r="M11" s="1268">
        <v>1.016941022506713</v>
      </c>
      <c r="N11" s="1303">
        <v>29</v>
      </c>
    </row>
    <row r="12" spans="1:14" ht="18" customHeight="1">
      <c r="A12" s="1272" t="s">
        <v>300</v>
      </c>
      <c r="B12" s="1272" t="s">
        <v>448</v>
      </c>
      <c r="C12" s="1269">
        <v>281701.1011471282</v>
      </c>
      <c r="D12" s="1302">
        <v>35</v>
      </c>
      <c r="E12" s="1268">
        <v>1.0205095180445622</v>
      </c>
      <c r="F12" s="1302">
        <v>28</v>
      </c>
      <c r="G12" s="1269">
        <v>347751.47955801105</v>
      </c>
      <c r="H12" s="1302">
        <v>15</v>
      </c>
      <c r="I12" s="1268">
        <v>0.9735932203446501</v>
      </c>
      <c r="J12" s="1302">
        <v>27</v>
      </c>
      <c r="K12" s="1269">
        <v>283104.17428213754</v>
      </c>
      <c r="L12" s="1302">
        <v>35</v>
      </c>
      <c r="M12" s="1268">
        <v>1.0159049253110062</v>
      </c>
      <c r="N12" s="1303">
        <v>31</v>
      </c>
    </row>
    <row r="13" spans="1:14" ht="18" customHeight="1">
      <c r="A13" s="1272" t="s">
        <v>302</v>
      </c>
      <c r="B13" s="1272" t="s">
        <v>303</v>
      </c>
      <c r="C13" s="1269">
        <v>288365.00775777124</v>
      </c>
      <c r="D13" s="1302">
        <v>27</v>
      </c>
      <c r="E13" s="1268">
        <v>1.0477504939067077</v>
      </c>
      <c r="F13" s="1302">
        <v>10</v>
      </c>
      <c r="G13" s="1269">
        <v>398427.09151193633</v>
      </c>
      <c r="H13" s="1302">
        <v>4</v>
      </c>
      <c r="I13" s="1268">
        <v>1.0837196012875572</v>
      </c>
      <c r="J13" s="1302">
        <v>10</v>
      </c>
      <c r="K13" s="1269">
        <v>290550.9420942647</v>
      </c>
      <c r="L13" s="1302">
        <v>27</v>
      </c>
      <c r="M13" s="1268">
        <v>1.0445403991109803</v>
      </c>
      <c r="N13" s="1303">
        <v>10</v>
      </c>
    </row>
    <row r="14" spans="1:14" ht="18" customHeight="1">
      <c r="A14" s="1272" t="s">
        <v>304</v>
      </c>
      <c r="B14" s="1272" t="s">
        <v>305</v>
      </c>
      <c r="C14" s="1269">
        <v>294196.6359297767</v>
      </c>
      <c r="D14" s="1302">
        <v>22</v>
      </c>
      <c r="E14" s="1268">
        <v>1.0246226744199807</v>
      </c>
      <c r="F14" s="1302">
        <v>26</v>
      </c>
      <c r="G14" s="1269">
        <v>323343.45678305667</v>
      </c>
      <c r="H14" s="1302">
        <v>26</v>
      </c>
      <c r="I14" s="1268">
        <v>0.9318298044915371</v>
      </c>
      <c r="J14" s="1302">
        <v>34</v>
      </c>
      <c r="K14" s="1269">
        <v>294964.8378492547</v>
      </c>
      <c r="L14" s="1302">
        <v>22</v>
      </c>
      <c r="M14" s="1268">
        <v>1.0187109291493608</v>
      </c>
      <c r="N14" s="1303">
        <v>28</v>
      </c>
    </row>
    <row r="15" spans="1:14" ht="18" customHeight="1">
      <c r="A15" s="1272" t="s">
        <v>306</v>
      </c>
      <c r="B15" s="1272" t="s">
        <v>307</v>
      </c>
      <c r="C15" s="1269">
        <v>286570.1684515703</v>
      </c>
      <c r="D15" s="1302">
        <v>29</v>
      </c>
      <c r="E15" s="1268">
        <v>1.0305370356748604</v>
      </c>
      <c r="F15" s="1302">
        <v>20</v>
      </c>
      <c r="G15" s="1269">
        <v>359531.0673344463</v>
      </c>
      <c r="H15" s="1302">
        <v>11</v>
      </c>
      <c r="I15" s="1268">
        <v>1.0158150832694433</v>
      </c>
      <c r="J15" s="1302">
        <v>21</v>
      </c>
      <c r="K15" s="1269">
        <v>287898.26212254737</v>
      </c>
      <c r="L15" s="1302">
        <v>29</v>
      </c>
      <c r="M15" s="1268">
        <v>1.0272679403297365</v>
      </c>
      <c r="N15" s="1303">
        <v>23</v>
      </c>
    </row>
    <row r="16" spans="1:14" ht="18" customHeight="1">
      <c r="A16" s="1272" t="s">
        <v>308</v>
      </c>
      <c r="B16" s="1272" t="s">
        <v>449</v>
      </c>
      <c r="C16" s="1269">
        <v>297490.40384456044</v>
      </c>
      <c r="D16" s="1302">
        <v>20</v>
      </c>
      <c r="E16" s="1268">
        <v>1.0606044675548296</v>
      </c>
      <c r="F16" s="1302">
        <v>7</v>
      </c>
      <c r="G16" s="1269">
        <v>332951.880794702</v>
      </c>
      <c r="H16" s="1302">
        <v>21</v>
      </c>
      <c r="I16" s="1268">
        <v>0.9937324126750757</v>
      </c>
      <c r="J16" s="1302">
        <v>23</v>
      </c>
      <c r="K16" s="1269">
        <v>298773.2699249321</v>
      </c>
      <c r="L16" s="1302">
        <v>20</v>
      </c>
      <c r="M16" s="1268">
        <v>1.054361267659362</v>
      </c>
      <c r="N16" s="1303">
        <v>7</v>
      </c>
    </row>
    <row r="17" spans="1:14" ht="18" customHeight="1">
      <c r="A17" s="1272" t="s">
        <v>310</v>
      </c>
      <c r="B17" s="1272" t="s">
        <v>311</v>
      </c>
      <c r="C17" s="1269">
        <v>278796.9346235544</v>
      </c>
      <c r="D17" s="1302">
        <v>38</v>
      </c>
      <c r="E17" s="1268">
        <v>1.0060707134483458</v>
      </c>
      <c r="F17" s="1302">
        <v>35</v>
      </c>
      <c r="G17" s="1269">
        <v>448454.54326923075</v>
      </c>
      <c r="H17" s="1302">
        <v>3</v>
      </c>
      <c r="I17" s="1268">
        <v>1.219215983328257</v>
      </c>
      <c r="J17" s="1302">
        <v>6</v>
      </c>
      <c r="K17" s="1269">
        <v>282064.2632285542</v>
      </c>
      <c r="L17" s="1302">
        <v>37</v>
      </c>
      <c r="M17" s="1268">
        <v>1.0073544986857261</v>
      </c>
      <c r="N17" s="1303">
        <v>35</v>
      </c>
    </row>
    <row r="18" spans="1:14" ht="18" customHeight="1">
      <c r="A18" s="1272" t="s">
        <v>312</v>
      </c>
      <c r="B18" s="1272" t="s">
        <v>313</v>
      </c>
      <c r="C18" s="1269">
        <v>283497.3901257173</v>
      </c>
      <c r="D18" s="1302">
        <v>31</v>
      </c>
      <c r="E18" s="1268">
        <v>1.0398745494693287</v>
      </c>
      <c r="F18" s="1302">
        <v>16</v>
      </c>
      <c r="G18" s="1269">
        <v>397783.521484375</v>
      </c>
      <c r="H18" s="1302">
        <v>5</v>
      </c>
      <c r="I18" s="1268">
        <v>1.1469450527884946</v>
      </c>
      <c r="J18" s="1302">
        <v>8</v>
      </c>
      <c r="K18" s="1269">
        <v>286052.21795795404</v>
      </c>
      <c r="L18" s="1302">
        <v>30</v>
      </c>
      <c r="M18" s="1268">
        <v>1.0392044721778748</v>
      </c>
      <c r="N18" s="1303">
        <v>12</v>
      </c>
    </row>
    <row r="19" spans="1:14" ht="18" customHeight="1">
      <c r="A19" s="1272" t="s">
        <v>314</v>
      </c>
      <c r="B19" s="1272" t="s">
        <v>315</v>
      </c>
      <c r="C19" s="1269">
        <v>356556.5613121583</v>
      </c>
      <c r="D19" s="1302">
        <v>2</v>
      </c>
      <c r="E19" s="1268">
        <v>1.0062247369211994</v>
      </c>
      <c r="F19" s="1302">
        <v>34</v>
      </c>
      <c r="G19" s="1269">
        <v>300671.9469026549</v>
      </c>
      <c r="H19" s="1302">
        <v>32</v>
      </c>
      <c r="I19" s="1268">
        <v>0.9710915229160275</v>
      </c>
      <c r="J19" s="1302">
        <v>29</v>
      </c>
      <c r="K19" s="1269">
        <v>354959.45422357105</v>
      </c>
      <c r="L19" s="1302">
        <v>2</v>
      </c>
      <c r="M19" s="1268">
        <v>1.0077205129748203</v>
      </c>
      <c r="N19" s="1303">
        <v>34</v>
      </c>
    </row>
    <row r="20" spans="1:14" ht="18" customHeight="1">
      <c r="A20" s="1272" t="s">
        <v>316</v>
      </c>
      <c r="B20" s="1272" t="s">
        <v>50</v>
      </c>
      <c r="C20" s="1269">
        <v>292622.8317290781</v>
      </c>
      <c r="D20" s="1302">
        <v>24</v>
      </c>
      <c r="E20" s="1268">
        <v>1.026204230129301</v>
      </c>
      <c r="F20" s="1302">
        <v>24</v>
      </c>
      <c r="G20" s="1269">
        <v>328923.310398749</v>
      </c>
      <c r="H20" s="1302">
        <v>24</v>
      </c>
      <c r="I20" s="1268">
        <v>1.0198969416705956</v>
      </c>
      <c r="J20" s="1302">
        <v>20</v>
      </c>
      <c r="K20" s="1269">
        <v>293350.30876984063</v>
      </c>
      <c r="L20" s="1302">
        <v>24</v>
      </c>
      <c r="M20" s="1268">
        <v>1.02461713041719</v>
      </c>
      <c r="N20" s="1303">
        <v>25</v>
      </c>
    </row>
    <row r="21" spans="1:14" ht="18" customHeight="1">
      <c r="A21" s="1272" t="s">
        <v>317</v>
      </c>
      <c r="B21" s="1272" t="s">
        <v>318</v>
      </c>
      <c r="C21" s="1269">
        <v>343878.0156020558</v>
      </c>
      <c r="D21" s="1302">
        <v>3</v>
      </c>
      <c r="E21" s="1268">
        <v>0.9964227154368362</v>
      </c>
      <c r="F21" s="1302">
        <v>39</v>
      </c>
      <c r="G21" s="1269">
        <v>332647.94044665014</v>
      </c>
      <c r="H21" s="1302">
        <v>22</v>
      </c>
      <c r="I21" s="1268">
        <v>1.046661301555913</v>
      </c>
      <c r="J21" s="1302">
        <v>15</v>
      </c>
      <c r="K21" s="1269">
        <v>343477.47393574653</v>
      </c>
      <c r="L21" s="1302">
        <v>4</v>
      </c>
      <c r="M21" s="1268">
        <v>0.9996150345874956</v>
      </c>
      <c r="N21" s="1303">
        <v>38</v>
      </c>
    </row>
    <row r="22" spans="1:14" ht="18" customHeight="1">
      <c r="A22" s="1272" t="s">
        <v>319</v>
      </c>
      <c r="B22" s="1272" t="s">
        <v>320</v>
      </c>
      <c r="C22" s="1269">
        <v>304190.7538870704</v>
      </c>
      <c r="D22" s="1302">
        <v>15</v>
      </c>
      <c r="E22" s="1268">
        <v>1.0782916632414155</v>
      </c>
      <c r="F22" s="1302">
        <v>6</v>
      </c>
      <c r="G22" s="1269">
        <v>343269.3109243697</v>
      </c>
      <c r="H22" s="1302">
        <v>18</v>
      </c>
      <c r="I22" s="1268">
        <v>1.099168549232427</v>
      </c>
      <c r="J22" s="1302">
        <v>9</v>
      </c>
      <c r="K22" s="1269">
        <v>305119.5232674256</v>
      </c>
      <c r="L22" s="1302">
        <v>12</v>
      </c>
      <c r="M22" s="1268">
        <v>1.0772900473252733</v>
      </c>
      <c r="N22" s="1303">
        <v>6</v>
      </c>
    </row>
    <row r="23" spans="1:14" ht="18" customHeight="1">
      <c r="A23" s="1272" t="s">
        <v>321</v>
      </c>
      <c r="B23" s="1272" t="s">
        <v>322</v>
      </c>
      <c r="C23" s="1269">
        <v>282023.5221277181</v>
      </c>
      <c r="D23" s="1302">
        <v>34</v>
      </c>
      <c r="E23" s="1268">
        <v>1.0279904284968173</v>
      </c>
      <c r="F23" s="1302">
        <v>23</v>
      </c>
      <c r="G23" s="1269">
        <v>361403.65510777885</v>
      </c>
      <c r="H23" s="1302">
        <v>10</v>
      </c>
      <c r="I23" s="1268">
        <v>1.2568724985689093</v>
      </c>
      <c r="J23" s="1302">
        <v>4</v>
      </c>
      <c r="K23" s="1269">
        <v>283653.09350469447</v>
      </c>
      <c r="L23" s="1302">
        <v>34</v>
      </c>
      <c r="M23" s="1268">
        <v>1.0322416974356656</v>
      </c>
      <c r="N23" s="1303">
        <v>20</v>
      </c>
    </row>
    <row r="24" spans="1:14" ht="18" customHeight="1">
      <c r="A24" s="1272" t="s">
        <v>323</v>
      </c>
      <c r="B24" s="1272" t="s">
        <v>324</v>
      </c>
      <c r="C24" s="1269">
        <v>303921.49800136493</v>
      </c>
      <c r="D24" s="1302">
        <v>16</v>
      </c>
      <c r="E24" s="1268">
        <v>1.0455791857872816</v>
      </c>
      <c r="F24" s="1302">
        <v>11</v>
      </c>
      <c r="G24" s="1269">
        <v>269466.78373382625</v>
      </c>
      <c r="H24" s="1302">
        <v>37</v>
      </c>
      <c r="I24" s="1268">
        <v>0.7845412833040547</v>
      </c>
      <c r="J24" s="1302">
        <v>39</v>
      </c>
      <c r="K24" s="1269">
        <v>303036.1975777725</v>
      </c>
      <c r="L24" s="1302">
        <v>15</v>
      </c>
      <c r="M24" s="1268">
        <v>1.0338642569601042</v>
      </c>
      <c r="N24" s="1303">
        <v>16</v>
      </c>
    </row>
    <row r="25" spans="1:14" ht="18" customHeight="1">
      <c r="A25" s="1272" t="s">
        <v>325</v>
      </c>
      <c r="B25" s="1272" t="s">
        <v>326</v>
      </c>
      <c r="C25" s="1269">
        <v>304885.87009229924</v>
      </c>
      <c r="D25" s="1302">
        <v>13</v>
      </c>
      <c r="E25" s="1268">
        <v>1.0256938182118156</v>
      </c>
      <c r="F25" s="1302">
        <v>25</v>
      </c>
      <c r="G25" s="1269">
        <v>298202.90502793295</v>
      </c>
      <c r="H25" s="1302">
        <v>33</v>
      </c>
      <c r="I25" s="1268">
        <v>1.040723075553619</v>
      </c>
      <c r="J25" s="1302">
        <v>18</v>
      </c>
      <c r="K25" s="1269">
        <v>304673.1371093229</v>
      </c>
      <c r="L25" s="1302">
        <v>14</v>
      </c>
      <c r="M25" s="1268">
        <v>1.0268346351016155</v>
      </c>
      <c r="N25" s="1303">
        <v>24</v>
      </c>
    </row>
    <row r="26" spans="1:14" ht="18" customHeight="1">
      <c r="A26" s="1272" t="s">
        <v>327</v>
      </c>
      <c r="B26" s="1272" t="s">
        <v>328</v>
      </c>
      <c r="C26" s="1269">
        <v>299017.55646968784</v>
      </c>
      <c r="D26" s="1302">
        <v>19</v>
      </c>
      <c r="E26" s="1268">
        <v>1.0381625665264969</v>
      </c>
      <c r="F26" s="1302">
        <v>17</v>
      </c>
      <c r="G26" s="1269">
        <v>313598.7204176334</v>
      </c>
      <c r="H26" s="1302">
        <v>28</v>
      </c>
      <c r="I26" s="1268">
        <v>0.9707885527202623</v>
      </c>
      <c r="J26" s="1302">
        <v>30</v>
      </c>
      <c r="K26" s="1269">
        <v>299353.1942426832</v>
      </c>
      <c r="L26" s="1302">
        <v>19</v>
      </c>
      <c r="M26" s="1268">
        <v>1.0345180993561156</v>
      </c>
      <c r="N26" s="1303">
        <v>15</v>
      </c>
    </row>
    <row r="27" spans="1:14" ht="18" customHeight="1">
      <c r="A27" s="1272" t="s">
        <v>329</v>
      </c>
      <c r="B27" s="1272" t="s">
        <v>330</v>
      </c>
      <c r="C27" s="1269">
        <v>314648.8745161581</v>
      </c>
      <c r="D27" s="1302">
        <v>9</v>
      </c>
      <c r="E27" s="1268">
        <v>1.0202276504079002</v>
      </c>
      <c r="F27" s="1302">
        <v>29</v>
      </c>
      <c r="G27" s="1269">
        <v>358698.69897959183</v>
      </c>
      <c r="H27" s="1302">
        <v>12</v>
      </c>
      <c r="I27" s="1268">
        <v>1.343782603794034</v>
      </c>
      <c r="J27" s="1302">
        <v>3</v>
      </c>
      <c r="K27" s="1269">
        <v>316150.26841144246</v>
      </c>
      <c r="L27" s="1302">
        <v>8</v>
      </c>
      <c r="M27" s="1268">
        <v>1.032275166058299</v>
      </c>
      <c r="N27" s="1303">
        <v>19</v>
      </c>
    </row>
    <row r="28" spans="1:14" ht="18" customHeight="1">
      <c r="A28" s="1272" t="s">
        <v>331</v>
      </c>
      <c r="B28" s="1272" t="s">
        <v>332</v>
      </c>
      <c r="C28" s="1269">
        <v>285559.66403959825</v>
      </c>
      <c r="D28" s="1302">
        <v>30</v>
      </c>
      <c r="E28" s="1268">
        <v>0.9973644440873414</v>
      </c>
      <c r="F28" s="1302">
        <v>38</v>
      </c>
      <c r="G28" s="1269">
        <v>290462.3730929265</v>
      </c>
      <c r="H28" s="1302">
        <v>36</v>
      </c>
      <c r="I28" s="1268">
        <v>0.9699898247828356</v>
      </c>
      <c r="J28" s="1302">
        <v>31</v>
      </c>
      <c r="K28" s="1269">
        <v>285723.8467254993</v>
      </c>
      <c r="L28" s="1302">
        <v>31</v>
      </c>
      <c r="M28" s="1268">
        <v>0.9954626122285447</v>
      </c>
      <c r="N28" s="1303">
        <v>41</v>
      </c>
    </row>
    <row r="29" spans="1:14" ht="18" customHeight="1">
      <c r="A29" s="1272" t="s">
        <v>333</v>
      </c>
      <c r="B29" s="1272" t="s">
        <v>334</v>
      </c>
      <c r="C29" s="1269">
        <v>295181.45613695716</v>
      </c>
      <c r="D29" s="1302">
        <v>21</v>
      </c>
      <c r="E29" s="1268">
        <v>1.0188079569135022</v>
      </c>
      <c r="F29" s="1302">
        <v>30</v>
      </c>
      <c r="G29" s="1269">
        <v>315601.47843942506</v>
      </c>
      <c r="H29" s="1302">
        <v>27</v>
      </c>
      <c r="I29" s="1268">
        <v>0.9758738278622372</v>
      </c>
      <c r="J29" s="1302">
        <v>26</v>
      </c>
      <c r="K29" s="1269">
        <v>296100.03648623684</v>
      </c>
      <c r="L29" s="1302">
        <v>21</v>
      </c>
      <c r="M29" s="1268">
        <v>1.0142252946341146</v>
      </c>
      <c r="N29" s="1303">
        <v>32</v>
      </c>
    </row>
    <row r="30" spans="1:14" ht="18" customHeight="1">
      <c r="A30" s="1272" t="s">
        <v>335</v>
      </c>
      <c r="B30" s="1272" t="s">
        <v>189</v>
      </c>
      <c r="C30" s="1269">
        <v>276578.1602888087</v>
      </c>
      <c r="D30" s="1302">
        <v>40</v>
      </c>
      <c r="E30" s="1268">
        <v>0.9924072149525245</v>
      </c>
      <c r="F30" s="1302">
        <v>41</v>
      </c>
      <c r="G30" s="1269">
        <v>386732.24199288257</v>
      </c>
      <c r="H30" s="1302">
        <v>7</v>
      </c>
      <c r="I30" s="1268">
        <v>1.3555123466721348</v>
      </c>
      <c r="J30" s="1302">
        <v>2</v>
      </c>
      <c r="K30" s="1269">
        <v>280873.64973633084</v>
      </c>
      <c r="L30" s="1302">
        <v>38</v>
      </c>
      <c r="M30" s="1268">
        <v>1.0063825697262463</v>
      </c>
      <c r="N30" s="1303">
        <v>36</v>
      </c>
    </row>
    <row r="31" spans="1:14" ht="18" customHeight="1">
      <c r="A31" s="1272" t="s">
        <v>336</v>
      </c>
      <c r="B31" s="1272" t="s">
        <v>763</v>
      </c>
      <c r="C31" s="1269">
        <v>290937.93717213615</v>
      </c>
      <c r="D31" s="1302">
        <v>25</v>
      </c>
      <c r="E31" s="1268">
        <v>0.9607767382537974</v>
      </c>
      <c r="F31" s="1302">
        <v>46</v>
      </c>
      <c r="G31" s="1269">
        <v>292681.6991643454</v>
      </c>
      <c r="H31" s="1302">
        <v>34</v>
      </c>
      <c r="I31" s="1268">
        <v>1.0756796587826176</v>
      </c>
      <c r="J31" s="1302">
        <v>11</v>
      </c>
      <c r="K31" s="1269">
        <v>291011.1034361851</v>
      </c>
      <c r="L31" s="1302">
        <v>26</v>
      </c>
      <c r="M31" s="1268">
        <v>0.9668453886220818</v>
      </c>
      <c r="N31" s="1303">
        <v>45</v>
      </c>
    </row>
    <row r="32" spans="1:14" ht="18" customHeight="1">
      <c r="A32" s="1272" t="s">
        <v>338</v>
      </c>
      <c r="B32" s="1272" t="s">
        <v>764</v>
      </c>
      <c r="C32" s="1269">
        <v>304749.275682183</v>
      </c>
      <c r="D32" s="1302">
        <v>14</v>
      </c>
      <c r="E32" s="1268">
        <v>1.0975769186726105</v>
      </c>
      <c r="F32" s="1302">
        <v>3</v>
      </c>
      <c r="G32" s="1269">
        <v>308114.91124260356</v>
      </c>
      <c r="H32" s="1302">
        <v>29</v>
      </c>
      <c r="I32" s="1268">
        <v>1.054053610170665</v>
      </c>
      <c r="J32" s="1302">
        <v>14</v>
      </c>
      <c r="K32" s="1269">
        <v>304859.65651077044</v>
      </c>
      <c r="L32" s="1302">
        <v>13</v>
      </c>
      <c r="M32" s="1268">
        <v>1.0951784386257273</v>
      </c>
      <c r="N32" s="1303">
        <v>3</v>
      </c>
    </row>
    <row r="33" spans="1:14" ht="18" customHeight="1">
      <c r="A33" s="1272" t="s">
        <v>340</v>
      </c>
      <c r="B33" s="1272" t="s">
        <v>341</v>
      </c>
      <c r="C33" s="1269">
        <v>317799.6426550039</v>
      </c>
      <c r="D33" s="1302">
        <v>7</v>
      </c>
      <c r="E33" s="1268">
        <v>1.052623754582799</v>
      </c>
      <c r="F33" s="1302">
        <v>9</v>
      </c>
      <c r="G33" s="1269">
        <v>494133.9568345324</v>
      </c>
      <c r="H33" s="1302">
        <v>1</v>
      </c>
      <c r="I33" s="1268">
        <v>1.231306804187907</v>
      </c>
      <c r="J33" s="1302">
        <v>5</v>
      </c>
      <c r="K33" s="1269">
        <v>323887.6877794337</v>
      </c>
      <c r="L33" s="1302">
        <v>5</v>
      </c>
      <c r="M33" s="1268">
        <v>1.0538771177831148</v>
      </c>
      <c r="N33" s="1303">
        <v>8</v>
      </c>
    </row>
    <row r="34" spans="1:14" ht="18" customHeight="1">
      <c r="A34" s="1272" t="s">
        <v>342</v>
      </c>
      <c r="B34" s="1272" t="s">
        <v>343</v>
      </c>
      <c r="C34" s="1269">
        <v>312800.24792792794</v>
      </c>
      <c r="D34" s="1302">
        <v>11</v>
      </c>
      <c r="E34" s="1268">
        <v>1.054588859183091</v>
      </c>
      <c r="F34" s="1302">
        <v>8</v>
      </c>
      <c r="G34" s="1269">
        <v>344594.6982248521</v>
      </c>
      <c r="H34" s="1302">
        <v>16</v>
      </c>
      <c r="I34" s="1268">
        <v>1.0265326140704905</v>
      </c>
      <c r="J34" s="1302">
        <v>19</v>
      </c>
      <c r="K34" s="1269">
        <v>313432.8429479633</v>
      </c>
      <c r="L34" s="1302">
        <v>11</v>
      </c>
      <c r="M34" s="1268">
        <v>1.0522695740392694</v>
      </c>
      <c r="N34" s="1303">
        <v>9</v>
      </c>
    </row>
    <row r="35" spans="1:14" ht="18" customHeight="1">
      <c r="A35" s="1272" t="s">
        <v>344</v>
      </c>
      <c r="B35" s="1272" t="s">
        <v>345</v>
      </c>
      <c r="C35" s="1269">
        <v>318572.23183828173</v>
      </c>
      <c r="D35" s="1302">
        <v>6</v>
      </c>
      <c r="E35" s="1268">
        <v>1.0292820557923021</v>
      </c>
      <c r="F35" s="1302">
        <v>22</v>
      </c>
      <c r="G35" s="1269">
        <v>185310.08</v>
      </c>
      <c r="H35" s="1302">
        <v>41</v>
      </c>
      <c r="I35" s="1268">
        <v>0.6721230577653484</v>
      </c>
      <c r="J35" s="1302">
        <v>41</v>
      </c>
      <c r="K35" s="1269">
        <v>313510.6186569432</v>
      </c>
      <c r="L35" s="1302">
        <v>10</v>
      </c>
      <c r="M35" s="1268">
        <v>1.0195728727579805</v>
      </c>
      <c r="N35" s="1303">
        <v>27</v>
      </c>
    </row>
    <row r="36" spans="1:14" ht="18" customHeight="1">
      <c r="A36" s="1272" t="s">
        <v>346</v>
      </c>
      <c r="B36" s="1272" t="s">
        <v>347</v>
      </c>
      <c r="C36" s="1269">
        <v>279684.4844505874</v>
      </c>
      <c r="D36" s="1302">
        <v>37</v>
      </c>
      <c r="E36" s="1268">
        <v>1.0437476445092861</v>
      </c>
      <c r="F36" s="1302">
        <v>13</v>
      </c>
      <c r="G36" s="1269">
        <v>238271.72413793104</v>
      </c>
      <c r="H36" s="1302">
        <v>39</v>
      </c>
      <c r="I36" s="1268">
        <v>0.7514136759556166</v>
      </c>
      <c r="J36" s="1302">
        <v>40</v>
      </c>
      <c r="K36" s="1269">
        <v>278345.9088274632</v>
      </c>
      <c r="L36" s="1302">
        <v>40</v>
      </c>
      <c r="M36" s="1268">
        <v>1.0289330101160052</v>
      </c>
      <c r="N36" s="1303">
        <v>22</v>
      </c>
    </row>
    <row r="37" spans="1:14" ht="18" customHeight="1">
      <c r="A37" s="1272" t="s">
        <v>348</v>
      </c>
      <c r="B37" s="1272" t="s">
        <v>765</v>
      </c>
      <c r="C37" s="1269">
        <v>306786.2326261887</v>
      </c>
      <c r="D37" s="1302">
        <v>12</v>
      </c>
      <c r="E37" s="1268">
        <v>1.111092880169443</v>
      </c>
      <c r="F37" s="1302">
        <v>1</v>
      </c>
      <c r="G37" s="1269">
        <v>214451.62393162394</v>
      </c>
      <c r="H37" s="1302">
        <v>40</v>
      </c>
      <c r="I37" s="1268">
        <v>0.9050248678853267</v>
      </c>
      <c r="J37" s="1302">
        <v>36</v>
      </c>
      <c r="K37" s="1269">
        <v>302996.9835145563</v>
      </c>
      <c r="L37" s="1302">
        <v>17</v>
      </c>
      <c r="M37" s="1268">
        <v>1.1066255525125468</v>
      </c>
      <c r="N37" s="1303">
        <v>2</v>
      </c>
    </row>
    <row r="38" spans="1:14" ht="18" customHeight="1">
      <c r="A38" s="1272" t="s">
        <v>349</v>
      </c>
      <c r="B38" s="1272" t="s">
        <v>350</v>
      </c>
      <c r="C38" s="1269">
        <v>280582.1136212625</v>
      </c>
      <c r="D38" s="1302">
        <v>36</v>
      </c>
      <c r="E38" s="1268">
        <v>1.0368438475272312</v>
      </c>
      <c r="F38" s="1302">
        <v>18</v>
      </c>
      <c r="G38" s="1269">
        <v>352619.5283018868</v>
      </c>
      <c r="H38" s="1302">
        <v>13</v>
      </c>
      <c r="I38" s="1268">
        <v>0.9877811106295484</v>
      </c>
      <c r="J38" s="1302">
        <v>24</v>
      </c>
      <c r="K38" s="1269">
        <v>282555.9965102753</v>
      </c>
      <c r="L38" s="1302">
        <v>36</v>
      </c>
      <c r="M38" s="1268">
        <v>1.0297866172762673</v>
      </c>
      <c r="N38" s="1303">
        <v>21</v>
      </c>
    </row>
    <row r="39" spans="1:14" ht="18" customHeight="1">
      <c r="A39" s="1272" t="s">
        <v>351</v>
      </c>
      <c r="B39" s="1272" t="s">
        <v>766</v>
      </c>
      <c r="C39" s="1269">
        <v>287864.2842471165</v>
      </c>
      <c r="D39" s="1302">
        <v>28</v>
      </c>
      <c r="E39" s="1268">
        <v>1.0233595815231369</v>
      </c>
      <c r="F39" s="1302">
        <v>27</v>
      </c>
      <c r="G39" s="1269">
        <v>304775.0921273032</v>
      </c>
      <c r="H39" s="1302">
        <v>30</v>
      </c>
      <c r="I39" s="1268">
        <v>1.0138971810762891</v>
      </c>
      <c r="J39" s="1302">
        <v>22</v>
      </c>
      <c r="K39" s="1269">
        <v>288379.7944750817</v>
      </c>
      <c r="L39" s="1302">
        <v>28</v>
      </c>
      <c r="M39" s="1268">
        <v>1.0218436284454915</v>
      </c>
      <c r="N39" s="1303">
        <v>26</v>
      </c>
    </row>
    <row r="40" spans="1:14" ht="18" customHeight="1">
      <c r="A40" s="1272" t="s">
        <v>353</v>
      </c>
      <c r="B40" s="1272" t="s">
        <v>354</v>
      </c>
      <c r="C40" s="1269">
        <v>363458.29551785265</v>
      </c>
      <c r="D40" s="1302">
        <v>1</v>
      </c>
      <c r="E40" s="1268">
        <v>0.9896943947530215</v>
      </c>
      <c r="F40" s="1302">
        <v>42</v>
      </c>
      <c r="G40" s="1269">
        <v>364715.75757575757</v>
      </c>
      <c r="H40" s="1302">
        <v>9</v>
      </c>
      <c r="I40" s="1268">
        <v>0.9853246583930129</v>
      </c>
      <c r="J40" s="1302">
        <v>25</v>
      </c>
      <c r="K40" s="1269">
        <v>363508.72848808946</v>
      </c>
      <c r="L40" s="1302">
        <v>1</v>
      </c>
      <c r="M40" s="1268">
        <v>0.9893493589722122</v>
      </c>
      <c r="N40" s="1303">
        <v>42</v>
      </c>
    </row>
    <row r="41" spans="1:14" ht="18" customHeight="1">
      <c r="A41" s="1272" t="s">
        <v>355</v>
      </c>
      <c r="B41" s="1272" t="s">
        <v>356</v>
      </c>
      <c r="C41" s="1269">
        <v>338371.7014712862</v>
      </c>
      <c r="D41" s="1302">
        <v>4</v>
      </c>
      <c r="E41" s="1268">
        <v>1.0996787003519675</v>
      </c>
      <c r="F41" s="1302">
        <v>2</v>
      </c>
      <c r="G41" s="1269">
        <v>456357.1698113208</v>
      </c>
      <c r="H41" s="1302">
        <v>2</v>
      </c>
      <c r="I41" s="1268">
        <v>1.3623997758045847</v>
      </c>
      <c r="J41" s="1302">
        <v>1</v>
      </c>
      <c r="K41" s="1269">
        <v>344023.06145503843</v>
      </c>
      <c r="L41" s="1302">
        <v>3</v>
      </c>
      <c r="M41" s="1268">
        <v>1.1114380645068211</v>
      </c>
      <c r="N41" s="1303">
        <v>1</v>
      </c>
    </row>
    <row r="42" spans="1:14" ht="18" customHeight="1">
      <c r="A42" s="1272" t="s">
        <v>357</v>
      </c>
      <c r="B42" s="1272" t="s">
        <v>767</v>
      </c>
      <c r="C42" s="1269">
        <v>292889.72781368624</v>
      </c>
      <c r="D42" s="1302">
        <v>23</v>
      </c>
      <c r="E42" s="1268">
        <v>1.0406347558522846</v>
      </c>
      <c r="F42" s="1302">
        <v>15</v>
      </c>
      <c r="G42" s="1269">
        <v>328121.6480938416</v>
      </c>
      <c r="H42" s="1302">
        <v>25</v>
      </c>
      <c r="I42" s="1268">
        <v>1.0564722339789137</v>
      </c>
      <c r="J42" s="1302">
        <v>13</v>
      </c>
      <c r="K42" s="1269">
        <v>294080.6561260904</v>
      </c>
      <c r="L42" s="1302">
        <v>23</v>
      </c>
      <c r="M42" s="1268">
        <v>1.039253531651998</v>
      </c>
      <c r="N42" s="1303">
        <v>11</v>
      </c>
    </row>
    <row r="43" spans="1:14" ht="18" customHeight="1">
      <c r="A43" s="1272" t="s">
        <v>359</v>
      </c>
      <c r="B43" s="1272" t="s">
        <v>768</v>
      </c>
      <c r="C43" s="1269">
        <v>301396.2210264901</v>
      </c>
      <c r="D43" s="1302">
        <v>18</v>
      </c>
      <c r="E43" s="1268">
        <v>1.0453845286608878</v>
      </c>
      <c r="F43" s="1302">
        <v>12</v>
      </c>
      <c r="G43" s="1269">
        <v>351764.9375</v>
      </c>
      <c r="H43" s="1302">
        <v>14</v>
      </c>
      <c r="I43" s="1268">
        <v>0.9638608283668257</v>
      </c>
      <c r="J43" s="1302">
        <v>32</v>
      </c>
      <c r="K43" s="1269">
        <v>303010.60296474356</v>
      </c>
      <c r="L43" s="1302">
        <v>16</v>
      </c>
      <c r="M43" s="1268">
        <v>1.037179893634149</v>
      </c>
      <c r="N43" s="1303">
        <v>13</v>
      </c>
    </row>
    <row r="44" spans="1:14" ht="18" customHeight="1">
      <c r="A44" s="1272" t="s">
        <v>360</v>
      </c>
      <c r="B44" s="1272" t="s">
        <v>769</v>
      </c>
      <c r="C44" s="1269">
        <v>302408.1700680272</v>
      </c>
      <c r="D44" s="1302">
        <v>17</v>
      </c>
      <c r="E44" s="1268">
        <v>0.9324108336224745</v>
      </c>
      <c r="F44" s="1302">
        <v>47</v>
      </c>
      <c r="G44" s="1269">
        <v>241360.5325443787</v>
      </c>
      <c r="H44" s="1302">
        <v>38</v>
      </c>
      <c r="I44" s="1268">
        <v>0.9265961192803156</v>
      </c>
      <c r="J44" s="1302">
        <v>35</v>
      </c>
      <c r="K44" s="1269">
        <v>299724.23387096776</v>
      </c>
      <c r="L44" s="1302">
        <v>18</v>
      </c>
      <c r="M44" s="1268">
        <v>0.9350330817961643</v>
      </c>
      <c r="N44" s="1303">
        <v>47</v>
      </c>
    </row>
    <row r="45" spans="1:14" ht="18" customHeight="1">
      <c r="A45" s="1272" t="s">
        <v>362</v>
      </c>
      <c r="B45" s="1272" t="s">
        <v>770</v>
      </c>
      <c r="C45" s="1269">
        <v>320765.0324945842</v>
      </c>
      <c r="D45" s="1302">
        <v>5</v>
      </c>
      <c r="E45" s="1268">
        <v>0.9707648989407345</v>
      </c>
      <c r="F45" s="1302">
        <v>45</v>
      </c>
      <c r="G45" s="1269">
        <v>390942.9927007299</v>
      </c>
      <c r="H45" s="1302">
        <v>6</v>
      </c>
      <c r="I45" s="1268">
        <v>0.8654464889756311</v>
      </c>
      <c r="J45" s="1302">
        <v>38</v>
      </c>
      <c r="K45" s="1269">
        <v>323829.3768924303</v>
      </c>
      <c r="L45" s="1302">
        <v>6</v>
      </c>
      <c r="M45" s="1268">
        <v>0.9605124885467807</v>
      </c>
      <c r="N45" s="1303">
        <v>46</v>
      </c>
    </row>
    <row r="46" spans="1:14" ht="18" customHeight="1">
      <c r="A46" s="1272" t="s">
        <v>364</v>
      </c>
      <c r="B46" s="1272" t="s">
        <v>771</v>
      </c>
      <c r="C46" s="1269">
        <v>317337.1565229447</v>
      </c>
      <c r="D46" s="1302">
        <v>8</v>
      </c>
      <c r="E46" s="1268">
        <v>1.0017849261298577</v>
      </c>
      <c r="F46" s="1302">
        <v>37</v>
      </c>
      <c r="G46" s="1269">
        <v>291888.73076923075</v>
      </c>
      <c r="H46" s="1302">
        <v>35</v>
      </c>
      <c r="I46" s="1268">
        <v>0.891288539699711</v>
      </c>
      <c r="J46" s="1302">
        <v>37</v>
      </c>
      <c r="K46" s="1269">
        <v>316451.7569918373</v>
      </c>
      <c r="L46" s="1302">
        <v>7</v>
      </c>
      <c r="M46" s="1268">
        <v>0.9973740567345777</v>
      </c>
      <c r="N46" s="1303">
        <v>39</v>
      </c>
    </row>
    <row r="47" spans="1:14" ht="18" customHeight="1">
      <c r="A47" s="1272" t="s">
        <v>366</v>
      </c>
      <c r="B47" s="1272" t="s">
        <v>772</v>
      </c>
      <c r="C47" s="1269">
        <v>314633.7386764307</v>
      </c>
      <c r="D47" s="1302">
        <v>10</v>
      </c>
      <c r="E47" s="1268">
        <v>1.0418077823036433</v>
      </c>
      <c r="F47" s="1302">
        <v>14</v>
      </c>
      <c r="G47" s="1269">
        <v>344428.49572649575</v>
      </c>
      <c r="H47" s="1302">
        <v>17</v>
      </c>
      <c r="I47" s="1268">
        <v>0.959844552395171</v>
      </c>
      <c r="J47" s="1302">
        <v>33</v>
      </c>
      <c r="K47" s="1269">
        <v>315770.49814126396</v>
      </c>
      <c r="L47" s="1302">
        <v>9</v>
      </c>
      <c r="M47" s="1268">
        <v>1.0347509653637665</v>
      </c>
      <c r="N47" s="1303">
        <v>14</v>
      </c>
    </row>
    <row r="48" spans="1:14" ht="18" customHeight="1">
      <c r="A48" s="1272" t="s">
        <v>368</v>
      </c>
      <c r="B48" s="1272" t="s">
        <v>773</v>
      </c>
      <c r="C48" s="1269">
        <v>290565.6079272653</v>
      </c>
      <c r="D48" s="1302">
        <v>26</v>
      </c>
      <c r="E48" s="1268">
        <v>1.0087987372345961</v>
      </c>
      <c r="F48" s="1302">
        <v>33</v>
      </c>
      <c r="G48" s="1269">
        <v>303802.6</v>
      </c>
      <c r="H48" s="1302">
        <v>31</v>
      </c>
      <c r="I48" s="1268">
        <v>1.0422970036843597</v>
      </c>
      <c r="J48" s="1302">
        <v>17</v>
      </c>
      <c r="K48" s="1269">
        <v>291053.985733963</v>
      </c>
      <c r="L48" s="1302">
        <v>25</v>
      </c>
      <c r="M48" s="1268">
        <v>1.0098209165993242</v>
      </c>
      <c r="N48" s="1303">
        <v>33</v>
      </c>
    </row>
    <row r="49" spans="1:14" ht="18" customHeight="1">
      <c r="A49" s="1272" t="s">
        <v>370</v>
      </c>
      <c r="B49" s="1272" t="s">
        <v>774</v>
      </c>
      <c r="C49" s="1269">
        <v>282410.71486656315</v>
      </c>
      <c r="D49" s="1302">
        <v>33</v>
      </c>
      <c r="E49" s="1268">
        <v>0.9848406131842354</v>
      </c>
      <c r="F49" s="1302">
        <v>44</v>
      </c>
      <c r="G49" s="1269">
        <v>334230.822622108</v>
      </c>
      <c r="H49" s="1302">
        <v>20</v>
      </c>
      <c r="I49" s="1268">
        <v>0.9719312250643358</v>
      </c>
      <c r="J49" s="1302">
        <v>28</v>
      </c>
      <c r="K49" s="1269">
        <v>283859.2648749641</v>
      </c>
      <c r="L49" s="1302">
        <v>33</v>
      </c>
      <c r="M49" s="1268">
        <v>0.9823303070470453</v>
      </c>
      <c r="N49" s="1303">
        <v>44</v>
      </c>
    </row>
    <row r="50" spans="1:14" ht="18" customHeight="1">
      <c r="A50" s="1272" t="s">
        <v>372</v>
      </c>
      <c r="B50" s="1272" t="s">
        <v>775</v>
      </c>
      <c r="C50" s="1269">
        <v>278072.8812247414</v>
      </c>
      <c r="D50" s="1302">
        <v>39</v>
      </c>
      <c r="E50" s="1268">
        <v>1.0023584257030334</v>
      </c>
      <c r="F50" s="1302">
        <v>36</v>
      </c>
      <c r="G50" s="1269">
        <v>329840.8333333333</v>
      </c>
      <c r="H50" s="1302">
        <v>23</v>
      </c>
      <c r="I50" s="1268">
        <v>1.0568263254843409</v>
      </c>
      <c r="J50" s="1302">
        <v>12</v>
      </c>
      <c r="K50" s="1269">
        <v>279440.0108702901</v>
      </c>
      <c r="L50" s="1302">
        <v>39</v>
      </c>
      <c r="M50" s="1268">
        <v>1.0024483089051863</v>
      </c>
      <c r="N50" s="1303">
        <v>37</v>
      </c>
    </row>
    <row r="51" spans="1:14" ht="18" customHeight="1">
      <c r="A51" s="1272" t="s">
        <v>374</v>
      </c>
      <c r="B51" s="1272" t="s">
        <v>776</v>
      </c>
      <c r="C51" s="1269">
        <v>261598.75489723054</v>
      </c>
      <c r="D51" s="1302">
        <v>41</v>
      </c>
      <c r="E51" s="1268">
        <v>1.0299941500133858</v>
      </c>
      <c r="F51" s="1302">
        <v>21</v>
      </c>
      <c r="G51" s="1269">
        <v>339436.0638852673</v>
      </c>
      <c r="H51" s="1302">
        <v>19</v>
      </c>
      <c r="I51" s="1268">
        <v>1.1548067475622084</v>
      </c>
      <c r="J51" s="1302">
        <v>7</v>
      </c>
      <c r="K51" s="1269">
        <v>264376.4600102359</v>
      </c>
      <c r="L51" s="1302">
        <v>41</v>
      </c>
      <c r="M51" s="1268">
        <v>1.0324549345370504</v>
      </c>
      <c r="N51" s="1303">
        <v>18</v>
      </c>
    </row>
    <row r="52" spans="1:14" ht="18" customHeight="1">
      <c r="A52" s="1272" t="s">
        <v>426</v>
      </c>
      <c r="B52" s="1272" t="s">
        <v>70</v>
      </c>
      <c r="C52" s="1269">
        <v>224872.5842696629</v>
      </c>
      <c r="D52" s="1302">
        <v>43</v>
      </c>
      <c r="E52" s="1268">
        <v>1.0919824950727095</v>
      </c>
      <c r="F52" s="1302">
        <v>4</v>
      </c>
      <c r="G52" s="1269"/>
      <c r="H52" s="1302"/>
      <c r="I52" s="1268"/>
      <c r="J52" s="1302"/>
      <c r="K52" s="1269">
        <v>224872.5842696629</v>
      </c>
      <c r="L52" s="1302">
        <v>43</v>
      </c>
      <c r="M52" s="1268">
        <v>1.0919824950727095</v>
      </c>
      <c r="N52" s="1303">
        <v>4</v>
      </c>
    </row>
    <row r="53" spans="1:14" ht="18" customHeight="1">
      <c r="A53" s="1272" t="s">
        <v>429</v>
      </c>
      <c r="B53" s="1272" t="s">
        <v>757</v>
      </c>
      <c r="C53" s="1269">
        <v>225178.24202000952</v>
      </c>
      <c r="D53" s="1302">
        <v>42</v>
      </c>
      <c r="E53" s="1268">
        <v>1.0786938109599484</v>
      </c>
      <c r="F53" s="1302">
        <v>5</v>
      </c>
      <c r="G53" s="1269"/>
      <c r="H53" s="1302"/>
      <c r="I53" s="1268"/>
      <c r="J53" s="1302"/>
      <c r="K53" s="1269">
        <v>225178.24202000952</v>
      </c>
      <c r="L53" s="1302">
        <v>42</v>
      </c>
      <c r="M53" s="1268">
        <v>1.0786938109599484</v>
      </c>
      <c r="N53" s="1303">
        <v>5</v>
      </c>
    </row>
    <row r="54" spans="1:14" ht="18" customHeight="1">
      <c r="A54" s="1272" t="s">
        <v>430</v>
      </c>
      <c r="B54" s="1272" t="s">
        <v>81</v>
      </c>
      <c r="C54" s="1269">
        <v>132157.94925484352</v>
      </c>
      <c r="D54" s="1302">
        <v>47</v>
      </c>
      <c r="E54" s="1268">
        <v>1.0164891780545056</v>
      </c>
      <c r="F54" s="1302">
        <v>32</v>
      </c>
      <c r="G54" s="1269"/>
      <c r="H54" s="1302"/>
      <c r="I54" s="1268"/>
      <c r="J54" s="1302"/>
      <c r="K54" s="1269">
        <v>132157.94925484352</v>
      </c>
      <c r="L54" s="1302">
        <v>47</v>
      </c>
      <c r="M54" s="1268">
        <v>1.0164891780545056</v>
      </c>
      <c r="N54" s="1303">
        <v>30</v>
      </c>
    </row>
    <row r="55" spans="1:14" ht="18" customHeight="1">
      <c r="A55" s="1272" t="s">
        <v>431</v>
      </c>
      <c r="B55" s="1272" t="s">
        <v>758</v>
      </c>
      <c r="C55" s="1269">
        <v>136859.53411592077</v>
      </c>
      <c r="D55" s="1302">
        <v>46</v>
      </c>
      <c r="E55" s="1268">
        <v>1.033132974362323</v>
      </c>
      <c r="F55" s="1302">
        <v>19</v>
      </c>
      <c r="G55" s="1269"/>
      <c r="H55" s="1302"/>
      <c r="I55" s="1268"/>
      <c r="J55" s="1302"/>
      <c r="K55" s="1269">
        <v>136859.53411592077</v>
      </c>
      <c r="L55" s="1302">
        <v>46</v>
      </c>
      <c r="M55" s="1268">
        <v>1.033132974362323</v>
      </c>
      <c r="N55" s="1303">
        <v>17</v>
      </c>
    </row>
    <row r="56" spans="1:14" ht="18" customHeight="1">
      <c r="A56" s="1272" t="s">
        <v>432</v>
      </c>
      <c r="B56" s="1272" t="s">
        <v>87</v>
      </c>
      <c r="C56" s="1269">
        <v>145827.07087411408</v>
      </c>
      <c r="D56" s="1302">
        <v>45</v>
      </c>
      <c r="E56" s="1268">
        <v>0.9860992400499538</v>
      </c>
      <c r="F56" s="1302">
        <v>43</v>
      </c>
      <c r="G56" s="1269"/>
      <c r="H56" s="1302"/>
      <c r="I56" s="1268"/>
      <c r="J56" s="1302"/>
      <c r="K56" s="1269">
        <v>145827.07087411408</v>
      </c>
      <c r="L56" s="1302">
        <v>45</v>
      </c>
      <c r="M56" s="1268">
        <v>0.9860992400499538</v>
      </c>
      <c r="N56" s="1303">
        <v>43</v>
      </c>
    </row>
    <row r="57" spans="1:14" ht="18" customHeight="1">
      <c r="A57" s="1261" t="s">
        <v>433</v>
      </c>
      <c r="B57" s="1261" t="s">
        <v>88</v>
      </c>
      <c r="C57" s="1269">
        <v>163257.2892009902</v>
      </c>
      <c r="D57" s="1302">
        <v>44</v>
      </c>
      <c r="E57" s="1268">
        <v>0.9960579218909021</v>
      </c>
      <c r="F57" s="1302">
        <v>40</v>
      </c>
      <c r="G57" s="1279"/>
      <c r="H57" s="1304"/>
      <c r="I57" s="1277"/>
      <c r="J57" s="1304"/>
      <c r="K57" s="1269">
        <v>163257.2892009902</v>
      </c>
      <c r="L57" s="1302">
        <v>44</v>
      </c>
      <c r="M57" s="1268">
        <v>0.9960579218909021</v>
      </c>
      <c r="N57" s="1303">
        <v>40</v>
      </c>
    </row>
    <row r="58" spans="1:14" ht="14.25">
      <c r="A58" s="1305"/>
      <c r="B58" s="1305"/>
      <c r="C58" s="1284"/>
      <c r="D58" s="1305"/>
      <c r="E58" s="1305"/>
      <c r="F58" s="1305"/>
      <c r="G58" s="1284"/>
      <c r="H58" s="1305"/>
      <c r="I58" s="1305"/>
      <c r="J58" s="1305"/>
      <c r="K58" s="1284"/>
      <c r="L58" s="1305"/>
      <c r="M58" s="1305"/>
      <c r="N58" s="1305"/>
    </row>
  </sheetData>
  <sheetProtection/>
  <printOptions/>
  <pageMargins left="0.6299212598425197" right="0.35433070866141736" top="0.5118110236220472" bottom="0.35433070866141736" header="0.35433070866141736" footer="0.2755905511811024"/>
  <pageSetup fitToHeight="1" fitToWidth="1" horizontalDpi="600" verticalDpi="600" orientation="portrait" paperSize="9" scale="74" r:id="rId1"/>
</worksheet>
</file>

<file path=xl/worksheets/sheet13.xml><?xml version="1.0" encoding="utf-8"?>
<worksheet xmlns="http://schemas.openxmlformats.org/spreadsheetml/2006/main" xmlns:r="http://schemas.openxmlformats.org/officeDocument/2006/relationships">
  <sheetPr>
    <pageSetUpPr fitToPage="1"/>
  </sheetPr>
  <dimension ref="A1:P63"/>
  <sheetViews>
    <sheetView zoomScalePageLayoutView="0" workbookViewId="0" topLeftCell="A1">
      <selection activeCell="B1" sqref="B1"/>
    </sheetView>
  </sheetViews>
  <sheetFormatPr defaultColWidth="16.75390625" defaultRowHeight="12.75"/>
  <cols>
    <col min="1" max="1" width="7.125" style="1249" customWidth="1"/>
    <col min="2" max="2" width="16.75390625" style="1249" customWidth="1"/>
    <col min="3" max="4" width="10.125" style="1249" customWidth="1"/>
    <col min="5" max="5" width="10.375" style="1249" customWidth="1"/>
    <col min="6" max="6" width="9.75390625" style="1249" customWidth="1"/>
    <col min="7" max="7" width="10.00390625" style="1249" customWidth="1"/>
    <col min="8" max="8" width="10.125" style="1249" customWidth="1"/>
    <col min="9" max="9" width="9.375" style="1249" customWidth="1"/>
    <col min="10" max="11" width="9.75390625" style="1249" customWidth="1"/>
    <col min="12" max="12" width="9.625" style="1249" customWidth="1"/>
    <col min="13" max="13" width="8.875" style="1249" customWidth="1"/>
    <col min="14" max="14" width="9.75390625" style="1249" customWidth="1"/>
    <col min="15" max="15" width="16.75390625" style="1249" hidden="1" customWidth="1"/>
    <col min="16" max="16384" width="16.75390625" style="1249" customWidth="1"/>
  </cols>
  <sheetData>
    <row r="1" spans="1:2" ht="22.5" customHeight="1">
      <c r="A1" s="1247"/>
      <c r="B1" s="1248" t="s">
        <v>785</v>
      </c>
    </row>
    <row r="2" ht="9.75" customHeight="1"/>
    <row r="3" spans="1:15" ht="18.75" customHeight="1">
      <c r="A3" s="1251"/>
      <c r="B3" s="1252" t="s">
        <v>8</v>
      </c>
      <c r="C3" s="1257" t="s">
        <v>786</v>
      </c>
      <c r="D3" s="1258"/>
      <c r="E3" s="1258"/>
      <c r="F3" s="1258"/>
      <c r="G3" s="1306"/>
      <c r="H3" s="1258" t="s">
        <v>787</v>
      </c>
      <c r="I3" s="1258"/>
      <c r="J3" s="1307"/>
      <c r="K3" s="1306"/>
      <c r="L3" s="1258" t="s">
        <v>788</v>
      </c>
      <c r="M3" s="1258"/>
      <c r="N3" s="1308"/>
      <c r="O3" s="1260"/>
    </row>
    <row r="4" spans="1:15" ht="18.75" customHeight="1">
      <c r="A4" s="1261"/>
      <c r="B4" s="1261"/>
      <c r="C4" s="1264" t="s">
        <v>739</v>
      </c>
      <c r="D4" s="1264" t="s">
        <v>740</v>
      </c>
      <c r="E4" s="1264" t="s">
        <v>741</v>
      </c>
      <c r="F4" s="1264" t="s">
        <v>221</v>
      </c>
      <c r="G4" s="1264" t="s">
        <v>739</v>
      </c>
      <c r="H4" s="1264" t="s">
        <v>740</v>
      </c>
      <c r="I4" s="1264" t="s">
        <v>741</v>
      </c>
      <c r="J4" s="1264" t="s">
        <v>221</v>
      </c>
      <c r="K4" s="1264" t="s">
        <v>739</v>
      </c>
      <c r="L4" s="1264" t="s">
        <v>740</v>
      </c>
      <c r="M4" s="1264" t="s">
        <v>741</v>
      </c>
      <c r="N4" s="1265" t="s">
        <v>221</v>
      </c>
      <c r="O4" s="1260"/>
    </row>
    <row r="5" spans="1:15" ht="17.25" customHeight="1">
      <c r="A5" s="1266"/>
      <c r="B5" s="1233" t="s">
        <v>157</v>
      </c>
      <c r="C5" s="1269">
        <v>32846.30404658325</v>
      </c>
      <c r="D5" s="1269">
        <v>7808.08996661993</v>
      </c>
      <c r="E5" s="1269">
        <v>6861.229057239586</v>
      </c>
      <c r="F5" s="1269">
        <v>11577.834856160975</v>
      </c>
      <c r="G5" s="1269">
        <v>39370.3989740064</v>
      </c>
      <c r="H5" s="1269">
        <v>9131.423568723607</v>
      </c>
      <c r="I5" s="1269">
        <v>6842.619598340033</v>
      </c>
      <c r="J5" s="1269">
        <v>12918.924182334384</v>
      </c>
      <c r="K5" s="1269">
        <v>33216.539963617426</v>
      </c>
      <c r="L5" s="1269">
        <v>7892.548282821594</v>
      </c>
      <c r="M5" s="1269">
        <v>6859.95066406443</v>
      </c>
      <c r="N5" s="1270">
        <v>11663.057951544559</v>
      </c>
      <c r="O5" s="1260">
        <v>24057</v>
      </c>
    </row>
    <row r="6" spans="1:15" ht="17.25" customHeight="1">
      <c r="A6" s="1266"/>
      <c r="B6" s="1233" t="s">
        <v>158</v>
      </c>
      <c r="C6" s="1269">
        <v>33706.12091641147</v>
      </c>
      <c r="D6" s="1269">
        <v>8006.321259975639</v>
      </c>
      <c r="E6" s="1269">
        <v>6858.47477408026</v>
      </c>
      <c r="F6" s="1269">
        <v>11833.31690216273</v>
      </c>
      <c r="G6" s="1269">
        <v>39691.53592995509</v>
      </c>
      <c r="H6" s="1269">
        <v>9367.198661468063</v>
      </c>
      <c r="I6" s="1269">
        <v>6821.03045497073</v>
      </c>
      <c r="J6" s="1269">
        <v>13212.74500999792</v>
      </c>
      <c r="K6" s="1269">
        <v>34011.26925419342</v>
      </c>
      <c r="L6" s="1269">
        <v>8082.344332097326</v>
      </c>
      <c r="M6" s="1269">
        <v>6856.23137017656</v>
      </c>
      <c r="N6" s="1270">
        <v>11910.28803863332</v>
      </c>
      <c r="O6" s="1260">
        <v>24695</v>
      </c>
    </row>
    <row r="7" spans="1:15" ht="17.25" customHeight="1">
      <c r="A7" s="1266"/>
      <c r="B7" s="1233" t="s">
        <v>185</v>
      </c>
      <c r="C7" s="1269">
        <v>34773.63220078542</v>
      </c>
      <c r="D7" s="1269">
        <v>8248.580492678328</v>
      </c>
      <c r="E7" s="1269">
        <v>6983.455382022831</v>
      </c>
      <c r="F7" s="1269">
        <v>12201.859762635657</v>
      </c>
      <c r="G7" s="1269">
        <v>40270.16259433116</v>
      </c>
      <c r="H7" s="1269">
        <v>9562.688527837334</v>
      </c>
      <c r="I7" s="1269">
        <v>6850.014390529189</v>
      </c>
      <c r="J7" s="1269">
        <v>13391.145594184214</v>
      </c>
      <c r="K7" s="1269">
        <v>34999.723752027254</v>
      </c>
      <c r="L7" s="1269">
        <v>8308.584210008192</v>
      </c>
      <c r="M7" s="1269">
        <v>6976.880654173749</v>
      </c>
      <c r="N7" s="1270">
        <v>12256.068456150917</v>
      </c>
      <c r="O7" s="1260">
        <v>25037</v>
      </c>
    </row>
    <row r="8" spans="1:15" ht="17.25" customHeight="1">
      <c r="A8" s="1266"/>
      <c r="B8" s="1233" t="s">
        <v>465</v>
      </c>
      <c r="C8" s="1269">
        <v>35684.347331654615</v>
      </c>
      <c r="D8" s="1269">
        <v>8563.26846249568</v>
      </c>
      <c r="E8" s="1269">
        <v>7094.655427701364</v>
      </c>
      <c r="F8" s="1269">
        <v>12625.56376102206</v>
      </c>
      <c r="G8" s="1269">
        <v>40783.4135000364</v>
      </c>
      <c r="H8" s="1269">
        <v>9913.162435187789</v>
      </c>
      <c r="I8" s="1269">
        <v>7039.71306769979</v>
      </c>
      <c r="J8" s="1269">
        <v>13874.410695018802</v>
      </c>
      <c r="K8" s="1269">
        <v>35849.50947822506</v>
      </c>
      <c r="L8" s="1269">
        <v>8610.835249392872</v>
      </c>
      <c r="M8" s="1269">
        <v>7092.568497991703</v>
      </c>
      <c r="N8" s="1270">
        <v>12669.603170176117</v>
      </c>
      <c r="O8" s="1260">
        <v>26188</v>
      </c>
    </row>
    <row r="9" spans="1:15" ht="17.25" customHeight="1">
      <c r="A9" s="1266"/>
      <c r="B9" s="1272" t="s">
        <v>742</v>
      </c>
      <c r="C9" s="1269">
        <v>36475.172306299086</v>
      </c>
      <c r="D9" s="1269">
        <v>8848.895173955907</v>
      </c>
      <c r="E9" s="1269">
        <v>7262.388335500497</v>
      </c>
      <c r="F9" s="1269">
        <v>13044.189373247214</v>
      </c>
      <c r="G9" s="1269">
        <v>42327.565707264046</v>
      </c>
      <c r="H9" s="1269">
        <v>10458.502321304657</v>
      </c>
      <c r="I9" s="1269">
        <v>7163.827074961896</v>
      </c>
      <c r="J9" s="1269">
        <v>14656.601330344052</v>
      </c>
      <c r="K9" s="1269">
        <v>36600.78277247701</v>
      </c>
      <c r="L9" s="1269">
        <v>8885.891920776518</v>
      </c>
      <c r="M9" s="1269">
        <v>7259.981739590204</v>
      </c>
      <c r="N9" s="1270">
        <v>13081.256865315352</v>
      </c>
      <c r="O9" s="1260">
        <v>28188</v>
      </c>
    </row>
    <row r="10" spans="1:15" ht="17.25" customHeight="1">
      <c r="A10" s="1266"/>
      <c r="B10" s="1272" t="s">
        <v>34</v>
      </c>
      <c r="C10" s="1269">
        <v>36179.373082203514</v>
      </c>
      <c r="D10" s="1269">
        <v>8851.2392428171</v>
      </c>
      <c r="E10" s="1269">
        <v>7256.273032345235</v>
      </c>
      <c r="F10" s="1269">
        <v>13077.1780221117</v>
      </c>
      <c r="G10" s="1269">
        <v>42682.28775287155</v>
      </c>
      <c r="H10" s="1269">
        <v>10396.752191323283</v>
      </c>
      <c r="I10" s="1269">
        <v>7151.475219432876</v>
      </c>
      <c r="J10" s="1269">
        <v>14605.426392976291</v>
      </c>
      <c r="K10" s="1269">
        <v>36319.02852976768</v>
      </c>
      <c r="L10" s="1269">
        <v>8888.00927181887</v>
      </c>
      <c r="M10" s="1269">
        <v>7253.610709804092</v>
      </c>
      <c r="N10" s="1270">
        <v>13113.381335976439</v>
      </c>
      <c r="O10" s="1260">
        <v>28000</v>
      </c>
    </row>
    <row r="11" spans="1:15" ht="17.25" customHeight="1">
      <c r="A11" s="1266"/>
      <c r="B11" s="1272" t="s">
        <v>35</v>
      </c>
      <c r="C11" s="1269">
        <v>33221.94674756013</v>
      </c>
      <c r="D11" s="1269">
        <v>9246.222002716248</v>
      </c>
      <c r="E11" s="1269">
        <v>7366.121661520431</v>
      </c>
      <c r="F11" s="1269">
        <v>13672.109378040544</v>
      </c>
      <c r="G11" s="1269">
        <v>38422.119877398116</v>
      </c>
      <c r="H11" s="1269">
        <v>11296.570453620512</v>
      </c>
      <c r="I11" s="1269">
        <v>7322.758326216908</v>
      </c>
      <c r="J11" s="1269">
        <v>15321.356823623304</v>
      </c>
      <c r="K11" s="1269">
        <v>33383.111443780275</v>
      </c>
      <c r="L11" s="1269">
        <v>9316.460922301463</v>
      </c>
      <c r="M11" s="1269">
        <v>7364.3647199768175</v>
      </c>
      <c r="N11" s="1270">
        <v>13729.199308513871</v>
      </c>
      <c r="O11" s="1260">
        <v>25995</v>
      </c>
    </row>
    <row r="12" spans="1:15" ht="17.25" customHeight="1">
      <c r="A12" s="1266"/>
      <c r="B12" s="1272" t="s">
        <v>36</v>
      </c>
      <c r="C12" s="1269">
        <v>36005.862078823</v>
      </c>
      <c r="D12" s="1269">
        <v>8870.271042866461</v>
      </c>
      <c r="E12" s="1269">
        <v>7261.301707916149</v>
      </c>
      <c r="F12" s="1269">
        <v>13106.635840168017</v>
      </c>
      <c r="G12" s="1269">
        <v>42327.565707264046</v>
      </c>
      <c r="H12" s="1269">
        <v>10458.502321304657</v>
      </c>
      <c r="I12" s="1269">
        <v>7163.827074961896</v>
      </c>
      <c r="J12" s="1269">
        <v>14656.601330344052</v>
      </c>
      <c r="K12" s="1269">
        <v>36145.18801830224</v>
      </c>
      <c r="L12" s="1269">
        <v>8908.866562381016</v>
      </c>
      <c r="M12" s="1269">
        <v>7258.7569786657405</v>
      </c>
      <c r="N12" s="1270">
        <v>13144.201187761824</v>
      </c>
      <c r="O12" s="1260">
        <v>27879</v>
      </c>
    </row>
    <row r="13" spans="1:15" ht="17.25" customHeight="1">
      <c r="A13" s="1266"/>
      <c r="B13" s="1272" t="s">
        <v>38</v>
      </c>
      <c r="C13" s="1269">
        <v>53571.13321073011</v>
      </c>
      <c r="D13" s="1269">
        <v>8484.618967680519</v>
      </c>
      <c r="E13" s="1269">
        <v>7277.684313873575</v>
      </c>
      <c r="F13" s="1269">
        <v>11921.23059689275</v>
      </c>
      <c r="G13" s="1269"/>
      <c r="H13" s="1269" t="s">
        <v>160</v>
      </c>
      <c r="I13" s="1269" t="s">
        <v>160</v>
      </c>
      <c r="J13" s="1269" t="s">
        <v>160</v>
      </c>
      <c r="K13" s="1269">
        <v>53571.13321073011</v>
      </c>
      <c r="L13" s="1269">
        <v>8484.618967680519</v>
      </c>
      <c r="M13" s="1269">
        <v>7277.684313873575</v>
      </c>
      <c r="N13" s="1270">
        <v>11921.23059689275</v>
      </c>
      <c r="O13" s="1260">
        <v>36234</v>
      </c>
    </row>
    <row r="14" spans="1:15" ht="17.25" customHeight="1">
      <c r="A14" s="1266"/>
      <c r="B14" s="1272"/>
      <c r="C14" s="1269"/>
      <c r="D14" s="1269"/>
      <c r="E14" s="1269"/>
      <c r="F14" s="1269"/>
      <c r="G14" s="1269" t="s">
        <v>160</v>
      </c>
      <c r="H14" s="1269" t="s">
        <v>789</v>
      </c>
      <c r="I14" s="1269" t="s">
        <v>160</v>
      </c>
      <c r="J14" s="1269" t="s">
        <v>160</v>
      </c>
      <c r="K14" s="1269" t="s">
        <v>160</v>
      </c>
      <c r="L14" s="1269" t="s">
        <v>160</v>
      </c>
      <c r="M14" s="1269" t="s">
        <v>160</v>
      </c>
      <c r="N14" s="1270" t="s">
        <v>160</v>
      </c>
      <c r="O14" s="1260" t="s">
        <v>160</v>
      </c>
    </row>
    <row r="15" spans="1:15" ht="17.25" customHeight="1">
      <c r="A15" s="1272" t="s">
        <v>297</v>
      </c>
      <c r="B15" s="1272" t="s">
        <v>298</v>
      </c>
      <c r="C15" s="1269">
        <v>37051.796250464904</v>
      </c>
      <c r="D15" s="1269">
        <v>8814.64395042078</v>
      </c>
      <c r="E15" s="1269">
        <v>7307.561448509996</v>
      </c>
      <c r="F15" s="1269">
        <v>13077.54754701243</v>
      </c>
      <c r="G15" s="1269">
        <v>52457.4373784405</v>
      </c>
      <c r="H15" s="1269">
        <v>10020.069354690982</v>
      </c>
      <c r="I15" s="1269">
        <v>7334.608755601516</v>
      </c>
      <c r="J15" s="1269">
        <v>14618.376491980274</v>
      </c>
      <c r="K15" s="1269">
        <v>37261.627071716764</v>
      </c>
      <c r="L15" s="1269">
        <v>8837.28137060601</v>
      </c>
      <c r="M15" s="1269">
        <v>7308.089095261792</v>
      </c>
      <c r="N15" s="1270">
        <v>13105.409058029883</v>
      </c>
      <c r="O15" s="1260">
        <v>28929</v>
      </c>
    </row>
    <row r="16" spans="1:15" ht="17.25" customHeight="1">
      <c r="A16" s="1272" t="s">
        <v>300</v>
      </c>
      <c r="B16" s="1272" t="s">
        <v>448</v>
      </c>
      <c r="C16" s="1269">
        <v>35041.71620463497</v>
      </c>
      <c r="D16" s="1269">
        <v>9152.916593616004</v>
      </c>
      <c r="E16" s="1269">
        <v>7040.348445264621</v>
      </c>
      <c r="F16" s="1269">
        <v>13127.30583828627</v>
      </c>
      <c r="G16" s="1269">
        <v>34922.58859758635</v>
      </c>
      <c r="H16" s="1269">
        <v>11147.73861580217</v>
      </c>
      <c r="I16" s="1269">
        <v>7129.859092910612</v>
      </c>
      <c r="J16" s="1269">
        <v>14947.995107817991</v>
      </c>
      <c r="K16" s="1269">
        <v>35038.62090710333</v>
      </c>
      <c r="L16" s="1269">
        <v>9196.904292429854</v>
      </c>
      <c r="M16" s="1269">
        <v>7042.463151565338</v>
      </c>
      <c r="N16" s="1270">
        <v>13169.160002358425</v>
      </c>
      <c r="O16" s="1260">
        <v>27262</v>
      </c>
    </row>
    <row r="17" spans="1:15" ht="17.25" customHeight="1">
      <c r="A17" s="1272" t="s">
        <v>302</v>
      </c>
      <c r="B17" s="1272" t="s">
        <v>303</v>
      </c>
      <c r="C17" s="1269">
        <v>39019.75010837976</v>
      </c>
      <c r="D17" s="1269">
        <v>8754.859968390536</v>
      </c>
      <c r="E17" s="1269">
        <v>7384.716214635003</v>
      </c>
      <c r="F17" s="1269">
        <v>13142.971272627501</v>
      </c>
      <c r="G17" s="1269">
        <v>38934.79589762543</v>
      </c>
      <c r="H17" s="1269">
        <v>10484.725547107777</v>
      </c>
      <c r="I17" s="1269">
        <v>6865.904953530708</v>
      </c>
      <c r="J17" s="1269">
        <v>14972.788427033493</v>
      </c>
      <c r="K17" s="1269">
        <v>39017.35885245859</v>
      </c>
      <c r="L17" s="1269">
        <v>8794.376993245147</v>
      </c>
      <c r="M17" s="1269">
        <v>7371.8439519896165</v>
      </c>
      <c r="N17" s="1270">
        <v>13186.86196394073</v>
      </c>
      <c r="O17" s="1260">
        <v>30266</v>
      </c>
    </row>
    <row r="18" spans="1:15" ht="17.25" customHeight="1">
      <c r="A18" s="1272" t="s">
        <v>304</v>
      </c>
      <c r="B18" s="1272" t="s">
        <v>305</v>
      </c>
      <c r="C18" s="1269">
        <v>37049.22017418024</v>
      </c>
      <c r="D18" s="1269">
        <v>8443.952043912763</v>
      </c>
      <c r="E18" s="1269">
        <v>7265.970916182972</v>
      </c>
      <c r="F18" s="1269">
        <v>12774.78028183608</v>
      </c>
      <c r="G18" s="1269">
        <v>45854.45739348371</v>
      </c>
      <c r="H18" s="1269">
        <v>9126.080503873163</v>
      </c>
      <c r="I18" s="1269">
        <v>7027.543750775723</v>
      </c>
      <c r="J18" s="1269">
        <v>13687.78063437447</v>
      </c>
      <c r="K18" s="1269">
        <v>37253.139077295564</v>
      </c>
      <c r="L18" s="1269">
        <v>8462.411316644268</v>
      </c>
      <c r="M18" s="1269">
        <v>7258.734146791687</v>
      </c>
      <c r="N18" s="1270">
        <v>12799.446759230466</v>
      </c>
      <c r="O18" s="1260">
        <v>27505</v>
      </c>
    </row>
    <row r="19" spans="1:15" ht="17.25" customHeight="1">
      <c r="A19" s="1272" t="s">
        <v>306</v>
      </c>
      <c r="B19" s="1272" t="s">
        <v>307</v>
      </c>
      <c r="C19" s="1269">
        <v>40520.4450978935</v>
      </c>
      <c r="D19" s="1269">
        <v>8739.168176855563</v>
      </c>
      <c r="E19" s="1269">
        <v>7195.472070332096</v>
      </c>
      <c r="F19" s="1269">
        <v>12787.25994452437</v>
      </c>
      <c r="G19" s="1269">
        <v>44567.32184950136</v>
      </c>
      <c r="H19" s="1269">
        <v>9817.030260427127</v>
      </c>
      <c r="I19" s="1269">
        <v>7397.6256233218255</v>
      </c>
      <c r="J19" s="1269">
        <v>14579.859815404057</v>
      </c>
      <c r="K19" s="1269">
        <v>40608.936346455026</v>
      </c>
      <c r="L19" s="1269">
        <v>8760.531153738217</v>
      </c>
      <c r="M19" s="1269">
        <v>7199.3614652854485</v>
      </c>
      <c r="N19" s="1270">
        <v>12823.099195646348</v>
      </c>
      <c r="O19" s="1260">
        <v>29704</v>
      </c>
    </row>
    <row r="20" spans="1:15" ht="17.25" customHeight="1">
      <c r="A20" s="1272" t="s">
        <v>308</v>
      </c>
      <c r="B20" s="1272" t="s">
        <v>449</v>
      </c>
      <c r="C20" s="1269">
        <v>33755.301917172976</v>
      </c>
      <c r="D20" s="1269">
        <v>9569.579285536527</v>
      </c>
      <c r="E20" s="1269">
        <v>7354.925251978624</v>
      </c>
      <c r="F20" s="1269">
        <v>13410.46899137944</v>
      </c>
      <c r="G20" s="1269">
        <v>36118.912078882495</v>
      </c>
      <c r="H20" s="1269">
        <v>13424.803602058319</v>
      </c>
      <c r="I20" s="1269">
        <v>7468.604382929642</v>
      </c>
      <c r="J20" s="1269">
        <v>15163.084548104956</v>
      </c>
      <c r="K20" s="1269">
        <v>33815.48506151143</v>
      </c>
      <c r="L20" s="1269">
        <v>9716.321120783461</v>
      </c>
      <c r="M20" s="1269">
        <v>7359.2027428769825</v>
      </c>
      <c r="N20" s="1270">
        <v>13473.251077683224</v>
      </c>
      <c r="O20" s="1260">
        <v>24087</v>
      </c>
    </row>
    <row r="21" spans="1:15" ht="17.25" customHeight="1">
      <c r="A21" s="1272" t="s">
        <v>310</v>
      </c>
      <c r="B21" s="1272" t="s">
        <v>311</v>
      </c>
      <c r="C21" s="1269">
        <v>39648.96763982261</v>
      </c>
      <c r="D21" s="1269">
        <v>8754.347568734633</v>
      </c>
      <c r="E21" s="1269">
        <v>6977.123354299548</v>
      </c>
      <c r="F21" s="1269">
        <v>12624.724124000453</v>
      </c>
      <c r="G21" s="1269">
        <v>44164.59655485041</v>
      </c>
      <c r="H21" s="1269">
        <v>11268.919724051426</v>
      </c>
      <c r="I21" s="1269">
        <v>7970.817551963049</v>
      </c>
      <c r="J21" s="1269">
        <v>17355.762396502</v>
      </c>
      <c r="K21" s="1269">
        <v>39799.855677910906</v>
      </c>
      <c r="L21" s="1269">
        <v>8804.475690678535</v>
      </c>
      <c r="M21" s="1269">
        <v>7000.349030530725</v>
      </c>
      <c r="N21" s="1270">
        <v>12730.98283276151</v>
      </c>
      <c r="O21" s="1260">
        <v>29327</v>
      </c>
    </row>
    <row r="22" spans="1:15" ht="17.25" customHeight="1">
      <c r="A22" s="1272" t="s">
        <v>312</v>
      </c>
      <c r="B22" s="1272" t="s">
        <v>313</v>
      </c>
      <c r="C22" s="1269">
        <v>37877.33339960239</v>
      </c>
      <c r="D22" s="1269">
        <v>8643.66878776455</v>
      </c>
      <c r="E22" s="1269">
        <v>7179.9739684548285</v>
      </c>
      <c r="F22" s="1269">
        <v>12844.56515277366</v>
      </c>
      <c r="G22" s="1269">
        <v>51505.84113229347</v>
      </c>
      <c r="H22" s="1269">
        <v>11958.624854819976</v>
      </c>
      <c r="I22" s="1269">
        <v>6787.143728400081</v>
      </c>
      <c r="J22" s="1269">
        <v>16464.4432497979</v>
      </c>
      <c r="K22" s="1269">
        <v>38182.99083971444</v>
      </c>
      <c r="L22" s="1269">
        <v>8723.787107049253</v>
      </c>
      <c r="M22" s="1269">
        <v>7169.352966718883</v>
      </c>
      <c r="N22" s="1270">
        <v>12932.95742935737</v>
      </c>
      <c r="O22" s="1260">
        <v>28904</v>
      </c>
    </row>
    <row r="23" spans="1:15" ht="17.25" customHeight="1">
      <c r="A23" s="1272" t="s">
        <v>314</v>
      </c>
      <c r="B23" s="1272" t="s">
        <v>315</v>
      </c>
      <c r="C23" s="1269">
        <v>32078.02565355485</v>
      </c>
      <c r="D23" s="1269">
        <v>10253.693255014517</v>
      </c>
      <c r="E23" s="1269">
        <v>6879.540522624987</v>
      </c>
      <c r="F23" s="1269">
        <v>14458.378442291958</v>
      </c>
      <c r="G23" s="1269">
        <v>52835.59701492537</v>
      </c>
      <c r="H23" s="1269">
        <v>14727.40891959799</v>
      </c>
      <c r="I23" s="1269">
        <v>6711.916342412452</v>
      </c>
      <c r="J23" s="1269">
        <v>15167.825892857143</v>
      </c>
      <c r="K23" s="1269">
        <v>32213.0571872421</v>
      </c>
      <c r="L23" s="1269">
        <v>10369.46677395234</v>
      </c>
      <c r="M23" s="1269">
        <v>6873.736822606177</v>
      </c>
      <c r="N23" s="1270">
        <v>14474.767894804692</v>
      </c>
      <c r="O23" s="1260">
        <v>25464</v>
      </c>
    </row>
    <row r="24" spans="1:15" ht="17.25" customHeight="1">
      <c r="A24" s="1272" t="s">
        <v>316</v>
      </c>
      <c r="B24" s="1272" t="s">
        <v>50</v>
      </c>
      <c r="C24" s="1269">
        <v>35333.02672971353</v>
      </c>
      <c r="D24" s="1269">
        <v>8447.950212683081</v>
      </c>
      <c r="E24" s="1269">
        <v>7376.390166935658</v>
      </c>
      <c r="F24" s="1269">
        <v>12625.595375890029</v>
      </c>
      <c r="G24" s="1269">
        <v>37064.663820308146</v>
      </c>
      <c r="H24" s="1269">
        <v>9032.979114868225</v>
      </c>
      <c r="I24" s="1269">
        <v>7130.090546903296</v>
      </c>
      <c r="J24" s="1269">
        <v>13562.426706212322</v>
      </c>
      <c r="K24" s="1269">
        <v>35371.80493107634</v>
      </c>
      <c r="L24" s="1269">
        <v>8459.889505335927</v>
      </c>
      <c r="M24" s="1269">
        <v>7371.0481932443045</v>
      </c>
      <c r="N24" s="1270">
        <v>12645.222900647866</v>
      </c>
      <c r="O24" s="1260">
        <v>27538</v>
      </c>
    </row>
    <row r="25" spans="1:15" ht="17.25" customHeight="1">
      <c r="A25" s="1272" t="s">
        <v>317</v>
      </c>
      <c r="B25" s="1272" t="s">
        <v>318</v>
      </c>
      <c r="C25" s="1269">
        <v>29346.495199947032</v>
      </c>
      <c r="D25" s="1269">
        <v>10088.765452056734</v>
      </c>
      <c r="E25" s="1269">
        <v>6624.632162847318</v>
      </c>
      <c r="F25" s="1269">
        <v>13890.301198521589</v>
      </c>
      <c r="G25" s="1269">
        <v>41366.41877256318</v>
      </c>
      <c r="H25" s="1269">
        <v>11574.33327492553</v>
      </c>
      <c r="I25" s="1269">
        <v>6534.417327638804</v>
      </c>
      <c r="J25" s="1269">
        <v>15354.15416332608</v>
      </c>
      <c r="K25" s="1269">
        <v>29615.869387226743</v>
      </c>
      <c r="L25" s="1269">
        <v>10137.156912996079</v>
      </c>
      <c r="M25" s="1269">
        <v>6621.0675024108</v>
      </c>
      <c r="N25" s="1270">
        <v>13936.196416259696</v>
      </c>
      <c r="O25" s="1260">
        <v>23784</v>
      </c>
    </row>
    <row r="26" spans="1:15" ht="17.25" customHeight="1">
      <c r="A26" s="1272" t="s">
        <v>319</v>
      </c>
      <c r="B26" s="1272" t="s">
        <v>320</v>
      </c>
      <c r="C26" s="1269">
        <v>32601.16562446093</v>
      </c>
      <c r="D26" s="1269">
        <v>8470.224782764963</v>
      </c>
      <c r="E26" s="1269">
        <v>6684.090995577497</v>
      </c>
      <c r="F26" s="1269">
        <v>13090.787797415975</v>
      </c>
      <c r="G26" s="1269">
        <v>41136.72322375398</v>
      </c>
      <c r="H26" s="1269">
        <v>9121.196404969602</v>
      </c>
      <c r="I26" s="1269">
        <v>6330.580256217031</v>
      </c>
      <c r="J26" s="1269">
        <v>13497.12473153808</v>
      </c>
      <c r="K26" s="1269">
        <v>32771.267080876605</v>
      </c>
      <c r="L26" s="1269">
        <v>8487.129132344866</v>
      </c>
      <c r="M26" s="1269">
        <v>6672.427136428057</v>
      </c>
      <c r="N26" s="1270">
        <v>13101.333970791276</v>
      </c>
      <c r="O26" s="1260">
        <v>24302</v>
      </c>
    </row>
    <row r="27" spans="1:15" ht="17.25" customHeight="1">
      <c r="A27" s="1272" t="s">
        <v>321</v>
      </c>
      <c r="B27" s="1272" t="s">
        <v>322</v>
      </c>
      <c r="C27" s="1269">
        <v>40199.87512061446</v>
      </c>
      <c r="D27" s="1269">
        <v>8898.562804675457</v>
      </c>
      <c r="E27" s="1269">
        <v>7303.26730880817</v>
      </c>
      <c r="F27" s="1269">
        <v>12990.105999726762</v>
      </c>
      <c r="G27" s="1269">
        <v>57926.3035495716</v>
      </c>
      <c r="H27" s="1269">
        <v>11149.011549097218</v>
      </c>
      <c r="I27" s="1269">
        <v>6972.145607922244</v>
      </c>
      <c r="J27" s="1269">
        <v>14636.114168596045</v>
      </c>
      <c r="K27" s="1269">
        <v>40475.02458440202</v>
      </c>
      <c r="L27" s="1269">
        <v>8953.69473494051</v>
      </c>
      <c r="M27" s="1269">
        <v>7295.092630320811</v>
      </c>
      <c r="N27" s="1270">
        <v>13028.42947153358</v>
      </c>
      <c r="O27" s="1260">
        <v>31047</v>
      </c>
    </row>
    <row r="28" spans="1:15" ht="17.25" customHeight="1">
      <c r="A28" s="1272" t="s">
        <v>323</v>
      </c>
      <c r="B28" s="1272" t="s">
        <v>324</v>
      </c>
      <c r="C28" s="1269">
        <v>31544.212386418953</v>
      </c>
      <c r="D28" s="1269">
        <v>8892.131197383182</v>
      </c>
      <c r="E28" s="1269">
        <v>7018.858704865232</v>
      </c>
      <c r="F28" s="1269">
        <v>13340.620507849695</v>
      </c>
      <c r="G28" s="1269">
        <v>38219.65286236297</v>
      </c>
      <c r="H28" s="1269">
        <v>9092.63122385643</v>
      </c>
      <c r="I28" s="1269">
        <v>7151.06081390032</v>
      </c>
      <c r="J28" s="1269">
        <v>12969.887010676157</v>
      </c>
      <c r="K28" s="1269">
        <v>31653.549775561096</v>
      </c>
      <c r="L28" s="1269">
        <v>8897.192873688513</v>
      </c>
      <c r="M28" s="1269">
        <v>7022.269295648379</v>
      </c>
      <c r="N28" s="1270">
        <v>13331.913461196908</v>
      </c>
      <c r="O28" s="1260">
        <v>25492</v>
      </c>
    </row>
    <row r="29" spans="1:15" ht="17.25" customHeight="1">
      <c r="A29" s="1272" t="s">
        <v>325</v>
      </c>
      <c r="B29" s="1272" t="s">
        <v>326</v>
      </c>
      <c r="C29" s="1269">
        <v>38144.89734226531</v>
      </c>
      <c r="D29" s="1269">
        <v>8390.688973998302</v>
      </c>
      <c r="E29" s="1269">
        <v>7516.6532753675965</v>
      </c>
      <c r="F29" s="1269">
        <v>12654.957901939557</v>
      </c>
      <c r="G29" s="1269">
        <v>50874.23799582463</v>
      </c>
      <c r="H29" s="1269">
        <v>7413.737195902689</v>
      </c>
      <c r="I29" s="1269">
        <v>7252.38065716057</v>
      </c>
      <c r="J29" s="1269">
        <v>12105.299920625921</v>
      </c>
      <c r="K29" s="1269">
        <v>38450.95484947734</v>
      </c>
      <c r="L29" s="1269">
        <v>8357.828602652411</v>
      </c>
      <c r="M29" s="1269">
        <v>7507.294333326015</v>
      </c>
      <c r="N29" s="1270">
        <v>12637.080389972967</v>
      </c>
      <c r="O29" s="1260">
        <v>28781</v>
      </c>
    </row>
    <row r="30" spans="1:15" ht="17.25" customHeight="1">
      <c r="A30" s="1272" t="s">
        <v>327</v>
      </c>
      <c r="B30" s="1272" t="s">
        <v>328</v>
      </c>
      <c r="C30" s="1269">
        <v>39168.1922485995</v>
      </c>
      <c r="D30" s="1269">
        <v>8927.585786706997</v>
      </c>
      <c r="E30" s="1269">
        <v>7605.875969952974</v>
      </c>
      <c r="F30" s="1269">
        <v>13390.506472571133</v>
      </c>
      <c r="G30" s="1269">
        <v>41589.83465991317</v>
      </c>
      <c r="H30" s="1269">
        <v>10220.82514193025</v>
      </c>
      <c r="I30" s="1269">
        <v>7378.682423937641</v>
      </c>
      <c r="J30" s="1269">
        <v>14174.510880394317</v>
      </c>
      <c r="K30" s="1269">
        <v>39219.8059498932</v>
      </c>
      <c r="L30" s="1269">
        <v>8956.205390571437</v>
      </c>
      <c r="M30" s="1269">
        <v>7599.820662663521</v>
      </c>
      <c r="N30" s="1270">
        <v>13408.390119333968</v>
      </c>
      <c r="O30" s="1260">
        <v>31568</v>
      </c>
    </row>
    <row r="31" spans="1:15" ht="17.25" customHeight="1">
      <c r="A31" s="1272" t="s">
        <v>329</v>
      </c>
      <c r="B31" s="1272" t="s">
        <v>330</v>
      </c>
      <c r="C31" s="1269">
        <v>31375.421725121974</v>
      </c>
      <c r="D31" s="1269">
        <v>9703.33684916676</v>
      </c>
      <c r="E31" s="1269">
        <v>7142.891766842515</v>
      </c>
      <c r="F31" s="1269">
        <v>13919.156858763</v>
      </c>
      <c r="G31" s="1269">
        <v>48106.20813397129</v>
      </c>
      <c r="H31" s="1269">
        <v>8527.702482333756</v>
      </c>
      <c r="I31" s="1269">
        <v>7337.392277560157</v>
      </c>
      <c r="J31" s="1269">
        <v>15661.605034528848</v>
      </c>
      <c r="K31" s="1269">
        <v>31875.071195098863</v>
      </c>
      <c r="L31" s="1269">
        <v>9661.765268202671</v>
      </c>
      <c r="M31" s="1269">
        <v>7150.126980161952</v>
      </c>
      <c r="N31" s="1270">
        <v>13979.301339474514</v>
      </c>
      <c r="O31" s="1260">
        <v>25056</v>
      </c>
    </row>
    <row r="32" spans="1:15" ht="17.25" customHeight="1">
      <c r="A32" s="1272" t="s">
        <v>331</v>
      </c>
      <c r="B32" s="1272" t="s">
        <v>332</v>
      </c>
      <c r="C32" s="1269">
        <v>33636.42150166698</v>
      </c>
      <c r="D32" s="1269">
        <v>8880.916097044732</v>
      </c>
      <c r="E32" s="1269">
        <v>7119.9588247440215</v>
      </c>
      <c r="F32" s="1269">
        <v>13364.425282651378</v>
      </c>
      <c r="G32" s="1269">
        <v>41549.82366725249</v>
      </c>
      <c r="H32" s="1269">
        <v>12072.540358056265</v>
      </c>
      <c r="I32" s="1269">
        <v>6768.662041625372</v>
      </c>
      <c r="J32" s="1269">
        <v>14434.03204907299</v>
      </c>
      <c r="K32" s="1269">
        <v>33789.764947610995</v>
      </c>
      <c r="L32" s="1269">
        <v>8990.11920654978</v>
      </c>
      <c r="M32" s="1269">
        <v>7107.5009958059</v>
      </c>
      <c r="N32" s="1270">
        <v>13398.225413710039</v>
      </c>
      <c r="O32" s="1260">
        <v>25019</v>
      </c>
    </row>
    <row r="33" spans="1:15" ht="17.25" customHeight="1">
      <c r="A33" s="1272" t="s">
        <v>333</v>
      </c>
      <c r="B33" s="1272" t="s">
        <v>334</v>
      </c>
      <c r="C33" s="1269">
        <v>30416.156236367242</v>
      </c>
      <c r="D33" s="1269">
        <v>8530.449820405518</v>
      </c>
      <c r="E33" s="1269">
        <v>7378.43998107156</v>
      </c>
      <c r="F33" s="1269">
        <v>13069.202991645148</v>
      </c>
      <c r="G33" s="1269">
        <v>39625.91722595078</v>
      </c>
      <c r="H33" s="1269">
        <v>10413.629019729688</v>
      </c>
      <c r="I33" s="1269">
        <v>7805.651530108588</v>
      </c>
      <c r="J33" s="1269">
        <v>14993.45624817091</v>
      </c>
      <c r="K33" s="1269">
        <v>30731.508273009305</v>
      </c>
      <c r="L33" s="1269">
        <v>8610.470578139233</v>
      </c>
      <c r="M33" s="1269">
        <v>7400.043680111821</v>
      </c>
      <c r="N33" s="1270">
        <v>13150.122226871452</v>
      </c>
      <c r="O33" s="1260">
        <v>25407</v>
      </c>
    </row>
    <row r="34" spans="1:15" ht="17.25" customHeight="1">
      <c r="A34" s="1272" t="s">
        <v>335</v>
      </c>
      <c r="B34" s="1272" t="s">
        <v>189</v>
      </c>
      <c r="C34" s="1269">
        <v>43610.23104975254</v>
      </c>
      <c r="D34" s="1269">
        <v>9095.519097439752</v>
      </c>
      <c r="E34" s="1269">
        <v>7740.089692802153</v>
      </c>
      <c r="F34" s="1269">
        <v>13514.22656553184</v>
      </c>
      <c r="G34" s="1269">
        <v>44248.11182401467</v>
      </c>
      <c r="H34" s="1269">
        <v>13970.50399339025</v>
      </c>
      <c r="I34" s="1269">
        <v>7205.789865871833</v>
      </c>
      <c r="J34" s="1269">
        <v>17920.80474934037</v>
      </c>
      <c r="K34" s="1269">
        <v>43644.536872720106</v>
      </c>
      <c r="L34" s="1269">
        <v>9273.592899610676</v>
      </c>
      <c r="M34" s="1269">
        <v>7714.572597864769</v>
      </c>
      <c r="N34" s="1270">
        <v>13695.034948473838</v>
      </c>
      <c r="O34" s="1260">
        <v>33304</v>
      </c>
    </row>
    <row r="35" spans="1:15" ht="17.25" customHeight="1">
      <c r="A35" s="1272" t="s">
        <v>336</v>
      </c>
      <c r="B35" s="1272" t="s">
        <v>763</v>
      </c>
      <c r="C35" s="1269">
        <v>29947.52049007182</v>
      </c>
      <c r="D35" s="1269">
        <v>9221.732139031705</v>
      </c>
      <c r="E35" s="1269">
        <v>7382.957029393795</v>
      </c>
      <c r="F35" s="1269">
        <v>13295.821231448546</v>
      </c>
      <c r="G35" s="1269">
        <v>39441.11013986014</v>
      </c>
      <c r="H35" s="1269">
        <v>9016.986834785834</v>
      </c>
      <c r="I35" s="1269">
        <v>7011.448916408669</v>
      </c>
      <c r="J35" s="1269">
        <v>12889.196516192345</v>
      </c>
      <c r="K35" s="1269">
        <v>30225.884919007585</v>
      </c>
      <c r="L35" s="1269">
        <v>9212.32876304024</v>
      </c>
      <c r="M35" s="1269">
        <v>7363.650609775718</v>
      </c>
      <c r="N35" s="1270">
        <v>13278.143970178862</v>
      </c>
      <c r="O35" s="1260">
        <v>24019</v>
      </c>
    </row>
    <row r="36" spans="1:15" ht="17.25" customHeight="1">
      <c r="A36" s="1272" t="s">
        <v>338</v>
      </c>
      <c r="B36" s="1272" t="s">
        <v>764</v>
      </c>
      <c r="C36" s="1269">
        <v>32937.21357447673</v>
      </c>
      <c r="D36" s="1269">
        <v>8763.087779385278</v>
      </c>
      <c r="E36" s="1269">
        <v>7669.351629273504</v>
      </c>
      <c r="F36" s="1269">
        <v>14152.856344170184</v>
      </c>
      <c r="G36" s="1269">
        <v>24925.631067961163</v>
      </c>
      <c r="H36" s="1269">
        <v>12936.079569001244</v>
      </c>
      <c r="I36" s="1269">
        <v>7081.324675324675</v>
      </c>
      <c r="J36" s="1269">
        <v>13699.400157853197</v>
      </c>
      <c r="K36" s="1269">
        <v>32740.91820957063</v>
      </c>
      <c r="L36" s="1269">
        <v>8906.627132899031</v>
      </c>
      <c r="M36" s="1269">
        <v>7640.596341928109</v>
      </c>
      <c r="N36" s="1270">
        <v>14137.34530237581</v>
      </c>
      <c r="O36" s="1260">
        <v>25105</v>
      </c>
    </row>
    <row r="37" spans="1:15" ht="17.25" customHeight="1">
      <c r="A37" s="1272" t="s">
        <v>340</v>
      </c>
      <c r="B37" s="1272" t="s">
        <v>341</v>
      </c>
      <c r="C37" s="1269">
        <v>33892.276832103795</v>
      </c>
      <c r="D37" s="1269">
        <v>7990.361921780327</v>
      </c>
      <c r="E37" s="1269">
        <v>7569.554832433158</v>
      </c>
      <c r="F37" s="1269">
        <v>12488.05530871686</v>
      </c>
      <c r="G37" s="1269">
        <v>54487.80079681275</v>
      </c>
      <c r="H37" s="1269">
        <v>12027.515114873035</v>
      </c>
      <c r="I37" s="1269">
        <v>7742.529118136439</v>
      </c>
      <c r="J37" s="1269">
        <v>18515.870063350856</v>
      </c>
      <c r="K37" s="1269">
        <v>34608.42951346559</v>
      </c>
      <c r="L37" s="1269">
        <v>8135.365245275098</v>
      </c>
      <c r="M37" s="1269">
        <v>7576.259391828706</v>
      </c>
      <c r="N37" s="1270">
        <v>12705.933438568798</v>
      </c>
      <c r="O37" s="1260">
        <v>23663</v>
      </c>
    </row>
    <row r="38" spans="1:15" ht="17.25" customHeight="1">
      <c r="A38" s="1272" t="s">
        <v>342</v>
      </c>
      <c r="B38" s="1272" t="s">
        <v>343</v>
      </c>
      <c r="C38" s="1269">
        <v>36737.244885545064</v>
      </c>
      <c r="D38" s="1269">
        <v>9320.846578919403</v>
      </c>
      <c r="E38" s="1269">
        <v>7314.433566881019</v>
      </c>
      <c r="F38" s="1269">
        <v>13406.829206009246</v>
      </c>
      <c r="G38" s="1269">
        <v>92166.41726618705</v>
      </c>
      <c r="H38" s="1269">
        <v>11263.84984025559</v>
      </c>
      <c r="I38" s="1269">
        <v>6503.77581120944</v>
      </c>
      <c r="J38" s="1269">
        <v>16831.359537572254</v>
      </c>
      <c r="K38" s="1269">
        <v>37226.22752514835</v>
      </c>
      <c r="L38" s="1269">
        <v>9357.088106908213</v>
      </c>
      <c r="M38" s="1269">
        <v>7297.2227963049945</v>
      </c>
      <c r="N38" s="1270">
        <v>13466.764636256032</v>
      </c>
      <c r="O38" s="1260">
        <v>27118</v>
      </c>
    </row>
    <row r="39" spans="1:15" ht="17.25" customHeight="1">
      <c r="A39" s="1272" t="s">
        <v>344</v>
      </c>
      <c r="B39" s="1272" t="s">
        <v>345</v>
      </c>
      <c r="C39" s="1269">
        <v>31520.980812714</v>
      </c>
      <c r="D39" s="1269">
        <v>9728.944151189313</v>
      </c>
      <c r="E39" s="1269">
        <v>7321.7174459527405</v>
      </c>
      <c r="F39" s="1269">
        <v>14114.382876894442</v>
      </c>
      <c r="G39" s="1269">
        <v>37695.39215686275</v>
      </c>
      <c r="H39" s="1269">
        <v>6897.099945385035</v>
      </c>
      <c r="I39" s="1269">
        <v>6889.370460048426</v>
      </c>
      <c r="J39" s="1269">
        <v>9462.320261437908</v>
      </c>
      <c r="K39" s="1269">
        <v>31601.29579799783</v>
      </c>
      <c r="L39" s="1269">
        <v>9620.618685497013</v>
      </c>
      <c r="M39" s="1269">
        <v>7304.478663834717</v>
      </c>
      <c r="N39" s="1270">
        <v>13960.293964035884</v>
      </c>
      <c r="O39" s="1260">
        <v>25581</v>
      </c>
    </row>
    <row r="40" spans="1:15" ht="17.25" customHeight="1">
      <c r="A40" s="1272" t="s">
        <v>346</v>
      </c>
      <c r="B40" s="1272" t="s">
        <v>347</v>
      </c>
      <c r="C40" s="1269">
        <v>32991.468462913865</v>
      </c>
      <c r="D40" s="1269">
        <v>9089.977418380166</v>
      </c>
      <c r="E40" s="1269">
        <v>7475.584243858306</v>
      </c>
      <c r="F40" s="1269">
        <v>12989.166126392143</v>
      </c>
      <c r="G40" s="1269">
        <v>37079.793103448275</v>
      </c>
      <c r="H40" s="1269">
        <v>8498.512396694216</v>
      </c>
      <c r="I40" s="1269">
        <v>7831.851851851852</v>
      </c>
      <c r="J40" s="1269">
        <v>10992.491250397708</v>
      </c>
      <c r="K40" s="1269">
        <v>33063.28469319765</v>
      </c>
      <c r="L40" s="1269">
        <v>9070.177372004733</v>
      </c>
      <c r="M40" s="1269">
        <v>7491.569396437118</v>
      </c>
      <c r="N40" s="1270">
        <v>12924.211263377978</v>
      </c>
      <c r="O40" s="1260">
        <v>26674</v>
      </c>
    </row>
    <row r="41" spans="1:15" ht="17.25" customHeight="1">
      <c r="A41" s="1272" t="s">
        <v>348</v>
      </c>
      <c r="B41" s="1272" t="s">
        <v>765</v>
      </c>
      <c r="C41" s="1269">
        <v>29954.46</v>
      </c>
      <c r="D41" s="1269">
        <v>8732.452668928543</v>
      </c>
      <c r="E41" s="1269">
        <v>7645.9815681685195</v>
      </c>
      <c r="F41" s="1269">
        <v>13875.850910715171</v>
      </c>
      <c r="G41" s="1269">
        <v>22527.86036036036</v>
      </c>
      <c r="H41" s="1269">
        <v>7297.813428401663</v>
      </c>
      <c r="I41" s="1269">
        <v>7625.679347826087</v>
      </c>
      <c r="J41" s="1269">
        <v>10056.448897795592</v>
      </c>
      <c r="K41" s="1269">
        <v>29740.952473452475</v>
      </c>
      <c r="L41" s="1269">
        <v>8672.530649724526</v>
      </c>
      <c r="M41" s="1269">
        <v>7644.944475291505</v>
      </c>
      <c r="N41" s="1270">
        <v>13724.45108194846</v>
      </c>
      <c r="O41" s="1260">
        <v>25769</v>
      </c>
    </row>
    <row r="42" spans="1:15" ht="17.25" customHeight="1">
      <c r="A42" s="1272" t="s">
        <v>349</v>
      </c>
      <c r="B42" s="1272" t="s">
        <v>350</v>
      </c>
      <c r="C42" s="1269">
        <v>35089.86253584522</v>
      </c>
      <c r="D42" s="1269">
        <v>8739.425295184104</v>
      </c>
      <c r="E42" s="1269">
        <v>6867.895144537164</v>
      </c>
      <c r="F42" s="1269">
        <v>12826.484287198304</v>
      </c>
      <c r="G42" s="1269">
        <v>19719.930394431554</v>
      </c>
      <c r="H42" s="1269">
        <v>13948.082952318746</v>
      </c>
      <c r="I42" s="1269">
        <v>7243.849557522124</v>
      </c>
      <c r="J42" s="1269">
        <v>14214.744247955885</v>
      </c>
      <c r="K42" s="1269">
        <v>34400.821475625824</v>
      </c>
      <c r="L42" s="1269">
        <v>8882.179336394476</v>
      </c>
      <c r="M42" s="1269">
        <v>6879.492578058352</v>
      </c>
      <c r="N42" s="1270">
        <v>12869.463383764054</v>
      </c>
      <c r="O42" s="1260">
        <v>26381</v>
      </c>
    </row>
    <row r="43" spans="1:15" ht="17.25" customHeight="1">
      <c r="A43" s="1272" t="s">
        <v>351</v>
      </c>
      <c r="B43" s="1272" t="s">
        <v>766</v>
      </c>
      <c r="C43" s="1269">
        <v>32722.970117285782</v>
      </c>
      <c r="D43" s="1269">
        <v>8477.477331421373</v>
      </c>
      <c r="E43" s="1269">
        <v>6678.561247396749</v>
      </c>
      <c r="F43" s="1269">
        <v>12457.019313387866</v>
      </c>
      <c r="G43" s="1269">
        <v>33940.35216718266</v>
      </c>
      <c r="H43" s="1269">
        <v>8435.712702283308</v>
      </c>
      <c r="I43" s="1269">
        <v>6838.2434979268755</v>
      </c>
      <c r="J43" s="1269">
        <v>12760.413072445474</v>
      </c>
      <c r="K43" s="1269">
        <v>32762.24884188445</v>
      </c>
      <c r="L43" s="1269">
        <v>8476.205800172776</v>
      </c>
      <c r="M43" s="1269">
        <v>6684.091828875051</v>
      </c>
      <c r="N43" s="1270">
        <v>12466.56872072438</v>
      </c>
      <c r="O43" s="1260">
        <v>24501</v>
      </c>
    </row>
    <row r="44" spans="1:15" ht="17.25" customHeight="1">
      <c r="A44" s="1272" t="s">
        <v>353</v>
      </c>
      <c r="B44" s="1272" t="s">
        <v>354</v>
      </c>
      <c r="C44" s="1269">
        <v>31096.96969840443</v>
      </c>
      <c r="D44" s="1269">
        <v>11348.895758017976</v>
      </c>
      <c r="E44" s="1269">
        <v>7053.015658949576</v>
      </c>
      <c r="F44" s="1269">
        <v>15145.054437058141</v>
      </c>
      <c r="G44" s="1269">
        <v>22976.15668202765</v>
      </c>
      <c r="H44" s="1269">
        <v>11431.458906802989</v>
      </c>
      <c r="I44" s="1269">
        <v>8617.531380753138</v>
      </c>
      <c r="J44" s="1269">
        <v>13849.965477560414</v>
      </c>
      <c r="K44" s="1269">
        <v>30700.18134738359</v>
      </c>
      <c r="L44" s="1269">
        <v>11352.23664571565</v>
      </c>
      <c r="M44" s="1269">
        <v>7132.7765927189985</v>
      </c>
      <c r="N44" s="1270">
        <v>15088.28037128588</v>
      </c>
      <c r="O44" s="1260">
        <v>29368</v>
      </c>
    </row>
    <row r="45" spans="1:15" ht="17.25" customHeight="1">
      <c r="A45" s="1272" t="s">
        <v>355</v>
      </c>
      <c r="B45" s="1272" t="s">
        <v>356</v>
      </c>
      <c r="C45" s="1269">
        <v>27962.464502343533</v>
      </c>
      <c r="D45" s="1269">
        <v>9451.1778651768</v>
      </c>
      <c r="E45" s="1269">
        <v>7205.20117833022</v>
      </c>
      <c r="F45" s="1269">
        <v>14647.734370184702</v>
      </c>
      <c r="G45" s="1269">
        <v>57353.336492890994</v>
      </c>
      <c r="H45" s="1269">
        <v>10522.037037037036</v>
      </c>
      <c r="I45" s="1269">
        <v>6482.412698412699</v>
      </c>
      <c r="J45" s="1269">
        <v>19898.74948580831</v>
      </c>
      <c r="K45" s="1269">
        <v>28993.60313923714</v>
      </c>
      <c r="L45" s="1269">
        <v>9504.689038656285</v>
      </c>
      <c r="M45" s="1269">
        <v>7159.245778106708</v>
      </c>
      <c r="N45" s="1270">
        <v>14897.523383688165</v>
      </c>
      <c r="O45" s="1260">
        <v>23193</v>
      </c>
    </row>
    <row r="46" spans="1:15" ht="17.25" customHeight="1">
      <c r="A46" s="1272" t="s">
        <v>357</v>
      </c>
      <c r="B46" s="1272" t="s">
        <v>767</v>
      </c>
      <c r="C46" s="1269">
        <v>32645.436085098645</v>
      </c>
      <c r="D46" s="1269">
        <v>8878.216779246062</v>
      </c>
      <c r="E46" s="1269">
        <v>7481.793298232156</v>
      </c>
      <c r="F46" s="1269">
        <v>13706.333099676882</v>
      </c>
      <c r="G46" s="1269">
        <v>37080</v>
      </c>
      <c r="H46" s="1269">
        <v>9346.916804407714</v>
      </c>
      <c r="I46" s="1269">
        <v>7631.147540983607</v>
      </c>
      <c r="J46" s="1269">
        <v>14052.936699321779</v>
      </c>
      <c r="K46" s="1269">
        <v>32783.99484751734</v>
      </c>
      <c r="L46" s="1269">
        <v>8896.309777175955</v>
      </c>
      <c r="M46" s="1269">
        <v>7487.300601135104</v>
      </c>
      <c r="N46" s="1270">
        <v>13719.094818377303</v>
      </c>
      <c r="O46" s="1260">
        <v>26822</v>
      </c>
    </row>
    <row r="47" spans="1:15" ht="17.25" customHeight="1">
      <c r="A47" s="1272" t="s">
        <v>359</v>
      </c>
      <c r="B47" s="1272" t="s">
        <v>768</v>
      </c>
      <c r="C47" s="1269">
        <v>33486.735562028945</v>
      </c>
      <c r="D47" s="1269">
        <v>10654.700159461057</v>
      </c>
      <c r="E47" s="1269">
        <v>7599.830264831095</v>
      </c>
      <c r="F47" s="1269">
        <v>15245.391774053409</v>
      </c>
      <c r="G47" s="1269">
        <v>29429.444444444445</v>
      </c>
      <c r="H47" s="1269">
        <v>10697.483115713643</v>
      </c>
      <c r="I47" s="1269">
        <v>7523.292349726776</v>
      </c>
      <c r="J47" s="1269">
        <v>14539.496254197882</v>
      </c>
      <c r="K47" s="1269">
        <v>33321.52849855844</v>
      </c>
      <c r="L47" s="1269">
        <v>10656.337491815142</v>
      </c>
      <c r="M47" s="1269">
        <v>7596.853180296509</v>
      </c>
      <c r="N47" s="1270">
        <v>15217.901064407735</v>
      </c>
      <c r="O47" s="1260">
        <v>26107</v>
      </c>
    </row>
    <row r="48" spans="1:15" ht="17.25" customHeight="1">
      <c r="A48" s="1272" t="s">
        <v>360</v>
      </c>
      <c r="B48" s="1272" t="s">
        <v>769</v>
      </c>
      <c r="C48" s="1269">
        <v>27788.99928355765</v>
      </c>
      <c r="D48" s="1269">
        <v>10360.811925290525</v>
      </c>
      <c r="E48" s="1269">
        <v>6963.1402913307875</v>
      </c>
      <c r="F48" s="1269">
        <v>14062.025824982285</v>
      </c>
      <c r="G48" s="1269">
        <v>51729.85611510791</v>
      </c>
      <c r="H48" s="1269">
        <v>10689.965903555772</v>
      </c>
      <c r="I48" s="1269">
        <v>7174.4855305466235</v>
      </c>
      <c r="J48" s="1269">
        <v>13813.047748052828</v>
      </c>
      <c r="K48" s="1269">
        <v>28124.81633785761</v>
      </c>
      <c r="L48" s="1269">
        <v>10375.06771866166</v>
      </c>
      <c r="M48" s="1269">
        <v>6972.044161473856</v>
      </c>
      <c r="N48" s="1270">
        <v>14053.057937427579</v>
      </c>
      <c r="O48" s="1260">
        <v>23330</v>
      </c>
    </row>
    <row r="49" spans="1:15" ht="17.25" customHeight="1">
      <c r="A49" s="1272" t="s">
        <v>362</v>
      </c>
      <c r="B49" s="1272" t="s">
        <v>770</v>
      </c>
      <c r="C49" s="1269">
        <v>26869.103463215186</v>
      </c>
      <c r="D49" s="1269">
        <v>10521.120744152442</v>
      </c>
      <c r="E49" s="1269">
        <v>7362.811065702609</v>
      </c>
      <c r="F49" s="1269">
        <v>14767.589280919392</v>
      </c>
      <c r="G49" s="1269">
        <v>22418.97902651365</v>
      </c>
      <c r="H49" s="1269">
        <v>11340.441632231405</v>
      </c>
      <c r="I49" s="1269">
        <v>7640.361305361305</v>
      </c>
      <c r="J49" s="1269">
        <v>14760.697257820037</v>
      </c>
      <c r="K49" s="1269">
        <v>26584.105124436108</v>
      </c>
      <c r="L49" s="1269">
        <v>10560.101986901442</v>
      </c>
      <c r="M49" s="1269">
        <v>7377.017240350772</v>
      </c>
      <c r="N49" s="1270">
        <v>14767.22580738932</v>
      </c>
      <c r="O49" s="1260">
        <v>21630</v>
      </c>
    </row>
    <row r="50" spans="1:15" ht="17.25" customHeight="1">
      <c r="A50" s="1272" t="s">
        <v>364</v>
      </c>
      <c r="B50" s="1272" t="s">
        <v>771</v>
      </c>
      <c r="C50" s="1269">
        <v>28206.55872257872</v>
      </c>
      <c r="D50" s="1269">
        <v>10113.67102987381</v>
      </c>
      <c r="E50" s="1269">
        <v>7293.789934354486</v>
      </c>
      <c r="F50" s="1269">
        <v>14237.703695410128</v>
      </c>
      <c r="G50" s="1269">
        <v>38415.425101214576</v>
      </c>
      <c r="H50" s="1269">
        <v>11261.517088080021</v>
      </c>
      <c r="I50" s="1269">
        <v>7627.256637168141</v>
      </c>
      <c r="J50" s="1269">
        <v>14471.98131197559</v>
      </c>
      <c r="K50" s="1269">
        <v>28391.30412484431</v>
      </c>
      <c r="L50" s="1269">
        <v>10154.447833382686</v>
      </c>
      <c r="M50" s="1269">
        <v>7306.480592742275</v>
      </c>
      <c r="N50" s="1270">
        <v>14245.104119606533</v>
      </c>
      <c r="O50" s="1260">
        <v>23686</v>
      </c>
    </row>
    <row r="51" spans="1:15" ht="17.25" customHeight="1">
      <c r="A51" s="1272" t="s">
        <v>366</v>
      </c>
      <c r="B51" s="1272" t="s">
        <v>772</v>
      </c>
      <c r="C51" s="1269">
        <v>31715.753342662767</v>
      </c>
      <c r="D51" s="1269">
        <v>9213.160763248767</v>
      </c>
      <c r="E51" s="1269">
        <v>7512.413657539363</v>
      </c>
      <c r="F51" s="1269">
        <v>13778.843278972812</v>
      </c>
      <c r="G51" s="1269">
        <v>41028.86863607794</v>
      </c>
      <c r="H51" s="1269">
        <v>12847.25542322416</v>
      </c>
      <c r="I51" s="1269">
        <v>7043.984446477584</v>
      </c>
      <c r="J51" s="1269">
        <v>15286.447917456946</v>
      </c>
      <c r="K51" s="1269">
        <v>31916.625942194023</v>
      </c>
      <c r="L51" s="1269">
        <v>9366.328206093527</v>
      </c>
      <c r="M51" s="1269">
        <v>7493.114645960158</v>
      </c>
      <c r="N51" s="1270">
        <v>13835.628593064625</v>
      </c>
      <c r="O51" s="1260">
        <v>23901</v>
      </c>
    </row>
    <row r="52" spans="1:15" ht="17.25" customHeight="1">
      <c r="A52" s="1272" t="s">
        <v>368</v>
      </c>
      <c r="B52" s="1272" t="s">
        <v>773</v>
      </c>
      <c r="C52" s="1269">
        <v>30129.259366172497</v>
      </c>
      <c r="D52" s="1269">
        <v>8387.203656478672</v>
      </c>
      <c r="E52" s="1269">
        <v>7048.414828116983</v>
      </c>
      <c r="F52" s="1269">
        <v>12950.747336405195</v>
      </c>
      <c r="G52" s="1269">
        <v>36433.346666666665</v>
      </c>
      <c r="H52" s="1269">
        <v>10645.150160886664</v>
      </c>
      <c r="I52" s="1269">
        <v>6855.857654889913</v>
      </c>
      <c r="J52" s="1269">
        <v>13137.220364391143</v>
      </c>
      <c r="K52" s="1269">
        <v>30272.17606400129</v>
      </c>
      <c r="L52" s="1269">
        <v>8478.903073114423</v>
      </c>
      <c r="M52" s="1269">
        <v>7039.227518139399</v>
      </c>
      <c r="N52" s="1270">
        <v>12957.830534384582</v>
      </c>
      <c r="O52" s="1260">
        <v>25808</v>
      </c>
    </row>
    <row r="53" spans="1:15" ht="17.25" customHeight="1">
      <c r="A53" s="1272" t="s">
        <v>370</v>
      </c>
      <c r="B53" s="1272" t="s">
        <v>774</v>
      </c>
      <c r="C53" s="1269">
        <v>33481.21705630309</v>
      </c>
      <c r="D53" s="1269">
        <v>9314.590480729652</v>
      </c>
      <c r="E53" s="1269">
        <v>7365.199981515285</v>
      </c>
      <c r="F53" s="1269">
        <v>13588.76856367407</v>
      </c>
      <c r="G53" s="1269">
        <v>54006.432681242804</v>
      </c>
      <c r="H53" s="1269">
        <v>13426.02429906542</v>
      </c>
      <c r="I53" s="1269">
        <v>7155.09853782581</v>
      </c>
      <c r="J53" s="1269">
        <v>16685.804671457907</v>
      </c>
      <c r="K53" s="1269">
        <v>33811.02627540171</v>
      </c>
      <c r="L53" s="1269">
        <v>9430.368332403441</v>
      </c>
      <c r="M53" s="1269">
        <v>7357.831534825649</v>
      </c>
      <c r="N53" s="1270">
        <v>13672.294068579775</v>
      </c>
      <c r="O53" s="1260">
        <v>25561</v>
      </c>
    </row>
    <row r="54" spans="1:15" ht="17.25" customHeight="1">
      <c r="A54" s="1272" t="s">
        <v>372</v>
      </c>
      <c r="B54" s="1272" t="s">
        <v>775</v>
      </c>
      <c r="C54" s="1269">
        <v>29478.137447582878</v>
      </c>
      <c r="D54" s="1269">
        <v>8861.00002872449</v>
      </c>
      <c r="E54" s="1269">
        <v>7088.810880616596</v>
      </c>
      <c r="F54" s="1269">
        <v>12652.203431403104</v>
      </c>
      <c r="G54" s="1269">
        <v>34386.899423446506</v>
      </c>
      <c r="H54" s="1269">
        <v>10527.155361050329</v>
      </c>
      <c r="I54" s="1269">
        <v>6731.938202247191</v>
      </c>
      <c r="J54" s="1269">
        <v>13920.597889800703</v>
      </c>
      <c r="K54" s="1269">
        <v>29596.467447031937</v>
      </c>
      <c r="L54" s="1269">
        <v>8910.517454094454</v>
      </c>
      <c r="M54" s="1269">
        <v>7078.689252708732</v>
      </c>
      <c r="N54" s="1270">
        <v>12688.241576657188</v>
      </c>
      <c r="O54" s="1260">
        <v>25102</v>
      </c>
    </row>
    <row r="55" spans="1:15" ht="17.25" customHeight="1">
      <c r="A55" s="1272" t="s">
        <v>374</v>
      </c>
      <c r="B55" s="1272" t="s">
        <v>776</v>
      </c>
      <c r="C55" s="1269">
        <v>36887.350504220514</v>
      </c>
      <c r="D55" s="1269">
        <v>9561.882925145279</v>
      </c>
      <c r="E55" s="1269">
        <v>7983.517875737592</v>
      </c>
      <c r="F55" s="1269">
        <v>14073.342142968386</v>
      </c>
      <c r="G55" s="1269">
        <v>42580.252300613494</v>
      </c>
      <c r="H55" s="1269">
        <v>13111.212933439618</v>
      </c>
      <c r="I55" s="1269">
        <v>7148.518966908798</v>
      </c>
      <c r="J55" s="1269">
        <v>17216.47010977384</v>
      </c>
      <c r="K55" s="1269">
        <v>37100.845577556334</v>
      </c>
      <c r="L55" s="1269">
        <v>9693.451752782179</v>
      </c>
      <c r="M55" s="1269">
        <v>7949.088655196512</v>
      </c>
      <c r="N55" s="1270">
        <v>14192.054725237398</v>
      </c>
      <c r="O55" s="1260">
        <v>28034</v>
      </c>
    </row>
    <row r="56" spans="1:15" ht="17.25" customHeight="1">
      <c r="A56" s="1272" t="s">
        <v>426</v>
      </c>
      <c r="B56" s="1272" t="s">
        <v>70</v>
      </c>
      <c r="C56" s="1269">
        <v>52701.39121338912</v>
      </c>
      <c r="D56" s="1269">
        <v>10047.045871559632</v>
      </c>
      <c r="E56" s="1269">
        <v>7183.545751633987</v>
      </c>
      <c r="F56" s="1269">
        <v>12963.33448484325</v>
      </c>
      <c r="G56" s="1269"/>
      <c r="H56" s="1269"/>
      <c r="I56" s="1269"/>
      <c r="J56" s="1269"/>
      <c r="K56" s="1269">
        <v>52701.39121338912</v>
      </c>
      <c r="L56" s="1269">
        <v>10047.045871559632</v>
      </c>
      <c r="M56" s="1269">
        <v>7183.545751633987</v>
      </c>
      <c r="N56" s="1270">
        <v>12963.33448484325</v>
      </c>
      <c r="O56" s="1260">
        <v>35316</v>
      </c>
    </row>
    <row r="57" spans="1:15" ht="17.25" customHeight="1">
      <c r="A57" s="1272" t="s">
        <v>429</v>
      </c>
      <c r="B57" s="1272" t="s">
        <v>757</v>
      </c>
      <c r="C57" s="1269">
        <v>56643.30985915493</v>
      </c>
      <c r="D57" s="1269">
        <v>9000.59726302768</v>
      </c>
      <c r="E57" s="1269">
        <v>7100.716228467815</v>
      </c>
      <c r="F57" s="1269">
        <v>12824.559218559218</v>
      </c>
      <c r="G57" s="1269"/>
      <c r="H57" s="1269"/>
      <c r="I57" s="1269"/>
      <c r="J57" s="1269"/>
      <c r="K57" s="1269">
        <v>56643.30985915493</v>
      </c>
      <c r="L57" s="1269">
        <v>9000.59726302768</v>
      </c>
      <c r="M57" s="1269">
        <v>7100.716228467815</v>
      </c>
      <c r="N57" s="1270">
        <v>12824.559218559218</v>
      </c>
      <c r="O57" s="1260">
        <v>38671</v>
      </c>
    </row>
    <row r="58" spans="1:15" ht="17.25" customHeight="1">
      <c r="A58" s="1272" t="s">
        <v>430</v>
      </c>
      <c r="B58" s="1272" t="s">
        <v>81</v>
      </c>
      <c r="C58" s="1269">
        <v>61382.79676491019</v>
      </c>
      <c r="D58" s="1269">
        <v>8415.106757087426</v>
      </c>
      <c r="E58" s="1269">
        <v>8228.650987448058</v>
      </c>
      <c r="F58" s="1269">
        <v>11995.831387641361</v>
      </c>
      <c r="G58" s="1269"/>
      <c r="H58" s="1269"/>
      <c r="I58" s="1269"/>
      <c r="J58" s="1269"/>
      <c r="K58" s="1269">
        <v>61382.79676491019</v>
      </c>
      <c r="L58" s="1269">
        <v>8415.106757087426</v>
      </c>
      <c r="M58" s="1269">
        <v>8228.650987448058</v>
      </c>
      <c r="N58" s="1270">
        <v>11995.831387641361</v>
      </c>
      <c r="O58" s="1260">
        <v>42426</v>
      </c>
    </row>
    <row r="59" spans="1:15" ht="17.25" customHeight="1">
      <c r="A59" s="1272" t="s">
        <v>431</v>
      </c>
      <c r="B59" s="1272" t="s">
        <v>758</v>
      </c>
      <c r="C59" s="1269">
        <v>53439.248584015106</v>
      </c>
      <c r="D59" s="1269">
        <v>9319.923383432366</v>
      </c>
      <c r="E59" s="1269">
        <v>7023.679016790496</v>
      </c>
      <c r="F59" s="1269">
        <v>11868.216781945594</v>
      </c>
      <c r="G59" s="1269"/>
      <c r="H59" s="1269"/>
      <c r="I59" s="1269"/>
      <c r="J59" s="1269"/>
      <c r="K59" s="1269">
        <v>53439.248584015106</v>
      </c>
      <c r="L59" s="1269">
        <v>9319.923383432366</v>
      </c>
      <c r="M59" s="1269">
        <v>7023.679016790496</v>
      </c>
      <c r="N59" s="1270">
        <v>11868.216781945594</v>
      </c>
      <c r="O59" s="1260">
        <v>40661</v>
      </c>
    </row>
    <row r="60" spans="1:15" ht="17.25" customHeight="1">
      <c r="A60" s="1272" t="s">
        <v>432</v>
      </c>
      <c r="B60" s="1272" t="s">
        <v>87</v>
      </c>
      <c r="C60" s="1269">
        <v>50574.90214797136</v>
      </c>
      <c r="D60" s="1269">
        <v>7330.823797823798</v>
      </c>
      <c r="E60" s="1269">
        <v>7588.256306760848</v>
      </c>
      <c r="F60" s="1269">
        <v>9873.308753970248</v>
      </c>
      <c r="G60" s="1269"/>
      <c r="H60" s="1269"/>
      <c r="I60" s="1269"/>
      <c r="J60" s="1269"/>
      <c r="K60" s="1269">
        <v>50574.90214797136</v>
      </c>
      <c r="L60" s="1269">
        <v>7330.823797823798</v>
      </c>
      <c r="M60" s="1269">
        <v>7588.256306760848</v>
      </c>
      <c r="N60" s="1270">
        <v>9873.308753970248</v>
      </c>
      <c r="O60" s="1260">
        <v>42599</v>
      </c>
    </row>
    <row r="61" spans="1:15" ht="17.25" customHeight="1">
      <c r="A61" s="1272" t="s">
        <v>433</v>
      </c>
      <c r="B61" s="1272" t="s">
        <v>88</v>
      </c>
      <c r="C61" s="1269">
        <v>52759.257596924464</v>
      </c>
      <c r="D61" s="1269">
        <v>8335.277283573629</v>
      </c>
      <c r="E61" s="1269">
        <v>7244.275140123899</v>
      </c>
      <c r="F61" s="1269">
        <v>11950.836871417827</v>
      </c>
      <c r="G61" s="1269"/>
      <c r="H61" s="1269"/>
      <c r="I61" s="1269"/>
      <c r="J61" s="1269"/>
      <c r="K61" s="1269">
        <v>52759.257596924464</v>
      </c>
      <c r="L61" s="1269">
        <v>8335.277283573629</v>
      </c>
      <c r="M61" s="1269">
        <v>7244.275140123899</v>
      </c>
      <c r="N61" s="1270">
        <v>11950.836871417827</v>
      </c>
      <c r="O61" s="1260">
        <v>35290</v>
      </c>
    </row>
    <row r="62" spans="1:14" ht="16.5" customHeight="1">
      <c r="A62" s="1281"/>
      <c r="B62" s="1281"/>
      <c r="C62" s="1284"/>
      <c r="D62" s="1284"/>
      <c r="E62" s="1284"/>
      <c r="F62" s="1284"/>
      <c r="G62" s="1284" t="s">
        <v>160</v>
      </c>
      <c r="H62" s="1284" t="s">
        <v>160</v>
      </c>
      <c r="I62" s="1284" t="s">
        <v>160</v>
      </c>
      <c r="J62" s="1284" t="s">
        <v>160</v>
      </c>
      <c r="K62" s="1284" t="s">
        <v>160</v>
      </c>
      <c r="L62" s="1284" t="s">
        <v>160</v>
      </c>
      <c r="M62" s="1284" t="s">
        <v>160</v>
      </c>
      <c r="N62" s="1284" t="s">
        <v>160</v>
      </c>
    </row>
    <row r="63" spans="1:16" ht="14.25">
      <c r="A63" s="1309"/>
      <c r="B63" s="1309"/>
      <c r="C63" s="1310"/>
      <c r="D63" s="1310"/>
      <c r="E63" s="1310"/>
      <c r="F63" s="1310"/>
      <c r="G63" s="1310"/>
      <c r="H63" s="1310"/>
      <c r="I63" s="1310"/>
      <c r="J63" s="1310"/>
      <c r="K63" s="1310"/>
      <c r="L63" s="1310"/>
      <c r="M63" s="1310"/>
      <c r="N63" s="1311"/>
      <c r="O63" s="1312"/>
      <c r="P63" s="1312"/>
    </row>
  </sheetData>
  <sheetProtection/>
  <printOptions/>
  <pageMargins left="0.6" right="0.38" top="0.56" bottom="0.45" header="0.36" footer="0.31"/>
  <pageSetup fitToHeight="1" fitToWidth="1" horizontalDpi="600" verticalDpi="600" orientation="portrait" paperSize="9" scale="72" r:id="rId1"/>
</worksheet>
</file>

<file path=xl/worksheets/sheet14.xml><?xml version="1.0" encoding="utf-8"?>
<worksheet xmlns="http://schemas.openxmlformats.org/spreadsheetml/2006/main" xmlns:r="http://schemas.openxmlformats.org/officeDocument/2006/relationships">
  <dimension ref="A1:BP266"/>
  <sheetViews>
    <sheetView zoomScalePageLayoutView="0" workbookViewId="0" topLeftCell="A1">
      <selection activeCell="C1" sqref="C1"/>
    </sheetView>
  </sheetViews>
  <sheetFormatPr defaultColWidth="16.75390625" defaultRowHeight="12.75"/>
  <cols>
    <col min="1" max="1" width="7.125" style="1313" customWidth="1"/>
    <col min="2" max="2" width="16.25390625" style="1313" customWidth="1"/>
    <col min="3" max="3" width="13.875" style="1313" customWidth="1"/>
    <col min="4" max="4" width="6.875" style="1313" customWidth="1"/>
    <col min="5" max="5" width="13.375" style="1313" customWidth="1"/>
    <col min="6" max="6" width="6.375" style="1313" customWidth="1"/>
    <col min="7" max="7" width="13.875" style="1313" customWidth="1"/>
    <col min="8" max="8" width="5.75390625" style="1313" customWidth="1"/>
    <col min="9" max="9" width="13.25390625" style="1313" customWidth="1"/>
    <col min="10" max="10" width="6.625" style="1313" customWidth="1"/>
    <col min="11" max="11" width="13.875" style="1313" customWidth="1"/>
    <col min="12" max="12" width="7.875" style="1313" customWidth="1"/>
    <col min="13" max="13" width="13.875" style="1313" customWidth="1"/>
    <col min="14" max="14" width="8.625" style="1313" customWidth="1"/>
    <col min="15" max="15" width="13.25390625" style="1313" customWidth="1"/>
    <col min="16" max="16" width="7.125" style="1313" customWidth="1"/>
    <col min="17" max="17" width="13.00390625" style="1313" customWidth="1"/>
    <col min="18" max="18" width="7.125" style="1313" customWidth="1"/>
    <col min="19" max="19" width="13.00390625" style="1313" customWidth="1"/>
    <col min="20" max="20" width="7.125" style="1313" customWidth="1"/>
    <col min="21" max="21" width="13.25390625" style="1313" customWidth="1"/>
    <col min="22" max="22" width="7.125" style="1313" customWidth="1"/>
    <col min="23" max="23" width="13.125" style="1313" customWidth="1"/>
    <col min="24" max="24" width="7.125" style="1313" customWidth="1"/>
    <col min="25" max="25" width="12.875" style="1313" customWidth="1"/>
    <col min="26" max="26" width="7.125" style="1313" customWidth="1"/>
    <col min="27" max="27" width="16.375" style="1313" hidden="1" customWidth="1"/>
    <col min="28" max="30" width="16.75390625" style="1313" hidden="1" customWidth="1"/>
    <col min="31" max="16384" width="16.75390625" style="1313" customWidth="1"/>
  </cols>
  <sheetData>
    <row r="1" spans="2:29" ht="24.75" customHeight="1">
      <c r="B1" s="1314"/>
      <c r="C1" s="1315" t="s">
        <v>790</v>
      </c>
      <c r="AC1" s="1313" t="s">
        <v>791</v>
      </c>
    </row>
    <row r="2" ht="8.25" customHeight="1" thickBot="1"/>
    <row r="3" spans="1:28" ht="25.5" customHeight="1">
      <c r="A3" s="1316"/>
      <c r="B3" s="1317" t="s">
        <v>8</v>
      </c>
      <c r="C3" s="1318" t="s">
        <v>792</v>
      </c>
      <c r="D3" s="1319"/>
      <c r="E3" s="1319"/>
      <c r="F3" s="1319"/>
      <c r="G3" s="1319"/>
      <c r="H3" s="1320"/>
      <c r="I3" s="1321" t="s">
        <v>793</v>
      </c>
      <c r="J3" s="1322"/>
      <c r="K3" s="1322"/>
      <c r="L3" s="1322"/>
      <c r="M3" s="1322"/>
      <c r="N3" s="1323"/>
      <c r="O3" s="1318" t="s">
        <v>794</v>
      </c>
      <c r="P3" s="1319"/>
      <c r="Q3" s="1319"/>
      <c r="R3" s="1319"/>
      <c r="S3" s="1319"/>
      <c r="T3" s="1319"/>
      <c r="U3" s="1324" t="s">
        <v>221</v>
      </c>
      <c r="V3" s="1319"/>
      <c r="W3" s="1319"/>
      <c r="X3" s="1319"/>
      <c r="Y3" s="1319"/>
      <c r="Z3" s="1325"/>
      <c r="AA3" s="1316"/>
      <c r="AB3" s="1326"/>
    </row>
    <row r="4" spans="1:28" ht="25.5" customHeight="1" thickBot="1">
      <c r="A4" s="1327"/>
      <c r="B4" s="1327"/>
      <c r="C4" s="1328" t="s">
        <v>244</v>
      </c>
      <c r="D4" s="1329" t="s">
        <v>268</v>
      </c>
      <c r="E4" s="1330" t="s">
        <v>240</v>
      </c>
      <c r="F4" s="1331" t="s">
        <v>268</v>
      </c>
      <c r="G4" s="1332" t="s">
        <v>788</v>
      </c>
      <c r="H4" s="1329" t="s">
        <v>268</v>
      </c>
      <c r="I4" s="1333" t="s">
        <v>244</v>
      </c>
      <c r="J4" s="1331" t="s">
        <v>268</v>
      </c>
      <c r="K4" s="1334" t="s">
        <v>240</v>
      </c>
      <c r="L4" s="1329" t="s">
        <v>268</v>
      </c>
      <c r="M4" s="1333" t="s">
        <v>788</v>
      </c>
      <c r="N4" s="1335" t="s">
        <v>268</v>
      </c>
      <c r="O4" s="1336" t="s">
        <v>244</v>
      </c>
      <c r="P4" s="1329" t="s">
        <v>268</v>
      </c>
      <c r="Q4" s="1333" t="s">
        <v>240</v>
      </c>
      <c r="R4" s="1331" t="s">
        <v>268</v>
      </c>
      <c r="S4" s="1334" t="s">
        <v>788</v>
      </c>
      <c r="T4" s="1329" t="s">
        <v>268</v>
      </c>
      <c r="U4" s="1333" t="s">
        <v>244</v>
      </c>
      <c r="V4" s="1331" t="s">
        <v>268</v>
      </c>
      <c r="W4" s="1334" t="s">
        <v>240</v>
      </c>
      <c r="X4" s="1329" t="s">
        <v>268</v>
      </c>
      <c r="Y4" s="1333" t="s">
        <v>788</v>
      </c>
      <c r="Z4" s="1335" t="s">
        <v>268</v>
      </c>
      <c r="AA4" s="1327"/>
      <c r="AB4" s="1326"/>
    </row>
    <row r="5" spans="1:68" ht="21" customHeight="1">
      <c r="A5" s="1337"/>
      <c r="B5" s="1317" t="s">
        <v>742</v>
      </c>
      <c r="C5" s="1338">
        <v>125720.06276676554</v>
      </c>
      <c r="D5" s="1339" t="s">
        <v>160</v>
      </c>
      <c r="E5" s="1340">
        <v>151710.70278144797</v>
      </c>
      <c r="F5" s="1341" t="s">
        <v>160</v>
      </c>
      <c r="G5" s="1342">
        <v>126256.9477717437</v>
      </c>
      <c r="H5" s="1343"/>
      <c r="I5" s="1340">
        <v>125111.28488576914</v>
      </c>
      <c r="J5" s="1341" t="s">
        <v>160</v>
      </c>
      <c r="K5" s="1342">
        <v>164926.29786224887</v>
      </c>
      <c r="L5" s="1339" t="s">
        <v>160</v>
      </c>
      <c r="M5" s="1340">
        <v>125933.73802382218</v>
      </c>
      <c r="N5" s="1344"/>
      <c r="O5" s="1338">
        <v>26935.99735744457</v>
      </c>
      <c r="P5" s="1345"/>
      <c r="Q5" s="1340">
        <v>31528.411423925194</v>
      </c>
      <c r="R5" s="1346"/>
      <c r="S5" s="1340">
        <v>27030.86221062061</v>
      </c>
      <c r="T5" s="1346"/>
      <c r="U5" s="1342">
        <v>277767.34500997927</v>
      </c>
      <c r="V5" s="1345"/>
      <c r="W5" s="1340">
        <v>348165.41206762206</v>
      </c>
      <c r="X5" s="1346"/>
      <c r="Y5" s="1340">
        <v>279221.5480061865</v>
      </c>
      <c r="Z5" s="1347"/>
      <c r="AA5" s="1348"/>
      <c r="AB5" s="1349"/>
      <c r="AC5" s="1350"/>
      <c r="AD5" s="1350"/>
      <c r="AE5" s="1350"/>
      <c r="AF5" s="1350"/>
      <c r="AG5" s="1350"/>
      <c r="AH5" s="1350"/>
      <c r="AI5" s="1350"/>
      <c r="AJ5" s="1350"/>
      <c r="AK5" s="1350"/>
      <c r="AL5" s="1350"/>
      <c r="AM5" s="1350"/>
      <c r="AN5" s="1350"/>
      <c r="AO5" s="1350"/>
      <c r="AP5" s="1350"/>
      <c r="AQ5" s="1350"/>
      <c r="AR5" s="1350"/>
      <c r="AS5" s="1350"/>
      <c r="AT5" s="1350"/>
      <c r="AU5" s="1350"/>
      <c r="AV5" s="1350"/>
      <c r="AW5" s="1350"/>
      <c r="AX5" s="1350"/>
      <c r="AY5" s="1350"/>
      <c r="AZ5" s="1350"/>
      <c r="BA5" s="1350"/>
      <c r="BB5" s="1350"/>
      <c r="BC5" s="1350"/>
      <c r="BD5" s="1350"/>
      <c r="BE5" s="1350"/>
      <c r="BF5" s="1350"/>
      <c r="BG5" s="1350"/>
      <c r="BH5" s="1350"/>
      <c r="BI5" s="1350"/>
      <c r="BJ5" s="1350"/>
      <c r="BK5" s="1350"/>
      <c r="BL5" s="1350"/>
      <c r="BM5" s="1350"/>
      <c r="BN5" s="1350"/>
      <c r="BO5" s="1350"/>
      <c r="BP5" s="1350"/>
    </row>
    <row r="6" spans="1:68" ht="21" customHeight="1">
      <c r="A6" s="1351"/>
      <c r="B6" s="1327" t="s">
        <v>34</v>
      </c>
      <c r="C6" s="1352">
        <v>131298.9168906595</v>
      </c>
      <c r="D6" s="1353" t="s">
        <v>160</v>
      </c>
      <c r="E6" s="1354">
        <v>151549.85758740618</v>
      </c>
      <c r="F6" s="1355" t="s">
        <v>160</v>
      </c>
      <c r="G6" s="1356">
        <v>131743.2219322596</v>
      </c>
      <c r="H6" s="1357"/>
      <c r="I6" s="1354">
        <v>129303.96073083661</v>
      </c>
      <c r="J6" s="1355" t="s">
        <v>160</v>
      </c>
      <c r="K6" s="1356">
        <v>165011.28259198242</v>
      </c>
      <c r="L6" s="1353" t="s">
        <v>160</v>
      </c>
      <c r="M6" s="1354">
        <v>130087.37831930911</v>
      </c>
      <c r="N6" s="1358"/>
      <c r="O6" s="1352">
        <v>27556.428517344146</v>
      </c>
      <c r="P6" s="1359"/>
      <c r="Q6" s="1354">
        <v>31558.649826102876</v>
      </c>
      <c r="R6" s="1360"/>
      <c r="S6" s="1354">
        <v>27644.237134815758</v>
      </c>
      <c r="T6" s="1361"/>
      <c r="U6" s="1356">
        <v>288159.3061388402</v>
      </c>
      <c r="V6" s="1359"/>
      <c r="W6" s="1354">
        <v>348119.79000549146</v>
      </c>
      <c r="X6" s="1360"/>
      <c r="Y6" s="1354">
        <v>289474.83738638443</v>
      </c>
      <c r="Z6" s="1358"/>
      <c r="AA6" s="1362"/>
      <c r="AB6" s="1349"/>
      <c r="AC6" s="1350"/>
      <c r="AD6" s="1350"/>
      <c r="AE6" s="1350"/>
      <c r="AF6" s="1350"/>
      <c r="AG6" s="1350"/>
      <c r="AH6" s="1350"/>
      <c r="AI6" s="1350"/>
      <c r="AJ6" s="1350"/>
      <c r="AK6" s="1350"/>
      <c r="AL6" s="1350"/>
      <c r="AM6" s="1350"/>
      <c r="AN6" s="1350"/>
      <c r="AO6" s="1350"/>
      <c r="AP6" s="1350"/>
      <c r="AQ6" s="1350"/>
      <c r="AR6" s="1350"/>
      <c r="AS6" s="1350"/>
      <c r="AT6" s="1350"/>
      <c r="AU6" s="1350"/>
      <c r="AV6" s="1350"/>
      <c r="AW6" s="1350"/>
      <c r="AX6" s="1350"/>
      <c r="AY6" s="1350"/>
      <c r="AZ6" s="1350"/>
      <c r="BA6" s="1350"/>
      <c r="BB6" s="1350"/>
      <c r="BC6" s="1350"/>
      <c r="BD6" s="1350"/>
      <c r="BE6" s="1350"/>
      <c r="BF6" s="1350"/>
      <c r="BG6" s="1350"/>
      <c r="BH6" s="1350"/>
      <c r="BI6" s="1350"/>
      <c r="BJ6" s="1350"/>
      <c r="BK6" s="1350"/>
      <c r="BL6" s="1350"/>
      <c r="BM6" s="1350"/>
      <c r="BN6" s="1350"/>
      <c r="BO6" s="1350"/>
      <c r="BP6" s="1350"/>
    </row>
    <row r="7" spans="1:68" ht="21" customHeight="1">
      <c r="A7" s="1351"/>
      <c r="B7" s="1327" t="s">
        <v>35</v>
      </c>
      <c r="C7" s="1352">
        <v>146533.23715649222</v>
      </c>
      <c r="D7" s="1353" t="s">
        <v>160</v>
      </c>
      <c r="E7" s="1354">
        <v>153705.92824704814</v>
      </c>
      <c r="F7" s="1355" t="s">
        <v>160</v>
      </c>
      <c r="G7" s="1356">
        <v>146777.5564613433</v>
      </c>
      <c r="H7" s="1357"/>
      <c r="I7" s="1354">
        <v>133340.0748991096</v>
      </c>
      <c r="J7" s="1355" t="s">
        <v>160</v>
      </c>
      <c r="K7" s="1356">
        <v>163872.093551317</v>
      </c>
      <c r="L7" s="1353" t="s">
        <v>160</v>
      </c>
      <c r="M7" s="1354">
        <v>134380.06971815735</v>
      </c>
      <c r="N7" s="1358"/>
      <c r="O7" s="1352">
        <v>26169.644161168406</v>
      </c>
      <c r="P7" s="1359"/>
      <c r="Q7" s="1354">
        <v>31153.315168029065</v>
      </c>
      <c r="R7" s="1360"/>
      <c r="S7" s="1354">
        <v>26339.400117563346</v>
      </c>
      <c r="T7" s="1361"/>
      <c r="U7" s="1356">
        <v>306042.9562167702</v>
      </c>
      <c r="V7" s="1359"/>
      <c r="W7" s="1354">
        <v>348731.3369663942</v>
      </c>
      <c r="X7" s="1360"/>
      <c r="Y7" s="1354">
        <v>307497.02629706403</v>
      </c>
      <c r="Z7" s="1358"/>
      <c r="AA7" s="1362"/>
      <c r="AB7" s="1349"/>
      <c r="AC7" s="1350"/>
      <c r="AD7" s="1350"/>
      <c r="AE7" s="1350"/>
      <c r="AF7" s="1350"/>
      <c r="AG7" s="1350"/>
      <c r="AH7" s="1350"/>
      <c r="AI7" s="1350"/>
      <c r="AJ7" s="1350"/>
      <c r="AK7" s="1350"/>
      <c r="AL7" s="1350"/>
      <c r="AM7" s="1350"/>
      <c r="AN7" s="1350"/>
      <c r="AO7" s="1350"/>
      <c r="AP7" s="1350"/>
      <c r="AQ7" s="1350"/>
      <c r="AR7" s="1350"/>
      <c r="AS7" s="1350"/>
      <c r="AT7" s="1350"/>
      <c r="AU7" s="1350"/>
      <c r="AV7" s="1350"/>
      <c r="AW7" s="1350"/>
      <c r="AX7" s="1350"/>
      <c r="AY7" s="1350"/>
      <c r="AZ7" s="1350"/>
      <c r="BA7" s="1350"/>
      <c r="BB7" s="1350"/>
      <c r="BC7" s="1350"/>
      <c r="BD7" s="1350"/>
      <c r="BE7" s="1350"/>
      <c r="BF7" s="1350"/>
      <c r="BG7" s="1350"/>
      <c r="BH7" s="1350"/>
      <c r="BI7" s="1350"/>
      <c r="BJ7" s="1350"/>
      <c r="BK7" s="1350"/>
      <c r="BL7" s="1350"/>
      <c r="BM7" s="1350"/>
      <c r="BN7" s="1350"/>
      <c r="BO7" s="1350"/>
      <c r="BP7" s="1350"/>
    </row>
    <row r="8" spans="1:68" ht="21" customHeight="1">
      <c r="A8" s="1351"/>
      <c r="B8" s="1327" t="s">
        <v>36</v>
      </c>
      <c r="C8" s="1352">
        <v>132042.04575675505</v>
      </c>
      <c r="D8" s="1353" t="s">
        <v>160</v>
      </c>
      <c r="E8" s="1354">
        <v>151710.70278144797</v>
      </c>
      <c r="F8" s="1355" t="s">
        <v>160</v>
      </c>
      <c r="G8" s="1356">
        <v>132485.3449910433</v>
      </c>
      <c r="H8" s="1357"/>
      <c r="I8" s="1354">
        <v>129500.84204178212</v>
      </c>
      <c r="J8" s="1355" t="s">
        <v>160</v>
      </c>
      <c r="K8" s="1356">
        <v>164926.29786224887</v>
      </c>
      <c r="L8" s="1353" t="s">
        <v>160</v>
      </c>
      <c r="M8" s="1354">
        <v>130299.27364897369</v>
      </c>
      <c r="N8" s="1358"/>
      <c r="O8" s="1352">
        <v>27488.78129264747</v>
      </c>
      <c r="P8" s="1359"/>
      <c r="Q8" s="1354">
        <v>31528.411423925194</v>
      </c>
      <c r="R8" s="1360"/>
      <c r="S8" s="1354">
        <v>29492.926749000104</v>
      </c>
      <c r="T8" s="1361"/>
      <c r="U8" s="1356">
        <v>289031.6690911846</v>
      </c>
      <c r="V8" s="1359"/>
      <c r="W8" s="1354">
        <v>348165.41206762206</v>
      </c>
      <c r="X8" s="1360"/>
      <c r="Y8" s="1354">
        <v>290364.44656293286</v>
      </c>
      <c r="Z8" s="1358"/>
      <c r="AA8" s="1362"/>
      <c r="AB8" s="1349"/>
      <c r="AC8" s="1350"/>
      <c r="AD8" s="1350"/>
      <c r="AE8" s="1350"/>
      <c r="AF8" s="1350"/>
      <c r="AG8" s="1350"/>
      <c r="AH8" s="1350"/>
      <c r="AI8" s="1350"/>
      <c r="AJ8" s="1350"/>
      <c r="AK8" s="1350"/>
      <c r="AL8" s="1350"/>
      <c r="AM8" s="1350"/>
      <c r="AN8" s="1350"/>
      <c r="AO8" s="1350"/>
      <c r="AP8" s="1350"/>
      <c r="AQ8" s="1350"/>
      <c r="AR8" s="1350"/>
      <c r="AS8" s="1350"/>
      <c r="AT8" s="1350"/>
      <c r="AU8" s="1350"/>
      <c r="AV8" s="1350"/>
      <c r="AW8" s="1350"/>
      <c r="AX8" s="1350"/>
      <c r="AY8" s="1350"/>
      <c r="AZ8" s="1350"/>
      <c r="BA8" s="1350"/>
      <c r="BB8" s="1350"/>
      <c r="BC8" s="1350"/>
      <c r="BD8" s="1350"/>
      <c r="BE8" s="1350"/>
      <c r="BF8" s="1350"/>
      <c r="BG8" s="1350"/>
      <c r="BH8" s="1350"/>
      <c r="BI8" s="1350"/>
      <c r="BJ8" s="1350"/>
      <c r="BK8" s="1350"/>
      <c r="BL8" s="1350"/>
      <c r="BM8" s="1350"/>
      <c r="BN8" s="1350"/>
      <c r="BO8" s="1350"/>
      <c r="BP8" s="1350"/>
    </row>
    <row r="9" spans="1:68" ht="21" customHeight="1">
      <c r="A9" s="1351"/>
      <c r="B9" s="1327" t="s">
        <v>38</v>
      </c>
      <c r="C9" s="1352">
        <v>57875.73988565297</v>
      </c>
      <c r="D9" s="1353" t="s">
        <v>160</v>
      </c>
      <c r="E9" s="1354"/>
      <c r="F9" s="1355" t="s">
        <v>160</v>
      </c>
      <c r="G9" s="1356">
        <v>57875.73988565297</v>
      </c>
      <c r="H9" s="1357"/>
      <c r="I9" s="1354">
        <v>78004.77835621951</v>
      </c>
      <c r="J9" s="1355" t="s">
        <v>160</v>
      </c>
      <c r="K9" s="1356"/>
      <c r="L9" s="1353" t="s">
        <v>160</v>
      </c>
      <c r="M9" s="1354">
        <v>78004.77835621951</v>
      </c>
      <c r="N9" s="1358"/>
      <c r="O9" s="1352">
        <v>21003.799842395587</v>
      </c>
      <c r="P9" s="1359"/>
      <c r="Q9" s="1354" t="s">
        <v>160</v>
      </c>
      <c r="R9" s="1360"/>
      <c r="S9" s="1354">
        <v>21003.799842395587</v>
      </c>
      <c r="T9" s="1361"/>
      <c r="U9" s="1356">
        <v>156884.31808426807</v>
      </c>
      <c r="V9" s="1359"/>
      <c r="W9" s="1354" t="s">
        <v>160</v>
      </c>
      <c r="X9" s="1360"/>
      <c r="Y9" s="1354">
        <v>156884.31808426807</v>
      </c>
      <c r="Z9" s="1358"/>
      <c r="AA9" s="1362"/>
      <c r="AB9" s="1349"/>
      <c r="AC9" s="1350"/>
      <c r="AD9" s="1350"/>
      <c r="AE9" s="1350"/>
      <c r="AF9" s="1350"/>
      <c r="AG9" s="1350"/>
      <c r="AH9" s="1350"/>
      <c r="AI9" s="1350"/>
      <c r="AJ9" s="1350"/>
      <c r="AK9" s="1350"/>
      <c r="AL9" s="1350"/>
      <c r="AM9" s="1350"/>
      <c r="AN9" s="1350"/>
      <c r="AO9" s="1350"/>
      <c r="AP9" s="1350"/>
      <c r="AQ9" s="1350"/>
      <c r="AR9" s="1350"/>
      <c r="AS9" s="1350"/>
      <c r="AT9" s="1350"/>
      <c r="AU9" s="1350"/>
      <c r="AV9" s="1350"/>
      <c r="AW9" s="1350"/>
      <c r="AX9" s="1350"/>
      <c r="AY9" s="1350"/>
      <c r="AZ9" s="1350"/>
      <c r="BA9" s="1350"/>
      <c r="BB9" s="1350"/>
      <c r="BC9" s="1350"/>
      <c r="BD9" s="1350"/>
      <c r="BE9" s="1350"/>
      <c r="BF9" s="1350"/>
      <c r="BG9" s="1350"/>
      <c r="BH9" s="1350"/>
      <c r="BI9" s="1350"/>
      <c r="BJ9" s="1350"/>
      <c r="BK9" s="1350"/>
      <c r="BL9" s="1350"/>
      <c r="BM9" s="1350"/>
      <c r="BN9" s="1350"/>
      <c r="BO9" s="1350"/>
      <c r="BP9" s="1350"/>
    </row>
    <row r="10" spans="1:68" ht="21" customHeight="1">
      <c r="A10" s="1351"/>
      <c r="B10" s="1327"/>
      <c r="C10" s="1352" t="s">
        <v>284</v>
      </c>
      <c r="D10" s="1359"/>
      <c r="E10" s="1354"/>
      <c r="F10" s="1360"/>
      <c r="G10" s="1356"/>
      <c r="H10" s="1357"/>
      <c r="I10" s="1363"/>
      <c r="J10" s="1364"/>
      <c r="K10" s="1365"/>
      <c r="L10" s="1366"/>
      <c r="M10" s="1363"/>
      <c r="N10" s="1367"/>
      <c r="O10" s="1352"/>
      <c r="P10" s="1359"/>
      <c r="Q10" s="1354"/>
      <c r="R10" s="1360"/>
      <c r="S10" s="1354"/>
      <c r="T10" s="1360"/>
      <c r="U10" s="1356" t="s">
        <v>160</v>
      </c>
      <c r="V10" s="1359"/>
      <c r="W10" s="1354" t="s">
        <v>160</v>
      </c>
      <c r="X10" s="1360"/>
      <c r="Y10" s="1354" t="s">
        <v>160</v>
      </c>
      <c r="Z10" s="1368"/>
      <c r="AA10" s="1362"/>
      <c r="AB10" s="1349"/>
      <c r="AC10" s="1350"/>
      <c r="AD10" s="1350"/>
      <c r="AE10" s="1350"/>
      <c r="AF10" s="1350"/>
      <c r="AG10" s="1350"/>
      <c r="AH10" s="1350"/>
      <c r="AI10" s="1350"/>
      <c r="AJ10" s="1350"/>
      <c r="AK10" s="1350"/>
      <c r="AL10" s="1350"/>
      <c r="AM10" s="1350"/>
      <c r="AN10" s="1350"/>
      <c r="AO10" s="1350"/>
      <c r="AP10" s="1350"/>
      <c r="AQ10" s="1350"/>
      <c r="AR10" s="1350"/>
      <c r="AS10" s="1350"/>
      <c r="AT10" s="1350"/>
      <c r="AU10" s="1350"/>
      <c r="AV10" s="1350"/>
      <c r="AW10" s="1350"/>
      <c r="AX10" s="1350"/>
      <c r="AY10" s="1350"/>
      <c r="AZ10" s="1350"/>
      <c r="BA10" s="1350"/>
      <c r="BB10" s="1350"/>
      <c r="BC10" s="1350"/>
      <c r="BD10" s="1350"/>
      <c r="BE10" s="1350"/>
      <c r="BF10" s="1350"/>
      <c r="BG10" s="1350"/>
      <c r="BH10" s="1350"/>
      <c r="BI10" s="1350"/>
      <c r="BJ10" s="1350"/>
      <c r="BK10" s="1350"/>
      <c r="BL10" s="1350"/>
      <c r="BM10" s="1350"/>
      <c r="BN10" s="1350"/>
      <c r="BO10" s="1350"/>
      <c r="BP10" s="1350"/>
    </row>
    <row r="11" spans="1:68" ht="21" customHeight="1">
      <c r="A11" s="1327" t="s">
        <v>297</v>
      </c>
      <c r="B11" s="1327" t="s">
        <v>298</v>
      </c>
      <c r="C11" s="1352">
        <v>128253.34337999363</v>
      </c>
      <c r="D11" s="1302">
        <v>32</v>
      </c>
      <c r="E11" s="1354">
        <v>158202.15783860648</v>
      </c>
      <c r="F11" s="1302">
        <v>12</v>
      </c>
      <c r="G11" s="1356">
        <v>128720.5941520176</v>
      </c>
      <c r="H11" s="1302">
        <v>31</v>
      </c>
      <c r="I11" s="1354">
        <v>127489.53900393547</v>
      </c>
      <c r="J11" s="1302">
        <v>24</v>
      </c>
      <c r="K11" s="1356">
        <v>175009.25613224314</v>
      </c>
      <c r="L11" s="1302">
        <v>13</v>
      </c>
      <c r="M11" s="1369">
        <v>128230.92476213454</v>
      </c>
      <c r="N11" s="1370">
        <v>26</v>
      </c>
      <c r="O11" s="1352">
        <v>27013.893781850657</v>
      </c>
      <c r="P11" s="1302">
        <v>20</v>
      </c>
      <c r="Q11" s="1354">
        <v>34038.268752221826</v>
      </c>
      <c r="R11" s="1371">
        <v>10</v>
      </c>
      <c r="S11" s="1354">
        <v>27123.485586642375</v>
      </c>
      <c r="T11" s="1371">
        <v>19</v>
      </c>
      <c r="U11" s="1356">
        <v>282756.77616577974</v>
      </c>
      <c r="V11" s="1302">
        <v>32</v>
      </c>
      <c r="W11" s="1354">
        <v>367249.6827230714</v>
      </c>
      <c r="X11" s="1371">
        <v>8</v>
      </c>
      <c r="Y11" s="1354">
        <v>284075.0045007945</v>
      </c>
      <c r="Z11" s="1370">
        <v>32</v>
      </c>
      <c r="AA11" s="1372" t="s">
        <v>795</v>
      </c>
      <c r="AB11" s="1349"/>
      <c r="AC11" s="1350"/>
      <c r="AD11" s="1350"/>
      <c r="AE11" s="1350"/>
      <c r="AF11" s="1350"/>
      <c r="AG11" s="1350"/>
      <c r="AH11" s="1350"/>
      <c r="AI11" s="1350"/>
      <c r="AJ11" s="1350"/>
      <c r="AK11" s="1350"/>
      <c r="AL11" s="1350"/>
      <c r="AM11" s="1350"/>
      <c r="AN11" s="1350"/>
      <c r="AO11" s="1350"/>
      <c r="AP11" s="1350"/>
      <c r="AQ11" s="1350"/>
      <c r="AR11" s="1350"/>
      <c r="AS11" s="1350"/>
      <c r="AT11" s="1350"/>
      <c r="AU11" s="1350"/>
      <c r="AV11" s="1350"/>
      <c r="AW11" s="1350"/>
      <c r="AX11" s="1350"/>
      <c r="AY11" s="1350"/>
      <c r="AZ11" s="1350"/>
      <c r="BA11" s="1350"/>
      <c r="BB11" s="1350"/>
      <c r="BC11" s="1350"/>
      <c r="BD11" s="1350"/>
      <c r="BE11" s="1350"/>
      <c r="BF11" s="1350"/>
      <c r="BG11" s="1350"/>
      <c r="BH11" s="1350"/>
      <c r="BI11" s="1350"/>
      <c r="BJ11" s="1350"/>
      <c r="BK11" s="1350"/>
      <c r="BL11" s="1350"/>
      <c r="BM11" s="1350"/>
      <c r="BN11" s="1350"/>
      <c r="BO11" s="1350"/>
      <c r="BP11" s="1350"/>
    </row>
    <row r="12" spans="1:68" ht="21" customHeight="1">
      <c r="A12" s="1327" t="s">
        <v>300</v>
      </c>
      <c r="B12" s="1327" t="s">
        <v>448</v>
      </c>
      <c r="C12" s="1352">
        <v>126166.98558695392</v>
      </c>
      <c r="D12" s="1302">
        <v>35</v>
      </c>
      <c r="E12" s="1354">
        <v>154546.92523020259</v>
      </c>
      <c r="F12" s="1302">
        <v>14</v>
      </c>
      <c r="G12" s="1356">
        <v>126769.8455832877</v>
      </c>
      <c r="H12" s="1302">
        <v>35</v>
      </c>
      <c r="I12" s="1354">
        <v>129123.25535792798</v>
      </c>
      <c r="J12" s="1302">
        <v>20</v>
      </c>
      <c r="K12" s="1356">
        <v>163385.19889502763</v>
      </c>
      <c r="L12" s="1302">
        <v>20</v>
      </c>
      <c r="M12" s="1369">
        <v>129851.06364134261</v>
      </c>
      <c r="N12" s="1370">
        <v>20</v>
      </c>
      <c r="O12" s="1352">
        <v>26410.86020224629</v>
      </c>
      <c r="P12" s="1302">
        <v>24</v>
      </c>
      <c r="Q12" s="1354">
        <v>29819.35543278085</v>
      </c>
      <c r="R12" s="1371">
        <v>25</v>
      </c>
      <c r="S12" s="1354">
        <v>26483.265057507237</v>
      </c>
      <c r="T12" s="1371">
        <v>24</v>
      </c>
      <c r="U12" s="1356">
        <v>281701.1011471282</v>
      </c>
      <c r="V12" s="1302">
        <v>35</v>
      </c>
      <c r="W12" s="1354">
        <v>347751.47955801105</v>
      </c>
      <c r="X12" s="1371">
        <v>15</v>
      </c>
      <c r="Y12" s="1354">
        <v>283104.17428213754</v>
      </c>
      <c r="Z12" s="1370">
        <v>35</v>
      </c>
      <c r="AA12" s="1372" t="s">
        <v>796</v>
      </c>
      <c r="AB12" s="1349"/>
      <c r="AC12" s="1350"/>
      <c r="AD12" s="1350"/>
      <c r="AE12" s="1350"/>
      <c r="AF12" s="1350"/>
      <c r="AG12" s="1350"/>
      <c r="AH12" s="1350"/>
      <c r="AI12" s="1350"/>
      <c r="AJ12" s="1350"/>
      <c r="AK12" s="1350"/>
      <c r="AL12" s="1350"/>
      <c r="AM12" s="1350"/>
      <c r="AN12" s="1350"/>
      <c r="AO12" s="1350"/>
      <c r="AP12" s="1350"/>
      <c r="AQ12" s="1350"/>
      <c r="AR12" s="1350"/>
      <c r="AS12" s="1350"/>
      <c r="AT12" s="1350"/>
      <c r="AU12" s="1350"/>
      <c r="AV12" s="1350"/>
      <c r="AW12" s="1350"/>
      <c r="AX12" s="1350"/>
      <c r="AY12" s="1350"/>
      <c r="AZ12" s="1350"/>
      <c r="BA12" s="1350"/>
      <c r="BB12" s="1350"/>
      <c r="BC12" s="1350"/>
      <c r="BD12" s="1350"/>
      <c r="BE12" s="1350"/>
      <c r="BF12" s="1350"/>
      <c r="BG12" s="1350"/>
      <c r="BH12" s="1350"/>
      <c r="BI12" s="1350"/>
      <c r="BJ12" s="1350"/>
      <c r="BK12" s="1350"/>
      <c r="BL12" s="1350"/>
      <c r="BM12" s="1350"/>
      <c r="BN12" s="1350"/>
      <c r="BO12" s="1350"/>
      <c r="BP12" s="1350"/>
    </row>
    <row r="13" spans="1:68" ht="21" customHeight="1">
      <c r="A13" s="1327" t="s">
        <v>302</v>
      </c>
      <c r="B13" s="1327" t="s">
        <v>303</v>
      </c>
      <c r="C13" s="1352">
        <v>130620.21265788766</v>
      </c>
      <c r="D13" s="1302">
        <v>29</v>
      </c>
      <c r="E13" s="1354">
        <v>186291.46595932802</v>
      </c>
      <c r="F13" s="1302">
        <v>6</v>
      </c>
      <c r="G13" s="1356">
        <v>131725.89501457522</v>
      </c>
      <c r="H13" s="1302">
        <v>28</v>
      </c>
      <c r="I13" s="1354">
        <v>130607.17031263997</v>
      </c>
      <c r="J13" s="1302">
        <v>16</v>
      </c>
      <c r="K13" s="1356">
        <v>180455.93943412908</v>
      </c>
      <c r="L13" s="1302">
        <v>11</v>
      </c>
      <c r="M13" s="1369">
        <v>131597.2127717487</v>
      </c>
      <c r="N13" s="1370">
        <v>14</v>
      </c>
      <c r="O13" s="1352">
        <v>27137.624787243574</v>
      </c>
      <c r="P13" s="1302">
        <v>18</v>
      </c>
      <c r="Q13" s="1354">
        <v>31679.68611847922</v>
      </c>
      <c r="R13" s="1371">
        <v>19</v>
      </c>
      <c r="S13" s="1354">
        <v>27227.834307940855</v>
      </c>
      <c r="T13" s="1371">
        <v>18</v>
      </c>
      <c r="U13" s="1356">
        <v>288365.00775777124</v>
      </c>
      <c r="V13" s="1302">
        <v>27</v>
      </c>
      <c r="W13" s="1354">
        <v>398427.09151193633</v>
      </c>
      <c r="X13" s="1371">
        <v>4</v>
      </c>
      <c r="Y13" s="1354">
        <v>290550.9420942647</v>
      </c>
      <c r="Z13" s="1370">
        <v>27</v>
      </c>
      <c r="AA13" s="1372" t="s">
        <v>797</v>
      </c>
      <c r="AB13" s="1349"/>
      <c r="AC13" s="1350"/>
      <c r="AD13" s="1350"/>
      <c r="AE13" s="1350"/>
      <c r="AF13" s="1350"/>
      <c r="AG13" s="1350"/>
      <c r="AH13" s="1350"/>
      <c r="AI13" s="1350"/>
      <c r="AJ13" s="1350"/>
      <c r="AK13" s="1350"/>
      <c r="AL13" s="1350"/>
      <c r="AM13" s="1350"/>
      <c r="AN13" s="1350"/>
      <c r="AO13" s="1350"/>
      <c r="AP13" s="1350"/>
      <c r="AQ13" s="1350"/>
      <c r="AR13" s="1350"/>
      <c r="AS13" s="1350"/>
      <c r="AT13" s="1350"/>
      <c r="AU13" s="1350"/>
      <c r="AV13" s="1350"/>
      <c r="AW13" s="1350"/>
      <c r="AX13" s="1350"/>
      <c r="AY13" s="1350"/>
      <c r="AZ13" s="1350"/>
      <c r="BA13" s="1350"/>
      <c r="BB13" s="1350"/>
      <c r="BC13" s="1350"/>
      <c r="BD13" s="1350"/>
      <c r="BE13" s="1350"/>
      <c r="BF13" s="1350"/>
      <c r="BG13" s="1350"/>
      <c r="BH13" s="1350"/>
      <c r="BI13" s="1350"/>
      <c r="BJ13" s="1350"/>
      <c r="BK13" s="1350"/>
      <c r="BL13" s="1350"/>
      <c r="BM13" s="1350"/>
      <c r="BN13" s="1350"/>
      <c r="BO13" s="1350"/>
      <c r="BP13" s="1350"/>
    </row>
    <row r="14" spans="1:68" ht="21" customHeight="1">
      <c r="A14" s="1327" t="s">
        <v>304</v>
      </c>
      <c r="B14" s="1327" t="s">
        <v>305</v>
      </c>
      <c r="C14" s="1352">
        <v>135262.92140942405</v>
      </c>
      <c r="D14" s="1302">
        <v>25</v>
      </c>
      <c r="E14" s="1354">
        <v>146618.7744705209</v>
      </c>
      <c r="F14" s="1302">
        <v>19</v>
      </c>
      <c r="G14" s="1356">
        <v>135562.21950998734</v>
      </c>
      <c r="H14" s="1302">
        <v>25</v>
      </c>
      <c r="I14" s="1354">
        <v>129954.72079582255</v>
      </c>
      <c r="J14" s="1302">
        <v>18</v>
      </c>
      <c r="K14" s="1356">
        <v>144314.31024613624</v>
      </c>
      <c r="L14" s="1302">
        <v>29</v>
      </c>
      <c r="M14" s="1369">
        <v>130333.1862289542</v>
      </c>
      <c r="N14" s="1370">
        <v>19</v>
      </c>
      <c r="O14" s="1352">
        <v>28978.993724530115</v>
      </c>
      <c r="P14" s="1302">
        <v>10</v>
      </c>
      <c r="Q14" s="1354">
        <v>32410.37206639954</v>
      </c>
      <c r="R14" s="1371">
        <v>16</v>
      </c>
      <c r="S14" s="1354">
        <v>29069.4321103132</v>
      </c>
      <c r="T14" s="1371">
        <v>10</v>
      </c>
      <c r="U14" s="1356">
        <v>294196.6359297767</v>
      </c>
      <c r="V14" s="1302">
        <v>22</v>
      </c>
      <c r="W14" s="1354">
        <v>323343.45678305667</v>
      </c>
      <c r="X14" s="1371">
        <v>26</v>
      </c>
      <c r="Y14" s="1354">
        <v>294964.8378492547</v>
      </c>
      <c r="Z14" s="1370">
        <v>22</v>
      </c>
      <c r="AA14" s="1372" t="s">
        <v>798</v>
      </c>
      <c r="AB14" s="1349"/>
      <c r="AC14" s="1350"/>
      <c r="AD14" s="1350"/>
      <c r="AE14" s="1350"/>
      <c r="AF14" s="1350"/>
      <c r="AG14" s="1350"/>
      <c r="AH14" s="1350"/>
      <c r="AI14" s="1350"/>
      <c r="AJ14" s="1350"/>
      <c r="AK14" s="1350"/>
      <c r="AL14" s="1350"/>
      <c r="AM14" s="1350"/>
      <c r="AN14" s="1350"/>
      <c r="AO14" s="1350"/>
      <c r="AP14" s="1350"/>
      <c r="AQ14" s="1350"/>
      <c r="AR14" s="1350"/>
      <c r="AS14" s="1350"/>
      <c r="AT14" s="1350"/>
      <c r="AU14" s="1350"/>
      <c r="AV14" s="1350"/>
      <c r="AW14" s="1350"/>
      <c r="AX14" s="1350"/>
      <c r="AY14" s="1350"/>
      <c r="AZ14" s="1350"/>
      <c r="BA14" s="1350"/>
      <c r="BB14" s="1350"/>
      <c r="BC14" s="1350"/>
      <c r="BD14" s="1350"/>
      <c r="BE14" s="1350"/>
      <c r="BF14" s="1350"/>
      <c r="BG14" s="1350"/>
      <c r="BH14" s="1350"/>
      <c r="BI14" s="1350"/>
      <c r="BJ14" s="1350"/>
      <c r="BK14" s="1350"/>
      <c r="BL14" s="1350"/>
      <c r="BM14" s="1350"/>
      <c r="BN14" s="1350"/>
      <c r="BO14" s="1350"/>
      <c r="BP14" s="1350"/>
    </row>
    <row r="15" spans="1:68" ht="21" customHeight="1">
      <c r="A15" s="1327" t="s">
        <v>306</v>
      </c>
      <c r="B15" s="1327" t="s">
        <v>307</v>
      </c>
      <c r="C15" s="1352">
        <v>123762.02473071685</v>
      </c>
      <c r="D15" s="1302">
        <v>36</v>
      </c>
      <c r="E15" s="1354">
        <v>164132.7412353923</v>
      </c>
      <c r="F15" s="1302">
        <v>10</v>
      </c>
      <c r="G15" s="1356">
        <v>124496.8853739326</v>
      </c>
      <c r="H15" s="1302">
        <v>36</v>
      </c>
      <c r="I15" s="1354">
        <v>133210.8220564566</v>
      </c>
      <c r="J15" s="1302">
        <v>12</v>
      </c>
      <c r="K15" s="1356">
        <v>163201.98219254313</v>
      </c>
      <c r="L15" s="1302">
        <v>21</v>
      </c>
      <c r="M15" s="1369">
        <v>133756.7455657864</v>
      </c>
      <c r="N15" s="1370">
        <v>12</v>
      </c>
      <c r="O15" s="1352">
        <v>29597.321664396848</v>
      </c>
      <c r="P15" s="1302">
        <v>7</v>
      </c>
      <c r="Q15" s="1354">
        <v>32196.34390651085</v>
      </c>
      <c r="R15" s="1371">
        <v>18</v>
      </c>
      <c r="S15" s="1354">
        <v>29644.631182828376</v>
      </c>
      <c r="T15" s="1371">
        <v>7</v>
      </c>
      <c r="U15" s="1356">
        <v>286570.1684515703</v>
      </c>
      <c r="V15" s="1302">
        <v>29</v>
      </c>
      <c r="W15" s="1354">
        <v>359531.0673344463</v>
      </c>
      <c r="X15" s="1371">
        <v>11</v>
      </c>
      <c r="Y15" s="1354">
        <v>287898.26212254737</v>
      </c>
      <c r="Z15" s="1370">
        <v>29</v>
      </c>
      <c r="AA15" s="1372" t="s">
        <v>799</v>
      </c>
      <c r="AB15" s="1349"/>
      <c r="AC15" s="1350"/>
      <c r="AD15" s="1350"/>
      <c r="AE15" s="1350"/>
      <c r="AF15" s="1350"/>
      <c r="AG15" s="1350"/>
      <c r="AH15" s="1350"/>
      <c r="AI15" s="1350"/>
      <c r="AJ15" s="1350"/>
      <c r="AK15" s="1350"/>
      <c r="AL15" s="1350"/>
      <c r="AM15" s="1350"/>
      <c r="AN15" s="1350"/>
      <c r="AO15" s="1350"/>
      <c r="AP15" s="1350"/>
      <c r="AQ15" s="1350"/>
      <c r="AR15" s="1350"/>
      <c r="AS15" s="1350"/>
      <c r="AT15" s="1350"/>
      <c r="AU15" s="1350"/>
      <c r="AV15" s="1350"/>
      <c r="AW15" s="1350"/>
      <c r="AX15" s="1350"/>
      <c r="AY15" s="1350"/>
      <c r="AZ15" s="1350"/>
      <c r="BA15" s="1350"/>
      <c r="BB15" s="1350"/>
      <c r="BC15" s="1350"/>
      <c r="BD15" s="1350"/>
      <c r="BE15" s="1350"/>
      <c r="BF15" s="1350"/>
      <c r="BG15" s="1350"/>
      <c r="BH15" s="1350"/>
      <c r="BI15" s="1350"/>
      <c r="BJ15" s="1350"/>
      <c r="BK15" s="1350"/>
      <c r="BL15" s="1350"/>
      <c r="BM15" s="1350"/>
      <c r="BN15" s="1350"/>
      <c r="BO15" s="1350"/>
      <c r="BP15" s="1350"/>
    </row>
    <row r="16" spans="1:68" ht="21" customHeight="1">
      <c r="A16" s="1327" t="s">
        <v>308</v>
      </c>
      <c r="B16" s="1327" t="s">
        <v>449</v>
      </c>
      <c r="C16" s="1352">
        <v>130274.936448753</v>
      </c>
      <c r="D16" s="1302">
        <v>30</v>
      </c>
      <c r="E16" s="1354">
        <v>97034.69315673289</v>
      </c>
      <c r="F16" s="1302">
        <v>35</v>
      </c>
      <c r="G16" s="1356">
        <v>129072.42644944898</v>
      </c>
      <c r="H16" s="1302">
        <v>30</v>
      </c>
      <c r="I16" s="1354">
        <v>140188.90512884248</v>
      </c>
      <c r="J16" s="1302">
        <v>6</v>
      </c>
      <c r="K16" s="1356">
        <v>207328.7549668874</v>
      </c>
      <c r="L16" s="1302">
        <v>3</v>
      </c>
      <c r="M16" s="1369">
        <v>142617.77846989298</v>
      </c>
      <c r="N16" s="1370">
        <v>5</v>
      </c>
      <c r="O16" s="1352">
        <v>27026.562266964953</v>
      </c>
      <c r="P16" s="1302">
        <v>19</v>
      </c>
      <c r="Q16" s="1354">
        <v>28588.43267108168</v>
      </c>
      <c r="R16" s="1371">
        <v>29</v>
      </c>
      <c r="S16" s="1354">
        <v>27083.06500559016</v>
      </c>
      <c r="T16" s="1371">
        <v>20</v>
      </c>
      <c r="U16" s="1356">
        <v>297490.40384456044</v>
      </c>
      <c r="V16" s="1302">
        <v>20</v>
      </c>
      <c r="W16" s="1354">
        <v>332951.880794702</v>
      </c>
      <c r="X16" s="1371">
        <v>21</v>
      </c>
      <c r="Y16" s="1354">
        <v>298773.2699249321</v>
      </c>
      <c r="Z16" s="1370">
        <v>20</v>
      </c>
      <c r="AA16" s="1372" t="s">
        <v>800</v>
      </c>
      <c r="AB16" s="1349"/>
      <c r="AC16" s="1350"/>
      <c r="AD16" s="1350"/>
      <c r="AE16" s="1350"/>
      <c r="AF16" s="1350"/>
      <c r="AG16" s="1350"/>
      <c r="AH16" s="1350"/>
      <c r="AI16" s="1350"/>
      <c r="AJ16" s="1350"/>
      <c r="AK16" s="1350"/>
      <c r="AL16" s="1350"/>
      <c r="AM16" s="1350"/>
      <c r="AN16" s="1350"/>
      <c r="AO16" s="1350"/>
      <c r="AP16" s="1350"/>
      <c r="AQ16" s="1350"/>
      <c r="AR16" s="1350"/>
      <c r="AS16" s="1350"/>
      <c r="AT16" s="1350"/>
      <c r="AU16" s="1350"/>
      <c r="AV16" s="1350"/>
      <c r="AW16" s="1350"/>
      <c r="AX16" s="1350"/>
      <c r="AY16" s="1350"/>
      <c r="AZ16" s="1350"/>
      <c r="BA16" s="1350"/>
      <c r="BB16" s="1350"/>
      <c r="BC16" s="1350"/>
      <c r="BD16" s="1350"/>
      <c r="BE16" s="1350"/>
      <c r="BF16" s="1350"/>
      <c r="BG16" s="1350"/>
      <c r="BH16" s="1350"/>
      <c r="BI16" s="1350"/>
      <c r="BJ16" s="1350"/>
      <c r="BK16" s="1350"/>
      <c r="BL16" s="1350"/>
      <c r="BM16" s="1350"/>
      <c r="BN16" s="1350"/>
      <c r="BO16" s="1350"/>
      <c r="BP16" s="1350"/>
    </row>
    <row r="17" spans="1:68" ht="21" customHeight="1">
      <c r="A17" s="1327" t="s">
        <v>310</v>
      </c>
      <c r="B17" s="1327" t="s">
        <v>311</v>
      </c>
      <c r="C17" s="1352">
        <v>119429.76502242152</v>
      </c>
      <c r="D17" s="1302">
        <v>40</v>
      </c>
      <c r="E17" s="1354">
        <v>234199.75961538462</v>
      </c>
      <c r="F17" s="1302">
        <v>3</v>
      </c>
      <c r="G17" s="1356">
        <v>121640.04777556595</v>
      </c>
      <c r="H17" s="1302">
        <v>40</v>
      </c>
      <c r="I17" s="1354">
        <v>129573.84838329007</v>
      </c>
      <c r="J17" s="1302">
        <v>19</v>
      </c>
      <c r="K17" s="1356">
        <v>172772.04326923078</v>
      </c>
      <c r="L17" s="1302">
        <v>14</v>
      </c>
      <c r="M17" s="1369">
        <v>130405.77510300449</v>
      </c>
      <c r="N17" s="1370">
        <v>18</v>
      </c>
      <c r="O17" s="1352">
        <v>29793.321217842815</v>
      </c>
      <c r="P17" s="1302">
        <v>5</v>
      </c>
      <c r="Q17" s="1354">
        <v>41482.74038461538</v>
      </c>
      <c r="R17" s="1371">
        <v>1</v>
      </c>
      <c r="S17" s="1354">
        <v>30018.440349983797</v>
      </c>
      <c r="T17" s="1371">
        <v>5</v>
      </c>
      <c r="U17" s="1356">
        <v>278796.9346235544</v>
      </c>
      <c r="V17" s="1302">
        <v>38</v>
      </c>
      <c r="W17" s="1354">
        <v>448454.54326923075</v>
      </c>
      <c r="X17" s="1371">
        <v>3</v>
      </c>
      <c r="Y17" s="1354">
        <v>282064.2632285542</v>
      </c>
      <c r="Z17" s="1370">
        <v>37</v>
      </c>
      <c r="AA17" s="1372" t="s">
        <v>801</v>
      </c>
      <c r="AB17" s="1349"/>
      <c r="AC17" s="1350"/>
      <c r="AD17" s="1350"/>
      <c r="AE17" s="1350"/>
      <c r="AF17" s="1350"/>
      <c r="AG17" s="1350"/>
      <c r="AH17" s="1350"/>
      <c r="AI17" s="1350"/>
      <c r="AJ17" s="1350"/>
      <c r="AK17" s="1350"/>
      <c r="AL17" s="1350"/>
      <c r="AM17" s="1350"/>
      <c r="AN17" s="1350"/>
      <c r="AO17" s="1350"/>
      <c r="AP17" s="1350"/>
      <c r="AQ17" s="1350"/>
      <c r="AR17" s="1350"/>
      <c r="AS17" s="1350"/>
      <c r="AT17" s="1350"/>
      <c r="AU17" s="1350"/>
      <c r="AV17" s="1350"/>
      <c r="AW17" s="1350"/>
      <c r="AX17" s="1350"/>
      <c r="AY17" s="1350"/>
      <c r="AZ17" s="1350"/>
      <c r="BA17" s="1350"/>
      <c r="BB17" s="1350"/>
      <c r="BC17" s="1350"/>
      <c r="BD17" s="1350"/>
      <c r="BE17" s="1350"/>
      <c r="BF17" s="1350"/>
      <c r="BG17" s="1350"/>
      <c r="BH17" s="1350"/>
      <c r="BI17" s="1350"/>
      <c r="BJ17" s="1350"/>
      <c r="BK17" s="1350"/>
      <c r="BL17" s="1350"/>
      <c r="BM17" s="1350"/>
      <c r="BN17" s="1350"/>
      <c r="BO17" s="1350"/>
      <c r="BP17" s="1350"/>
    </row>
    <row r="18" spans="1:68" ht="21" customHeight="1">
      <c r="A18" s="1327" t="s">
        <v>312</v>
      </c>
      <c r="B18" s="1327" t="s">
        <v>313</v>
      </c>
      <c r="C18" s="1352">
        <v>127630.78869213765</v>
      </c>
      <c r="D18" s="1302">
        <v>33</v>
      </c>
      <c r="E18" s="1354">
        <v>174134.005859375</v>
      </c>
      <c r="F18" s="1302">
        <v>7</v>
      </c>
      <c r="G18" s="1356">
        <v>128670.35239155588</v>
      </c>
      <c r="H18" s="1302">
        <v>32</v>
      </c>
      <c r="I18" s="1354">
        <v>127485.95985083625</v>
      </c>
      <c r="J18" s="1302">
        <v>25</v>
      </c>
      <c r="K18" s="1356">
        <v>191046.0390625</v>
      </c>
      <c r="L18" s="1302">
        <v>7</v>
      </c>
      <c r="M18" s="1369">
        <v>128906.82393520641</v>
      </c>
      <c r="N18" s="1370">
        <v>22</v>
      </c>
      <c r="O18" s="1352">
        <v>28380.64158274345</v>
      </c>
      <c r="P18" s="1302">
        <v>12</v>
      </c>
      <c r="Q18" s="1354">
        <v>32603.4765625</v>
      </c>
      <c r="R18" s="1371">
        <v>14</v>
      </c>
      <c r="S18" s="1354">
        <v>28475.04163119174</v>
      </c>
      <c r="T18" s="1371">
        <v>12</v>
      </c>
      <c r="U18" s="1356">
        <v>283497.3901257173</v>
      </c>
      <c r="V18" s="1302">
        <v>31</v>
      </c>
      <c r="W18" s="1354">
        <v>397783.521484375</v>
      </c>
      <c r="X18" s="1371">
        <v>5</v>
      </c>
      <c r="Y18" s="1354">
        <v>286052.21795795404</v>
      </c>
      <c r="Z18" s="1370">
        <v>30</v>
      </c>
      <c r="AA18" s="1372" t="s">
        <v>802</v>
      </c>
      <c r="AB18" s="1349"/>
      <c r="AC18" s="1350"/>
      <c r="AD18" s="1350"/>
      <c r="AE18" s="1350"/>
      <c r="AF18" s="1350"/>
      <c r="AG18" s="1350"/>
      <c r="AH18" s="1350"/>
      <c r="AI18" s="1350"/>
      <c r="AJ18" s="1350"/>
      <c r="AK18" s="1350"/>
      <c r="AL18" s="1350"/>
      <c r="AM18" s="1350"/>
      <c r="AN18" s="1350"/>
      <c r="AO18" s="1350"/>
      <c r="AP18" s="1350"/>
      <c r="AQ18" s="1350"/>
      <c r="AR18" s="1350"/>
      <c r="AS18" s="1350"/>
      <c r="AT18" s="1350"/>
      <c r="AU18" s="1350"/>
      <c r="AV18" s="1350"/>
      <c r="AW18" s="1350"/>
      <c r="AX18" s="1350"/>
      <c r="AY18" s="1350"/>
      <c r="AZ18" s="1350"/>
      <c r="BA18" s="1350"/>
      <c r="BB18" s="1350"/>
      <c r="BC18" s="1350"/>
      <c r="BD18" s="1350"/>
      <c r="BE18" s="1350"/>
      <c r="BF18" s="1350"/>
      <c r="BG18" s="1350"/>
      <c r="BH18" s="1350"/>
      <c r="BI18" s="1350"/>
      <c r="BJ18" s="1350"/>
      <c r="BK18" s="1350"/>
      <c r="BL18" s="1350"/>
      <c r="BM18" s="1350"/>
      <c r="BN18" s="1350"/>
      <c r="BO18" s="1350"/>
      <c r="BP18" s="1350"/>
    </row>
    <row r="19" spans="1:68" ht="21" customHeight="1">
      <c r="A19" s="1327" t="s">
        <v>314</v>
      </c>
      <c r="B19" s="1327" t="s">
        <v>315</v>
      </c>
      <c r="C19" s="1352">
        <v>170912.99010674303</v>
      </c>
      <c r="D19" s="1302">
        <v>2</v>
      </c>
      <c r="E19" s="1354">
        <v>62654.601769911504</v>
      </c>
      <c r="F19" s="1302">
        <v>40</v>
      </c>
      <c r="G19" s="1356">
        <v>167819.1110268083</v>
      </c>
      <c r="H19" s="1302">
        <v>2</v>
      </c>
      <c r="I19" s="1354">
        <v>159974.69981775578</v>
      </c>
      <c r="J19" s="1302">
        <v>2</v>
      </c>
      <c r="K19" s="1356">
        <v>207487.0353982301</v>
      </c>
      <c r="L19" s="1302">
        <v>2</v>
      </c>
      <c r="M19" s="1369">
        <v>161332.53844208395</v>
      </c>
      <c r="N19" s="1370">
        <v>2</v>
      </c>
      <c r="O19" s="1352">
        <v>25668.871387659463</v>
      </c>
      <c r="P19" s="1302">
        <v>30</v>
      </c>
      <c r="Q19" s="1354">
        <v>30530.309734513274</v>
      </c>
      <c r="R19" s="1371">
        <v>23</v>
      </c>
      <c r="S19" s="1354">
        <v>25807.804754678808</v>
      </c>
      <c r="T19" s="1371">
        <v>30</v>
      </c>
      <c r="U19" s="1356">
        <v>356556.5613121583</v>
      </c>
      <c r="V19" s="1302">
        <v>2</v>
      </c>
      <c r="W19" s="1354">
        <v>300671.9469026549</v>
      </c>
      <c r="X19" s="1371">
        <v>32</v>
      </c>
      <c r="Y19" s="1354">
        <v>354959.45422357105</v>
      </c>
      <c r="Z19" s="1370">
        <v>2</v>
      </c>
      <c r="AA19" s="1372" t="s">
        <v>803</v>
      </c>
      <c r="AB19" s="1349"/>
      <c r="AC19" s="1350"/>
      <c r="AD19" s="1350"/>
      <c r="AE19" s="1350"/>
      <c r="AF19" s="1350"/>
      <c r="AG19" s="1350"/>
      <c r="AH19" s="1350"/>
      <c r="AI19" s="1350"/>
      <c r="AJ19" s="1350"/>
      <c r="AK19" s="1350"/>
      <c r="AL19" s="1350"/>
      <c r="AM19" s="1350"/>
      <c r="AN19" s="1350"/>
      <c r="AO19" s="1350"/>
      <c r="AP19" s="1350"/>
      <c r="AQ19" s="1350"/>
      <c r="AR19" s="1350"/>
      <c r="AS19" s="1350"/>
      <c r="AT19" s="1350"/>
      <c r="AU19" s="1350"/>
      <c r="AV19" s="1350"/>
      <c r="AW19" s="1350"/>
      <c r="AX19" s="1350"/>
      <c r="AY19" s="1350"/>
      <c r="AZ19" s="1350"/>
      <c r="BA19" s="1350"/>
      <c r="BB19" s="1350"/>
      <c r="BC19" s="1350"/>
      <c r="BD19" s="1350"/>
      <c r="BE19" s="1350"/>
      <c r="BF19" s="1350"/>
      <c r="BG19" s="1350"/>
      <c r="BH19" s="1350"/>
      <c r="BI19" s="1350"/>
      <c r="BJ19" s="1350"/>
      <c r="BK19" s="1350"/>
      <c r="BL19" s="1350"/>
      <c r="BM19" s="1350"/>
      <c r="BN19" s="1350"/>
      <c r="BO19" s="1350"/>
      <c r="BP19" s="1350"/>
    </row>
    <row r="20" spans="1:68" ht="21" customHeight="1">
      <c r="A20" s="1327" t="s">
        <v>316</v>
      </c>
      <c r="B20" s="1327" t="s">
        <v>50</v>
      </c>
      <c r="C20" s="1352">
        <v>132858.44013622846</v>
      </c>
      <c r="D20" s="1302">
        <v>27</v>
      </c>
      <c r="E20" s="1354">
        <v>156112.07505863957</v>
      </c>
      <c r="F20" s="1302">
        <v>13</v>
      </c>
      <c r="G20" s="1356">
        <v>133324.4528760126</v>
      </c>
      <c r="H20" s="1302">
        <v>27</v>
      </c>
      <c r="I20" s="1354">
        <v>130387.38877874069</v>
      </c>
      <c r="J20" s="1302">
        <v>17</v>
      </c>
      <c r="K20" s="1356">
        <v>142027.52931978108</v>
      </c>
      <c r="L20" s="1302">
        <v>31</v>
      </c>
      <c r="M20" s="1369">
        <v>130620.66214882249</v>
      </c>
      <c r="N20" s="1370">
        <v>17</v>
      </c>
      <c r="O20" s="1352">
        <v>29377.00281410892</v>
      </c>
      <c r="P20" s="1302">
        <v>8</v>
      </c>
      <c r="Q20" s="1354">
        <v>30783.70602032838</v>
      </c>
      <c r="R20" s="1371">
        <v>22</v>
      </c>
      <c r="S20" s="1354">
        <v>29405.193745005563</v>
      </c>
      <c r="T20" s="1371">
        <v>8</v>
      </c>
      <c r="U20" s="1356">
        <v>292622.8317290781</v>
      </c>
      <c r="V20" s="1302">
        <v>24</v>
      </c>
      <c r="W20" s="1354">
        <v>328923.310398749</v>
      </c>
      <c r="X20" s="1371">
        <v>24</v>
      </c>
      <c r="Y20" s="1354">
        <v>293350.30876984063</v>
      </c>
      <c r="Z20" s="1370">
        <v>24</v>
      </c>
      <c r="AA20" s="1372">
        <v>10</v>
      </c>
      <c r="AB20" s="1349"/>
      <c r="AC20" s="1350"/>
      <c r="AD20" s="1350"/>
      <c r="AE20" s="1350"/>
      <c r="AF20" s="1350"/>
      <c r="AG20" s="1350"/>
      <c r="AH20" s="1350"/>
      <c r="AI20" s="1350"/>
      <c r="AJ20" s="1350"/>
      <c r="AK20" s="1350"/>
      <c r="AL20" s="1350"/>
      <c r="AM20" s="1350"/>
      <c r="AN20" s="1350"/>
      <c r="AO20" s="1350"/>
      <c r="AP20" s="1350"/>
      <c r="AQ20" s="1350"/>
      <c r="AR20" s="1350"/>
      <c r="AS20" s="1350"/>
      <c r="AT20" s="1350"/>
      <c r="AU20" s="1350"/>
      <c r="AV20" s="1350"/>
      <c r="AW20" s="1350"/>
      <c r="AX20" s="1350"/>
      <c r="AY20" s="1350"/>
      <c r="AZ20" s="1350"/>
      <c r="BA20" s="1350"/>
      <c r="BB20" s="1350"/>
      <c r="BC20" s="1350"/>
      <c r="BD20" s="1350"/>
      <c r="BE20" s="1350"/>
      <c r="BF20" s="1350"/>
      <c r="BG20" s="1350"/>
      <c r="BH20" s="1350"/>
      <c r="BI20" s="1350"/>
      <c r="BJ20" s="1350"/>
      <c r="BK20" s="1350"/>
      <c r="BL20" s="1350"/>
      <c r="BM20" s="1350"/>
      <c r="BN20" s="1350"/>
      <c r="BO20" s="1350"/>
      <c r="BP20" s="1350"/>
    </row>
    <row r="21" spans="1:68" ht="21" customHeight="1">
      <c r="A21" s="1327" t="s">
        <v>317</v>
      </c>
      <c r="B21" s="1327" t="s">
        <v>318</v>
      </c>
      <c r="C21" s="1352">
        <v>162720.06736417033</v>
      </c>
      <c r="D21" s="1302">
        <v>6</v>
      </c>
      <c r="E21" s="1354">
        <v>142164.98759305212</v>
      </c>
      <c r="F21" s="1302">
        <v>22</v>
      </c>
      <c r="G21" s="1356">
        <v>161986.93194087973</v>
      </c>
      <c r="H21" s="1302">
        <v>5</v>
      </c>
      <c r="I21" s="1354">
        <v>156935.1169236417</v>
      </c>
      <c r="J21" s="1302">
        <v>3</v>
      </c>
      <c r="K21" s="1356">
        <v>163907.49379652605</v>
      </c>
      <c r="L21" s="1302">
        <v>18</v>
      </c>
      <c r="M21" s="1369">
        <v>157183.7998052925</v>
      </c>
      <c r="N21" s="1370">
        <v>3</v>
      </c>
      <c r="O21" s="1352">
        <v>24222.83131424376</v>
      </c>
      <c r="P21" s="1302">
        <v>33</v>
      </c>
      <c r="Q21" s="1354">
        <v>26575.45905707196</v>
      </c>
      <c r="R21" s="1371">
        <v>31</v>
      </c>
      <c r="S21" s="1354">
        <v>24306.7421895743</v>
      </c>
      <c r="T21" s="1371">
        <v>34</v>
      </c>
      <c r="U21" s="1356">
        <v>343878.0156020558</v>
      </c>
      <c r="V21" s="1302">
        <v>3</v>
      </c>
      <c r="W21" s="1354">
        <v>332647.94044665014</v>
      </c>
      <c r="X21" s="1371">
        <v>22</v>
      </c>
      <c r="Y21" s="1354">
        <v>343477.47393574653</v>
      </c>
      <c r="Z21" s="1370">
        <v>4</v>
      </c>
      <c r="AA21" s="1372">
        <v>11</v>
      </c>
      <c r="AB21" s="1349"/>
      <c r="AC21" s="1350"/>
      <c r="AD21" s="1350"/>
      <c r="AE21" s="1350"/>
      <c r="AF21" s="1350"/>
      <c r="AG21" s="1350"/>
      <c r="AH21" s="1350"/>
      <c r="AI21" s="1350"/>
      <c r="AJ21" s="1350"/>
      <c r="AK21" s="1350"/>
      <c r="AL21" s="1350"/>
      <c r="AM21" s="1350"/>
      <c r="AN21" s="1350"/>
      <c r="AO21" s="1350"/>
      <c r="AP21" s="1350"/>
      <c r="AQ21" s="1350"/>
      <c r="AR21" s="1350"/>
      <c r="AS21" s="1350"/>
      <c r="AT21" s="1350"/>
      <c r="AU21" s="1350"/>
      <c r="AV21" s="1350"/>
      <c r="AW21" s="1350"/>
      <c r="AX21" s="1350"/>
      <c r="AY21" s="1350"/>
      <c r="AZ21" s="1350"/>
      <c r="BA21" s="1350"/>
      <c r="BB21" s="1350"/>
      <c r="BC21" s="1350"/>
      <c r="BD21" s="1350"/>
      <c r="BE21" s="1350"/>
      <c r="BF21" s="1350"/>
      <c r="BG21" s="1350"/>
      <c r="BH21" s="1350"/>
      <c r="BI21" s="1350"/>
      <c r="BJ21" s="1350"/>
      <c r="BK21" s="1350"/>
      <c r="BL21" s="1350"/>
      <c r="BM21" s="1350"/>
      <c r="BN21" s="1350"/>
      <c r="BO21" s="1350"/>
      <c r="BP21" s="1350"/>
    </row>
    <row r="22" spans="1:68" ht="21" customHeight="1">
      <c r="A22" s="1327" t="s">
        <v>319</v>
      </c>
      <c r="B22" s="1327" t="s">
        <v>320</v>
      </c>
      <c r="C22" s="1352">
        <v>154655.44772913257</v>
      </c>
      <c r="D22" s="1302">
        <v>10</v>
      </c>
      <c r="E22" s="1354">
        <v>162991.30252100842</v>
      </c>
      <c r="F22" s="1302">
        <v>11</v>
      </c>
      <c r="G22" s="1356">
        <v>154853.56371080488</v>
      </c>
      <c r="H22" s="1302">
        <v>11</v>
      </c>
      <c r="I22" s="1354">
        <v>122943.89177577742</v>
      </c>
      <c r="J22" s="1302">
        <v>36</v>
      </c>
      <c r="K22" s="1356">
        <v>144981.03361344538</v>
      </c>
      <c r="L22" s="1302">
        <v>28</v>
      </c>
      <c r="M22" s="1369">
        <v>123467.6425004993</v>
      </c>
      <c r="N22" s="1370">
        <v>34</v>
      </c>
      <c r="O22" s="1352">
        <v>26591.414382160394</v>
      </c>
      <c r="P22" s="1302">
        <v>22</v>
      </c>
      <c r="Q22" s="1354">
        <v>35296.97478991596</v>
      </c>
      <c r="R22" s="1371">
        <v>6</v>
      </c>
      <c r="S22" s="1354">
        <v>26798.31705612143</v>
      </c>
      <c r="T22" s="1371">
        <v>21</v>
      </c>
      <c r="U22" s="1356">
        <v>304190.7538870704</v>
      </c>
      <c r="V22" s="1302">
        <v>15</v>
      </c>
      <c r="W22" s="1354">
        <v>343269.3109243697</v>
      </c>
      <c r="X22" s="1371">
        <v>18</v>
      </c>
      <c r="Y22" s="1354">
        <v>305119.5232674256</v>
      </c>
      <c r="Z22" s="1370">
        <v>12</v>
      </c>
      <c r="AA22" s="1372">
        <v>12</v>
      </c>
      <c r="AB22" s="1349"/>
      <c r="AC22" s="1350"/>
      <c r="AD22" s="1350"/>
      <c r="AE22" s="1350"/>
      <c r="AF22" s="1350"/>
      <c r="AG22" s="1350"/>
      <c r="AH22" s="1350"/>
      <c r="AI22" s="1350"/>
      <c r="AJ22" s="1350"/>
      <c r="AK22" s="1350"/>
      <c r="AL22" s="1350"/>
      <c r="AM22" s="1350"/>
      <c r="AN22" s="1350"/>
      <c r="AO22" s="1350"/>
      <c r="AP22" s="1350"/>
      <c r="AQ22" s="1350"/>
      <c r="AR22" s="1350"/>
      <c r="AS22" s="1350"/>
      <c r="AT22" s="1350"/>
      <c r="AU22" s="1350"/>
      <c r="AV22" s="1350"/>
      <c r="AW22" s="1350"/>
      <c r="AX22" s="1350"/>
      <c r="AY22" s="1350"/>
      <c r="AZ22" s="1350"/>
      <c r="BA22" s="1350"/>
      <c r="BB22" s="1350"/>
      <c r="BC22" s="1350"/>
      <c r="BD22" s="1350"/>
      <c r="BE22" s="1350"/>
      <c r="BF22" s="1350"/>
      <c r="BG22" s="1350"/>
      <c r="BH22" s="1350"/>
      <c r="BI22" s="1350"/>
      <c r="BJ22" s="1350"/>
      <c r="BK22" s="1350"/>
      <c r="BL22" s="1350"/>
      <c r="BM22" s="1350"/>
      <c r="BN22" s="1350"/>
      <c r="BO22" s="1350"/>
      <c r="BP22" s="1350"/>
    </row>
    <row r="23" spans="1:68" ht="21" customHeight="1">
      <c r="A23" s="1327" t="s">
        <v>321</v>
      </c>
      <c r="B23" s="1327" t="s">
        <v>322</v>
      </c>
      <c r="C23" s="1352">
        <v>122752.97858924748</v>
      </c>
      <c r="D23" s="1302">
        <v>38</v>
      </c>
      <c r="E23" s="1354">
        <v>133062.20243673853</v>
      </c>
      <c r="F23" s="1302">
        <v>26</v>
      </c>
      <c r="G23" s="1356">
        <v>122964.61361012775</v>
      </c>
      <c r="H23" s="1302">
        <v>37</v>
      </c>
      <c r="I23" s="1354">
        <v>128366.25628081479</v>
      </c>
      <c r="J23" s="1302">
        <v>21</v>
      </c>
      <c r="K23" s="1356">
        <v>192709.67197750704</v>
      </c>
      <c r="L23" s="1302">
        <v>6</v>
      </c>
      <c r="M23" s="1369">
        <v>129687.14331614591</v>
      </c>
      <c r="N23" s="1370">
        <v>21</v>
      </c>
      <c r="O23" s="1352">
        <v>30904.28725765582</v>
      </c>
      <c r="P23" s="1302">
        <v>1</v>
      </c>
      <c r="Q23" s="1354">
        <v>35631.78069353327</v>
      </c>
      <c r="R23" s="1371">
        <v>5</v>
      </c>
      <c r="S23" s="1354">
        <v>31001.33657842081</v>
      </c>
      <c r="T23" s="1371">
        <v>1</v>
      </c>
      <c r="U23" s="1356">
        <v>282023.5221277181</v>
      </c>
      <c r="V23" s="1302">
        <v>34</v>
      </c>
      <c r="W23" s="1354">
        <v>361403.65510777885</v>
      </c>
      <c r="X23" s="1371">
        <v>10</v>
      </c>
      <c r="Y23" s="1354">
        <v>283653.09350469447</v>
      </c>
      <c r="Z23" s="1370">
        <v>34</v>
      </c>
      <c r="AA23" s="1372">
        <v>13</v>
      </c>
      <c r="AB23" s="1349"/>
      <c r="AC23" s="1350"/>
      <c r="AD23" s="1350"/>
      <c r="AE23" s="1350"/>
      <c r="AF23" s="1350"/>
      <c r="AG23" s="1350"/>
      <c r="AH23" s="1350"/>
      <c r="AI23" s="1350"/>
      <c r="AJ23" s="1350"/>
      <c r="AK23" s="1350"/>
      <c r="AL23" s="1350"/>
      <c r="AM23" s="1350"/>
      <c r="AN23" s="1350"/>
      <c r="AO23" s="1350"/>
      <c r="AP23" s="1350"/>
      <c r="AQ23" s="1350"/>
      <c r="AR23" s="1350"/>
      <c r="AS23" s="1350"/>
      <c r="AT23" s="1350"/>
      <c r="AU23" s="1350"/>
      <c r="AV23" s="1350"/>
      <c r="AW23" s="1350"/>
      <c r="AX23" s="1350"/>
      <c r="AY23" s="1350"/>
      <c r="AZ23" s="1350"/>
      <c r="BA23" s="1350"/>
      <c r="BB23" s="1350"/>
      <c r="BC23" s="1350"/>
      <c r="BD23" s="1350"/>
      <c r="BE23" s="1350"/>
      <c r="BF23" s="1350"/>
      <c r="BG23" s="1350"/>
      <c r="BH23" s="1350"/>
      <c r="BI23" s="1350"/>
      <c r="BJ23" s="1350"/>
      <c r="BK23" s="1350"/>
      <c r="BL23" s="1350"/>
      <c r="BM23" s="1350"/>
      <c r="BN23" s="1350"/>
      <c r="BO23" s="1350"/>
      <c r="BP23" s="1350"/>
    </row>
    <row r="24" spans="1:68" ht="21" customHeight="1">
      <c r="A24" s="1327" t="s">
        <v>323</v>
      </c>
      <c r="B24" s="1327" t="s">
        <v>324</v>
      </c>
      <c r="C24" s="1352">
        <v>151628.72647947742</v>
      </c>
      <c r="D24" s="1302">
        <v>14</v>
      </c>
      <c r="E24" s="1354">
        <v>116001.23844731977</v>
      </c>
      <c r="F24" s="1302">
        <v>30</v>
      </c>
      <c r="G24" s="1356">
        <v>150713.29209213963</v>
      </c>
      <c r="H24" s="1302">
        <v>13</v>
      </c>
      <c r="I24" s="1354">
        <v>124035.99736765136</v>
      </c>
      <c r="J24" s="1302">
        <v>31</v>
      </c>
      <c r="K24" s="1356">
        <v>124557.28280961183</v>
      </c>
      <c r="L24" s="1302">
        <v>38</v>
      </c>
      <c r="M24" s="1369">
        <v>124049.39159344573</v>
      </c>
      <c r="N24" s="1370">
        <v>32</v>
      </c>
      <c r="O24" s="1352">
        <v>28256.774154236133</v>
      </c>
      <c r="P24" s="1302">
        <v>13</v>
      </c>
      <c r="Q24" s="1354">
        <v>28908.26247689464</v>
      </c>
      <c r="R24" s="1371">
        <v>27</v>
      </c>
      <c r="S24" s="1354">
        <v>28273.51389218713</v>
      </c>
      <c r="T24" s="1371">
        <v>14</v>
      </c>
      <c r="U24" s="1356">
        <v>303921.49800136493</v>
      </c>
      <c r="V24" s="1302">
        <v>16</v>
      </c>
      <c r="W24" s="1354">
        <v>269466.78373382625</v>
      </c>
      <c r="X24" s="1371">
        <v>37</v>
      </c>
      <c r="Y24" s="1354">
        <v>303036.1975777725</v>
      </c>
      <c r="Z24" s="1370">
        <v>15</v>
      </c>
      <c r="AA24" s="1372">
        <v>14</v>
      </c>
      <c r="AB24" s="1349"/>
      <c r="AC24" s="1350"/>
      <c r="AD24" s="1350"/>
      <c r="AE24" s="1350"/>
      <c r="AF24" s="1350"/>
      <c r="AG24" s="1350"/>
      <c r="AH24" s="1350"/>
      <c r="AI24" s="1350"/>
      <c r="AJ24" s="1350"/>
      <c r="AK24" s="1350"/>
      <c r="AL24" s="1350"/>
      <c r="AM24" s="1350"/>
      <c r="AN24" s="1350"/>
      <c r="AO24" s="1350"/>
      <c r="AP24" s="1350"/>
      <c r="AQ24" s="1350"/>
      <c r="AR24" s="1350"/>
      <c r="AS24" s="1350"/>
      <c r="AT24" s="1350"/>
      <c r="AU24" s="1350"/>
      <c r="AV24" s="1350"/>
      <c r="AW24" s="1350"/>
      <c r="AX24" s="1350"/>
      <c r="AY24" s="1350"/>
      <c r="AZ24" s="1350"/>
      <c r="BA24" s="1350"/>
      <c r="BB24" s="1350"/>
      <c r="BC24" s="1350"/>
      <c r="BD24" s="1350"/>
      <c r="BE24" s="1350"/>
      <c r="BF24" s="1350"/>
      <c r="BG24" s="1350"/>
      <c r="BH24" s="1350"/>
      <c r="BI24" s="1350"/>
      <c r="BJ24" s="1350"/>
      <c r="BK24" s="1350"/>
      <c r="BL24" s="1350"/>
      <c r="BM24" s="1350"/>
      <c r="BN24" s="1350"/>
      <c r="BO24" s="1350"/>
      <c r="BP24" s="1350"/>
    </row>
    <row r="25" spans="1:68" ht="21" customHeight="1">
      <c r="A25" s="1327" t="s">
        <v>325</v>
      </c>
      <c r="B25" s="1327" t="s">
        <v>326</v>
      </c>
      <c r="C25" s="1352">
        <v>136228.2729944437</v>
      </c>
      <c r="D25" s="1302">
        <v>23</v>
      </c>
      <c r="E25" s="1354">
        <v>136138.32402234638</v>
      </c>
      <c r="F25" s="1302">
        <v>23</v>
      </c>
      <c r="G25" s="1356">
        <v>136225.40972747077</v>
      </c>
      <c r="H25" s="1302">
        <v>23</v>
      </c>
      <c r="I25" s="1354">
        <v>138328.6587684254</v>
      </c>
      <c r="J25" s="1302">
        <v>7</v>
      </c>
      <c r="K25" s="1356">
        <v>129388.35195530727</v>
      </c>
      <c r="L25" s="1302">
        <v>35</v>
      </c>
      <c r="M25" s="1369">
        <v>138044.06979949318</v>
      </c>
      <c r="N25" s="1370">
        <v>8</v>
      </c>
      <c r="O25" s="1352">
        <v>30328.938329430133</v>
      </c>
      <c r="P25" s="1302">
        <v>2</v>
      </c>
      <c r="Q25" s="1354">
        <v>32676.22905027933</v>
      </c>
      <c r="R25" s="1371">
        <v>13</v>
      </c>
      <c r="S25" s="1354">
        <v>30403.657582358956</v>
      </c>
      <c r="T25" s="1371">
        <v>2</v>
      </c>
      <c r="U25" s="1356">
        <v>304885.87009229924</v>
      </c>
      <c r="V25" s="1302">
        <v>13</v>
      </c>
      <c r="W25" s="1354">
        <v>298202.90502793295</v>
      </c>
      <c r="X25" s="1371">
        <v>33</v>
      </c>
      <c r="Y25" s="1354">
        <v>304673.1371093229</v>
      </c>
      <c r="Z25" s="1370">
        <v>14</v>
      </c>
      <c r="AA25" s="1372">
        <v>15</v>
      </c>
      <c r="AB25" s="1349"/>
      <c r="AC25" s="1350"/>
      <c r="AD25" s="1350"/>
      <c r="AE25" s="1350"/>
      <c r="AF25" s="1350"/>
      <c r="AG25" s="1350"/>
      <c r="AH25" s="1350"/>
      <c r="AI25" s="1350"/>
      <c r="AJ25" s="1350"/>
      <c r="AK25" s="1350"/>
      <c r="AL25" s="1350"/>
      <c r="AM25" s="1350"/>
      <c r="AN25" s="1350"/>
      <c r="AO25" s="1350"/>
      <c r="AP25" s="1350"/>
      <c r="AQ25" s="1350"/>
      <c r="AR25" s="1350"/>
      <c r="AS25" s="1350"/>
      <c r="AT25" s="1350"/>
      <c r="AU25" s="1350"/>
      <c r="AV25" s="1350"/>
      <c r="AW25" s="1350"/>
      <c r="AX25" s="1350"/>
      <c r="AY25" s="1350"/>
      <c r="AZ25" s="1350"/>
      <c r="BA25" s="1350"/>
      <c r="BB25" s="1350"/>
      <c r="BC25" s="1350"/>
      <c r="BD25" s="1350"/>
      <c r="BE25" s="1350"/>
      <c r="BF25" s="1350"/>
      <c r="BG25" s="1350"/>
      <c r="BH25" s="1350"/>
      <c r="BI25" s="1350"/>
      <c r="BJ25" s="1350"/>
      <c r="BK25" s="1350"/>
      <c r="BL25" s="1350"/>
      <c r="BM25" s="1350"/>
      <c r="BN25" s="1350"/>
      <c r="BO25" s="1350"/>
      <c r="BP25" s="1350"/>
    </row>
    <row r="26" spans="1:68" ht="21" customHeight="1">
      <c r="A26" s="1327" t="s">
        <v>327</v>
      </c>
      <c r="B26" s="1327" t="s">
        <v>328</v>
      </c>
      <c r="C26" s="1352">
        <v>135876.77778385175</v>
      </c>
      <c r="D26" s="1302">
        <v>24</v>
      </c>
      <c r="E26" s="1354">
        <v>133357.66009280743</v>
      </c>
      <c r="F26" s="1302">
        <v>25</v>
      </c>
      <c r="G26" s="1356">
        <v>135818.79125721</v>
      </c>
      <c r="H26" s="1302">
        <v>24</v>
      </c>
      <c r="I26" s="1354">
        <v>132946.9936314437</v>
      </c>
      <c r="J26" s="1302">
        <v>13</v>
      </c>
      <c r="K26" s="1356">
        <v>146198.11368909513</v>
      </c>
      <c r="L26" s="1302">
        <v>27</v>
      </c>
      <c r="M26" s="1369">
        <v>133252.01567506944</v>
      </c>
      <c r="N26" s="1370">
        <v>13</v>
      </c>
      <c r="O26" s="1352">
        <v>30193.785054392392</v>
      </c>
      <c r="P26" s="1302">
        <v>3</v>
      </c>
      <c r="Q26" s="1354">
        <v>34042.946635730856</v>
      </c>
      <c r="R26" s="1371">
        <v>9</v>
      </c>
      <c r="S26" s="1354">
        <v>30282.38731040376</v>
      </c>
      <c r="T26" s="1371">
        <v>3</v>
      </c>
      <c r="U26" s="1356">
        <v>299017.55646968784</v>
      </c>
      <c r="V26" s="1302">
        <v>19</v>
      </c>
      <c r="W26" s="1354">
        <v>313598.7204176334</v>
      </c>
      <c r="X26" s="1371">
        <v>28</v>
      </c>
      <c r="Y26" s="1354">
        <v>299353.1942426832</v>
      </c>
      <c r="Z26" s="1370">
        <v>19</v>
      </c>
      <c r="AA26" s="1372">
        <v>16</v>
      </c>
      <c r="AB26" s="1349"/>
      <c r="AC26" s="1350"/>
      <c r="AD26" s="1350"/>
      <c r="AE26" s="1350"/>
      <c r="AF26" s="1350"/>
      <c r="AG26" s="1350"/>
      <c r="AH26" s="1350"/>
      <c r="AI26" s="1350"/>
      <c r="AJ26" s="1350"/>
      <c r="AK26" s="1350"/>
      <c r="AL26" s="1350"/>
      <c r="AM26" s="1350"/>
      <c r="AN26" s="1350"/>
      <c r="AO26" s="1350"/>
      <c r="AP26" s="1350"/>
      <c r="AQ26" s="1350"/>
      <c r="AR26" s="1350"/>
      <c r="AS26" s="1350"/>
      <c r="AT26" s="1350"/>
      <c r="AU26" s="1350"/>
      <c r="AV26" s="1350"/>
      <c r="AW26" s="1350"/>
      <c r="AX26" s="1350"/>
      <c r="AY26" s="1350"/>
      <c r="AZ26" s="1350"/>
      <c r="BA26" s="1350"/>
      <c r="BB26" s="1350"/>
      <c r="BC26" s="1350"/>
      <c r="BD26" s="1350"/>
      <c r="BE26" s="1350"/>
      <c r="BF26" s="1350"/>
      <c r="BG26" s="1350"/>
      <c r="BH26" s="1350"/>
      <c r="BI26" s="1350"/>
      <c r="BJ26" s="1350"/>
      <c r="BK26" s="1350"/>
      <c r="BL26" s="1350"/>
      <c r="BM26" s="1350"/>
      <c r="BN26" s="1350"/>
      <c r="BO26" s="1350"/>
      <c r="BP26" s="1350"/>
    </row>
    <row r="27" spans="1:68" ht="21" customHeight="1">
      <c r="A27" s="1327" t="s">
        <v>329</v>
      </c>
      <c r="B27" s="1327" t="s">
        <v>330</v>
      </c>
      <c r="C27" s="1352">
        <v>153403.18939598525</v>
      </c>
      <c r="D27" s="1302">
        <v>12</v>
      </c>
      <c r="E27" s="1354">
        <v>205187.70408163266</v>
      </c>
      <c r="F27" s="1302">
        <v>5</v>
      </c>
      <c r="G27" s="1356">
        <v>155168.21241631164</v>
      </c>
      <c r="H27" s="1302">
        <v>9</v>
      </c>
      <c r="I27" s="1354">
        <v>131506.46196777388</v>
      </c>
      <c r="J27" s="1302">
        <v>15</v>
      </c>
      <c r="K27" s="1356">
        <v>120062.2193877551</v>
      </c>
      <c r="L27" s="1302">
        <v>39</v>
      </c>
      <c r="M27" s="1369">
        <v>131116.39648726198</v>
      </c>
      <c r="N27" s="1370">
        <v>16</v>
      </c>
      <c r="O27" s="1352">
        <v>29739.223152398958</v>
      </c>
      <c r="P27" s="1302">
        <v>6</v>
      </c>
      <c r="Q27" s="1354">
        <v>33448.77551020408</v>
      </c>
      <c r="R27" s="1371">
        <v>12</v>
      </c>
      <c r="S27" s="1354">
        <v>29865.65950786888</v>
      </c>
      <c r="T27" s="1371">
        <v>6</v>
      </c>
      <c r="U27" s="1356">
        <v>314648.8745161581</v>
      </c>
      <c r="V27" s="1302">
        <v>9</v>
      </c>
      <c r="W27" s="1354">
        <v>358698.69897959183</v>
      </c>
      <c r="X27" s="1371">
        <v>12</v>
      </c>
      <c r="Y27" s="1354">
        <v>316150.26841144246</v>
      </c>
      <c r="Z27" s="1370">
        <v>8</v>
      </c>
      <c r="AA27" s="1372">
        <v>17</v>
      </c>
      <c r="AB27" s="1349"/>
      <c r="AC27" s="1350"/>
      <c r="AD27" s="1350"/>
      <c r="AE27" s="1350"/>
      <c r="AF27" s="1350"/>
      <c r="AG27" s="1350"/>
      <c r="AH27" s="1350"/>
      <c r="AI27" s="1350"/>
      <c r="AJ27" s="1350"/>
      <c r="AK27" s="1350"/>
      <c r="AL27" s="1350"/>
      <c r="AM27" s="1350"/>
      <c r="AN27" s="1350"/>
      <c r="AO27" s="1350"/>
      <c r="AP27" s="1350"/>
      <c r="AQ27" s="1350"/>
      <c r="AR27" s="1350"/>
      <c r="AS27" s="1350"/>
      <c r="AT27" s="1350"/>
      <c r="AU27" s="1350"/>
      <c r="AV27" s="1350"/>
      <c r="AW27" s="1350"/>
      <c r="AX27" s="1350"/>
      <c r="AY27" s="1350"/>
      <c r="AZ27" s="1350"/>
      <c r="BA27" s="1350"/>
      <c r="BB27" s="1350"/>
      <c r="BC27" s="1350"/>
      <c r="BD27" s="1350"/>
      <c r="BE27" s="1350"/>
      <c r="BF27" s="1350"/>
      <c r="BG27" s="1350"/>
      <c r="BH27" s="1350"/>
      <c r="BI27" s="1350"/>
      <c r="BJ27" s="1350"/>
      <c r="BK27" s="1350"/>
      <c r="BL27" s="1350"/>
      <c r="BM27" s="1350"/>
      <c r="BN27" s="1350"/>
      <c r="BO27" s="1350"/>
      <c r="BP27" s="1350"/>
    </row>
    <row r="28" spans="1:68" ht="21" customHeight="1">
      <c r="A28" s="1327" t="s">
        <v>331</v>
      </c>
      <c r="B28" s="1327" t="s">
        <v>332</v>
      </c>
      <c r="C28" s="1352">
        <v>139634.2272574367</v>
      </c>
      <c r="D28" s="1302">
        <v>20</v>
      </c>
      <c r="E28" s="1354">
        <v>98371.08044382802</v>
      </c>
      <c r="F28" s="1302">
        <v>34</v>
      </c>
      <c r="G28" s="1356">
        <v>138252.40055736183</v>
      </c>
      <c r="H28" s="1302">
        <v>20</v>
      </c>
      <c r="I28" s="1354">
        <v>117755.25416886924</v>
      </c>
      <c r="J28" s="1302">
        <v>41</v>
      </c>
      <c r="K28" s="1356">
        <v>163674.17753120666</v>
      </c>
      <c r="L28" s="1302">
        <v>19</v>
      </c>
      <c r="M28" s="1369">
        <v>119292.99424059452</v>
      </c>
      <c r="N28" s="1370">
        <v>41</v>
      </c>
      <c r="O28" s="1352">
        <v>28170.182613292327</v>
      </c>
      <c r="P28" s="1302">
        <v>14</v>
      </c>
      <c r="Q28" s="1354">
        <v>28417.115117891815</v>
      </c>
      <c r="R28" s="1371">
        <v>30</v>
      </c>
      <c r="S28" s="1354">
        <v>28178.451927542963</v>
      </c>
      <c r="T28" s="1371">
        <v>15</v>
      </c>
      <c r="U28" s="1356">
        <v>285559.66403959825</v>
      </c>
      <c r="V28" s="1302">
        <v>30</v>
      </c>
      <c r="W28" s="1354">
        <v>290462.3730929265</v>
      </c>
      <c r="X28" s="1371">
        <v>36</v>
      </c>
      <c r="Y28" s="1354">
        <v>285723.8467254993</v>
      </c>
      <c r="Z28" s="1370">
        <v>31</v>
      </c>
      <c r="AA28" s="1372">
        <v>18</v>
      </c>
      <c r="AB28" s="1349"/>
      <c r="AC28" s="1350"/>
      <c r="AD28" s="1350"/>
      <c r="AE28" s="1350"/>
      <c r="AF28" s="1350"/>
      <c r="AG28" s="1350"/>
      <c r="AH28" s="1350"/>
      <c r="AI28" s="1350"/>
      <c r="AJ28" s="1350"/>
      <c r="AK28" s="1350"/>
      <c r="AL28" s="1350"/>
      <c r="AM28" s="1350"/>
      <c r="AN28" s="1350"/>
      <c r="AO28" s="1350"/>
      <c r="AP28" s="1350"/>
      <c r="AQ28" s="1350"/>
      <c r="AR28" s="1350"/>
      <c r="AS28" s="1350"/>
      <c r="AT28" s="1350"/>
      <c r="AU28" s="1350"/>
      <c r="AV28" s="1350"/>
      <c r="AW28" s="1350"/>
      <c r="AX28" s="1350"/>
      <c r="AY28" s="1350"/>
      <c r="AZ28" s="1350"/>
      <c r="BA28" s="1350"/>
      <c r="BB28" s="1350"/>
      <c r="BC28" s="1350"/>
      <c r="BD28" s="1350"/>
      <c r="BE28" s="1350"/>
      <c r="BF28" s="1350"/>
      <c r="BG28" s="1350"/>
      <c r="BH28" s="1350"/>
      <c r="BI28" s="1350"/>
      <c r="BJ28" s="1350"/>
      <c r="BK28" s="1350"/>
      <c r="BL28" s="1350"/>
      <c r="BM28" s="1350"/>
      <c r="BN28" s="1350"/>
      <c r="BO28" s="1350"/>
      <c r="BP28" s="1350"/>
    </row>
    <row r="29" spans="1:68" ht="21" customHeight="1">
      <c r="A29" s="1327" t="s">
        <v>333</v>
      </c>
      <c r="B29" s="1327" t="s">
        <v>334</v>
      </c>
      <c r="C29" s="1352">
        <v>148359.29577328562</v>
      </c>
      <c r="D29" s="1302">
        <v>17</v>
      </c>
      <c r="E29" s="1354">
        <v>145484.88706365504</v>
      </c>
      <c r="F29" s="1302">
        <v>20</v>
      </c>
      <c r="G29" s="1356">
        <v>148229.99251801218</v>
      </c>
      <c r="H29" s="1302">
        <v>16</v>
      </c>
      <c r="I29" s="1354">
        <v>119676.2951929587</v>
      </c>
      <c r="J29" s="1302">
        <v>39</v>
      </c>
      <c r="K29" s="1356">
        <v>137643.79876796715</v>
      </c>
      <c r="L29" s="1302">
        <v>32</v>
      </c>
      <c r="M29" s="1369">
        <v>120484.55071125069</v>
      </c>
      <c r="N29" s="1370">
        <v>40</v>
      </c>
      <c r="O29" s="1352">
        <v>27145.865170712834</v>
      </c>
      <c r="P29" s="1302">
        <v>17</v>
      </c>
      <c r="Q29" s="1354">
        <v>32472.792607802876</v>
      </c>
      <c r="R29" s="1371">
        <v>15</v>
      </c>
      <c r="S29" s="1354">
        <v>27385.49325697395</v>
      </c>
      <c r="T29" s="1371">
        <v>17</v>
      </c>
      <c r="U29" s="1356">
        <v>295181.45613695716</v>
      </c>
      <c r="V29" s="1302">
        <v>21</v>
      </c>
      <c r="W29" s="1354">
        <v>315601.47843942506</v>
      </c>
      <c r="X29" s="1371">
        <v>27</v>
      </c>
      <c r="Y29" s="1354">
        <v>296100.03648623684</v>
      </c>
      <c r="Z29" s="1370">
        <v>21</v>
      </c>
      <c r="AA29" s="1372">
        <v>19</v>
      </c>
      <c r="AB29" s="1349"/>
      <c r="AC29" s="1350"/>
      <c r="AD29" s="1350"/>
      <c r="AE29" s="1350"/>
      <c r="AF29" s="1350"/>
      <c r="AG29" s="1350"/>
      <c r="AH29" s="1350"/>
      <c r="AI29" s="1350"/>
      <c r="AJ29" s="1350"/>
      <c r="AK29" s="1350"/>
      <c r="AL29" s="1350"/>
      <c r="AM29" s="1350"/>
      <c r="AN29" s="1350"/>
      <c r="AO29" s="1350"/>
      <c r="AP29" s="1350"/>
      <c r="AQ29" s="1350"/>
      <c r="AR29" s="1350"/>
      <c r="AS29" s="1350"/>
      <c r="AT29" s="1350"/>
      <c r="AU29" s="1350"/>
      <c r="AV29" s="1350"/>
      <c r="AW29" s="1350"/>
      <c r="AX29" s="1350"/>
      <c r="AY29" s="1350"/>
      <c r="AZ29" s="1350"/>
      <c r="BA29" s="1350"/>
      <c r="BB29" s="1350"/>
      <c r="BC29" s="1350"/>
      <c r="BD29" s="1350"/>
      <c r="BE29" s="1350"/>
      <c r="BF29" s="1350"/>
      <c r="BG29" s="1350"/>
      <c r="BH29" s="1350"/>
      <c r="BI29" s="1350"/>
      <c r="BJ29" s="1350"/>
      <c r="BK29" s="1350"/>
      <c r="BL29" s="1350"/>
      <c r="BM29" s="1350"/>
      <c r="BN29" s="1350"/>
      <c r="BO29" s="1350"/>
      <c r="BP29" s="1350"/>
    </row>
    <row r="30" spans="1:68" ht="21" customHeight="1">
      <c r="A30" s="1327" t="s">
        <v>335</v>
      </c>
      <c r="B30" s="1327" t="s">
        <v>189</v>
      </c>
      <c r="C30" s="1352">
        <v>120880.63321299638</v>
      </c>
      <c r="D30" s="1302">
        <v>39</v>
      </c>
      <c r="E30" s="1354">
        <v>171796.04982206406</v>
      </c>
      <c r="F30" s="1302">
        <v>8</v>
      </c>
      <c r="G30" s="1356">
        <v>122866.09422703303</v>
      </c>
      <c r="H30" s="1302">
        <v>38</v>
      </c>
      <c r="I30" s="1354">
        <v>125790.0440433213</v>
      </c>
      <c r="J30" s="1302">
        <v>30</v>
      </c>
      <c r="K30" s="1356">
        <v>180522.77580071174</v>
      </c>
      <c r="L30" s="1302">
        <v>10</v>
      </c>
      <c r="M30" s="1369">
        <v>127924.36233694144</v>
      </c>
      <c r="N30" s="1370">
        <v>29</v>
      </c>
      <c r="O30" s="1352">
        <v>29907.483032490974</v>
      </c>
      <c r="P30" s="1302">
        <v>4</v>
      </c>
      <c r="Q30" s="1354">
        <v>34413.41637010676</v>
      </c>
      <c r="R30" s="1371">
        <v>8</v>
      </c>
      <c r="S30" s="1354">
        <v>30083.19317235637</v>
      </c>
      <c r="T30" s="1371">
        <v>4</v>
      </c>
      <c r="U30" s="1356">
        <v>276578.1602888087</v>
      </c>
      <c r="V30" s="1302">
        <v>40</v>
      </c>
      <c r="W30" s="1354">
        <v>386732.24199288257</v>
      </c>
      <c r="X30" s="1371">
        <v>7</v>
      </c>
      <c r="Y30" s="1354">
        <v>280873.64973633084</v>
      </c>
      <c r="Z30" s="1370">
        <v>38</v>
      </c>
      <c r="AA30" s="1372">
        <v>20</v>
      </c>
      <c r="AB30" s="1349"/>
      <c r="AC30" s="1350"/>
      <c r="AD30" s="1350"/>
      <c r="AE30" s="1350"/>
      <c r="AF30" s="1350"/>
      <c r="AG30" s="1350"/>
      <c r="AH30" s="1350"/>
      <c r="AI30" s="1350"/>
      <c r="AJ30" s="1350"/>
      <c r="AK30" s="1350"/>
      <c r="AL30" s="1350"/>
      <c r="AM30" s="1350"/>
      <c r="AN30" s="1350"/>
      <c r="AO30" s="1350"/>
      <c r="AP30" s="1350"/>
      <c r="AQ30" s="1350"/>
      <c r="AR30" s="1350"/>
      <c r="AS30" s="1350"/>
      <c r="AT30" s="1350"/>
      <c r="AU30" s="1350"/>
      <c r="AV30" s="1350"/>
      <c r="AW30" s="1350"/>
      <c r="AX30" s="1350"/>
      <c r="AY30" s="1350"/>
      <c r="AZ30" s="1350"/>
      <c r="BA30" s="1350"/>
      <c r="BB30" s="1350"/>
      <c r="BC30" s="1350"/>
      <c r="BD30" s="1350"/>
      <c r="BE30" s="1350"/>
      <c r="BF30" s="1350"/>
      <c r="BG30" s="1350"/>
      <c r="BH30" s="1350"/>
      <c r="BI30" s="1350"/>
      <c r="BJ30" s="1350"/>
      <c r="BK30" s="1350"/>
      <c r="BL30" s="1350"/>
      <c r="BM30" s="1350"/>
      <c r="BN30" s="1350"/>
      <c r="BO30" s="1350"/>
      <c r="BP30" s="1350"/>
    </row>
    <row r="31" spans="1:68" ht="21" customHeight="1">
      <c r="A31" s="1327" t="s">
        <v>336</v>
      </c>
      <c r="B31" s="1327" t="s">
        <v>804</v>
      </c>
      <c r="C31" s="1352">
        <v>138364.34012443578</v>
      </c>
      <c r="D31" s="1302">
        <v>21</v>
      </c>
      <c r="E31" s="1354">
        <v>125684.20612813371</v>
      </c>
      <c r="F31" s="1302">
        <v>27</v>
      </c>
      <c r="G31" s="1356">
        <v>137832.2961664329</v>
      </c>
      <c r="H31" s="1302">
        <v>22</v>
      </c>
      <c r="I31" s="1354">
        <v>126037.46431621324</v>
      </c>
      <c r="J31" s="1302">
        <v>29</v>
      </c>
      <c r="K31" s="1356">
        <v>135455.7381615599</v>
      </c>
      <c r="L31" s="1302">
        <v>33</v>
      </c>
      <c r="M31" s="1369">
        <v>126432.644343151</v>
      </c>
      <c r="N31" s="1370">
        <v>30</v>
      </c>
      <c r="O31" s="1352">
        <v>26536.13273148713</v>
      </c>
      <c r="P31" s="1302">
        <v>23</v>
      </c>
      <c r="Q31" s="1354">
        <v>31541.75487465181</v>
      </c>
      <c r="R31" s="1371">
        <v>20</v>
      </c>
      <c r="S31" s="1354">
        <v>26746.162926601217</v>
      </c>
      <c r="T31" s="1371">
        <v>23</v>
      </c>
      <c r="U31" s="1356">
        <v>290937.93717213615</v>
      </c>
      <c r="V31" s="1302">
        <v>25</v>
      </c>
      <c r="W31" s="1354">
        <v>292681.6991643454</v>
      </c>
      <c r="X31" s="1371">
        <v>34</v>
      </c>
      <c r="Y31" s="1354">
        <v>291011.1034361851</v>
      </c>
      <c r="Z31" s="1370">
        <v>26</v>
      </c>
      <c r="AA31" s="1372">
        <v>21</v>
      </c>
      <c r="AB31" s="1349"/>
      <c r="AC31" s="1350"/>
      <c r="AD31" s="1350"/>
      <c r="AE31" s="1350"/>
      <c r="AF31" s="1350"/>
      <c r="AG31" s="1350"/>
      <c r="AH31" s="1350"/>
      <c r="AI31" s="1350"/>
      <c r="AJ31" s="1350"/>
      <c r="AK31" s="1350"/>
      <c r="AL31" s="1350"/>
      <c r="AM31" s="1350"/>
      <c r="AN31" s="1350"/>
      <c r="AO31" s="1350"/>
      <c r="AP31" s="1350"/>
      <c r="AQ31" s="1350"/>
      <c r="AR31" s="1350"/>
      <c r="AS31" s="1350"/>
      <c r="AT31" s="1350"/>
      <c r="AU31" s="1350"/>
      <c r="AV31" s="1350"/>
      <c r="AW31" s="1350"/>
      <c r="AX31" s="1350"/>
      <c r="AY31" s="1350"/>
      <c r="AZ31" s="1350"/>
      <c r="BA31" s="1350"/>
      <c r="BB31" s="1350"/>
      <c r="BC31" s="1350"/>
      <c r="BD31" s="1350"/>
      <c r="BE31" s="1350"/>
      <c r="BF31" s="1350"/>
      <c r="BG31" s="1350"/>
      <c r="BH31" s="1350"/>
      <c r="BI31" s="1350"/>
      <c r="BJ31" s="1350"/>
      <c r="BK31" s="1350"/>
      <c r="BL31" s="1350"/>
      <c r="BM31" s="1350"/>
      <c r="BN31" s="1350"/>
      <c r="BO31" s="1350"/>
      <c r="BP31" s="1350"/>
    </row>
    <row r="32" spans="1:68" ht="21" customHeight="1">
      <c r="A32" s="1327" t="s">
        <v>338</v>
      </c>
      <c r="B32" s="1327" t="s">
        <v>805</v>
      </c>
      <c r="C32" s="1352">
        <v>162604.36195826644</v>
      </c>
      <c r="D32" s="1302">
        <v>7</v>
      </c>
      <c r="E32" s="1354">
        <v>91148.16568047338</v>
      </c>
      <c r="F32" s="1302">
        <v>36</v>
      </c>
      <c r="G32" s="1356">
        <v>160260.85387153114</v>
      </c>
      <c r="H32" s="1302">
        <v>7</v>
      </c>
      <c r="I32" s="1354">
        <v>119099.92776886035</v>
      </c>
      <c r="J32" s="1302">
        <v>40</v>
      </c>
      <c r="K32" s="1356">
        <v>184702.72189349114</v>
      </c>
      <c r="L32" s="1302">
        <v>8</v>
      </c>
      <c r="M32" s="1369">
        <v>121251.46516592277</v>
      </c>
      <c r="N32" s="1370">
        <v>39</v>
      </c>
      <c r="O32" s="1352">
        <v>23044.98595505618</v>
      </c>
      <c r="P32" s="1302">
        <v>39</v>
      </c>
      <c r="Q32" s="1354">
        <v>32264.023668639053</v>
      </c>
      <c r="R32" s="1371">
        <v>17</v>
      </c>
      <c r="S32" s="1354">
        <v>23347.337473316515</v>
      </c>
      <c r="T32" s="1371">
        <v>38</v>
      </c>
      <c r="U32" s="1356">
        <v>304749.275682183</v>
      </c>
      <c r="V32" s="1302">
        <v>14</v>
      </c>
      <c r="W32" s="1354">
        <v>308114.91124260356</v>
      </c>
      <c r="X32" s="1371">
        <v>29</v>
      </c>
      <c r="Y32" s="1354">
        <v>304859.65651077044</v>
      </c>
      <c r="Z32" s="1370">
        <v>13</v>
      </c>
      <c r="AA32" s="1372">
        <v>22</v>
      </c>
      <c r="AB32" s="1349"/>
      <c r="AC32" s="1350"/>
      <c r="AD32" s="1350"/>
      <c r="AE32" s="1350"/>
      <c r="AF32" s="1350"/>
      <c r="AG32" s="1350"/>
      <c r="AH32" s="1350"/>
      <c r="AI32" s="1350"/>
      <c r="AJ32" s="1350"/>
      <c r="AK32" s="1350"/>
      <c r="AL32" s="1350"/>
      <c r="AM32" s="1350"/>
      <c r="AN32" s="1350"/>
      <c r="AO32" s="1350"/>
      <c r="AP32" s="1350"/>
      <c r="AQ32" s="1350"/>
      <c r="AR32" s="1350"/>
      <c r="AS32" s="1350"/>
      <c r="AT32" s="1350"/>
      <c r="AU32" s="1350"/>
      <c r="AV32" s="1350"/>
      <c r="AW32" s="1350"/>
      <c r="AX32" s="1350"/>
      <c r="AY32" s="1350"/>
      <c r="AZ32" s="1350"/>
      <c r="BA32" s="1350"/>
      <c r="BB32" s="1350"/>
      <c r="BC32" s="1350"/>
      <c r="BD32" s="1350"/>
      <c r="BE32" s="1350"/>
      <c r="BF32" s="1350"/>
      <c r="BG32" s="1350"/>
      <c r="BH32" s="1350"/>
      <c r="BI32" s="1350"/>
      <c r="BJ32" s="1350"/>
      <c r="BK32" s="1350"/>
      <c r="BL32" s="1350"/>
      <c r="BM32" s="1350"/>
      <c r="BN32" s="1350"/>
      <c r="BO32" s="1350"/>
      <c r="BP32" s="1350"/>
    </row>
    <row r="33" spans="1:68" ht="21" customHeight="1">
      <c r="A33" s="1327" t="s">
        <v>340</v>
      </c>
      <c r="B33" s="1327" t="s">
        <v>341</v>
      </c>
      <c r="C33" s="1352">
        <v>151878.73012606124</v>
      </c>
      <c r="D33" s="1302">
        <v>13</v>
      </c>
      <c r="E33" s="1354">
        <v>245979.10071942446</v>
      </c>
      <c r="F33" s="1302">
        <v>2</v>
      </c>
      <c r="G33" s="1356">
        <v>155127.6003477397</v>
      </c>
      <c r="H33" s="1302">
        <v>10</v>
      </c>
      <c r="I33" s="1354">
        <v>136895.8469256496</v>
      </c>
      <c r="J33" s="1302">
        <v>9</v>
      </c>
      <c r="K33" s="1356">
        <v>214678.1654676259</v>
      </c>
      <c r="L33" s="1302">
        <v>1</v>
      </c>
      <c r="M33" s="1369">
        <v>139581.32687531048</v>
      </c>
      <c r="N33" s="1370">
        <v>7</v>
      </c>
      <c r="O33" s="1352">
        <v>29025.065603293027</v>
      </c>
      <c r="P33" s="1302">
        <v>9</v>
      </c>
      <c r="Q33" s="1354">
        <v>33476.69064748201</v>
      </c>
      <c r="R33" s="1371">
        <v>11</v>
      </c>
      <c r="S33" s="1354">
        <v>29178.760556383506</v>
      </c>
      <c r="T33" s="1371">
        <v>9</v>
      </c>
      <c r="U33" s="1356">
        <v>317799.6426550039</v>
      </c>
      <c r="V33" s="1302">
        <v>7</v>
      </c>
      <c r="W33" s="1354">
        <v>494133.9568345324</v>
      </c>
      <c r="X33" s="1371">
        <v>1</v>
      </c>
      <c r="Y33" s="1354">
        <v>323887.6877794337</v>
      </c>
      <c r="Z33" s="1370">
        <v>5</v>
      </c>
      <c r="AA33" s="1372">
        <v>23</v>
      </c>
      <c r="AB33" s="1349"/>
      <c r="AC33" s="1350"/>
      <c r="AD33" s="1350"/>
      <c r="AE33" s="1350"/>
      <c r="AF33" s="1350"/>
      <c r="AG33" s="1350"/>
      <c r="AH33" s="1350"/>
      <c r="AI33" s="1350"/>
      <c r="AJ33" s="1350"/>
      <c r="AK33" s="1350"/>
      <c r="AL33" s="1350"/>
      <c r="AM33" s="1350"/>
      <c r="AN33" s="1350"/>
      <c r="AO33" s="1350"/>
      <c r="AP33" s="1350"/>
      <c r="AQ33" s="1350"/>
      <c r="AR33" s="1350"/>
      <c r="AS33" s="1350"/>
      <c r="AT33" s="1350"/>
      <c r="AU33" s="1350"/>
      <c r="AV33" s="1350"/>
      <c r="AW33" s="1350"/>
      <c r="AX33" s="1350"/>
      <c r="AY33" s="1350"/>
      <c r="AZ33" s="1350"/>
      <c r="BA33" s="1350"/>
      <c r="BB33" s="1350"/>
      <c r="BC33" s="1350"/>
      <c r="BD33" s="1350"/>
      <c r="BE33" s="1350"/>
      <c r="BF33" s="1350"/>
      <c r="BG33" s="1350"/>
      <c r="BH33" s="1350"/>
      <c r="BI33" s="1350"/>
      <c r="BJ33" s="1350"/>
      <c r="BK33" s="1350"/>
      <c r="BL33" s="1350"/>
      <c r="BM33" s="1350"/>
      <c r="BN33" s="1350"/>
      <c r="BO33" s="1350"/>
      <c r="BP33" s="1350"/>
    </row>
    <row r="34" spans="1:68" ht="21" customHeight="1">
      <c r="A34" s="1327" t="s">
        <v>342</v>
      </c>
      <c r="B34" s="1327" t="s">
        <v>343</v>
      </c>
      <c r="C34" s="1352">
        <v>137836.37765765766</v>
      </c>
      <c r="D34" s="1302">
        <v>22</v>
      </c>
      <c r="E34" s="1354">
        <v>151611.02958579882</v>
      </c>
      <c r="F34" s="1302">
        <v>16</v>
      </c>
      <c r="G34" s="1356">
        <v>138110.44360725218</v>
      </c>
      <c r="H34" s="1302">
        <v>21</v>
      </c>
      <c r="I34" s="1354">
        <v>147501.13753753755</v>
      </c>
      <c r="J34" s="1302">
        <v>4</v>
      </c>
      <c r="K34" s="1356">
        <v>166891.5976331361</v>
      </c>
      <c r="L34" s="1302">
        <v>17</v>
      </c>
      <c r="M34" s="1369">
        <v>147886.93783847423</v>
      </c>
      <c r="N34" s="1370">
        <v>4</v>
      </c>
      <c r="O34" s="1352">
        <v>27462.732732732733</v>
      </c>
      <c r="P34" s="1302">
        <v>16</v>
      </c>
      <c r="Q34" s="1354">
        <v>26092.07100591716</v>
      </c>
      <c r="R34" s="1371">
        <v>35</v>
      </c>
      <c r="S34" s="1354">
        <v>27435.461502236874</v>
      </c>
      <c r="T34" s="1371">
        <v>16</v>
      </c>
      <c r="U34" s="1356">
        <v>312800.24792792794</v>
      </c>
      <c r="V34" s="1302">
        <v>11</v>
      </c>
      <c r="W34" s="1354">
        <v>344594.6982248521</v>
      </c>
      <c r="X34" s="1371">
        <v>16</v>
      </c>
      <c r="Y34" s="1354">
        <v>313432.8429479633</v>
      </c>
      <c r="Z34" s="1370">
        <v>11</v>
      </c>
      <c r="AA34" s="1372">
        <v>24</v>
      </c>
      <c r="AB34" s="1349"/>
      <c r="AC34" s="1350"/>
      <c r="AD34" s="1350"/>
      <c r="AE34" s="1350"/>
      <c r="AF34" s="1350"/>
      <c r="AG34" s="1350"/>
      <c r="AH34" s="1350"/>
      <c r="AI34" s="1350"/>
      <c r="AJ34" s="1350"/>
      <c r="AK34" s="1350"/>
      <c r="AL34" s="1350"/>
      <c r="AM34" s="1350"/>
      <c r="AN34" s="1350"/>
      <c r="AO34" s="1350"/>
      <c r="AP34" s="1350"/>
      <c r="AQ34" s="1350"/>
      <c r="AR34" s="1350"/>
      <c r="AS34" s="1350"/>
      <c r="AT34" s="1350"/>
      <c r="AU34" s="1350"/>
      <c r="AV34" s="1350"/>
      <c r="AW34" s="1350"/>
      <c r="AX34" s="1350"/>
      <c r="AY34" s="1350"/>
      <c r="AZ34" s="1350"/>
      <c r="BA34" s="1350"/>
      <c r="BB34" s="1350"/>
      <c r="BC34" s="1350"/>
      <c r="BD34" s="1350"/>
      <c r="BE34" s="1350"/>
      <c r="BF34" s="1350"/>
      <c r="BG34" s="1350"/>
      <c r="BH34" s="1350"/>
      <c r="BI34" s="1350"/>
      <c r="BJ34" s="1350"/>
      <c r="BK34" s="1350"/>
      <c r="BL34" s="1350"/>
      <c r="BM34" s="1350"/>
      <c r="BN34" s="1350"/>
      <c r="BO34" s="1350"/>
      <c r="BP34" s="1350"/>
    </row>
    <row r="35" spans="1:68" ht="21" customHeight="1">
      <c r="A35" s="1327" t="s">
        <v>344</v>
      </c>
      <c r="B35" s="1327" t="s">
        <v>345</v>
      </c>
      <c r="C35" s="1352">
        <v>154110.31648768162</v>
      </c>
      <c r="D35" s="1302">
        <v>11</v>
      </c>
      <c r="E35" s="1354">
        <v>61518.88</v>
      </c>
      <c r="F35" s="1302">
        <v>41</v>
      </c>
      <c r="G35" s="1356">
        <v>150593.47371619567</v>
      </c>
      <c r="H35" s="1302">
        <v>14</v>
      </c>
      <c r="I35" s="1354">
        <v>141463.02716361338</v>
      </c>
      <c r="J35" s="1302">
        <v>5</v>
      </c>
      <c r="K35" s="1356">
        <v>101028.72</v>
      </c>
      <c r="L35" s="1302">
        <v>41</v>
      </c>
      <c r="M35" s="1369">
        <v>139927.23609845032</v>
      </c>
      <c r="N35" s="1370">
        <v>6</v>
      </c>
      <c r="O35" s="1352">
        <v>22998.888186986733</v>
      </c>
      <c r="P35" s="1302">
        <v>40</v>
      </c>
      <c r="Q35" s="1354">
        <v>22762.48</v>
      </c>
      <c r="R35" s="1371">
        <v>41</v>
      </c>
      <c r="S35" s="1354">
        <v>22989.908842297173</v>
      </c>
      <c r="T35" s="1371">
        <v>40</v>
      </c>
      <c r="U35" s="1356">
        <v>318572.23183828173</v>
      </c>
      <c r="V35" s="1302">
        <v>6</v>
      </c>
      <c r="W35" s="1354">
        <v>185310.08</v>
      </c>
      <c r="X35" s="1371">
        <v>41</v>
      </c>
      <c r="Y35" s="1354">
        <v>313510.6186569432</v>
      </c>
      <c r="Z35" s="1370">
        <v>10</v>
      </c>
      <c r="AA35" s="1372">
        <v>25</v>
      </c>
      <c r="AB35" s="1349"/>
      <c r="AC35" s="1350"/>
      <c r="AD35" s="1350"/>
      <c r="AE35" s="1350"/>
      <c r="AF35" s="1350"/>
      <c r="AG35" s="1350"/>
      <c r="AH35" s="1350"/>
      <c r="AI35" s="1350"/>
      <c r="AJ35" s="1350"/>
      <c r="AK35" s="1350"/>
      <c r="AL35" s="1350"/>
      <c r="AM35" s="1350"/>
      <c r="AN35" s="1350"/>
      <c r="AO35" s="1350"/>
      <c r="AP35" s="1350"/>
      <c r="AQ35" s="1350"/>
      <c r="AR35" s="1350"/>
      <c r="AS35" s="1350"/>
      <c r="AT35" s="1350"/>
      <c r="AU35" s="1350"/>
      <c r="AV35" s="1350"/>
      <c r="AW35" s="1350"/>
      <c r="AX35" s="1350"/>
      <c r="AY35" s="1350"/>
      <c r="AZ35" s="1350"/>
      <c r="BA35" s="1350"/>
      <c r="BB35" s="1350"/>
      <c r="BC35" s="1350"/>
      <c r="BD35" s="1350"/>
      <c r="BE35" s="1350"/>
      <c r="BF35" s="1350"/>
      <c r="BG35" s="1350"/>
      <c r="BH35" s="1350"/>
      <c r="BI35" s="1350"/>
      <c r="BJ35" s="1350"/>
      <c r="BK35" s="1350"/>
      <c r="BL35" s="1350"/>
      <c r="BM35" s="1350"/>
      <c r="BN35" s="1350"/>
      <c r="BO35" s="1350"/>
      <c r="BP35" s="1350"/>
    </row>
    <row r="36" spans="1:68" ht="21" customHeight="1">
      <c r="A36" s="1327" t="s">
        <v>346</v>
      </c>
      <c r="B36" s="1327" t="s">
        <v>347</v>
      </c>
      <c r="C36" s="1352">
        <v>123263.90854641788</v>
      </c>
      <c r="D36" s="1302">
        <v>37</v>
      </c>
      <c r="E36" s="1354">
        <v>74159.58620689655</v>
      </c>
      <c r="F36" s="1302">
        <v>39</v>
      </c>
      <c r="G36" s="1356">
        <v>121676.720240749</v>
      </c>
      <c r="H36" s="1302">
        <v>39</v>
      </c>
      <c r="I36" s="1354">
        <v>131675.8926514628</v>
      </c>
      <c r="J36" s="1302">
        <v>14</v>
      </c>
      <c r="K36" s="1356">
        <v>127653.5172413793</v>
      </c>
      <c r="L36" s="1302">
        <v>36</v>
      </c>
      <c r="M36" s="1369">
        <v>131545.87828800714</v>
      </c>
      <c r="N36" s="1370">
        <v>15</v>
      </c>
      <c r="O36" s="1352">
        <v>24744.68325270675</v>
      </c>
      <c r="P36" s="1302">
        <v>32</v>
      </c>
      <c r="Q36" s="1354">
        <v>36458.620689655174</v>
      </c>
      <c r="R36" s="1371">
        <v>3</v>
      </c>
      <c r="S36" s="1354">
        <v>25123.31029870709</v>
      </c>
      <c r="T36" s="1371">
        <v>32</v>
      </c>
      <c r="U36" s="1356">
        <v>279684.4844505874</v>
      </c>
      <c r="V36" s="1302">
        <v>37</v>
      </c>
      <c r="W36" s="1354">
        <v>238271.72413793104</v>
      </c>
      <c r="X36" s="1371">
        <v>39</v>
      </c>
      <c r="Y36" s="1354">
        <v>278345.9088274632</v>
      </c>
      <c r="Z36" s="1370">
        <v>40</v>
      </c>
      <c r="AA36" s="1372">
        <v>26</v>
      </c>
      <c r="AB36" s="1349"/>
      <c r="AC36" s="1350"/>
      <c r="AD36" s="1350"/>
      <c r="AE36" s="1350"/>
      <c r="AF36" s="1350"/>
      <c r="AG36" s="1350"/>
      <c r="AH36" s="1350"/>
      <c r="AI36" s="1350"/>
      <c r="AJ36" s="1350"/>
      <c r="AK36" s="1350"/>
      <c r="AL36" s="1350"/>
      <c r="AM36" s="1350"/>
      <c r="AN36" s="1350"/>
      <c r="AO36" s="1350"/>
      <c r="AP36" s="1350"/>
      <c r="AQ36" s="1350"/>
      <c r="AR36" s="1350"/>
      <c r="AS36" s="1350"/>
      <c r="AT36" s="1350"/>
      <c r="AU36" s="1350"/>
      <c r="AV36" s="1350"/>
      <c r="AW36" s="1350"/>
      <c r="AX36" s="1350"/>
      <c r="AY36" s="1350"/>
      <c r="AZ36" s="1350"/>
      <c r="BA36" s="1350"/>
      <c r="BB36" s="1350"/>
      <c r="BC36" s="1350"/>
      <c r="BD36" s="1350"/>
      <c r="BE36" s="1350"/>
      <c r="BF36" s="1350"/>
      <c r="BG36" s="1350"/>
      <c r="BH36" s="1350"/>
      <c r="BI36" s="1350"/>
      <c r="BJ36" s="1350"/>
      <c r="BK36" s="1350"/>
      <c r="BL36" s="1350"/>
      <c r="BM36" s="1350"/>
      <c r="BN36" s="1350"/>
      <c r="BO36" s="1350"/>
      <c r="BP36" s="1350"/>
    </row>
    <row r="37" spans="1:68" ht="21" customHeight="1">
      <c r="A37" s="1327" t="s">
        <v>348</v>
      </c>
      <c r="B37" s="1327" t="s">
        <v>806</v>
      </c>
      <c r="C37" s="1352">
        <v>164344.14776883688</v>
      </c>
      <c r="D37" s="1302">
        <v>5</v>
      </c>
      <c r="E37" s="1354">
        <v>85490.34188034188</v>
      </c>
      <c r="F37" s="1302">
        <v>37</v>
      </c>
      <c r="G37" s="1356">
        <v>161108.12697299194</v>
      </c>
      <c r="H37" s="1302">
        <v>6</v>
      </c>
      <c r="I37" s="1354">
        <v>123324.33430870519</v>
      </c>
      <c r="J37" s="1302">
        <v>33</v>
      </c>
      <c r="K37" s="1356">
        <v>104976.23931623931</v>
      </c>
      <c r="L37" s="1302">
        <v>40</v>
      </c>
      <c r="M37" s="1369">
        <v>122571.36092599088</v>
      </c>
      <c r="N37" s="1370">
        <v>37</v>
      </c>
      <c r="O37" s="1352">
        <v>19117.750548646673</v>
      </c>
      <c r="P37" s="1302">
        <v>46</v>
      </c>
      <c r="Q37" s="1354">
        <v>23985.042735042734</v>
      </c>
      <c r="R37" s="1371">
        <v>38</v>
      </c>
      <c r="S37" s="1354">
        <v>19317.495615573484</v>
      </c>
      <c r="T37" s="1371">
        <v>46</v>
      </c>
      <c r="U37" s="1356">
        <v>306786.2326261887</v>
      </c>
      <c r="V37" s="1302">
        <v>12</v>
      </c>
      <c r="W37" s="1354">
        <v>214451.62393162394</v>
      </c>
      <c r="X37" s="1371">
        <v>40</v>
      </c>
      <c r="Y37" s="1354">
        <v>302996.9835145563</v>
      </c>
      <c r="Z37" s="1370">
        <v>17</v>
      </c>
      <c r="AA37" s="1372">
        <v>27</v>
      </c>
      <c r="AB37" s="1349"/>
      <c r="AC37" s="1350"/>
      <c r="AD37" s="1350"/>
      <c r="AE37" s="1350"/>
      <c r="AF37" s="1350"/>
      <c r="AG37" s="1350"/>
      <c r="AH37" s="1350"/>
      <c r="AI37" s="1350"/>
      <c r="AJ37" s="1350"/>
      <c r="AK37" s="1350"/>
      <c r="AL37" s="1350"/>
      <c r="AM37" s="1350"/>
      <c r="AN37" s="1350"/>
      <c r="AO37" s="1350"/>
      <c r="AP37" s="1350"/>
      <c r="AQ37" s="1350"/>
      <c r="AR37" s="1350"/>
      <c r="AS37" s="1350"/>
      <c r="AT37" s="1350"/>
      <c r="AU37" s="1350"/>
      <c r="AV37" s="1350"/>
      <c r="AW37" s="1350"/>
      <c r="AX37" s="1350"/>
      <c r="AY37" s="1350"/>
      <c r="AZ37" s="1350"/>
      <c r="BA37" s="1350"/>
      <c r="BB37" s="1350"/>
      <c r="BC37" s="1350"/>
      <c r="BD37" s="1350"/>
      <c r="BE37" s="1350"/>
      <c r="BF37" s="1350"/>
      <c r="BG37" s="1350"/>
      <c r="BH37" s="1350"/>
      <c r="BI37" s="1350"/>
      <c r="BJ37" s="1350"/>
      <c r="BK37" s="1350"/>
      <c r="BL37" s="1350"/>
      <c r="BM37" s="1350"/>
      <c r="BN37" s="1350"/>
      <c r="BO37" s="1350"/>
      <c r="BP37" s="1350"/>
    </row>
    <row r="38" spans="1:68" ht="21" customHeight="1">
      <c r="A38" s="1327" t="s">
        <v>349</v>
      </c>
      <c r="B38" s="1327" t="s">
        <v>350</v>
      </c>
      <c r="C38" s="1352">
        <v>128463.87016611296</v>
      </c>
      <c r="D38" s="1302">
        <v>31</v>
      </c>
      <c r="E38" s="1354">
        <v>120272.97169811321</v>
      </c>
      <c r="F38" s="1302">
        <v>29</v>
      </c>
      <c r="G38" s="1356">
        <v>128239.43298436086</v>
      </c>
      <c r="H38" s="1302">
        <v>33</v>
      </c>
      <c r="I38" s="1354">
        <v>126197.30126245847</v>
      </c>
      <c r="J38" s="1302">
        <v>28</v>
      </c>
      <c r="K38" s="1356">
        <v>201457.68867924527</v>
      </c>
      <c r="L38" s="1302">
        <v>5</v>
      </c>
      <c r="M38" s="1369">
        <v>128259.49618715265</v>
      </c>
      <c r="N38" s="1370">
        <v>24</v>
      </c>
      <c r="O38" s="1352">
        <v>25920.94219269103</v>
      </c>
      <c r="P38" s="1302">
        <v>28</v>
      </c>
      <c r="Q38" s="1354">
        <v>30888.867924528302</v>
      </c>
      <c r="R38" s="1371">
        <v>21</v>
      </c>
      <c r="S38" s="1354">
        <v>26057.067338761794</v>
      </c>
      <c r="T38" s="1371">
        <v>28</v>
      </c>
      <c r="U38" s="1356">
        <v>280582.1136212625</v>
      </c>
      <c r="V38" s="1302">
        <v>36</v>
      </c>
      <c r="W38" s="1354">
        <v>352619.5283018868</v>
      </c>
      <c r="X38" s="1371">
        <v>13</v>
      </c>
      <c r="Y38" s="1354">
        <v>282555.9965102753</v>
      </c>
      <c r="Z38" s="1370">
        <v>36</v>
      </c>
      <c r="AA38" s="1372">
        <v>28</v>
      </c>
      <c r="AB38" s="1349"/>
      <c r="AC38" s="1350"/>
      <c r="AD38" s="1350"/>
      <c r="AE38" s="1350"/>
      <c r="AF38" s="1350"/>
      <c r="AG38" s="1350"/>
      <c r="AH38" s="1350"/>
      <c r="AI38" s="1350"/>
      <c r="AJ38" s="1350"/>
      <c r="AK38" s="1350"/>
      <c r="AL38" s="1350"/>
      <c r="AM38" s="1350"/>
      <c r="AN38" s="1350"/>
      <c r="AO38" s="1350"/>
      <c r="AP38" s="1350"/>
      <c r="AQ38" s="1350"/>
      <c r="AR38" s="1350"/>
      <c r="AS38" s="1350"/>
      <c r="AT38" s="1350"/>
      <c r="AU38" s="1350"/>
      <c r="AV38" s="1350"/>
      <c r="AW38" s="1350"/>
      <c r="AX38" s="1350"/>
      <c r="AY38" s="1350"/>
      <c r="AZ38" s="1350"/>
      <c r="BA38" s="1350"/>
      <c r="BB38" s="1350"/>
      <c r="BC38" s="1350"/>
      <c r="BD38" s="1350"/>
      <c r="BE38" s="1350"/>
      <c r="BF38" s="1350"/>
      <c r="BG38" s="1350"/>
      <c r="BH38" s="1350"/>
      <c r="BI38" s="1350"/>
      <c r="BJ38" s="1350"/>
      <c r="BK38" s="1350"/>
      <c r="BL38" s="1350"/>
      <c r="BM38" s="1350"/>
      <c r="BN38" s="1350"/>
      <c r="BO38" s="1350"/>
      <c r="BP38" s="1350"/>
    </row>
    <row r="39" spans="1:68" ht="21" customHeight="1">
      <c r="A39" s="1327" t="s">
        <v>351</v>
      </c>
      <c r="B39" s="1327" t="s">
        <v>807</v>
      </c>
      <c r="C39" s="1352">
        <v>133571.83088428926</v>
      </c>
      <c r="D39" s="1302">
        <v>26</v>
      </c>
      <c r="E39" s="1354">
        <v>146904.30485762144</v>
      </c>
      <c r="F39" s="1302">
        <v>18</v>
      </c>
      <c r="G39" s="1356">
        <v>133978.258935866</v>
      </c>
      <c r="H39" s="1302">
        <v>26</v>
      </c>
      <c r="I39" s="1354">
        <v>128282.39964186022</v>
      </c>
      <c r="J39" s="1302">
        <v>22</v>
      </c>
      <c r="K39" s="1356">
        <v>127482.4120603015</v>
      </c>
      <c r="L39" s="1302">
        <v>37</v>
      </c>
      <c r="M39" s="1369">
        <v>128258.01276552287</v>
      </c>
      <c r="N39" s="1370">
        <v>25</v>
      </c>
      <c r="O39" s="1352">
        <v>26010.05372096698</v>
      </c>
      <c r="P39" s="1302">
        <v>27</v>
      </c>
      <c r="Q39" s="1354">
        <v>30388.375209380236</v>
      </c>
      <c r="R39" s="1371">
        <v>24</v>
      </c>
      <c r="S39" s="1354">
        <v>26143.52277369281</v>
      </c>
      <c r="T39" s="1371">
        <v>26</v>
      </c>
      <c r="U39" s="1356">
        <v>287864.2842471165</v>
      </c>
      <c r="V39" s="1302">
        <v>28</v>
      </c>
      <c r="W39" s="1354">
        <v>304775.0921273032</v>
      </c>
      <c r="X39" s="1371">
        <v>30</v>
      </c>
      <c r="Y39" s="1354">
        <v>288379.7944750817</v>
      </c>
      <c r="Z39" s="1370">
        <v>28</v>
      </c>
      <c r="AA39" s="1372">
        <v>29</v>
      </c>
      <c r="AB39" s="1349"/>
      <c r="AC39" s="1350"/>
      <c r="AD39" s="1350"/>
      <c r="AE39" s="1350"/>
      <c r="AF39" s="1350"/>
      <c r="AG39" s="1350"/>
      <c r="AH39" s="1350"/>
      <c r="AI39" s="1350"/>
      <c r="AJ39" s="1350"/>
      <c r="AK39" s="1350"/>
      <c r="AL39" s="1350"/>
      <c r="AM39" s="1350"/>
      <c r="AN39" s="1350"/>
      <c r="AO39" s="1350"/>
      <c r="AP39" s="1350"/>
      <c r="AQ39" s="1350"/>
      <c r="AR39" s="1350"/>
      <c r="AS39" s="1350"/>
      <c r="AT39" s="1350"/>
      <c r="AU39" s="1350"/>
      <c r="AV39" s="1350"/>
      <c r="AW39" s="1350"/>
      <c r="AX39" s="1350"/>
      <c r="AY39" s="1350"/>
      <c r="AZ39" s="1350"/>
      <c r="BA39" s="1350"/>
      <c r="BB39" s="1350"/>
      <c r="BC39" s="1350"/>
      <c r="BD39" s="1350"/>
      <c r="BE39" s="1350"/>
      <c r="BF39" s="1350"/>
      <c r="BG39" s="1350"/>
      <c r="BH39" s="1350"/>
      <c r="BI39" s="1350"/>
      <c r="BJ39" s="1350"/>
      <c r="BK39" s="1350"/>
      <c r="BL39" s="1350"/>
      <c r="BM39" s="1350"/>
      <c r="BN39" s="1350"/>
      <c r="BO39" s="1350"/>
      <c r="BP39" s="1350"/>
    </row>
    <row r="40" spans="1:68" ht="21" customHeight="1">
      <c r="A40" s="1327" t="s">
        <v>353</v>
      </c>
      <c r="B40" s="1327" t="s">
        <v>354</v>
      </c>
      <c r="C40" s="1352">
        <v>166320.35882501898</v>
      </c>
      <c r="D40" s="1302">
        <v>3</v>
      </c>
      <c r="E40" s="1354">
        <v>151085.63636363635</v>
      </c>
      <c r="F40" s="1302">
        <v>17</v>
      </c>
      <c r="G40" s="1356">
        <v>165709.34054448226</v>
      </c>
      <c r="H40" s="1302">
        <v>4</v>
      </c>
      <c r="I40" s="1354">
        <v>173299.8511015447</v>
      </c>
      <c r="J40" s="1302">
        <v>1</v>
      </c>
      <c r="K40" s="1356">
        <v>176183.0303030303</v>
      </c>
      <c r="L40" s="1302">
        <v>12</v>
      </c>
      <c r="M40" s="1369">
        <v>173415.48663101604</v>
      </c>
      <c r="N40" s="1370">
        <v>1</v>
      </c>
      <c r="O40" s="1352">
        <v>23838.085591288935</v>
      </c>
      <c r="P40" s="1302">
        <v>34</v>
      </c>
      <c r="Q40" s="1354">
        <v>37447.09090909091</v>
      </c>
      <c r="R40" s="1371">
        <v>2</v>
      </c>
      <c r="S40" s="1354">
        <v>24383.90131259115</v>
      </c>
      <c r="T40" s="1371">
        <v>33</v>
      </c>
      <c r="U40" s="1356">
        <v>363458.29551785265</v>
      </c>
      <c r="V40" s="1302">
        <v>1</v>
      </c>
      <c r="W40" s="1354">
        <v>364715.75757575757</v>
      </c>
      <c r="X40" s="1371">
        <v>9</v>
      </c>
      <c r="Y40" s="1354">
        <v>363508.72848808946</v>
      </c>
      <c r="Z40" s="1370">
        <v>1</v>
      </c>
      <c r="AA40" s="1372">
        <v>30</v>
      </c>
      <c r="AB40" s="1349"/>
      <c r="AC40" s="1350"/>
      <c r="AD40" s="1350"/>
      <c r="AE40" s="1350"/>
      <c r="AF40" s="1350"/>
      <c r="AG40" s="1350"/>
      <c r="AH40" s="1350"/>
      <c r="AI40" s="1350"/>
      <c r="AJ40" s="1350"/>
      <c r="AK40" s="1350"/>
      <c r="AL40" s="1350"/>
      <c r="AM40" s="1350"/>
      <c r="AN40" s="1350"/>
      <c r="AO40" s="1350"/>
      <c r="AP40" s="1350"/>
      <c r="AQ40" s="1350"/>
      <c r="AR40" s="1350"/>
      <c r="AS40" s="1350"/>
      <c r="AT40" s="1350"/>
      <c r="AU40" s="1350"/>
      <c r="AV40" s="1350"/>
      <c r="AW40" s="1350"/>
      <c r="AX40" s="1350"/>
      <c r="AY40" s="1350"/>
      <c r="AZ40" s="1350"/>
      <c r="BA40" s="1350"/>
      <c r="BB40" s="1350"/>
      <c r="BC40" s="1350"/>
      <c r="BD40" s="1350"/>
      <c r="BE40" s="1350"/>
      <c r="BF40" s="1350"/>
      <c r="BG40" s="1350"/>
      <c r="BH40" s="1350"/>
      <c r="BI40" s="1350"/>
      <c r="BJ40" s="1350"/>
      <c r="BK40" s="1350"/>
      <c r="BL40" s="1350"/>
      <c r="BM40" s="1350"/>
      <c r="BN40" s="1350"/>
      <c r="BO40" s="1350"/>
      <c r="BP40" s="1350"/>
    </row>
    <row r="41" spans="1:68" ht="21" customHeight="1">
      <c r="A41" s="1327" t="s">
        <v>355</v>
      </c>
      <c r="B41" s="1327" t="s">
        <v>356</v>
      </c>
      <c r="C41" s="1352">
        <v>192538.88704318937</v>
      </c>
      <c r="D41" s="1302">
        <v>1</v>
      </c>
      <c r="E41" s="1354">
        <v>285414.0094339623</v>
      </c>
      <c r="F41" s="1302">
        <v>1</v>
      </c>
      <c r="G41" s="1356">
        <v>196987.49209218257</v>
      </c>
      <c r="H41" s="1302">
        <v>1</v>
      </c>
      <c r="I41" s="1354">
        <v>122035.47460844803</v>
      </c>
      <c r="J41" s="1302">
        <v>37</v>
      </c>
      <c r="K41" s="1356">
        <v>142047.5</v>
      </c>
      <c r="L41" s="1302">
        <v>30</v>
      </c>
      <c r="M41" s="1369">
        <v>122994.02620876639</v>
      </c>
      <c r="N41" s="1370">
        <v>36</v>
      </c>
      <c r="O41" s="1352">
        <v>23797.33981964879</v>
      </c>
      <c r="P41" s="1302">
        <v>35</v>
      </c>
      <c r="Q41" s="1354">
        <v>28895.66037735849</v>
      </c>
      <c r="R41" s="1371">
        <v>28</v>
      </c>
      <c r="S41" s="1354">
        <v>24041.54315408947</v>
      </c>
      <c r="T41" s="1371">
        <v>35</v>
      </c>
      <c r="U41" s="1356">
        <v>338371.7014712862</v>
      </c>
      <c r="V41" s="1302">
        <v>4</v>
      </c>
      <c r="W41" s="1354">
        <v>456357.1698113208</v>
      </c>
      <c r="X41" s="1371">
        <v>2</v>
      </c>
      <c r="Y41" s="1354">
        <v>344023.06145503843</v>
      </c>
      <c r="Z41" s="1370">
        <v>3</v>
      </c>
      <c r="AA41" s="1372">
        <v>31</v>
      </c>
      <c r="AB41" s="1349"/>
      <c r="AC41" s="1350"/>
      <c r="AD41" s="1350"/>
      <c r="AE41" s="1350"/>
      <c r="AF41" s="1350"/>
      <c r="AG41" s="1350"/>
      <c r="AH41" s="1350"/>
      <c r="AI41" s="1350"/>
      <c r="AJ41" s="1350"/>
      <c r="AK41" s="1350"/>
      <c r="AL41" s="1350"/>
      <c r="AM41" s="1350"/>
      <c r="AN41" s="1350"/>
      <c r="AO41" s="1350"/>
      <c r="AP41" s="1350"/>
      <c r="AQ41" s="1350"/>
      <c r="AR41" s="1350"/>
      <c r="AS41" s="1350"/>
      <c r="AT41" s="1350"/>
      <c r="AU41" s="1350"/>
      <c r="AV41" s="1350"/>
      <c r="AW41" s="1350"/>
      <c r="AX41" s="1350"/>
      <c r="AY41" s="1350"/>
      <c r="AZ41" s="1350"/>
      <c r="BA41" s="1350"/>
      <c r="BB41" s="1350"/>
      <c r="BC41" s="1350"/>
      <c r="BD41" s="1350"/>
      <c r="BE41" s="1350"/>
      <c r="BF41" s="1350"/>
      <c r="BG41" s="1350"/>
      <c r="BH41" s="1350"/>
      <c r="BI41" s="1350"/>
      <c r="BJ41" s="1350"/>
      <c r="BK41" s="1350"/>
      <c r="BL41" s="1350"/>
      <c r="BM41" s="1350"/>
      <c r="BN41" s="1350"/>
      <c r="BO41" s="1350"/>
      <c r="BP41" s="1350"/>
    </row>
    <row r="42" spans="1:68" ht="21" customHeight="1">
      <c r="A42" s="1327" t="s">
        <v>357</v>
      </c>
      <c r="B42" s="1327" t="s">
        <v>808</v>
      </c>
      <c r="C42" s="1352">
        <v>147354.9405971068</v>
      </c>
      <c r="D42" s="1302">
        <v>19</v>
      </c>
      <c r="E42" s="1354">
        <v>154300.64516129033</v>
      </c>
      <c r="F42" s="1302">
        <v>15</v>
      </c>
      <c r="G42" s="1356">
        <v>147589.723037272</v>
      </c>
      <c r="H42" s="1302">
        <v>18</v>
      </c>
      <c r="I42" s="1354">
        <v>123520.79829691187</v>
      </c>
      <c r="J42" s="1302">
        <v>32</v>
      </c>
      <c r="K42" s="1356">
        <v>149249.15542521994</v>
      </c>
      <c r="L42" s="1302">
        <v>25</v>
      </c>
      <c r="M42" s="1369">
        <v>124390.48205789056</v>
      </c>
      <c r="N42" s="1370">
        <v>31</v>
      </c>
      <c r="O42" s="1352">
        <v>22013.98891966759</v>
      </c>
      <c r="P42" s="1302">
        <v>43</v>
      </c>
      <c r="Q42" s="1354">
        <v>24571.84750733138</v>
      </c>
      <c r="R42" s="1371">
        <v>36</v>
      </c>
      <c r="S42" s="1354">
        <v>22100.451030927834</v>
      </c>
      <c r="T42" s="1371">
        <v>43</v>
      </c>
      <c r="U42" s="1356">
        <v>292889.72781368624</v>
      </c>
      <c r="V42" s="1302">
        <v>23</v>
      </c>
      <c r="W42" s="1354">
        <v>328121.6480938416</v>
      </c>
      <c r="X42" s="1371">
        <v>25</v>
      </c>
      <c r="Y42" s="1354">
        <v>294080.6561260904</v>
      </c>
      <c r="Z42" s="1370">
        <v>23</v>
      </c>
      <c r="AA42" s="1372">
        <v>32</v>
      </c>
      <c r="AB42" s="1349"/>
      <c r="AC42" s="1350"/>
      <c r="AD42" s="1350"/>
      <c r="AE42" s="1350"/>
      <c r="AF42" s="1350"/>
      <c r="AG42" s="1350"/>
      <c r="AH42" s="1350"/>
      <c r="AI42" s="1350"/>
      <c r="AJ42" s="1350"/>
      <c r="AK42" s="1350"/>
      <c r="AL42" s="1350"/>
      <c r="AM42" s="1350"/>
      <c r="AN42" s="1350"/>
      <c r="AO42" s="1350"/>
      <c r="AP42" s="1350"/>
      <c r="AQ42" s="1350"/>
      <c r="AR42" s="1350"/>
      <c r="AS42" s="1350"/>
      <c r="AT42" s="1350"/>
      <c r="AU42" s="1350"/>
      <c r="AV42" s="1350"/>
      <c r="AW42" s="1350"/>
      <c r="AX42" s="1350"/>
      <c r="AY42" s="1350"/>
      <c r="AZ42" s="1350"/>
      <c r="BA42" s="1350"/>
      <c r="BB42" s="1350"/>
      <c r="BC42" s="1350"/>
      <c r="BD42" s="1350"/>
      <c r="BE42" s="1350"/>
      <c r="BF42" s="1350"/>
      <c r="BG42" s="1350"/>
      <c r="BH42" s="1350"/>
      <c r="BI42" s="1350"/>
      <c r="BJ42" s="1350"/>
      <c r="BK42" s="1350"/>
      <c r="BL42" s="1350"/>
      <c r="BM42" s="1350"/>
      <c r="BN42" s="1350"/>
      <c r="BO42" s="1350"/>
      <c r="BP42" s="1350"/>
    </row>
    <row r="43" spans="1:68" ht="21" customHeight="1">
      <c r="A43" s="1327" t="s">
        <v>359</v>
      </c>
      <c r="B43" s="1327" t="s">
        <v>809</v>
      </c>
      <c r="C43" s="1352">
        <v>149879.47640728476</v>
      </c>
      <c r="D43" s="1302">
        <v>15</v>
      </c>
      <c r="E43" s="1354">
        <v>168851.4375</v>
      </c>
      <c r="F43" s="1302">
        <v>9</v>
      </c>
      <c r="G43" s="1356">
        <v>150487.55208333334</v>
      </c>
      <c r="H43" s="1302">
        <v>15</v>
      </c>
      <c r="I43" s="1354">
        <v>123069.28394039735</v>
      </c>
      <c r="J43" s="1302">
        <v>34</v>
      </c>
      <c r="K43" s="1356">
        <v>148494.4375</v>
      </c>
      <c r="L43" s="1302">
        <v>26</v>
      </c>
      <c r="M43" s="1369">
        <v>123884.19270833333</v>
      </c>
      <c r="N43" s="1370">
        <v>33</v>
      </c>
      <c r="O43" s="1352">
        <v>28447.460678807947</v>
      </c>
      <c r="P43" s="1302">
        <v>11</v>
      </c>
      <c r="Q43" s="1354">
        <v>34419.0625</v>
      </c>
      <c r="R43" s="1371">
        <v>7</v>
      </c>
      <c r="S43" s="1354">
        <v>28638.858173076922</v>
      </c>
      <c r="T43" s="1371">
        <v>11</v>
      </c>
      <c r="U43" s="1356">
        <v>301396.2210264901</v>
      </c>
      <c r="V43" s="1302">
        <v>18</v>
      </c>
      <c r="W43" s="1354">
        <v>351764.9375</v>
      </c>
      <c r="X43" s="1371">
        <v>14</v>
      </c>
      <c r="Y43" s="1354">
        <v>303010.60296474356</v>
      </c>
      <c r="Z43" s="1370">
        <v>16</v>
      </c>
      <c r="AA43" s="1372">
        <v>34</v>
      </c>
      <c r="AB43" s="1349"/>
      <c r="AC43" s="1350"/>
      <c r="AD43" s="1350"/>
      <c r="AE43" s="1350"/>
      <c r="AF43" s="1350"/>
      <c r="AG43" s="1350"/>
      <c r="AH43" s="1350"/>
      <c r="AI43" s="1350"/>
      <c r="AJ43" s="1350"/>
      <c r="AK43" s="1350"/>
      <c r="AL43" s="1350"/>
      <c r="AM43" s="1350"/>
      <c r="AN43" s="1350"/>
      <c r="AO43" s="1350"/>
      <c r="AP43" s="1350"/>
      <c r="AQ43" s="1350"/>
      <c r="AR43" s="1350"/>
      <c r="AS43" s="1350"/>
      <c r="AT43" s="1350"/>
      <c r="AU43" s="1350"/>
      <c r="AV43" s="1350"/>
      <c r="AW43" s="1350"/>
      <c r="AX43" s="1350"/>
      <c r="AY43" s="1350"/>
      <c r="AZ43" s="1350"/>
      <c r="BA43" s="1350"/>
      <c r="BB43" s="1350"/>
      <c r="BC43" s="1350"/>
      <c r="BD43" s="1350"/>
      <c r="BE43" s="1350"/>
      <c r="BF43" s="1350"/>
      <c r="BG43" s="1350"/>
      <c r="BH43" s="1350"/>
      <c r="BI43" s="1350"/>
      <c r="BJ43" s="1350"/>
      <c r="BK43" s="1350"/>
      <c r="BL43" s="1350"/>
      <c r="BM43" s="1350"/>
      <c r="BN43" s="1350"/>
      <c r="BO43" s="1350"/>
      <c r="BP43" s="1350"/>
    </row>
    <row r="44" spans="1:68" ht="21" customHeight="1">
      <c r="A44" s="1327" t="s">
        <v>360</v>
      </c>
      <c r="B44" s="1327" t="s">
        <v>810</v>
      </c>
      <c r="C44" s="1352">
        <v>147761.85986394557</v>
      </c>
      <c r="D44" s="1302">
        <v>18</v>
      </c>
      <c r="E44" s="1354">
        <v>85094.08284023669</v>
      </c>
      <c r="F44" s="1302">
        <v>38</v>
      </c>
      <c r="G44" s="1356">
        <v>145006.6948491155</v>
      </c>
      <c r="H44" s="1302">
        <v>19</v>
      </c>
      <c r="I44" s="1354">
        <v>127851.00952380952</v>
      </c>
      <c r="J44" s="1302">
        <v>23</v>
      </c>
      <c r="K44" s="1356">
        <v>129860.94674556213</v>
      </c>
      <c r="L44" s="1302">
        <v>34</v>
      </c>
      <c r="M44" s="1369">
        <v>127939.3756503642</v>
      </c>
      <c r="N44" s="1370">
        <v>27</v>
      </c>
      <c r="O44" s="1352">
        <v>26795.30068027211</v>
      </c>
      <c r="P44" s="1302">
        <v>21</v>
      </c>
      <c r="Q44" s="1354">
        <v>26405.50295857988</v>
      </c>
      <c r="R44" s="1371">
        <v>33</v>
      </c>
      <c r="S44" s="1354">
        <v>26778.163371488034</v>
      </c>
      <c r="T44" s="1371">
        <v>22</v>
      </c>
      <c r="U44" s="1356">
        <v>302408.1700680272</v>
      </c>
      <c r="V44" s="1302">
        <v>17</v>
      </c>
      <c r="W44" s="1354">
        <v>241360.5325443787</v>
      </c>
      <c r="X44" s="1371">
        <v>38</v>
      </c>
      <c r="Y44" s="1354">
        <v>299724.23387096776</v>
      </c>
      <c r="Z44" s="1370">
        <v>18</v>
      </c>
      <c r="AA44" s="1372">
        <v>35</v>
      </c>
      <c r="AB44" s="1349"/>
      <c r="AC44" s="1350"/>
      <c r="AD44" s="1350"/>
      <c r="AE44" s="1350"/>
      <c r="AF44" s="1350"/>
      <c r="AG44" s="1350"/>
      <c r="AH44" s="1350"/>
      <c r="AI44" s="1350"/>
      <c r="AJ44" s="1350"/>
      <c r="AK44" s="1350"/>
      <c r="AL44" s="1350"/>
      <c r="AM44" s="1350"/>
      <c r="AN44" s="1350"/>
      <c r="AO44" s="1350"/>
      <c r="AP44" s="1350"/>
      <c r="AQ44" s="1350"/>
      <c r="AR44" s="1350"/>
      <c r="AS44" s="1350"/>
      <c r="AT44" s="1350"/>
      <c r="AU44" s="1350"/>
      <c r="AV44" s="1350"/>
      <c r="AW44" s="1350"/>
      <c r="AX44" s="1350"/>
      <c r="AY44" s="1350"/>
      <c r="AZ44" s="1350"/>
      <c r="BA44" s="1350"/>
      <c r="BB44" s="1350"/>
      <c r="BC44" s="1350"/>
      <c r="BD44" s="1350"/>
      <c r="BE44" s="1350"/>
      <c r="BF44" s="1350"/>
      <c r="BG44" s="1350"/>
      <c r="BH44" s="1350"/>
      <c r="BI44" s="1350"/>
      <c r="BJ44" s="1350"/>
      <c r="BK44" s="1350"/>
      <c r="BL44" s="1350"/>
      <c r="BM44" s="1350"/>
      <c r="BN44" s="1350"/>
      <c r="BO44" s="1350"/>
      <c r="BP44" s="1350"/>
    </row>
    <row r="45" spans="1:68" ht="21" customHeight="1">
      <c r="A45" s="1327" t="s">
        <v>362</v>
      </c>
      <c r="B45" s="1327" t="s">
        <v>811</v>
      </c>
      <c r="C45" s="1352">
        <v>165356.25062489585</v>
      </c>
      <c r="D45" s="1302">
        <v>4</v>
      </c>
      <c r="E45" s="1354">
        <v>206761.89781021897</v>
      </c>
      <c r="F45" s="1302">
        <v>4</v>
      </c>
      <c r="G45" s="1356">
        <v>167164.2422310757</v>
      </c>
      <c r="H45" s="1302">
        <v>3</v>
      </c>
      <c r="I45" s="1354">
        <v>135894.44925845694</v>
      </c>
      <c r="J45" s="1302">
        <v>10</v>
      </c>
      <c r="K45" s="1356">
        <v>160256.1678832117</v>
      </c>
      <c r="L45" s="1302">
        <v>22</v>
      </c>
      <c r="M45" s="1369">
        <v>136958.21195219122</v>
      </c>
      <c r="N45" s="1370">
        <v>10</v>
      </c>
      <c r="O45" s="1352">
        <v>19514.33261123146</v>
      </c>
      <c r="P45" s="1302">
        <v>45</v>
      </c>
      <c r="Q45" s="1354">
        <v>23924.92700729927</v>
      </c>
      <c r="R45" s="1371">
        <v>39</v>
      </c>
      <c r="S45" s="1354">
        <v>19706.922709163347</v>
      </c>
      <c r="T45" s="1371">
        <v>45</v>
      </c>
      <c r="U45" s="1356">
        <v>320765.0324945842</v>
      </c>
      <c r="V45" s="1302">
        <v>5</v>
      </c>
      <c r="W45" s="1354">
        <v>390942.9927007299</v>
      </c>
      <c r="X45" s="1371">
        <v>6</v>
      </c>
      <c r="Y45" s="1354">
        <v>323829.3768924303</v>
      </c>
      <c r="Z45" s="1370">
        <v>6</v>
      </c>
      <c r="AA45" s="1372">
        <v>36</v>
      </c>
      <c r="AB45" s="1349"/>
      <c r="AC45" s="1350"/>
      <c r="AD45" s="1350"/>
      <c r="AE45" s="1350"/>
      <c r="AF45" s="1350"/>
      <c r="AG45" s="1350"/>
      <c r="AH45" s="1350"/>
      <c r="AI45" s="1350"/>
      <c r="AJ45" s="1350"/>
      <c r="AK45" s="1350"/>
      <c r="AL45" s="1350"/>
      <c r="AM45" s="1350"/>
      <c r="AN45" s="1350"/>
      <c r="AO45" s="1350"/>
      <c r="AP45" s="1350"/>
      <c r="AQ45" s="1350"/>
      <c r="AR45" s="1350"/>
      <c r="AS45" s="1350"/>
      <c r="AT45" s="1350"/>
      <c r="AU45" s="1350"/>
      <c r="AV45" s="1350"/>
      <c r="AW45" s="1350"/>
      <c r="AX45" s="1350"/>
      <c r="AY45" s="1350"/>
      <c r="AZ45" s="1350"/>
      <c r="BA45" s="1350"/>
      <c r="BB45" s="1350"/>
      <c r="BC45" s="1350"/>
      <c r="BD45" s="1350"/>
      <c r="BE45" s="1350"/>
      <c r="BF45" s="1350"/>
      <c r="BG45" s="1350"/>
      <c r="BH45" s="1350"/>
      <c r="BI45" s="1350"/>
      <c r="BJ45" s="1350"/>
      <c r="BK45" s="1350"/>
      <c r="BL45" s="1350"/>
      <c r="BM45" s="1350"/>
      <c r="BN45" s="1350"/>
      <c r="BO45" s="1350"/>
      <c r="BP45" s="1350"/>
    </row>
    <row r="46" spans="1:68" ht="21" customHeight="1">
      <c r="A46" s="1327" t="s">
        <v>364</v>
      </c>
      <c r="B46" s="1327" t="s">
        <v>812</v>
      </c>
      <c r="C46" s="1352">
        <v>157226.24428115902</v>
      </c>
      <c r="D46" s="1302">
        <v>8</v>
      </c>
      <c r="E46" s="1354">
        <v>109483.96153846153</v>
      </c>
      <c r="F46" s="1302">
        <v>32</v>
      </c>
      <c r="G46" s="1356">
        <v>155565.19871537536</v>
      </c>
      <c r="H46" s="1302">
        <v>8</v>
      </c>
      <c r="I46" s="1354">
        <v>137004.97851102176</v>
      </c>
      <c r="J46" s="1302">
        <v>8</v>
      </c>
      <c r="K46" s="1356">
        <v>155885.38461538462</v>
      </c>
      <c r="L46" s="1302">
        <v>24</v>
      </c>
      <c r="M46" s="1369">
        <v>137661.86404389134</v>
      </c>
      <c r="N46" s="1370">
        <v>9</v>
      </c>
      <c r="O46" s="1352">
        <v>23105.9337307639</v>
      </c>
      <c r="P46" s="1302">
        <v>38</v>
      </c>
      <c r="Q46" s="1354">
        <v>26519.384615384617</v>
      </c>
      <c r="R46" s="1371">
        <v>32</v>
      </c>
      <c r="S46" s="1354">
        <v>23224.694232570586</v>
      </c>
      <c r="T46" s="1371">
        <v>39</v>
      </c>
      <c r="U46" s="1356">
        <v>317337.1565229447</v>
      </c>
      <c r="V46" s="1302">
        <v>8</v>
      </c>
      <c r="W46" s="1354">
        <v>291888.73076923075</v>
      </c>
      <c r="X46" s="1371">
        <v>35</v>
      </c>
      <c r="Y46" s="1354">
        <v>316451.7569918373</v>
      </c>
      <c r="Z46" s="1370">
        <v>7</v>
      </c>
      <c r="AA46" s="1372">
        <v>37</v>
      </c>
      <c r="AB46" s="1349"/>
      <c r="AC46" s="1350"/>
      <c r="AD46" s="1350"/>
      <c r="AE46" s="1350"/>
      <c r="AF46" s="1350"/>
      <c r="AG46" s="1350"/>
      <c r="AH46" s="1350"/>
      <c r="AI46" s="1350"/>
      <c r="AJ46" s="1350"/>
      <c r="AK46" s="1350"/>
      <c r="AL46" s="1350"/>
      <c r="AM46" s="1350"/>
      <c r="AN46" s="1350"/>
      <c r="AO46" s="1350"/>
      <c r="AP46" s="1350"/>
      <c r="AQ46" s="1350"/>
      <c r="AR46" s="1350"/>
      <c r="AS46" s="1350"/>
      <c r="AT46" s="1350"/>
      <c r="AU46" s="1350"/>
      <c r="AV46" s="1350"/>
      <c r="AW46" s="1350"/>
      <c r="AX46" s="1350"/>
      <c r="AY46" s="1350"/>
      <c r="AZ46" s="1350"/>
      <c r="BA46" s="1350"/>
      <c r="BB46" s="1350"/>
      <c r="BC46" s="1350"/>
      <c r="BD46" s="1350"/>
      <c r="BE46" s="1350"/>
      <c r="BF46" s="1350"/>
      <c r="BG46" s="1350"/>
      <c r="BH46" s="1350"/>
      <c r="BI46" s="1350"/>
      <c r="BJ46" s="1350"/>
      <c r="BK46" s="1350"/>
      <c r="BL46" s="1350"/>
      <c r="BM46" s="1350"/>
      <c r="BN46" s="1350"/>
      <c r="BO46" s="1350"/>
      <c r="BP46" s="1350"/>
    </row>
    <row r="47" spans="1:68" ht="21" customHeight="1">
      <c r="A47" s="1327" t="s">
        <v>366</v>
      </c>
      <c r="B47" s="1327" t="s">
        <v>813</v>
      </c>
      <c r="C47" s="1352">
        <v>155208.91415785192</v>
      </c>
      <c r="D47" s="1302">
        <v>9</v>
      </c>
      <c r="E47" s="1354">
        <v>111584.49572649572</v>
      </c>
      <c r="F47" s="1302">
        <v>31</v>
      </c>
      <c r="G47" s="1356">
        <v>153544.5115763386</v>
      </c>
      <c r="H47" s="1302">
        <v>12</v>
      </c>
      <c r="I47" s="1354">
        <v>133510.86872796313</v>
      </c>
      <c r="J47" s="1302">
        <v>11</v>
      </c>
      <c r="K47" s="1356">
        <v>206522.37606837606</v>
      </c>
      <c r="L47" s="1302">
        <v>4</v>
      </c>
      <c r="M47" s="1369">
        <v>136296.4770103698</v>
      </c>
      <c r="N47" s="1370">
        <v>11</v>
      </c>
      <c r="O47" s="1352">
        <v>25913.955790615677</v>
      </c>
      <c r="P47" s="1302">
        <v>29</v>
      </c>
      <c r="Q47" s="1354">
        <v>26321.62393162393</v>
      </c>
      <c r="R47" s="1371">
        <v>34</v>
      </c>
      <c r="S47" s="1354">
        <v>25929.509554555534</v>
      </c>
      <c r="T47" s="1371">
        <v>29</v>
      </c>
      <c r="U47" s="1356">
        <v>314633.7386764307</v>
      </c>
      <c r="V47" s="1302">
        <v>10</v>
      </c>
      <c r="W47" s="1354">
        <v>344428.49572649575</v>
      </c>
      <c r="X47" s="1371">
        <v>17</v>
      </c>
      <c r="Y47" s="1354">
        <v>315770.49814126396</v>
      </c>
      <c r="Z47" s="1370">
        <v>9</v>
      </c>
      <c r="AA47" s="1372">
        <v>38</v>
      </c>
      <c r="AB47" s="1349"/>
      <c r="AC47" s="1350"/>
      <c r="AD47" s="1350"/>
      <c r="AE47" s="1350"/>
      <c r="AF47" s="1350"/>
      <c r="AG47" s="1350"/>
      <c r="AH47" s="1350"/>
      <c r="AI47" s="1350"/>
      <c r="AJ47" s="1350"/>
      <c r="AK47" s="1350"/>
      <c r="AL47" s="1350"/>
      <c r="AM47" s="1350"/>
      <c r="AN47" s="1350"/>
      <c r="AO47" s="1350"/>
      <c r="AP47" s="1350"/>
      <c r="AQ47" s="1350"/>
      <c r="AR47" s="1350"/>
      <c r="AS47" s="1350"/>
      <c r="AT47" s="1350"/>
      <c r="AU47" s="1350"/>
      <c r="AV47" s="1350"/>
      <c r="AW47" s="1350"/>
      <c r="AX47" s="1350"/>
      <c r="AY47" s="1350"/>
      <c r="AZ47" s="1350"/>
      <c r="BA47" s="1350"/>
      <c r="BB47" s="1350"/>
      <c r="BC47" s="1350"/>
      <c r="BD47" s="1350"/>
      <c r="BE47" s="1350"/>
      <c r="BF47" s="1350"/>
      <c r="BG47" s="1350"/>
      <c r="BH47" s="1350"/>
      <c r="BI47" s="1350"/>
      <c r="BJ47" s="1350"/>
      <c r="BK47" s="1350"/>
      <c r="BL47" s="1350"/>
      <c r="BM47" s="1350"/>
      <c r="BN47" s="1350"/>
      <c r="BO47" s="1350"/>
      <c r="BP47" s="1350"/>
    </row>
    <row r="48" spans="1:68" ht="21" customHeight="1">
      <c r="A48" s="1327" t="s">
        <v>368</v>
      </c>
      <c r="B48" s="1327" t="s">
        <v>814</v>
      </c>
      <c r="C48" s="1352">
        <v>149273.56726938402</v>
      </c>
      <c r="D48" s="1302">
        <v>16</v>
      </c>
      <c r="E48" s="1354">
        <v>109300.04</v>
      </c>
      <c r="F48" s="1302">
        <v>33</v>
      </c>
      <c r="G48" s="1356">
        <v>147798.74704840613</v>
      </c>
      <c r="H48" s="1302">
        <v>17</v>
      </c>
      <c r="I48" s="1354">
        <v>113225.10736541015</v>
      </c>
      <c r="J48" s="1302">
        <v>42</v>
      </c>
      <c r="K48" s="1356">
        <v>158797.25333333333</v>
      </c>
      <c r="L48" s="1302">
        <v>23</v>
      </c>
      <c r="M48" s="1369">
        <v>114906.48819362455</v>
      </c>
      <c r="N48" s="1370">
        <v>42</v>
      </c>
      <c r="O48" s="1352">
        <v>28066.93329247114</v>
      </c>
      <c r="P48" s="1302">
        <v>15</v>
      </c>
      <c r="Q48" s="1354">
        <v>35705.306666666664</v>
      </c>
      <c r="R48" s="1371">
        <v>4</v>
      </c>
      <c r="S48" s="1354">
        <v>28348.75049193231</v>
      </c>
      <c r="T48" s="1371">
        <v>13</v>
      </c>
      <c r="U48" s="1356">
        <v>290565.6079272653</v>
      </c>
      <c r="V48" s="1302">
        <v>26</v>
      </c>
      <c r="W48" s="1354">
        <v>303802.6</v>
      </c>
      <c r="X48" s="1371">
        <v>31</v>
      </c>
      <c r="Y48" s="1354">
        <v>291053.985733963</v>
      </c>
      <c r="Z48" s="1370">
        <v>25</v>
      </c>
      <c r="AA48" s="1372">
        <v>39</v>
      </c>
      <c r="AB48" s="1349"/>
      <c r="AC48" s="1350"/>
      <c r="AD48" s="1350"/>
      <c r="AE48" s="1350"/>
      <c r="AF48" s="1350"/>
      <c r="AG48" s="1350"/>
      <c r="AH48" s="1350"/>
      <c r="AI48" s="1350"/>
      <c r="AJ48" s="1350"/>
      <c r="AK48" s="1350"/>
      <c r="AL48" s="1350"/>
      <c r="AM48" s="1350"/>
      <c r="AN48" s="1350"/>
      <c r="AO48" s="1350"/>
      <c r="AP48" s="1350"/>
      <c r="AQ48" s="1350"/>
      <c r="AR48" s="1350"/>
      <c r="AS48" s="1350"/>
      <c r="AT48" s="1350"/>
      <c r="AU48" s="1350"/>
      <c r="AV48" s="1350"/>
      <c r="AW48" s="1350"/>
      <c r="AX48" s="1350"/>
      <c r="AY48" s="1350"/>
      <c r="AZ48" s="1350"/>
      <c r="BA48" s="1350"/>
      <c r="BB48" s="1350"/>
      <c r="BC48" s="1350"/>
      <c r="BD48" s="1350"/>
      <c r="BE48" s="1350"/>
      <c r="BF48" s="1350"/>
      <c r="BG48" s="1350"/>
      <c r="BH48" s="1350"/>
      <c r="BI48" s="1350"/>
      <c r="BJ48" s="1350"/>
      <c r="BK48" s="1350"/>
      <c r="BL48" s="1350"/>
      <c r="BM48" s="1350"/>
      <c r="BN48" s="1350"/>
      <c r="BO48" s="1350"/>
      <c r="BP48" s="1350"/>
    </row>
    <row r="49" spans="1:68" ht="21" customHeight="1">
      <c r="A49" s="1327" t="s">
        <v>370</v>
      </c>
      <c r="B49" s="1327" t="s">
        <v>815</v>
      </c>
      <c r="C49" s="1352">
        <v>131707.1428993864</v>
      </c>
      <c r="D49" s="1302">
        <v>28</v>
      </c>
      <c r="E49" s="1354">
        <v>120646.76092544987</v>
      </c>
      <c r="F49" s="1302">
        <v>28</v>
      </c>
      <c r="G49" s="1356">
        <v>131397.9672319632</v>
      </c>
      <c r="H49" s="1302">
        <v>29</v>
      </c>
      <c r="I49" s="1354">
        <v>127138.96118873365</v>
      </c>
      <c r="J49" s="1302">
        <v>26</v>
      </c>
      <c r="K49" s="1356">
        <v>184650.97686375323</v>
      </c>
      <c r="L49" s="1302">
        <v>9</v>
      </c>
      <c r="M49" s="1369">
        <v>128746.6195745904</v>
      </c>
      <c r="N49" s="1370">
        <v>23</v>
      </c>
      <c r="O49" s="1352">
        <v>23564.610778443115</v>
      </c>
      <c r="P49" s="1302">
        <v>37</v>
      </c>
      <c r="Q49" s="1354">
        <v>28933.084832904886</v>
      </c>
      <c r="R49" s="1371">
        <v>26</v>
      </c>
      <c r="S49" s="1354">
        <v>23714.678068410463</v>
      </c>
      <c r="T49" s="1371">
        <v>36</v>
      </c>
      <c r="U49" s="1356">
        <v>282410.71486656315</v>
      </c>
      <c r="V49" s="1302">
        <v>33</v>
      </c>
      <c r="W49" s="1354">
        <v>334230.822622108</v>
      </c>
      <c r="X49" s="1371">
        <v>20</v>
      </c>
      <c r="Y49" s="1354">
        <v>283859.2648749641</v>
      </c>
      <c r="Z49" s="1370">
        <v>33</v>
      </c>
      <c r="AA49" s="1372">
        <v>40</v>
      </c>
      <c r="AB49" s="1349"/>
      <c r="AC49" s="1350"/>
      <c r="AD49" s="1350"/>
      <c r="AE49" s="1350"/>
      <c r="AF49" s="1350"/>
      <c r="AG49" s="1350"/>
      <c r="AH49" s="1350"/>
      <c r="AI49" s="1350"/>
      <c r="AJ49" s="1350"/>
      <c r="AK49" s="1350"/>
      <c r="AL49" s="1350"/>
      <c r="AM49" s="1350"/>
      <c r="AN49" s="1350"/>
      <c r="AO49" s="1350"/>
      <c r="AP49" s="1350"/>
      <c r="AQ49" s="1350"/>
      <c r="AR49" s="1350"/>
      <c r="AS49" s="1350"/>
      <c r="AT49" s="1350"/>
      <c r="AU49" s="1350"/>
      <c r="AV49" s="1350"/>
      <c r="AW49" s="1350"/>
      <c r="AX49" s="1350"/>
      <c r="AY49" s="1350"/>
      <c r="AZ49" s="1350"/>
      <c r="BA49" s="1350"/>
      <c r="BB49" s="1350"/>
      <c r="BC49" s="1350"/>
      <c r="BD49" s="1350"/>
      <c r="BE49" s="1350"/>
      <c r="BF49" s="1350"/>
      <c r="BG49" s="1350"/>
      <c r="BH49" s="1350"/>
      <c r="BI49" s="1350"/>
      <c r="BJ49" s="1350"/>
      <c r="BK49" s="1350"/>
      <c r="BL49" s="1350"/>
      <c r="BM49" s="1350"/>
      <c r="BN49" s="1350"/>
      <c r="BO49" s="1350"/>
      <c r="BP49" s="1350"/>
    </row>
    <row r="50" spans="1:68" ht="21" customHeight="1">
      <c r="A50" s="1327" t="s">
        <v>372</v>
      </c>
      <c r="B50" s="1327" t="s">
        <v>816</v>
      </c>
      <c r="C50" s="1352">
        <v>127602.63689293787</v>
      </c>
      <c r="D50" s="1302">
        <v>34</v>
      </c>
      <c r="E50" s="1354">
        <v>135550.37878787878</v>
      </c>
      <c r="F50" s="1302">
        <v>24</v>
      </c>
      <c r="G50" s="1356">
        <v>127812.52724241414</v>
      </c>
      <c r="H50" s="1302">
        <v>34</v>
      </c>
      <c r="I50" s="1354">
        <v>126782.28282759093</v>
      </c>
      <c r="J50" s="1302">
        <v>27</v>
      </c>
      <c r="K50" s="1356">
        <v>170082.67676767678</v>
      </c>
      <c r="L50" s="1302">
        <v>16</v>
      </c>
      <c r="M50" s="1369">
        <v>127925.79439813271</v>
      </c>
      <c r="N50" s="1370">
        <v>28</v>
      </c>
      <c r="O50" s="1352">
        <v>23687.961504212617</v>
      </c>
      <c r="P50" s="1302">
        <v>36</v>
      </c>
      <c r="Q50" s="1354">
        <v>24207.777777777777</v>
      </c>
      <c r="R50" s="1371">
        <v>37</v>
      </c>
      <c r="S50" s="1354">
        <v>23701.689229743246</v>
      </c>
      <c r="T50" s="1371">
        <v>37</v>
      </c>
      <c r="U50" s="1356">
        <v>278072.8812247414</v>
      </c>
      <c r="V50" s="1302">
        <v>39</v>
      </c>
      <c r="W50" s="1354">
        <v>329840.8333333333</v>
      </c>
      <c r="X50" s="1371">
        <v>23</v>
      </c>
      <c r="Y50" s="1354">
        <v>279440.0108702901</v>
      </c>
      <c r="Z50" s="1370">
        <v>39</v>
      </c>
      <c r="AA50" s="1372">
        <v>41</v>
      </c>
      <c r="AB50" s="1349"/>
      <c r="AC50" s="1350"/>
      <c r="AD50" s="1350"/>
      <c r="AE50" s="1350"/>
      <c r="AF50" s="1350"/>
      <c r="AG50" s="1350"/>
      <c r="AH50" s="1350"/>
      <c r="AI50" s="1350"/>
      <c r="AJ50" s="1350"/>
      <c r="AK50" s="1350"/>
      <c r="AL50" s="1350"/>
      <c r="AM50" s="1350"/>
      <c r="AN50" s="1350"/>
      <c r="AO50" s="1350"/>
      <c r="AP50" s="1350"/>
      <c r="AQ50" s="1350"/>
      <c r="AR50" s="1350"/>
      <c r="AS50" s="1350"/>
      <c r="AT50" s="1350"/>
      <c r="AU50" s="1350"/>
      <c r="AV50" s="1350"/>
      <c r="AW50" s="1350"/>
      <c r="AX50" s="1350"/>
      <c r="AY50" s="1350"/>
      <c r="AZ50" s="1350"/>
      <c r="BA50" s="1350"/>
      <c r="BB50" s="1350"/>
      <c r="BC50" s="1350"/>
      <c r="BD50" s="1350"/>
      <c r="BE50" s="1350"/>
      <c r="BF50" s="1350"/>
      <c r="BG50" s="1350"/>
      <c r="BH50" s="1350"/>
      <c r="BI50" s="1350"/>
      <c r="BJ50" s="1350"/>
      <c r="BK50" s="1350"/>
      <c r="BL50" s="1350"/>
      <c r="BM50" s="1350"/>
      <c r="BN50" s="1350"/>
      <c r="BO50" s="1350"/>
      <c r="BP50" s="1350"/>
    </row>
    <row r="51" spans="1:68" ht="21" customHeight="1">
      <c r="A51" s="1327" t="s">
        <v>374</v>
      </c>
      <c r="B51" s="1327" t="s">
        <v>817</v>
      </c>
      <c r="C51" s="1352">
        <v>119128.38010228699</v>
      </c>
      <c r="D51" s="1302">
        <v>41</v>
      </c>
      <c r="E51" s="1354">
        <v>144783.96088657106</v>
      </c>
      <c r="F51" s="1302">
        <v>21</v>
      </c>
      <c r="G51" s="1356">
        <v>120043.92611547945</v>
      </c>
      <c r="H51" s="1302">
        <v>41</v>
      </c>
      <c r="I51" s="1354">
        <v>120275.53256778925</v>
      </c>
      <c r="J51" s="1302">
        <v>38</v>
      </c>
      <c r="K51" s="1356">
        <v>171556.88787483703</v>
      </c>
      <c r="L51" s="1302">
        <v>15</v>
      </c>
      <c r="M51" s="1369">
        <v>122105.56092681338</v>
      </c>
      <c r="N51" s="1370">
        <v>38</v>
      </c>
      <c r="O51" s="1352">
        <v>22194.8422271543</v>
      </c>
      <c r="P51" s="1302">
        <v>42</v>
      </c>
      <c r="Q51" s="1354">
        <v>23095.21512385919</v>
      </c>
      <c r="R51" s="1371">
        <v>40</v>
      </c>
      <c r="S51" s="1354">
        <v>22226.972967943053</v>
      </c>
      <c r="T51" s="1371">
        <v>42</v>
      </c>
      <c r="U51" s="1356">
        <v>261598.75489723054</v>
      </c>
      <c r="V51" s="1302">
        <v>41</v>
      </c>
      <c r="W51" s="1354">
        <v>339436.0638852673</v>
      </c>
      <c r="X51" s="1371">
        <v>19</v>
      </c>
      <c r="Y51" s="1354">
        <v>264376.4600102359</v>
      </c>
      <c r="Z51" s="1370">
        <v>41</v>
      </c>
      <c r="AA51" s="1372">
        <v>42</v>
      </c>
      <c r="AB51" s="1349"/>
      <c r="AC51" s="1350"/>
      <c r="AD51" s="1350"/>
      <c r="AE51" s="1350"/>
      <c r="AF51" s="1350"/>
      <c r="AG51" s="1350"/>
      <c r="AH51" s="1350"/>
      <c r="AI51" s="1350"/>
      <c r="AJ51" s="1350"/>
      <c r="AK51" s="1350"/>
      <c r="AL51" s="1350"/>
      <c r="AM51" s="1350"/>
      <c r="AN51" s="1350"/>
      <c r="AO51" s="1350"/>
      <c r="AP51" s="1350"/>
      <c r="AQ51" s="1350"/>
      <c r="AR51" s="1350"/>
      <c r="AS51" s="1350"/>
      <c r="AT51" s="1350"/>
      <c r="AU51" s="1350"/>
      <c r="AV51" s="1350"/>
      <c r="AW51" s="1350"/>
      <c r="AX51" s="1350"/>
      <c r="AY51" s="1350"/>
      <c r="AZ51" s="1350"/>
      <c r="BA51" s="1350"/>
      <c r="BB51" s="1350"/>
      <c r="BC51" s="1350"/>
      <c r="BD51" s="1350"/>
      <c r="BE51" s="1350"/>
      <c r="BF51" s="1350"/>
      <c r="BG51" s="1350"/>
      <c r="BH51" s="1350"/>
      <c r="BI51" s="1350"/>
      <c r="BJ51" s="1350"/>
      <c r="BK51" s="1350"/>
      <c r="BL51" s="1350"/>
      <c r="BM51" s="1350"/>
      <c r="BN51" s="1350"/>
      <c r="BO51" s="1350"/>
      <c r="BP51" s="1350"/>
    </row>
    <row r="52" spans="1:68" ht="21" customHeight="1">
      <c r="A52" s="1327" t="s">
        <v>426</v>
      </c>
      <c r="B52" s="1327" t="s">
        <v>70</v>
      </c>
      <c r="C52" s="1352">
        <v>75479.44569288389</v>
      </c>
      <c r="D52" s="1302">
        <v>43</v>
      </c>
      <c r="E52" s="1356"/>
      <c r="F52" s="1302"/>
      <c r="G52" s="1356">
        <v>75479.44569288389</v>
      </c>
      <c r="H52" s="1302">
        <v>43</v>
      </c>
      <c r="I52" s="1354">
        <v>123048.08988764045</v>
      </c>
      <c r="J52" s="1302">
        <v>35</v>
      </c>
      <c r="K52" s="1356"/>
      <c r="L52" s="1302"/>
      <c r="M52" s="1369">
        <v>123048.08988764045</v>
      </c>
      <c r="N52" s="1370">
        <v>35</v>
      </c>
      <c r="O52" s="1352">
        <v>26345.048689138577</v>
      </c>
      <c r="P52" s="1302">
        <v>25</v>
      </c>
      <c r="Q52" s="1356"/>
      <c r="R52" s="1302"/>
      <c r="S52" s="1354">
        <v>26345.048689138577</v>
      </c>
      <c r="T52" s="1371">
        <v>25</v>
      </c>
      <c r="U52" s="1356">
        <v>224872.5842696629</v>
      </c>
      <c r="V52" s="1302">
        <v>43</v>
      </c>
      <c r="W52" s="1356"/>
      <c r="X52" s="1302"/>
      <c r="Y52" s="1354">
        <v>224872.5842696629</v>
      </c>
      <c r="Z52" s="1370">
        <v>43</v>
      </c>
      <c r="AA52" s="1372">
        <v>43</v>
      </c>
      <c r="AB52" s="1349"/>
      <c r="AC52" s="1350"/>
      <c r="AD52" s="1350"/>
      <c r="AE52" s="1350"/>
      <c r="AF52" s="1350"/>
      <c r="AG52" s="1350"/>
      <c r="AH52" s="1350"/>
      <c r="AI52" s="1350"/>
      <c r="AJ52" s="1350"/>
      <c r="AK52" s="1350"/>
      <c r="AL52" s="1350"/>
      <c r="AM52" s="1350"/>
      <c r="AN52" s="1350"/>
      <c r="AO52" s="1350"/>
      <c r="AP52" s="1350"/>
      <c r="AQ52" s="1350"/>
      <c r="AR52" s="1350"/>
      <c r="AS52" s="1350"/>
      <c r="AT52" s="1350"/>
      <c r="AU52" s="1350"/>
      <c r="AV52" s="1350"/>
      <c r="AW52" s="1350"/>
      <c r="AX52" s="1350"/>
      <c r="AY52" s="1350"/>
      <c r="AZ52" s="1350"/>
      <c r="BA52" s="1350"/>
      <c r="BB52" s="1350"/>
      <c r="BC52" s="1350"/>
      <c r="BD52" s="1350"/>
      <c r="BE52" s="1350"/>
      <c r="BF52" s="1350"/>
      <c r="BG52" s="1350"/>
      <c r="BH52" s="1350"/>
      <c r="BI52" s="1350"/>
      <c r="BJ52" s="1350"/>
      <c r="BK52" s="1350"/>
      <c r="BL52" s="1350"/>
      <c r="BM52" s="1350"/>
      <c r="BN52" s="1350"/>
      <c r="BO52" s="1350"/>
      <c r="BP52" s="1350"/>
    </row>
    <row r="53" spans="1:68" ht="21" customHeight="1">
      <c r="A53" s="1327" t="s">
        <v>429</v>
      </c>
      <c r="B53" s="1327" t="s">
        <v>757</v>
      </c>
      <c r="C53" s="1352">
        <v>88135.80276322058</v>
      </c>
      <c r="D53" s="1302">
        <v>42</v>
      </c>
      <c r="E53" s="1356"/>
      <c r="F53" s="1302"/>
      <c r="G53" s="1356">
        <v>88135.80276322058</v>
      </c>
      <c r="H53" s="1302">
        <v>42</v>
      </c>
      <c r="I53" s="1354">
        <v>110923.03477846594</v>
      </c>
      <c r="J53" s="1302">
        <v>43</v>
      </c>
      <c r="K53" s="1356"/>
      <c r="L53" s="1302"/>
      <c r="M53" s="1369">
        <v>110923.03477846594</v>
      </c>
      <c r="N53" s="1370">
        <v>43</v>
      </c>
      <c r="O53" s="1352">
        <v>26119.40447832301</v>
      </c>
      <c r="P53" s="1302">
        <v>26</v>
      </c>
      <c r="Q53" s="1356"/>
      <c r="R53" s="1302"/>
      <c r="S53" s="1354">
        <v>26119.40447832301</v>
      </c>
      <c r="T53" s="1371">
        <v>27</v>
      </c>
      <c r="U53" s="1356">
        <v>225178.24202000952</v>
      </c>
      <c r="V53" s="1302">
        <v>42</v>
      </c>
      <c r="W53" s="1356"/>
      <c r="X53" s="1302"/>
      <c r="Y53" s="1354">
        <v>225178.24202000952</v>
      </c>
      <c r="Z53" s="1370">
        <v>42</v>
      </c>
      <c r="AA53" s="1372">
        <v>46</v>
      </c>
      <c r="AB53" s="1349"/>
      <c r="AC53" s="1350"/>
      <c r="AD53" s="1350"/>
      <c r="AE53" s="1350"/>
      <c r="AF53" s="1350"/>
      <c r="AG53" s="1350"/>
      <c r="AH53" s="1350"/>
      <c r="AI53" s="1350"/>
      <c r="AJ53" s="1350"/>
      <c r="AK53" s="1350"/>
      <c r="AL53" s="1350"/>
      <c r="AM53" s="1350"/>
      <c r="AN53" s="1350"/>
      <c r="AO53" s="1350"/>
      <c r="AP53" s="1350"/>
      <c r="AQ53" s="1350"/>
      <c r="AR53" s="1350"/>
      <c r="AS53" s="1350"/>
      <c r="AT53" s="1350"/>
      <c r="AU53" s="1350"/>
      <c r="AV53" s="1350"/>
      <c r="AW53" s="1350"/>
      <c r="AX53" s="1350"/>
      <c r="AY53" s="1350"/>
      <c r="AZ53" s="1350"/>
      <c r="BA53" s="1350"/>
      <c r="BB53" s="1350"/>
      <c r="BC53" s="1350"/>
      <c r="BD53" s="1350"/>
      <c r="BE53" s="1350"/>
      <c r="BF53" s="1350"/>
      <c r="BG53" s="1350"/>
      <c r="BH53" s="1350"/>
      <c r="BI53" s="1350"/>
      <c r="BJ53" s="1350"/>
      <c r="BK53" s="1350"/>
      <c r="BL53" s="1350"/>
      <c r="BM53" s="1350"/>
      <c r="BN53" s="1350"/>
      <c r="BO53" s="1350"/>
      <c r="BP53" s="1350"/>
    </row>
    <row r="54" spans="1:68" ht="21" customHeight="1">
      <c r="A54" s="1327" t="s">
        <v>430</v>
      </c>
      <c r="B54" s="1327" t="s">
        <v>81</v>
      </c>
      <c r="C54" s="1352">
        <v>46091.98532041729</v>
      </c>
      <c r="D54" s="1302">
        <v>45</v>
      </c>
      <c r="E54" s="1356"/>
      <c r="F54" s="1302"/>
      <c r="G54" s="1356">
        <v>46091.98532041729</v>
      </c>
      <c r="H54" s="1302">
        <v>45</v>
      </c>
      <c r="I54" s="1354">
        <v>71752.89388971684</v>
      </c>
      <c r="J54" s="1302">
        <v>46</v>
      </c>
      <c r="K54" s="1356"/>
      <c r="L54" s="1302"/>
      <c r="M54" s="1369">
        <v>71752.89388971684</v>
      </c>
      <c r="N54" s="1370">
        <v>46</v>
      </c>
      <c r="O54" s="1352">
        <v>14313.07004470939</v>
      </c>
      <c r="P54" s="1302">
        <v>47</v>
      </c>
      <c r="Q54" s="1356"/>
      <c r="R54" s="1302"/>
      <c r="S54" s="1354">
        <v>14313.07004470939</v>
      </c>
      <c r="T54" s="1371">
        <v>47</v>
      </c>
      <c r="U54" s="1356">
        <v>132157.94925484352</v>
      </c>
      <c r="V54" s="1302">
        <v>47</v>
      </c>
      <c r="W54" s="1356"/>
      <c r="X54" s="1302"/>
      <c r="Y54" s="1354">
        <v>132157.94925484352</v>
      </c>
      <c r="Z54" s="1370">
        <v>47</v>
      </c>
      <c r="AA54" s="1372">
        <v>47</v>
      </c>
      <c r="AB54" s="1349"/>
      <c r="AC54" s="1350"/>
      <c r="AD54" s="1350"/>
      <c r="AE54" s="1350"/>
      <c r="AF54" s="1350"/>
      <c r="AG54" s="1350"/>
      <c r="AH54" s="1350"/>
      <c r="AI54" s="1350"/>
      <c r="AJ54" s="1350"/>
      <c r="AK54" s="1350"/>
      <c r="AL54" s="1350"/>
      <c r="AM54" s="1350"/>
      <c r="AN54" s="1350"/>
      <c r="AO54" s="1350"/>
      <c r="AP54" s="1350"/>
      <c r="AQ54" s="1350"/>
      <c r="AR54" s="1350"/>
      <c r="AS54" s="1350"/>
      <c r="AT54" s="1350"/>
      <c r="AU54" s="1350"/>
      <c r="AV54" s="1350"/>
      <c r="AW54" s="1350"/>
      <c r="AX54" s="1350"/>
      <c r="AY54" s="1350"/>
      <c r="AZ54" s="1350"/>
      <c r="BA54" s="1350"/>
      <c r="BB54" s="1350"/>
      <c r="BC54" s="1350"/>
      <c r="BD54" s="1350"/>
      <c r="BE54" s="1350"/>
      <c r="BF54" s="1350"/>
      <c r="BG54" s="1350"/>
      <c r="BH54" s="1350"/>
      <c r="BI54" s="1350"/>
      <c r="BJ54" s="1350"/>
      <c r="BK54" s="1350"/>
      <c r="BL54" s="1350"/>
      <c r="BM54" s="1350"/>
      <c r="BN54" s="1350"/>
      <c r="BO54" s="1350"/>
      <c r="BP54" s="1350"/>
    </row>
    <row r="55" spans="1:68" ht="21" customHeight="1">
      <c r="A55" s="1327" t="s">
        <v>431</v>
      </c>
      <c r="B55" s="1327" t="s">
        <v>758</v>
      </c>
      <c r="C55" s="1352">
        <v>44500.03458756944</v>
      </c>
      <c r="D55" s="1302">
        <v>46</v>
      </c>
      <c r="E55" s="1356"/>
      <c r="F55" s="1302"/>
      <c r="G55" s="1356">
        <v>44500.03458756944</v>
      </c>
      <c r="H55" s="1302">
        <v>46</v>
      </c>
      <c r="I55" s="1354">
        <v>69867.67844041505</v>
      </c>
      <c r="J55" s="1302">
        <v>47</v>
      </c>
      <c r="K55" s="1356"/>
      <c r="L55" s="1302"/>
      <c r="M55" s="1369">
        <v>69867.67844041505</v>
      </c>
      <c r="N55" s="1370">
        <v>47</v>
      </c>
      <c r="O55" s="1352">
        <v>22491.821087936274</v>
      </c>
      <c r="P55" s="1302">
        <v>41</v>
      </c>
      <c r="Q55" s="1356"/>
      <c r="R55" s="1302"/>
      <c r="S55" s="1354">
        <v>22491.821087936274</v>
      </c>
      <c r="T55" s="1371">
        <v>41</v>
      </c>
      <c r="U55" s="1356">
        <v>136859.53411592077</v>
      </c>
      <c r="V55" s="1302">
        <v>46</v>
      </c>
      <c r="W55" s="1356"/>
      <c r="X55" s="1302"/>
      <c r="Y55" s="1354">
        <v>136859.53411592077</v>
      </c>
      <c r="Z55" s="1370">
        <v>46</v>
      </c>
      <c r="AA55" s="1372">
        <v>48</v>
      </c>
      <c r="AB55" s="1349"/>
      <c r="AC55" s="1350"/>
      <c r="AD55" s="1350"/>
      <c r="AE55" s="1350"/>
      <c r="AF55" s="1350"/>
      <c r="AG55" s="1350"/>
      <c r="AH55" s="1350"/>
      <c r="AI55" s="1350"/>
      <c r="AJ55" s="1350"/>
      <c r="AK55" s="1350"/>
      <c r="AL55" s="1350"/>
      <c r="AM55" s="1350"/>
      <c r="AN55" s="1350"/>
      <c r="AO55" s="1350"/>
      <c r="AP55" s="1350"/>
      <c r="AQ55" s="1350"/>
      <c r="AR55" s="1350"/>
      <c r="AS55" s="1350"/>
      <c r="AT55" s="1350"/>
      <c r="AU55" s="1350"/>
      <c r="AV55" s="1350"/>
      <c r="AW55" s="1350"/>
      <c r="AX55" s="1350"/>
      <c r="AY55" s="1350"/>
      <c r="AZ55" s="1350"/>
      <c r="BA55" s="1350"/>
      <c r="BB55" s="1350"/>
      <c r="BC55" s="1350"/>
      <c r="BD55" s="1350"/>
      <c r="BE55" s="1350"/>
      <c r="BF55" s="1350"/>
      <c r="BG55" s="1350"/>
      <c r="BH55" s="1350"/>
      <c r="BI55" s="1350"/>
      <c r="BJ55" s="1350"/>
      <c r="BK55" s="1350"/>
      <c r="BL55" s="1350"/>
      <c r="BM55" s="1350"/>
      <c r="BN55" s="1350"/>
      <c r="BO55" s="1350"/>
      <c r="BP55" s="1350"/>
    </row>
    <row r="56" spans="1:68" ht="21" customHeight="1">
      <c r="A56" s="1327" t="s">
        <v>432</v>
      </c>
      <c r="B56" s="1327" t="s">
        <v>87</v>
      </c>
      <c r="C56" s="1352">
        <v>42911.003712453596</v>
      </c>
      <c r="D56" s="1302">
        <v>47</v>
      </c>
      <c r="E56" s="1356"/>
      <c r="F56" s="1302"/>
      <c r="G56" s="1356">
        <v>42911.003712453596</v>
      </c>
      <c r="H56" s="1302">
        <v>47</v>
      </c>
      <c r="I56" s="1354">
        <v>77536.5126560918</v>
      </c>
      <c r="J56" s="1302">
        <v>45</v>
      </c>
      <c r="K56" s="1356"/>
      <c r="L56" s="1302"/>
      <c r="M56" s="1369">
        <v>77536.5126560918</v>
      </c>
      <c r="N56" s="1370">
        <v>45</v>
      </c>
      <c r="O56" s="1352">
        <v>25379.55450556868</v>
      </c>
      <c r="P56" s="1302">
        <v>31</v>
      </c>
      <c r="Q56" s="1356"/>
      <c r="R56" s="1302"/>
      <c r="S56" s="1354">
        <v>25379.55450556868</v>
      </c>
      <c r="T56" s="1371">
        <v>31</v>
      </c>
      <c r="U56" s="1356">
        <v>145827.07087411408</v>
      </c>
      <c r="V56" s="1302">
        <v>45</v>
      </c>
      <c r="W56" s="1356"/>
      <c r="X56" s="1302"/>
      <c r="Y56" s="1354">
        <v>145827.07087411408</v>
      </c>
      <c r="Z56" s="1370">
        <v>45</v>
      </c>
      <c r="AA56" s="1372">
        <v>49</v>
      </c>
      <c r="AB56" s="1349"/>
      <c r="AC56" s="1350"/>
      <c r="AD56" s="1350"/>
      <c r="AE56" s="1350"/>
      <c r="AF56" s="1350"/>
      <c r="AG56" s="1350"/>
      <c r="AH56" s="1350"/>
      <c r="AI56" s="1350"/>
      <c r="AJ56" s="1350"/>
      <c r="AK56" s="1350"/>
      <c r="AL56" s="1350"/>
      <c r="AM56" s="1350"/>
      <c r="AN56" s="1350"/>
      <c r="AO56" s="1350"/>
      <c r="AP56" s="1350"/>
      <c r="AQ56" s="1350"/>
      <c r="AR56" s="1350"/>
      <c r="AS56" s="1350"/>
      <c r="AT56" s="1350"/>
      <c r="AU56" s="1350"/>
      <c r="AV56" s="1350"/>
      <c r="AW56" s="1350"/>
      <c r="AX56" s="1350"/>
      <c r="AY56" s="1350"/>
      <c r="AZ56" s="1350"/>
      <c r="BA56" s="1350"/>
      <c r="BB56" s="1350"/>
      <c r="BC56" s="1350"/>
      <c r="BD56" s="1350"/>
      <c r="BE56" s="1350"/>
      <c r="BF56" s="1350"/>
      <c r="BG56" s="1350"/>
      <c r="BH56" s="1350"/>
      <c r="BI56" s="1350"/>
      <c r="BJ56" s="1350"/>
      <c r="BK56" s="1350"/>
      <c r="BL56" s="1350"/>
      <c r="BM56" s="1350"/>
      <c r="BN56" s="1350"/>
      <c r="BO56" s="1350"/>
      <c r="BP56" s="1350"/>
    </row>
    <row r="57" spans="1:68" ht="21" customHeight="1" thickBot="1">
      <c r="A57" s="1373" t="s">
        <v>433</v>
      </c>
      <c r="B57" s="1373" t="s">
        <v>88</v>
      </c>
      <c r="C57" s="1374">
        <v>62483.23237588167</v>
      </c>
      <c r="D57" s="1375">
        <v>44</v>
      </c>
      <c r="E57" s="1376"/>
      <c r="F57" s="1377"/>
      <c r="G57" s="1378">
        <v>62483.23237588167</v>
      </c>
      <c r="H57" s="1379">
        <v>44</v>
      </c>
      <c r="I57" s="1378">
        <v>79390.07623123142</v>
      </c>
      <c r="J57" s="1375">
        <v>44</v>
      </c>
      <c r="K57" s="1380"/>
      <c r="L57" s="1379"/>
      <c r="M57" s="1381">
        <v>79390.07623123142</v>
      </c>
      <c r="N57" s="1382">
        <v>44</v>
      </c>
      <c r="O57" s="1383">
        <v>21383.98059387712</v>
      </c>
      <c r="P57" s="1375">
        <v>44</v>
      </c>
      <c r="Q57" s="1376"/>
      <c r="R57" s="1377"/>
      <c r="S57" s="1378">
        <v>21383.98059387712</v>
      </c>
      <c r="T57" s="1375">
        <v>44</v>
      </c>
      <c r="U57" s="1378">
        <v>163257.2892009902</v>
      </c>
      <c r="V57" s="1375">
        <v>44</v>
      </c>
      <c r="W57" s="1376"/>
      <c r="X57" s="1377"/>
      <c r="Y57" s="1378">
        <v>163257.2892009902</v>
      </c>
      <c r="Z57" s="1384">
        <v>44</v>
      </c>
      <c r="AA57" s="1372">
        <v>50</v>
      </c>
      <c r="AB57" s="1349"/>
      <c r="AC57" s="1350"/>
      <c r="AD57" s="1350"/>
      <c r="AE57" s="1350"/>
      <c r="AF57" s="1350"/>
      <c r="AG57" s="1350"/>
      <c r="AH57" s="1350"/>
      <c r="AI57" s="1350"/>
      <c r="AJ57" s="1350"/>
      <c r="AK57" s="1350"/>
      <c r="AL57" s="1350"/>
      <c r="AM57" s="1350"/>
      <c r="AN57" s="1350"/>
      <c r="AO57" s="1350"/>
      <c r="AP57" s="1350"/>
      <c r="AQ57" s="1350"/>
      <c r="AR57" s="1350"/>
      <c r="AS57" s="1350"/>
      <c r="AT57" s="1350"/>
      <c r="AU57" s="1350"/>
      <c r="AV57" s="1350"/>
      <c r="AW57" s="1350"/>
      <c r="AX57" s="1350"/>
      <c r="AY57" s="1350"/>
      <c r="AZ57" s="1350"/>
      <c r="BA57" s="1350"/>
      <c r="BB57" s="1350"/>
      <c r="BC57" s="1350"/>
      <c r="BD57" s="1350"/>
      <c r="BE57" s="1350"/>
      <c r="BF57" s="1350"/>
      <c r="BG57" s="1350"/>
      <c r="BH57" s="1350"/>
      <c r="BI57" s="1350"/>
      <c r="BJ57" s="1350"/>
      <c r="BK57" s="1350"/>
      <c r="BL57" s="1350"/>
      <c r="BM57" s="1350"/>
      <c r="BN57" s="1350"/>
      <c r="BO57" s="1350"/>
      <c r="BP57" s="1350"/>
    </row>
    <row r="58" spans="3:68" ht="14.25">
      <c r="C58" s="1350"/>
      <c r="D58" s="1350"/>
      <c r="E58" s="1350"/>
      <c r="F58" s="1350"/>
      <c r="G58" s="1350"/>
      <c r="H58" s="1350"/>
      <c r="I58" s="1350"/>
      <c r="J58" s="1350"/>
      <c r="K58" s="1350"/>
      <c r="L58" s="1350"/>
      <c r="M58" s="1350"/>
      <c r="N58" s="1350"/>
      <c r="O58" s="1350"/>
      <c r="P58" s="1350"/>
      <c r="Q58" s="1350"/>
      <c r="R58" s="1350"/>
      <c r="S58" s="1350"/>
      <c r="T58" s="1350"/>
      <c r="U58" s="1350"/>
      <c r="V58" s="1350"/>
      <c r="W58" s="1350"/>
      <c r="X58" s="1350"/>
      <c r="Y58" s="1350"/>
      <c r="Z58" s="1350"/>
      <c r="AA58" s="1350"/>
      <c r="AB58" s="1350"/>
      <c r="AC58" s="1350"/>
      <c r="AD58" s="1350"/>
      <c r="AE58" s="1350"/>
      <c r="AF58" s="1350"/>
      <c r="AG58" s="1350"/>
      <c r="AH58" s="1350"/>
      <c r="AI58" s="1350"/>
      <c r="AJ58" s="1350"/>
      <c r="AK58" s="1350"/>
      <c r="AL58" s="1350"/>
      <c r="AM58" s="1350"/>
      <c r="AN58" s="1350"/>
      <c r="AO58" s="1350"/>
      <c r="AP58" s="1350"/>
      <c r="AQ58" s="1350"/>
      <c r="AR58" s="1350"/>
      <c r="AS58" s="1350"/>
      <c r="AT58" s="1350"/>
      <c r="AU58" s="1350"/>
      <c r="AV58" s="1350"/>
      <c r="AW58" s="1350"/>
      <c r="AX58" s="1350"/>
      <c r="AY58" s="1350"/>
      <c r="AZ58" s="1350"/>
      <c r="BA58" s="1350"/>
      <c r="BB58" s="1350"/>
      <c r="BC58" s="1350"/>
      <c r="BD58" s="1350"/>
      <c r="BE58" s="1350"/>
      <c r="BF58" s="1350"/>
      <c r="BG58" s="1350"/>
      <c r="BH58" s="1350"/>
      <c r="BI58" s="1350"/>
      <c r="BJ58" s="1350"/>
      <c r="BK58" s="1350"/>
      <c r="BL58" s="1350"/>
      <c r="BM58" s="1350"/>
      <c r="BN58" s="1350"/>
      <c r="BO58" s="1350"/>
      <c r="BP58" s="1350"/>
    </row>
    <row r="59" spans="3:68" ht="14.25">
      <c r="C59" s="1350"/>
      <c r="D59" s="1350"/>
      <c r="E59" s="1350"/>
      <c r="F59" s="1350"/>
      <c r="G59" s="1350"/>
      <c r="H59" s="1350"/>
      <c r="I59" s="1350"/>
      <c r="J59" s="1350"/>
      <c r="K59" s="1350"/>
      <c r="L59" s="1350"/>
      <c r="M59" s="1350"/>
      <c r="N59" s="1350"/>
      <c r="O59" s="1350"/>
      <c r="P59" s="1350"/>
      <c r="Q59" s="1350"/>
      <c r="R59" s="1350"/>
      <c r="S59" s="1350"/>
      <c r="T59" s="1350"/>
      <c r="U59" s="1350"/>
      <c r="V59" s="1350"/>
      <c r="W59" s="1350"/>
      <c r="X59" s="1350"/>
      <c r="Y59" s="1350"/>
      <c r="Z59" s="1350"/>
      <c r="AA59" s="1350"/>
      <c r="AB59" s="1350"/>
      <c r="AC59" s="1350"/>
      <c r="AD59" s="1350"/>
      <c r="AE59" s="1350"/>
      <c r="AF59" s="1350"/>
      <c r="AG59" s="1350"/>
      <c r="AH59" s="1350"/>
      <c r="AI59" s="1350"/>
      <c r="AJ59" s="1350"/>
      <c r="AK59" s="1350"/>
      <c r="AL59" s="1350"/>
      <c r="AM59" s="1350"/>
      <c r="AN59" s="1350"/>
      <c r="AO59" s="1350"/>
      <c r="AP59" s="1350"/>
      <c r="AQ59" s="1350"/>
      <c r="AR59" s="1350"/>
      <c r="AS59" s="1350"/>
      <c r="AT59" s="1350"/>
      <c r="AU59" s="1350"/>
      <c r="AV59" s="1350"/>
      <c r="AW59" s="1350"/>
      <c r="AX59" s="1350"/>
      <c r="AY59" s="1350"/>
      <c r="AZ59" s="1350"/>
      <c r="BA59" s="1350"/>
      <c r="BB59" s="1350"/>
      <c r="BC59" s="1350"/>
      <c r="BD59" s="1350"/>
      <c r="BE59" s="1350"/>
      <c r="BF59" s="1350"/>
      <c r="BG59" s="1350"/>
      <c r="BH59" s="1350"/>
      <c r="BI59" s="1350"/>
      <c r="BJ59" s="1350"/>
      <c r="BK59" s="1350"/>
      <c r="BL59" s="1350"/>
      <c r="BM59" s="1350"/>
      <c r="BN59" s="1350"/>
      <c r="BO59" s="1350"/>
      <c r="BP59" s="1350"/>
    </row>
    <row r="60" spans="3:68" ht="14.25">
      <c r="C60" s="1350"/>
      <c r="D60" s="1350"/>
      <c r="E60" s="1350"/>
      <c r="F60" s="1350"/>
      <c r="G60" s="1350"/>
      <c r="H60" s="1350"/>
      <c r="I60" s="1350"/>
      <c r="J60" s="1350"/>
      <c r="K60" s="1350"/>
      <c r="L60" s="1350"/>
      <c r="M60" s="1350"/>
      <c r="N60" s="1350"/>
      <c r="O60" s="1350"/>
      <c r="P60" s="1350"/>
      <c r="Q60" s="1350"/>
      <c r="R60" s="1350"/>
      <c r="S60" s="1350"/>
      <c r="T60" s="1350"/>
      <c r="U60" s="1350"/>
      <c r="V60" s="1350"/>
      <c r="W60" s="1350"/>
      <c r="X60" s="1350"/>
      <c r="Y60" s="1350"/>
      <c r="Z60" s="1350"/>
      <c r="AA60" s="1350"/>
      <c r="AB60" s="1350"/>
      <c r="AC60" s="1350"/>
      <c r="AD60" s="1350"/>
      <c r="AE60" s="1350"/>
      <c r="AF60" s="1350"/>
      <c r="AG60" s="1350"/>
      <c r="AH60" s="1350"/>
      <c r="AI60" s="1350"/>
      <c r="AJ60" s="1350"/>
      <c r="AK60" s="1350"/>
      <c r="AL60" s="1350"/>
      <c r="AM60" s="1350"/>
      <c r="AN60" s="1350"/>
      <c r="AO60" s="1350"/>
      <c r="AP60" s="1350"/>
      <c r="AQ60" s="1350"/>
      <c r="AR60" s="1350"/>
      <c r="AS60" s="1350"/>
      <c r="AT60" s="1350"/>
      <c r="AU60" s="1350"/>
      <c r="AV60" s="1350"/>
      <c r="AW60" s="1350"/>
      <c r="AX60" s="1350"/>
      <c r="AY60" s="1350"/>
      <c r="AZ60" s="1350"/>
      <c r="BA60" s="1350"/>
      <c r="BB60" s="1350"/>
      <c r="BC60" s="1350"/>
      <c r="BD60" s="1350"/>
      <c r="BE60" s="1350"/>
      <c r="BF60" s="1350"/>
      <c r="BG60" s="1350"/>
      <c r="BH60" s="1350"/>
      <c r="BI60" s="1350"/>
      <c r="BJ60" s="1350"/>
      <c r="BK60" s="1350"/>
      <c r="BL60" s="1350"/>
      <c r="BM60" s="1350"/>
      <c r="BN60" s="1350"/>
      <c r="BO60" s="1350"/>
      <c r="BP60" s="1350"/>
    </row>
    <row r="61" spans="3:68" ht="14.25">
      <c r="C61" s="1350"/>
      <c r="D61" s="1350"/>
      <c r="E61" s="1350"/>
      <c r="F61" s="1350"/>
      <c r="G61" s="1350"/>
      <c r="H61" s="1350"/>
      <c r="I61" s="1350"/>
      <c r="J61" s="1350"/>
      <c r="K61" s="1350"/>
      <c r="L61" s="1350"/>
      <c r="M61" s="1350"/>
      <c r="N61" s="1350"/>
      <c r="O61" s="1350"/>
      <c r="P61" s="1350"/>
      <c r="Q61" s="1350"/>
      <c r="R61" s="1350"/>
      <c r="S61" s="1350"/>
      <c r="T61" s="1350"/>
      <c r="U61" s="1350"/>
      <c r="V61" s="1350"/>
      <c r="W61" s="1350"/>
      <c r="X61" s="1350"/>
      <c r="Y61" s="1350"/>
      <c r="Z61" s="1350"/>
      <c r="AA61" s="1350"/>
      <c r="AB61" s="1350"/>
      <c r="AC61" s="1350"/>
      <c r="AD61" s="1350"/>
      <c r="AE61" s="1350"/>
      <c r="AF61" s="1350"/>
      <c r="AG61" s="1350"/>
      <c r="AH61" s="1350"/>
      <c r="AI61" s="1350"/>
      <c r="AJ61" s="1350"/>
      <c r="AK61" s="1350"/>
      <c r="AL61" s="1350"/>
      <c r="AM61" s="1350"/>
      <c r="AN61" s="1350"/>
      <c r="AO61" s="1350"/>
      <c r="AP61" s="1350"/>
      <c r="AQ61" s="1350"/>
      <c r="AR61" s="1350"/>
      <c r="AS61" s="1350"/>
      <c r="AT61" s="1350"/>
      <c r="AU61" s="1350"/>
      <c r="AV61" s="1350"/>
      <c r="AW61" s="1350"/>
      <c r="AX61" s="1350"/>
      <c r="AY61" s="1350"/>
      <c r="AZ61" s="1350"/>
      <c r="BA61" s="1350"/>
      <c r="BB61" s="1350"/>
      <c r="BC61" s="1350"/>
      <c r="BD61" s="1350"/>
      <c r="BE61" s="1350"/>
      <c r="BF61" s="1350"/>
      <c r="BG61" s="1350"/>
      <c r="BH61" s="1350"/>
      <c r="BI61" s="1350"/>
      <c r="BJ61" s="1350"/>
      <c r="BK61" s="1350"/>
      <c r="BL61" s="1350"/>
      <c r="BM61" s="1350"/>
      <c r="BN61" s="1350"/>
      <c r="BO61" s="1350"/>
      <c r="BP61" s="1350"/>
    </row>
    <row r="62" spans="3:68" ht="14.25">
      <c r="C62" s="1350"/>
      <c r="D62" s="1350"/>
      <c r="E62" s="1350"/>
      <c r="F62" s="1350"/>
      <c r="G62" s="1350"/>
      <c r="H62" s="1350"/>
      <c r="I62" s="1350"/>
      <c r="J62" s="1350"/>
      <c r="K62" s="1350"/>
      <c r="L62" s="1350"/>
      <c r="M62" s="1350"/>
      <c r="N62" s="1350"/>
      <c r="O62" s="1350"/>
      <c r="P62" s="1350"/>
      <c r="Q62" s="1350"/>
      <c r="R62" s="1350"/>
      <c r="S62" s="1350"/>
      <c r="T62" s="1350"/>
      <c r="U62" s="1350"/>
      <c r="V62" s="1350"/>
      <c r="W62" s="1350"/>
      <c r="X62" s="1350"/>
      <c r="Y62" s="1350"/>
      <c r="Z62" s="1350"/>
      <c r="AA62" s="1350"/>
      <c r="AB62" s="1350"/>
      <c r="AC62" s="1350"/>
      <c r="AD62" s="1350"/>
      <c r="AE62" s="1350"/>
      <c r="AF62" s="1350"/>
      <c r="AG62" s="1350"/>
      <c r="AH62" s="1350"/>
      <c r="AI62" s="1350"/>
      <c r="AJ62" s="1350"/>
      <c r="AK62" s="1350"/>
      <c r="AL62" s="1350"/>
      <c r="AM62" s="1350"/>
      <c r="AN62" s="1350"/>
      <c r="AO62" s="1350"/>
      <c r="AP62" s="1350"/>
      <c r="AQ62" s="1350"/>
      <c r="AR62" s="1350"/>
      <c r="AS62" s="1350"/>
      <c r="AT62" s="1350"/>
      <c r="AU62" s="1350"/>
      <c r="AV62" s="1350"/>
      <c r="AW62" s="1350"/>
      <c r="AX62" s="1350"/>
      <c r="AY62" s="1350"/>
      <c r="AZ62" s="1350"/>
      <c r="BA62" s="1350"/>
      <c r="BB62" s="1350"/>
      <c r="BC62" s="1350"/>
      <c r="BD62" s="1350"/>
      <c r="BE62" s="1350"/>
      <c r="BF62" s="1350"/>
      <c r="BG62" s="1350"/>
      <c r="BH62" s="1350"/>
      <c r="BI62" s="1350"/>
      <c r="BJ62" s="1350"/>
      <c r="BK62" s="1350"/>
      <c r="BL62" s="1350"/>
      <c r="BM62" s="1350"/>
      <c r="BN62" s="1350"/>
      <c r="BO62" s="1350"/>
      <c r="BP62" s="1350"/>
    </row>
    <row r="63" spans="3:68" ht="14.25">
      <c r="C63" s="1350"/>
      <c r="D63" s="1350"/>
      <c r="E63" s="1350"/>
      <c r="F63" s="1350"/>
      <c r="G63" s="1350"/>
      <c r="H63" s="1350"/>
      <c r="I63" s="1350"/>
      <c r="J63" s="1350"/>
      <c r="K63" s="1350"/>
      <c r="L63" s="1350"/>
      <c r="M63" s="1350"/>
      <c r="N63" s="1350"/>
      <c r="O63" s="1350"/>
      <c r="P63" s="1350"/>
      <c r="Q63" s="1350"/>
      <c r="R63" s="1350"/>
      <c r="S63" s="1350"/>
      <c r="T63" s="1350"/>
      <c r="U63" s="1350"/>
      <c r="V63" s="1350"/>
      <c r="W63" s="1350"/>
      <c r="X63" s="1350"/>
      <c r="Y63" s="1350"/>
      <c r="Z63" s="1350"/>
      <c r="AA63" s="1350"/>
      <c r="AB63" s="1350"/>
      <c r="AC63" s="1350"/>
      <c r="AD63" s="1350"/>
      <c r="AE63" s="1350"/>
      <c r="AF63" s="1350"/>
      <c r="AG63" s="1350"/>
      <c r="AH63" s="1350"/>
      <c r="AI63" s="1350"/>
      <c r="AJ63" s="1350"/>
      <c r="AK63" s="1350"/>
      <c r="AL63" s="1350"/>
      <c r="AM63" s="1350"/>
      <c r="AN63" s="1350"/>
      <c r="AO63" s="1350"/>
      <c r="AP63" s="1350"/>
      <c r="AQ63" s="1350"/>
      <c r="AR63" s="1350"/>
      <c r="AS63" s="1350"/>
      <c r="AT63" s="1350"/>
      <c r="AU63" s="1350"/>
      <c r="AV63" s="1350"/>
      <c r="AW63" s="1350"/>
      <c r="AX63" s="1350"/>
      <c r="AY63" s="1350"/>
      <c r="AZ63" s="1350"/>
      <c r="BA63" s="1350"/>
      <c r="BB63" s="1350"/>
      <c r="BC63" s="1350"/>
      <c r="BD63" s="1350"/>
      <c r="BE63" s="1350"/>
      <c r="BF63" s="1350"/>
      <c r="BG63" s="1350"/>
      <c r="BH63" s="1350"/>
      <c r="BI63" s="1350"/>
      <c r="BJ63" s="1350"/>
      <c r="BK63" s="1350"/>
      <c r="BL63" s="1350"/>
      <c r="BM63" s="1350"/>
      <c r="BN63" s="1350"/>
      <c r="BO63" s="1350"/>
      <c r="BP63" s="1350"/>
    </row>
    <row r="64" spans="3:68" ht="14.25">
      <c r="C64" s="1350"/>
      <c r="D64" s="1350"/>
      <c r="E64" s="1350"/>
      <c r="F64" s="1350"/>
      <c r="G64" s="1350"/>
      <c r="H64" s="1350"/>
      <c r="I64" s="1350"/>
      <c r="J64" s="1350"/>
      <c r="K64" s="1350"/>
      <c r="L64" s="1350"/>
      <c r="M64" s="1350"/>
      <c r="N64" s="1350"/>
      <c r="O64" s="1350"/>
      <c r="P64" s="1350"/>
      <c r="Q64" s="1350"/>
      <c r="R64" s="1350"/>
      <c r="S64" s="1350"/>
      <c r="T64" s="1350"/>
      <c r="U64" s="1350"/>
      <c r="V64" s="1350"/>
      <c r="W64" s="1350"/>
      <c r="X64" s="1350"/>
      <c r="Y64" s="1350"/>
      <c r="Z64" s="1350"/>
      <c r="AA64" s="1350"/>
      <c r="AB64" s="1350"/>
      <c r="AC64" s="1350"/>
      <c r="AD64" s="1350"/>
      <c r="AE64" s="1350"/>
      <c r="AF64" s="1350"/>
      <c r="AG64" s="1350"/>
      <c r="AH64" s="1350"/>
      <c r="AI64" s="1350"/>
      <c r="AJ64" s="1350"/>
      <c r="AK64" s="1350"/>
      <c r="AL64" s="1350"/>
      <c r="AM64" s="1350"/>
      <c r="AN64" s="1350"/>
      <c r="AO64" s="1350"/>
      <c r="AP64" s="1350"/>
      <c r="AQ64" s="1350"/>
      <c r="AR64" s="1350"/>
      <c r="AS64" s="1350"/>
      <c r="AT64" s="1350"/>
      <c r="AU64" s="1350"/>
      <c r="AV64" s="1350"/>
      <c r="AW64" s="1350"/>
      <c r="AX64" s="1350"/>
      <c r="AY64" s="1350"/>
      <c r="AZ64" s="1350"/>
      <c r="BA64" s="1350"/>
      <c r="BB64" s="1350"/>
      <c r="BC64" s="1350"/>
      <c r="BD64" s="1350"/>
      <c r="BE64" s="1350"/>
      <c r="BF64" s="1350"/>
      <c r="BG64" s="1350"/>
      <c r="BH64" s="1350"/>
      <c r="BI64" s="1350"/>
      <c r="BJ64" s="1350"/>
      <c r="BK64" s="1350"/>
      <c r="BL64" s="1350"/>
      <c r="BM64" s="1350"/>
      <c r="BN64" s="1350"/>
      <c r="BO64" s="1350"/>
      <c r="BP64" s="1350"/>
    </row>
    <row r="65" spans="3:68" ht="14.25">
      <c r="C65" s="1350"/>
      <c r="D65" s="1350"/>
      <c r="E65" s="1350"/>
      <c r="F65" s="1350"/>
      <c r="G65" s="1350"/>
      <c r="H65" s="1350"/>
      <c r="I65" s="1350"/>
      <c r="J65" s="1350"/>
      <c r="K65" s="1350"/>
      <c r="L65" s="1350"/>
      <c r="M65" s="1350"/>
      <c r="N65" s="1350"/>
      <c r="O65" s="1350"/>
      <c r="P65" s="1350"/>
      <c r="Q65" s="1350"/>
      <c r="R65" s="1350"/>
      <c r="S65" s="1350"/>
      <c r="T65" s="1350"/>
      <c r="U65" s="1350"/>
      <c r="V65" s="1350"/>
      <c r="W65" s="1350"/>
      <c r="X65" s="1350"/>
      <c r="Y65" s="1350"/>
      <c r="Z65" s="1350"/>
      <c r="AA65" s="1350"/>
      <c r="AB65" s="1350"/>
      <c r="AC65" s="1350"/>
      <c r="AD65" s="1350"/>
      <c r="AE65" s="1350"/>
      <c r="AF65" s="1350"/>
      <c r="AG65" s="1350"/>
      <c r="AH65" s="1350"/>
      <c r="AI65" s="1350"/>
      <c r="AJ65" s="1350"/>
      <c r="AK65" s="1350"/>
      <c r="AL65" s="1350"/>
      <c r="AM65" s="1350"/>
      <c r="AN65" s="1350"/>
      <c r="AO65" s="1350"/>
      <c r="AP65" s="1350"/>
      <c r="AQ65" s="1350"/>
      <c r="AR65" s="1350"/>
      <c r="AS65" s="1350"/>
      <c r="AT65" s="1350"/>
      <c r="AU65" s="1350"/>
      <c r="AV65" s="1350"/>
      <c r="AW65" s="1350"/>
      <c r="AX65" s="1350"/>
      <c r="AY65" s="1350"/>
      <c r="AZ65" s="1350"/>
      <c r="BA65" s="1350"/>
      <c r="BB65" s="1350"/>
      <c r="BC65" s="1350"/>
      <c r="BD65" s="1350"/>
      <c r="BE65" s="1350"/>
      <c r="BF65" s="1350"/>
      <c r="BG65" s="1350"/>
      <c r="BH65" s="1350"/>
      <c r="BI65" s="1350"/>
      <c r="BJ65" s="1350"/>
      <c r="BK65" s="1350"/>
      <c r="BL65" s="1350"/>
      <c r="BM65" s="1350"/>
      <c r="BN65" s="1350"/>
      <c r="BO65" s="1350"/>
      <c r="BP65" s="1350"/>
    </row>
    <row r="66" spans="3:68" ht="14.25">
      <c r="C66" s="1350"/>
      <c r="D66" s="1350"/>
      <c r="E66" s="1350"/>
      <c r="F66" s="1350"/>
      <c r="G66" s="1350"/>
      <c r="H66" s="1350"/>
      <c r="I66" s="1350"/>
      <c r="J66" s="1350"/>
      <c r="K66" s="1350"/>
      <c r="L66" s="1350"/>
      <c r="M66" s="1350"/>
      <c r="N66" s="1350"/>
      <c r="O66" s="1350"/>
      <c r="P66" s="1350"/>
      <c r="Q66" s="1350"/>
      <c r="R66" s="1350"/>
      <c r="S66" s="1350"/>
      <c r="T66" s="1350"/>
      <c r="U66" s="1350"/>
      <c r="V66" s="1350"/>
      <c r="W66" s="1350"/>
      <c r="X66" s="1350"/>
      <c r="Y66" s="1350"/>
      <c r="Z66" s="1350"/>
      <c r="AA66" s="1350"/>
      <c r="AB66" s="1350"/>
      <c r="AC66" s="1350"/>
      <c r="AD66" s="1350"/>
      <c r="AE66" s="1350"/>
      <c r="AF66" s="1350"/>
      <c r="AG66" s="1350"/>
      <c r="AH66" s="1350"/>
      <c r="AI66" s="1350"/>
      <c r="AJ66" s="1350"/>
      <c r="AK66" s="1350"/>
      <c r="AL66" s="1350"/>
      <c r="AM66" s="1350"/>
      <c r="AN66" s="1350"/>
      <c r="AO66" s="1350"/>
      <c r="AP66" s="1350"/>
      <c r="AQ66" s="1350"/>
      <c r="AR66" s="1350"/>
      <c r="AS66" s="1350"/>
      <c r="AT66" s="1350"/>
      <c r="AU66" s="1350"/>
      <c r="AV66" s="1350"/>
      <c r="AW66" s="1350"/>
      <c r="AX66" s="1350"/>
      <c r="AY66" s="1350"/>
      <c r="AZ66" s="1350"/>
      <c r="BA66" s="1350"/>
      <c r="BB66" s="1350"/>
      <c r="BC66" s="1350"/>
      <c r="BD66" s="1350"/>
      <c r="BE66" s="1350"/>
      <c r="BF66" s="1350"/>
      <c r="BG66" s="1350"/>
      <c r="BH66" s="1350"/>
      <c r="BI66" s="1350"/>
      <c r="BJ66" s="1350"/>
      <c r="BK66" s="1350"/>
      <c r="BL66" s="1350"/>
      <c r="BM66" s="1350"/>
      <c r="BN66" s="1350"/>
      <c r="BO66" s="1350"/>
      <c r="BP66" s="1350"/>
    </row>
    <row r="67" spans="3:68" ht="14.25">
      <c r="C67" s="1350"/>
      <c r="D67" s="1350"/>
      <c r="E67" s="1350"/>
      <c r="F67" s="1350"/>
      <c r="G67" s="1350"/>
      <c r="H67" s="1350"/>
      <c r="I67" s="1350"/>
      <c r="J67" s="1350"/>
      <c r="K67" s="1350"/>
      <c r="L67" s="1350"/>
      <c r="M67" s="1350"/>
      <c r="N67" s="1350"/>
      <c r="O67" s="1350"/>
      <c r="P67" s="1350"/>
      <c r="Q67" s="1350"/>
      <c r="R67" s="1350"/>
      <c r="S67" s="1350"/>
      <c r="T67" s="1350"/>
      <c r="U67" s="1350"/>
      <c r="V67" s="1350"/>
      <c r="W67" s="1350"/>
      <c r="X67" s="1350"/>
      <c r="Y67" s="1350"/>
      <c r="Z67" s="1350"/>
      <c r="AA67" s="1350"/>
      <c r="AB67" s="1350"/>
      <c r="AC67" s="1350"/>
      <c r="AD67" s="1350"/>
      <c r="AE67" s="1350"/>
      <c r="AF67" s="1350"/>
      <c r="AG67" s="1350"/>
      <c r="AH67" s="1350"/>
      <c r="AI67" s="1350"/>
      <c r="AJ67" s="1350"/>
      <c r="AK67" s="1350"/>
      <c r="AL67" s="1350"/>
      <c r="AM67" s="1350"/>
      <c r="AN67" s="1350"/>
      <c r="AO67" s="1350"/>
      <c r="AP67" s="1350"/>
      <c r="AQ67" s="1350"/>
      <c r="AR67" s="1350"/>
      <c r="AS67" s="1350"/>
      <c r="AT67" s="1350"/>
      <c r="AU67" s="1350"/>
      <c r="AV67" s="1350"/>
      <c r="AW67" s="1350"/>
      <c r="AX67" s="1350"/>
      <c r="AY67" s="1350"/>
      <c r="AZ67" s="1350"/>
      <c r="BA67" s="1350"/>
      <c r="BB67" s="1350"/>
      <c r="BC67" s="1350"/>
      <c r="BD67" s="1350"/>
      <c r="BE67" s="1350"/>
      <c r="BF67" s="1350"/>
      <c r="BG67" s="1350"/>
      <c r="BH67" s="1350"/>
      <c r="BI67" s="1350"/>
      <c r="BJ67" s="1350"/>
      <c r="BK67" s="1350"/>
      <c r="BL67" s="1350"/>
      <c r="BM67" s="1350"/>
      <c r="BN67" s="1350"/>
      <c r="BO67" s="1350"/>
      <c r="BP67" s="1350"/>
    </row>
    <row r="68" spans="3:68" ht="14.25">
      <c r="C68" s="1350"/>
      <c r="D68" s="1350"/>
      <c r="E68" s="1350"/>
      <c r="F68" s="1350"/>
      <c r="G68" s="1350"/>
      <c r="H68" s="1350"/>
      <c r="I68" s="1350"/>
      <c r="J68" s="1350"/>
      <c r="K68" s="1350"/>
      <c r="L68" s="1350"/>
      <c r="M68" s="1350"/>
      <c r="N68" s="1350"/>
      <c r="O68" s="1350"/>
      <c r="P68" s="1350"/>
      <c r="Q68" s="1350"/>
      <c r="R68" s="1350"/>
      <c r="S68" s="1350"/>
      <c r="T68" s="1350"/>
      <c r="U68" s="1350"/>
      <c r="V68" s="1350"/>
      <c r="W68" s="1350"/>
      <c r="X68" s="1350"/>
      <c r="Y68" s="1350"/>
      <c r="Z68" s="1350"/>
      <c r="AA68" s="1350"/>
      <c r="AB68" s="1350"/>
      <c r="AC68" s="1350"/>
      <c r="AD68" s="1350"/>
      <c r="AE68" s="1350"/>
      <c r="AF68" s="1350"/>
      <c r="AG68" s="1350"/>
      <c r="AH68" s="1350"/>
      <c r="AI68" s="1350"/>
      <c r="AJ68" s="1350"/>
      <c r="AK68" s="1350"/>
      <c r="AL68" s="1350"/>
      <c r="AM68" s="1350"/>
      <c r="AN68" s="1350"/>
      <c r="AO68" s="1350"/>
      <c r="AP68" s="1350"/>
      <c r="AQ68" s="1350"/>
      <c r="AR68" s="1350"/>
      <c r="AS68" s="1350"/>
      <c r="AT68" s="1350"/>
      <c r="AU68" s="1350"/>
      <c r="AV68" s="1350"/>
      <c r="AW68" s="1350"/>
      <c r="AX68" s="1350"/>
      <c r="AY68" s="1350"/>
      <c r="AZ68" s="1350"/>
      <c r="BA68" s="1350"/>
      <c r="BB68" s="1350"/>
      <c r="BC68" s="1350"/>
      <c r="BD68" s="1350"/>
      <c r="BE68" s="1350"/>
      <c r="BF68" s="1350"/>
      <c r="BG68" s="1350"/>
      <c r="BH68" s="1350"/>
      <c r="BI68" s="1350"/>
      <c r="BJ68" s="1350"/>
      <c r="BK68" s="1350"/>
      <c r="BL68" s="1350"/>
      <c r="BM68" s="1350"/>
      <c r="BN68" s="1350"/>
      <c r="BO68" s="1350"/>
      <c r="BP68" s="1350"/>
    </row>
    <row r="69" spans="3:68" ht="14.25">
      <c r="C69" s="1350"/>
      <c r="D69" s="1350"/>
      <c r="E69" s="1350"/>
      <c r="F69" s="1350"/>
      <c r="G69" s="1350"/>
      <c r="H69" s="1350"/>
      <c r="I69" s="1350"/>
      <c r="J69" s="1350"/>
      <c r="K69" s="1350"/>
      <c r="L69" s="1350"/>
      <c r="M69" s="1350"/>
      <c r="N69" s="1350"/>
      <c r="O69" s="1350"/>
      <c r="P69" s="1350"/>
      <c r="Q69" s="1350"/>
      <c r="R69" s="1350"/>
      <c r="S69" s="1350"/>
      <c r="T69" s="1350"/>
      <c r="U69" s="1350"/>
      <c r="V69" s="1350"/>
      <c r="W69" s="1350"/>
      <c r="X69" s="1350"/>
      <c r="Y69" s="1350"/>
      <c r="Z69" s="1350"/>
      <c r="AA69" s="1350"/>
      <c r="AB69" s="1350"/>
      <c r="AC69" s="1350"/>
      <c r="AD69" s="1350"/>
      <c r="AE69" s="1350"/>
      <c r="AF69" s="1350"/>
      <c r="AG69" s="1350"/>
      <c r="AH69" s="1350"/>
      <c r="AI69" s="1350"/>
      <c r="AJ69" s="1350"/>
      <c r="AK69" s="1350"/>
      <c r="AL69" s="1350"/>
      <c r="AM69" s="1350"/>
      <c r="AN69" s="1350"/>
      <c r="AO69" s="1350"/>
      <c r="AP69" s="1350"/>
      <c r="AQ69" s="1350"/>
      <c r="AR69" s="1350"/>
      <c r="AS69" s="1350"/>
      <c r="AT69" s="1350"/>
      <c r="AU69" s="1350"/>
      <c r="AV69" s="1350"/>
      <c r="AW69" s="1350"/>
      <c r="AX69" s="1350"/>
      <c r="AY69" s="1350"/>
      <c r="AZ69" s="1350"/>
      <c r="BA69" s="1350"/>
      <c r="BB69" s="1350"/>
      <c r="BC69" s="1350"/>
      <c r="BD69" s="1350"/>
      <c r="BE69" s="1350"/>
      <c r="BF69" s="1350"/>
      <c r="BG69" s="1350"/>
      <c r="BH69" s="1350"/>
      <c r="BI69" s="1350"/>
      <c r="BJ69" s="1350"/>
      <c r="BK69" s="1350"/>
      <c r="BL69" s="1350"/>
      <c r="BM69" s="1350"/>
      <c r="BN69" s="1350"/>
      <c r="BO69" s="1350"/>
      <c r="BP69" s="1350"/>
    </row>
    <row r="70" spans="3:68" ht="14.25">
      <c r="C70" s="1350"/>
      <c r="D70" s="1350"/>
      <c r="E70" s="1350"/>
      <c r="F70" s="1350"/>
      <c r="G70" s="1350"/>
      <c r="H70" s="1350"/>
      <c r="I70" s="1350"/>
      <c r="J70" s="1350"/>
      <c r="K70" s="1350"/>
      <c r="L70" s="1350"/>
      <c r="M70" s="1350"/>
      <c r="N70" s="1350"/>
      <c r="O70" s="1350"/>
      <c r="P70" s="1350"/>
      <c r="Q70" s="1350"/>
      <c r="R70" s="1350"/>
      <c r="S70" s="1350"/>
      <c r="T70" s="1350"/>
      <c r="U70" s="1350"/>
      <c r="V70" s="1350"/>
      <c r="W70" s="1350"/>
      <c r="X70" s="1350"/>
      <c r="Y70" s="1350"/>
      <c r="Z70" s="1350"/>
      <c r="AA70" s="1350"/>
      <c r="AB70" s="1350"/>
      <c r="AC70" s="1350"/>
      <c r="AD70" s="1350"/>
      <c r="AE70" s="1350"/>
      <c r="AF70" s="1350"/>
      <c r="AG70" s="1350"/>
      <c r="AH70" s="1350"/>
      <c r="AI70" s="1350"/>
      <c r="AJ70" s="1350"/>
      <c r="AK70" s="1350"/>
      <c r="AL70" s="1350"/>
      <c r="AM70" s="1350"/>
      <c r="AN70" s="1350"/>
      <c r="AO70" s="1350"/>
      <c r="AP70" s="1350"/>
      <c r="AQ70" s="1350"/>
      <c r="AR70" s="1350"/>
      <c r="AS70" s="1350"/>
      <c r="AT70" s="1350"/>
      <c r="AU70" s="1350"/>
      <c r="AV70" s="1350"/>
      <c r="AW70" s="1350"/>
      <c r="AX70" s="1350"/>
      <c r="AY70" s="1350"/>
      <c r="AZ70" s="1350"/>
      <c r="BA70" s="1350"/>
      <c r="BB70" s="1350"/>
      <c r="BC70" s="1350"/>
      <c r="BD70" s="1350"/>
      <c r="BE70" s="1350"/>
      <c r="BF70" s="1350"/>
      <c r="BG70" s="1350"/>
      <c r="BH70" s="1350"/>
      <c r="BI70" s="1350"/>
      <c r="BJ70" s="1350"/>
      <c r="BK70" s="1350"/>
      <c r="BL70" s="1350"/>
      <c r="BM70" s="1350"/>
      <c r="BN70" s="1350"/>
      <c r="BO70" s="1350"/>
      <c r="BP70" s="1350"/>
    </row>
    <row r="71" spans="3:68" ht="14.25">
      <c r="C71" s="1350"/>
      <c r="D71" s="1350"/>
      <c r="E71" s="1350"/>
      <c r="F71" s="1350"/>
      <c r="G71" s="1350"/>
      <c r="H71" s="1350"/>
      <c r="I71" s="1350"/>
      <c r="J71" s="1350"/>
      <c r="K71" s="1350"/>
      <c r="L71" s="1350"/>
      <c r="M71" s="1350"/>
      <c r="N71" s="1350"/>
      <c r="O71" s="1350"/>
      <c r="P71" s="1350"/>
      <c r="Q71" s="1350"/>
      <c r="R71" s="1350"/>
      <c r="S71" s="1350"/>
      <c r="T71" s="1350"/>
      <c r="U71" s="1350"/>
      <c r="V71" s="1350"/>
      <c r="W71" s="1350"/>
      <c r="X71" s="1350"/>
      <c r="Y71" s="1350"/>
      <c r="Z71" s="1350"/>
      <c r="AA71" s="1350"/>
      <c r="AB71" s="1350"/>
      <c r="AC71" s="1350"/>
      <c r="AD71" s="1350"/>
      <c r="AE71" s="1350"/>
      <c r="AF71" s="1350"/>
      <c r="AG71" s="1350"/>
      <c r="AH71" s="1350"/>
      <c r="AI71" s="1350"/>
      <c r="AJ71" s="1350"/>
      <c r="AK71" s="1350"/>
      <c r="AL71" s="1350"/>
      <c r="AM71" s="1350"/>
      <c r="AN71" s="1350"/>
      <c r="AO71" s="1350"/>
      <c r="AP71" s="1350"/>
      <c r="AQ71" s="1350"/>
      <c r="AR71" s="1350"/>
      <c r="AS71" s="1350"/>
      <c r="AT71" s="1350"/>
      <c r="AU71" s="1350"/>
      <c r="AV71" s="1350"/>
      <c r="AW71" s="1350"/>
      <c r="AX71" s="1350"/>
      <c r="AY71" s="1350"/>
      <c r="AZ71" s="1350"/>
      <c r="BA71" s="1350"/>
      <c r="BB71" s="1350"/>
      <c r="BC71" s="1350"/>
      <c r="BD71" s="1350"/>
      <c r="BE71" s="1350"/>
      <c r="BF71" s="1350"/>
      <c r="BG71" s="1350"/>
      <c r="BH71" s="1350"/>
      <c r="BI71" s="1350"/>
      <c r="BJ71" s="1350"/>
      <c r="BK71" s="1350"/>
      <c r="BL71" s="1350"/>
      <c r="BM71" s="1350"/>
      <c r="BN71" s="1350"/>
      <c r="BO71" s="1350"/>
      <c r="BP71" s="1350"/>
    </row>
    <row r="72" spans="3:68" ht="14.25">
      <c r="C72" s="1350"/>
      <c r="D72" s="1350"/>
      <c r="E72" s="1350"/>
      <c r="F72" s="1350"/>
      <c r="G72" s="1350"/>
      <c r="H72" s="1350"/>
      <c r="I72" s="1350"/>
      <c r="J72" s="1350"/>
      <c r="K72" s="1350"/>
      <c r="L72" s="1350"/>
      <c r="M72" s="1350"/>
      <c r="N72" s="1350"/>
      <c r="O72" s="1350"/>
      <c r="P72" s="1350"/>
      <c r="Q72" s="1350"/>
      <c r="R72" s="1350"/>
      <c r="S72" s="1350"/>
      <c r="T72" s="1350"/>
      <c r="U72" s="1350"/>
      <c r="V72" s="1350"/>
      <c r="W72" s="1350"/>
      <c r="X72" s="1350"/>
      <c r="Y72" s="1350"/>
      <c r="Z72" s="1350"/>
      <c r="AA72" s="1350"/>
      <c r="AB72" s="1350"/>
      <c r="AC72" s="1350"/>
      <c r="AD72" s="1350"/>
      <c r="AE72" s="1350"/>
      <c r="AF72" s="1350"/>
      <c r="AG72" s="1350"/>
      <c r="AH72" s="1350"/>
      <c r="AI72" s="1350"/>
      <c r="AJ72" s="1350"/>
      <c r="AK72" s="1350"/>
      <c r="AL72" s="1350"/>
      <c r="AM72" s="1350"/>
      <c r="AN72" s="1350"/>
      <c r="AO72" s="1350"/>
      <c r="AP72" s="1350"/>
      <c r="AQ72" s="1350"/>
      <c r="AR72" s="1350"/>
      <c r="AS72" s="1350"/>
      <c r="AT72" s="1350"/>
      <c r="AU72" s="1350"/>
      <c r="AV72" s="1350"/>
      <c r="AW72" s="1350"/>
      <c r="AX72" s="1350"/>
      <c r="AY72" s="1350"/>
      <c r="AZ72" s="1350"/>
      <c r="BA72" s="1350"/>
      <c r="BB72" s="1350"/>
      <c r="BC72" s="1350"/>
      <c r="BD72" s="1350"/>
      <c r="BE72" s="1350"/>
      <c r="BF72" s="1350"/>
      <c r="BG72" s="1350"/>
      <c r="BH72" s="1350"/>
      <c r="BI72" s="1350"/>
      <c r="BJ72" s="1350"/>
      <c r="BK72" s="1350"/>
      <c r="BL72" s="1350"/>
      <c r="BM72" s="1350"/>
      <c r="BN72" s="1350"/>
      <c r="BO72" s="1350"/>
      <c r="BP72" s="1350"/>
    </row>
    <row r="73" spans="3:68" ht="14.25">
      <c r="C73" s="1350"/>
      <c r="D73" s="1350"/>
      <c r="E73" s="1350"/>
      <c r="F73" s="1350"/>
      <c r="G73" s="1350"/>
      <c r="H73" s="1350"/>
      <c r="I73" s="1350"/>
      <c r="J73" s="1350"/>
      <c r="K73" s="1350"/>
      <c r="L73" s="1350"/>
      <c r="M73" s="1350"/>
      <c r="N73" s="1350"/>
      <c r="O73" s="1350"/>
      <c r="P73" s="1350"/>
      <c r="Q73" s="1350"/>
      <c r="R73" s="1350"/>
      <c r="S73" s="1350"/>
      <c r="T73" s="1350"/>
      <c r="U73" s="1350"/>
      <c r="V73" s="1350"/>
      <c r="W73" s="1350"/>
      <c r="X73" s="1350"/>
      <c r="Y73" s="1350"/>
      <c r="Z73" s="1350"/>
      <c r="AA73" s="1350"/>
      <c r="AB73" s="1350"/>
      <c r="AC73" s="1350"/>
      <c r="AD73" s="1350"/>
      <c r="AE73" s="1350"/>
      <c r="AF73" s="1350"/>
      <c r="AG73" s="1350"/>
      <c r="AH73" s="1350"/>
      <c r="AI73" s="1350"/>
      <c r="AJ73" s="1350"/>
      <c r="AK73" s="1350"/>
      <c r="AL73" s="1350"/>
      <c r="AM73" s="1350"/>
      <c r="AN73" s="1350"/>
      <c r="AO73" s="1350"/>
      <c r="AP73" s="1350"/>
      <c r="AQ73" s="1350"/>
      <c r="AR73" s="1350"/>
      <c r="AS73" s="1350"/>
      <c r="AT73" s="1350"/>
      <c r="AU73" s="1350"/>
      <c r="AV73" s="1350"/>
      <c r="AW73" s="1350"/>
      <c r="AX73" s="1350"/>
      <c r="AY73" s="1350"/>
      <c r="AZ73" s="1350"/>
      <c r="BA73" s="1350"/>
      <c r="BB73" s="1350"/>
      <c r="BC73" s="1350"/>
      <c r="BD73" s="1350"/>
      <c r="BE73" s="1350"/>
      <c r="BF73" s="1350"/>
      <c r="BG73" s="1350"/>
      <c r="BH73" s="1350"/>
      <c r="BI73" s="1350"/>
      <c r="BJ73" s="1350"/>
      <c r="BK73" s="1350"/>
      <c r="BL73" s="1350"/>
      <c r="BM73" s="1350"/>
      <c r="BN73" s="1350"/>
      <c r="BO73" s="1350"/>
      <c r="BP73" s="1350"/>
    </row>
    <row r="74" spans="3:68" ht="14.25">
      <c r="C74" s="1350"/>
      <c r="D74" s="1350"/>
      <c r="E74" s="1350"/>
      <c r="F74" s="1350"/>
      <c r="G74" s="1350"/>
      <c r="H74" s="1350"/>
      <c r="I74" s="1350"/>
      <c r="J74" s="1350"/>
      <c r="K74" s="1350"/>
      <c r="L74" s="1350"/>
      <c r="M74" s="1350"/>
      <c r="N74" s="1350"/>
      <c r="O74" s="1350"/>
      <c r="P74" s="1350"/>
      <c r="Q74" s="1350"/>
      <c r="R74" s="1350"/>
      <c r="S74" s="1350"/>
      <c r="T74" s="1350"/>
      <c r="U74" s="1350"/>
      <c r="V74" s="1350"/>
      <c r="W74" s="1350"/>
      <c r="X74" s="1350"/>
      <c r="Y74" s="1350"/>
      <c r="Z74" s="1350"/>
      <c r="AA74" s="1350"/>
      <c r="AB74" s="1350"/>
      <c r="AC74" s="1350"/>
      <c r="AD74" s="1350"/>
      <c r="AE74" s="1350"/>
      <c r="AF74" s="1350"/>
      <c r="AG74" s="1350"/>
      <c r="AH74" s="1350"/>
      <c r="AI74" s="1350"/>
      <c r="AJ74" s="1350"/>
      <c r="AK74" s="1350"/>
      <c r="AL74" s="1350"/>
      <c r="AM74" s="1350"/>
      <c r="AN74" s="1350"/>
      <c r="AO74" s="1350"/>
      <c r="AP74" s="1350"/>
      <c r="AQ74" s="1350"/>
      <c r="AR74" s="1350"/>
      <c r="AS74" s="1350"/>
      <c r="AT74" s="1350"/>
      <c r="AU74" s="1350"/>
      <c r="AV74" s="1350"/>
      <c r="AW74" s="1350"/>
      <c r="AX74" s="1350"/>
      <c r="AY74" s="1350"/>
      <c r="AZ74" s="1350"/>
      <c r="BA74" s="1350"/>
      <c r="BB74" s="1350"/>
      <c r="BC74" s="1350"/>
      <c r="BD74" s="1350"/>
      <c r="BE74" s="1350"/>
      <c r="BF74" s="1350"/>
      <c r="BG74" s="1350"/>
      <c r="BH74" s="1350"/>
      <c r="BI74" s="1350"/>
      <c r="BJ74" s="1350"/>
      <c r="BK74" s="1350"/>
      <c r="BL74" s="1350"/>
      <c r="BM74" s="1350"/>
      <c r="BN74" s="1350"/>
      <c r="BO74" s="1350"/>
      <c r="BP74" s="1350"/>
    </row>
    <row r="75" spans="3:68" ht="14.25">
      <c r="C75" s="1350"/>
      <c r="D75" s="1350"/>
      <c r="E75" s="1350"/>
      <c r="F75" s="1350"/>
      <c r="G75" s="1350"/>
      <c r="H75" s="1350"/>
      <c r="I75" s="1350"/>
      <c r="J75" s="1350"/>
      <c r="K75" s="1350"/>
      <c r="L75" s="1350"/>
      <c r="M75" s="1350"/>
      <c r="N75" s="1350"/>
      <c r="O75" s="1350"/>
      <c r="P75" s="1350"/>
      <c r="Q75" s="1350"/>
      <c r="R75" s="1350"/>
      <c r="S75" s="1350"/>
      <c r="T75" s="1350"/>
      <c r="U75" s="1350"/>
      <c r="V75" s="1350"/>
      <c r="W75" s="1350"/>
      <c r="X75" s="1350"/>
      <c r="Y75" s="1350"/>
      <c r="Z75" s="1350"/>
      <c r="AA75" s="1350"/>
      <c r="AB75" s="1350"/>
      <c r="AC75" s="1350"/>
      <c r="AD75" s="1350"/>
      <c r="AE75" s="1350"/>
      <c r="AF75" s="1350"/>
      <c r="AG75" s="1350"/>
      <c r="AH75" s="1350"/>
      <c r="AI75" s="1350"/>
      <c r="AJ75" s="1350"/>
      <c r="AK75" s="1350"/>
      <c r="AL75" s="1350"/>
      <c r="AM75" s="1350"/>
      <c r="AN75" s="1350"/>
      <c r="AO75" s="1350"/>
      <c r="AP75" s="1350"/>
      <c r="AQ75" s="1350"/>
      <c r="AR75" s="1350"/>
      <c r="AS75" s="1350"/>
      <c r="AT75" s="1350"/>
      <c r="AU75" s="1350"/>
      <c r="AV75" s="1350"/>
      <c r="AW75" s="1350"/>
      <c r="AX75" s="1350"/>
      <c r="AY75" s="1350"/>
      <c r="AZ75" s="1350"/>
      <c r="BA75" s="1350"/>
      <c r="BB75" s="1350"/>
      <c r="BC75" s="1350"/>
      <c r="BD75" s="1350"/>
      <c r="BE75" s="1350"/>
      <c r="BF75" s="1350"/>
      <c r="BG75" s="1350"/>
      <c r="BH75" s="1350"/>
      <c r="BI75" s="1350"/>
      <c r="BJ75" s="1350"/>
      <c r="BK75" s="1350"/>
      <c r="BL75" s="1350"/>
      <c r="BM75" s="1350"/>
      <c r="BN75" s="1350"/>
      <c r="BO75" s="1350"/>
      <c r="BP75" s="1350"/>
    </row>
    <row r="76" spans="3:68" ht="14.25">
      <c r="C76" s="1350"/>
      <c r="D76" s="1350"/>
      <c r="E76" s="1350"/>
      <c r="F76" s="1350"/>
      <c r="G76" s="1350"/>
      <c r="H76" s="1350"/>
      <c r="I76" s="1350"/>
      <c r="J76" s="1350"/>
      <c r="K76" s="1350"/>
      <c r="L76" s="1350"/>
      <c r="M76" s="1350"/>
      <c r="N76" s="1350"/>
      <c r="O76" s="1350"/>
      <c r="P76" s="1350"/>
      <c r="Q76" s="1350"/>
      <c r="R76" s="1350"/>
      <c r="S76" s="1350"/>
      <c r="T76" s="1350"/>
      <c r="U76" s="1350"/>
      <c r="V76" s="1350"/>
      <c r="W76" s="1350"/>
      <c r="X76" s="1350"/>
      <c r="Y76" s="1350"/>
      <c r="Z76" s="1350"/>
      <c r="AA76" s="1350"/>
      <c r="AB76" s="1350"/>
      <c r="AC76" s="1350"/>
      <c r="AD76" s="1350"/>
      <c r="AE76" s="1350"/>
      <c r="AF76" s="1350"/>
      <c r="AG76" s="1350"/>
      <c r="AH76" s="1350"/>
      <c r="AI76" s="1350"/>
      <c r="AJ76" s="1350"/>
      <c r="AK76" s="1350"/>
      <c r="AL76" s="1350"/>
      <c r="AM76" s="1350"/>
      <c r="AN76" s="1350"/>
      <c r="AO76" s="1350"/>
      <c r="AP76" s="1350"/>
      <c r="AQ76" s="1350"/>
      <c r="AR76" s="1350"/>
      <c r="AS76" s="1350"/>
      <c r="AT76" s="1350"/>
      <c r="AU76" s="1350"/>
      <c r="AV76" s="1350"/>
      <c r="AW76" s="1350"/>
      <c r="AX76" s="1350"/>
      <c r="AY76" s="1350"/>
      <c r="AZ76" s="1350"/>
      <c r="BA76" s="1350"/>
      <c r="BB76" s="1350"/>
      <c r="BC76" s="1350"/>
      <c r="BD76" s="1350"/>
      <c r="BE76" s="1350"/>
      <c r="BF76" s="1350"/>
      <c r="BG76" s="1350"/>
      <c r="BH76" s="1350"/>
      <c r="BI76" s="1350"/>
      <c r="BJ76" s="1350"/>
      <c r="BK76" s="1350"/>
      <c r="BL76" s="1350"/>
      <c r="BM76" s="1350"/>
      <c r="BN76" s="1350"/>
      <c r="BO76" s="1350"/>
      <c r="BP76" s="1350"/>
    </row>
    <row r="77" spans="3:68" ht="14.25">
      <c r="C77" s="1350"/>
      <c r="D77" s="1350"/>
      <c r="E77" s="1350"/>
      <c r="F77" s="1350"/>
      <c r="G77" s="1350"/>
      <c r="H77" s="1350"/>
      <c r="I77" s="1350"/>
      <c r="J77" s="1350"/>
      <c r="K77" s="1350"/>
      <c r="L77" s="1350"/>
      <c r="M77" s="1350"/>
      <c r="N77" s="1350"/>
      <c r="O77" s="1350"/>
      <c r="P77" s="1350"/>
      <c r="Q77" s="1350"/>
      <c r="R77" s="1350"/>
      <c r="S77" s="1350"/>
      <c r="T77" s="1350"/>
      <c r="U77" s="1350"/>
      <c r="V77" s="1350"/>
      <c r="W77" s="1350"/>
      <c r="X77" s="1350"/>
      <c r="Y77" s="1350"/>
      <c r="Z77" s="1350"/>
      <c r="AA77" s="1350"/>
      <c r="AB77" s="1350"/>
      <c r="AC77" s="1350"/>
      <c r="AD77" s="1350"/>
      <c r="AE77" s="1350"/>
      <c r="AF77" s="1350"/>
      <c r="AG77" s="1350"/>
      <c r="AH77" s="1350"/>
      <c r="AI77" s="1350"/>
      <c r="AJ77" s="1350"/>
      <c r="AK77" s="1350"/>
      <c r="AL77" s="1350"/>
      <c r="AM77" s="1350"/>
      <c r="AN77" s="1350"/>
      <c r="AO77" s="1350"/>
      <c r="AP77" s="1350"/>
      <c r="AQ77" s="1350"/>
      <c r="AR77" s="1350"/>
      <c r="AS77" s="1350"/>
      <c r="AT77" s="1350"/>
      <c r="AU77" s="1350"/>
      <c r="AV77" s="1350"/>
      <c r="AW77" s="1350"/>
      <c r="AX77" s="1350"/>
      <c r="AY77" s="1350"/>
      <c r="AZ77" s="1350"/>
      <c r="BA77" s="1350"/>
      <c r="BB77" s="1350"/>
      <c r="BC77" s="1350"/>
      <c r="BD77" s="1350"/>
      <c r="BE77" s="1350"/>
      <c r="BF77" s="1350"/>
      <c r="BG77" s="1350"/>
      <c r="BH77" s="1350"/>
      <c r="BI77" s="1350"/>
      <c r="BJ77" s="1350"/>
      <c r="BK77" s="1350"/>
      <c r="BL77" s="1350"/>
      <c r="BM77" s="1350"/>
      <c r="BN77" s="1350"/>
      <c r="BO77" s="1350"/>
      <c r="BP77" s="1350"/>
    </row>
    <row r="78" spans="3:68" ht="14.25">
      <c r="C78" s="1350"/>
      <c r="D78" s="1350"/>
      <c r="E78" s="1350"/>
      <c r="F78" s="1350"/>
      <c r="G78" s="1350"/>
      <c r="H78" s="1350"/>
      <c r="I78" s="1350"/>
      <c r="J78" s="1350"/>
      <c r="K78" s="1350"/>
      <c r="L78" s="1350"/>
      <c r="M78" s="1350"/>
      <c r="N78" s="1350"/>
      <c r="O78" s="1350"/>
      <c r="P78" s="1350"/>
      <c r="Q78" s="1350"/>
      <c r="R78" s="1350"/>
      <c r="S78" s="1350"/>
      <c r="T78" s="1350"/>
      <c r="U78" s="1350"/>
      <c r="V78" s="1350"/>
      <c r="W78" s="1350"/>
      <c r="X78" s="1350"/>
      <c r="Y78" s="1350"/>
      <c r="Z78" s="1350"/>
      <c r="AA78" s="1350"/>
      <c r="AB78" s="1350"/>
      <c r="AC78" s="1350"/>
      <c r="AD78" s="1350"/>
      <c r="AE78" s="1350"/>
      <c r="AF78" s="1350"/>
      <c r="AG78" s="1350"/>
      <c r="AH78" s="1350"/>
      <c r="AI78" s="1350"/>
      <c r="AJ78" s="1350"/>
      <c r="AK78" s="1350"/>
      <c r="AL78" s="1350"/>
      <c r="AM78" s="1350"/>
      <c r="AN78" s="1350"/>
      <c r="AO78" s="1350"/>
      <c r="AP78" s="1350"/>
      <c r="AQ78" s="1350"/>
      <c r="AR78" s="1350"/>
      <c r="AS78" s="1350"/>
      <c r="AT78" s="1350"/>
      <c r="AU78" s="1350"/>
      <c r="AV78" s="1350"/>
      <c r="AW78" s="1350"/>
      <c r="AX78" s="1350"/>
      <c r="AY78" s="1350"/>
      <c r="AZ78" s="1350"/>
      <c r="BA78" s="1350"/>
      <c r="BB78" s="1350"/>
      <c r="BC78" s="1350"/>
      <c r="BD78" s="1350"/>
      <c r="BE78" s="1350"/>
      <c r="BF78" s="1350"/>
      <c r="BG78" s="1350"/>
      <c r="BH78" s="1350"/>
      <c r="BI78" s="1350"/>
      <c r="BJ78" s="1350"/>
      <c r="BK78" s="1350"/>
      <c r="BL78" s="1350"/>
      <c r="BM78" s="1350"/>
      <c r="BN78" s="1350"/>
      <c r="BO78" s="1350"/>
      <c r="BP78" s="1350"/>
    </row>
    <row r="79" spans="3:68" ht="14.25">
      <c r="C79" s="1350"/>
      <c r="D79" s="1350"/>
      <c r="E79" s="1350"/>
      <c r="F79" s="1350"/>
      <c r="G79" s="1350"/>
      <c r="H79" s="1350"/>
      <c r="I79" s="1350"/>
      <c r="J79" s="1350"/>
      <c r="K79" s="1350"/>
      <c r="L79" s="1350"/>
      <c r="M79" s="1350"/>
      <c r="N79" s="1350"/>
      <c r="O79" s="1350"/>
      <c r="P79" s="1350"/>
      <c r="Q79" s="1350"/>
      <c r="R79" s="1350"/>
      <c r="S79" s="1350"/>
      <c r="T79" s="1350"/>
      <c r="U79" s="1350"/>
      <c r="V79" s="1350"/>
      <c r="W79" s="1350"/>
      <c r="X79" s="1350"/>
      <c r="Y79" s="1350"/>
      <c r="Z79" s="1350"/>
      <c r="AA79" s="1350"/>
      <c r="AB79" s="1350"/>
      <c r="AC79" s="1350"/>
      <c r="AD79" s="1350"/>
      <c r="AE79" s="1350"/>
      <c r="AF79" s="1350"/>
      <c r="AG79" s="1350"/>
      <c r="AH79" s="1350"/>
      <c r="AI79" s="1350"/>
      <c r="AJ79" s="1350"/>
      <c r="AK79" s="1350"/>
      <c r="AL79" s="1350"/>
      <c r="AM79" s="1350"/>
      <c r="AN79" s="1350"/>
      <c r="AO79" s="1350"/>
      <c r="AP79" s="1350"/>
      <c r="AQ79" s="1350"/>
      <c r="AR79" s="1350"/>
      <c r="AS79" s="1350"/>
      <c r="AT79" s="1350"/>
      <c r="AU79" s="1350"/>
      <c r="AV79" s="1350"/>
      <c r="AW79" s="1350"/>
      <c r="AX79" s="1350"/>
      <c r="AY79" s="1350"/>
      <c r="AZ79" s="1350"/>
      <c r="BA79" s="1350"/>
      <c r="BB79" s="1350"/>
      <c r="BC79" s="1350"/>
      <c r="BD79" s="1350"/>
      <c r="BE79" s="1350"/>
      <c r="BF79" s="1350"/>
      <c r="BG79" s="1350"/>
      <c r="BH79" s="1350"/>
      <c r="BI79" s="1350"/>
      <c r="BJ79" s="1350"/>
      <c r="BK79" s="1350"/>
      <c r="BL79" s="1350"/>
      <c r="BM79" s="1350"/>
      <c r="BN79" s="1350"/>
      <c r="BO79" s="1350"/>
      <c r="BP79" s="1350"/>
    </row>
    <row r="80" spans="3:68" ht="14.25">
      <c r="C80" s="1350"/>
      <c r="D80" s="1350"/>
      <c r="E80" s="1350"/>
      <c r="F80" s="1350"/>
      <c r="G80" s="1350"/>
      <c r="H80" s="1350"/>
      <c r="I80" s="1350"/>
      <c r="J80" s="1350"/>
      <c r="K80" s="1350"/>
      <c r="L80" s="1350"/>
      <c r="M80" s="1350"/>
      <c r="N80" s="1350"/>
      <c r="O80" s="1350"/>
      <c r="P80" s="1350"/>
      <c r="Q80" s="1350"/>
      <c r="R80" s="1350"/>
      <c r="S80" s="1350"/>
      <c r="T80" s="1350"/>
      <c r="U80" s="1350"/>
      <c r="V80" s="1350"/>
      <c r="W80" s="1350"/>
      <c r="X80" s="1350"/>
      <c r="Y80" s="1350"/>
      <c r="Z80" s="1350"/>
      <c r="AA80" s="1350"/>
      <c r="AB80" s="1350"/>
      <c r="AC80" s="1350"/>
      <c r="AD80" s="1350"/>
      <c r="AE80" s="1350"/>
      <c r="AF80" s="1350"/>
      <c r="AG80" s="1350"/>
      <c r="AH80" s="1350"/>
      <c r="AI80" s="1350"/>
      <c r="AJ80" s="1350"/>
      <c r="AK80" s="1350"/>
      <c r="AL80" s="1350"/>
      <c r="AM80" s="1350"/>
      <c r="AN80" s="1350"/>
      <c r="AO80" s="1350"/>
      <c r="AP80" s="1350"/>
      <c r="AQ80" s="1350"/>
      <c r="AR80" s="1350"/>
      <c r="AS80" s="1350"/>
      <c r="AT80" s="1350"/>
      <c r="AU80" s="1350"/>
      <c r="AV80" s="1350"/>
      <c r="AW80" s="1350"/>
      <c r="AX80" s="1350"/>
      <c r="AY80" s="1350"/>
      <c r="AZ80" s="1350"/>
      <c r="BA80" s="1350"/>
      <c r="BB80" s="1350"/>
      <c r="BC80" s="1350"/>
      <c r="BD80" s="1350"/>
      <c r="BE80" s="1350"/>
      <c r="BF80" s="1350"/>
      <c r="BG80" s="1350"/>
      <c r="BH80" s="1350"/>
      <c r="BI80" s="1350"/>
      <c r="BJ80" s="1350"/>
      <c r="BK80" s="1350"/>
      <c r="BL80" s="1350"/>
      <c r="BM80" s="1350"/>
      <c r="BN80" s="1350"/>
      <c r="BO80" s="1350"/>
      <c r="BP80" s="1350"/>
    </row>
    <row r="81" spans="3:68" ht="14.25">
      <c r="C81" s="1350"/>
      <c r="D81" s="1350"/>
      <c r="E81" s="1350"/>
      <c r="F81" s="1350"/>
      <c r="G81" s="1350"/>
      <c r="H81" s="1350"/>
      <c r="I81" s="1350"/>
      <c r="J81" s="1350"/>
      <c r="K81" s="1350"/>
      <c r="L81" s="1350"/>
      <c r="M81" s="1350"/>
      <c r="N81" s="1350"/>
      <c r="O81" s="1350"/>
      <c r="P81" s="1350"/>
      <c r="Q81" s="1350"/>
      <c r="R81" s="1350"/>
      <c r="S81" s="1350"/>
      <c r="T81" s="1350"/>
      <c r="U81" s="1350"/>
      <c r="V81" s="1350"/>
      <c r="W81" s="1350"/>
      <c r="X81" s="1350"/>
      <c r="Y81" s="1350"/>
      <c r="Z81" s="1350"/>
      <c r="AA81" s="1350"/>
      <c r="AB81" s="1350"/>
      <c r="AC81" s="1350"/>
      <c r="AD81" s="1350"/>
      <c r="AE81" s="1350"/>
      <c r="AF81" s="1350"/>
      <c r="AG81" s="1350"/>
      <c r="AH81" s="1350"/>
      <c r="AI81" s="1350"/>
      <c r="AJ81" s="1350"/>
      <c r="AK81" s="1350"/>
      <c r="AL81" s="1350"/>
      <c r="AM81" s="1350"/>
      <c r="AN81" s="1350"/>
      <c r="AO81" s="1350"/>
      <c r="AP81" s="1350"/>
      <c r="AQ81" s="1350"/>
      <c r="AR81" s="1350"/>
      <c r="AS81" s="1350"/>
      <c r="AT81" s="1350"/>
      <c r="AU81" s="1350"/>
      <c r="AV81" s="1350"/>
      <c r="AW81" s="1350"/>
      <c r="AX81" s="1350"/>
      <c r="AY81" s="1350"/>
      <c r="AZ81" s="1350"/>
      <c r="BA81" s="1350"/>
      <c r="BB81" s="1350"/>
      <c r="BC81" s="1350"/>
      <c r="BD81" s="1350"/>
      <c r="BE81" s="1350"/>
      <c r="BF81" s="1350"/>
      <c r="BG81" s="1350"/>
      <c r="BH81" s="1350"/>
      <c r="BI81" s="1350"/>
      <c r="BJ81" s="1350"/>
      <c r="BK81" s="1350"/>
      <c r="BL81" s="1350"/>
      <c r="BM81" s="1350"/>
      <c r="BN81" s="1350"/>
      <c r="BO81" s="1350"/>
      <c r="BP81" s="1350"/>
    </row>
    <row r="82" spans="3:68" ht="14.25">
      <c r="C82" s="1350"/>
      <c r="D82" s="1350"/>
      <c r="E82" s="1350"/>
      <c r="F82" s="1350"/>
      <c r="G82" s="1350"/>
      <c r="H82" s="1350"/>
      <c r="I82" s="1350"/>
      <c r="J82" s="1350"/>
      <c r="K82" s="1350"/>
      <c r="L82" s="1350"/>
      <c r="M82" s="1350"/>
      <c r="N82" s="1350"/>
      <c r="O82" s="1350"/>
      <c r="P82" s="1350"/>
      <c r="Q82" s="1350"/>
      <c r="R82" s="1350"/>
      <c r="S82" s="1350"/>
      <c r="T82" s="1350"/>
      <c r="U82" s="1350"/>
      <c r="V82" s="1350"/>
      <c r="W82" s="1350"/>
      <c r="X82" s="1350"/>
      <c r="Y82" s="1350"/>
      <c r="Z82" s="1350"/>
      <c r="AA82" s="1350"/>
      <c r="AB82" s="1350"/>
      <c r="AC82" s="1350"/>
      <c r="AD82" s="1350"/>
      <c r="AE82" s="1350"/>
      <c r="AF82" s="1350"/>
      <c r="AG82" s="1350"/>
      <c r="AH82" s="1350"/>
      <c r="AI82" s="1350"/>
      <c r="AJ82" s="1350"/>
      <c r="AK82" s="1350"/>
      <c r="AL82" s="1350"/>
      <c r="AM82" s="1350"/>
      <c r="AN82" s="1350"/>
      <c r="AO82" s="1350"/>
      <c r="AP82" s="1350"/>
      <c r="AQ82" s="1350"/>
      <c r="AR82" s="1350"/>
      <c r="AS82" s="1350"/>
      <c r="AT82" s="1350"/>
      <c r="AU82" s="1350"/>
      <c r="AV82" s="1350"/>
      <c r="AW82" s="1350"/>
      <c r="AX82" s="1350"/>
      <c r="AY82" s="1350"/>
      <c r="AZ82" s="1350"/>
      <c r="BA82" s="1350"/>
      <c r="BB82" s="1350"/>
      <c r="BC82" s="1350"/>
      <c r="BD82" s="1350"/>
      <c r="BE82" s="1350"/>
      <c r="BF82" s="1350"/>
      <c r="BG82" s="1350"/>
      <c r="BH82" s="1350"/>
      <c r="BI82" s="1350"/>
      <c r="BJ82" s="1350"/>
      <c r="BK82" s="1350"/>
      <c r="BL82" s="1350"/>
      <c r="BM82" s="1350"/>
      <c r="BN82" s="1350"/>
      <c r="BO82" s="1350"/>
      <c r="BP82" s="1350"/>
    </row>
    <row r="83" spans="3:68" ht="14.25">
      <c r="C83" s="1350"/>
      <c r="D83" s="1350"/>
      <c r="E83" s="1350"/>
      <c r="F83" s="1350"/>
      <c r="G83" s="1350"/>
      <c r="H83" s="1350"/>
      <c r="I83" s="1350"/>
      <c r="J83" s="1350"/>
      <c r="K83" s="1350"/>
      <c r="L83" s="1350"/>
      <c r="M83" s="1350"/>
      <c r="N83" s="1350"/>
      <c r="O83" s="1350"/>
      <c r="P83" s="1350"/>
      <c r="Q83" s="1350"/>
      <c r="R83" s="1350"/>
      <c r="S83" s="1350"/>
      <c r="T83" s="1350"/>
      <c r="U83" s="1350"/>
      <c r="V83" s="1350"/>
      <c r="W83" s="1350"/>
      <c r="X83" s="1350"/>
      <c r="Y83" s="1350"/>
      <c r="Z83" s="1350"/>
      <c r="AA83" s="1350"/>
      <c r="AB83" s="1350"/>
      <c r="AC83" s="1350"/>
      <c r="AD83" s="1350"/>
      <c r="AE83" s="1350"/>
      <c r="AF83" s="1350"/>
      <c r="AG83" s="1350"/>
      <c r="AH83" s="1350"/>
      <c r="AI83" s="1350"/>
      <c r="AJ83" s="1350"/>
      <c r="AK83" s="1350"/>
      <c r="AL83" s="1350"/>
      <c r="AM83" s="1350"/>
      <c r="AN83" s="1350"/>
      <c r="AO83" s="1350"/>
      <c r="AP83" s="1350"/>
      <c r="AQ83" s="1350"/>
      <c r="AR83" s="1350"/>
      <c r="AS83" s="1350"/>
      <c r="AT83" s="1350"/>
      <c r="AU83" s="1350"/>
      <c r="AV83" s="1350"/>
      <c r="AW83" s="1350"/>
      <c r="AX83" s="1350"/>
      <c r="AY83" s="1350"/>
      <c r="AZ83" s="1350"/>
      <c r="BA83" s="1350"/>
      <c r="BB83" s="1350"/>
      <c r="BC83" s="1350"/>
      <c r="BD83" s="1350"/>
      <c r="BE83" s="1350"/>
      <c r="BF83" s="1350"/>
      <c r="BG83" s="1350"/>
      <c r="BH83" s="1350"/>
      <c r="BI83" s="1350"/>
      <c r="BJ83" s="1350"/>
      <c r="BK83" s="1350"/>
      <c r="BL83" s="1350"/>
      <c r="BM83" s="1350"/>
      <c r="BN83" s="1350"/>
      <c r="BO83" s="1350"/>
      <c r="BP83" s="1350"/>
    </row>
    <row r="84" spans="3:68" ht="14.25">
      <c r="C84" s="1350"/>
      <c r="D84" s="1350"/>
      <c r="E84" s="1350"/>
      <c r="F84" s="1350"/>
      <c r="G84" s="1350"/>
      <c r="H84" s="1350"/>
      <c r="I84" s="1350"/>
      <c r="J84" s="1350"/>
      <c r="K84" s="1350"/>
      <c r="L84" s="1350"/>
      <c r="M84" s="1350"/>
      <c r="N84" s="1350"/>
      <c r="O84" s="1350"/>
      <c r="P84" s="1350"/>
      <c r="Q84" s="1350"/>
      <c r="R84" s="1350"/>
      <c r="S84" s="1350"/>
      <c r="T84" s="1350"/>
      <c r="U84" s="1350"/>
      <c r="V84" s="1350"/>
      <c r="W84" s="1350"/>
      <c r="X84" s="1350"/>
      <c r="Y84" s="1350"/>
      <c r="Z84" s="1350"/>
      <c r="AA84" s="1350"/>
      <c r="AB84" s="1350"/>
      <c r="AC84" s="1350"/>
      <c r="AD84" s="1350"/>
      <c r="AE84" s="1350"/>
      <c r="AF84" s="1350"/>
      <c r="AG84" s="1350"/>
      <c r="AH84" s="1350"/>
      <c r="AI84" s="1350"/>
      <c r="AJ84" s="1350"/>
      <c r="AK84" s="1350"/>
      <c r="AL84" s="1350"/>
      <c r="AM84" s="1350"/>
      <c r="AN84" s="1350"/>
      <c r="AO84" s="1350"/>
      <c r="AP84" s="1350"/>
      <c r="AQ84" s="1350"/>
      <c r="AR84" s="1350"/>
      <c r="AS84" s="1350"/>
      <c r="AT84" s="1350"/>
      <c r="AU84" s="1350"/>
      <c r="AV84" s="1350"/>
      <c r="AW84" s="1350"/>
      <c r="AX84" s="1350"/>
      <c r="AY84" s="1350"/>
      <c r="AZ84" s="1350"/>
      <c r="BA84" s="1350"/>
      <c r="BB84" s="1350"/>
      <c r="BC84" s="1350"/>
      <c r="BD84" s="1350"/>
      <c r="BE84" s="1350"/>
      <c r="BF84" s="1350"/>
      <c r="BG84" s="1350"/>
      <c r="BH84" s="1350"/>
      <c r="BI84" s="1350"/>
      <c r="BJ84" s="1350"/>
      <c r="BK84" s="1350"/>
      <c r="BL84" s="1350"/>
      <c r="BM84" s="1350"/>
      <c r="BN84" s="1350"/>
      <c r="BO84" s="1350"/>
      <c r="BP84" s="1350"/>
    </row>
    <row r="85" spans="3:68" ht="14.25">
      <c r="C85" s="1350"/>
      <c r="D85" s="1350"/>
      <c r="E85" s="1350"/>
      <c r="F85" s="1350"/>
      <c r="G85" s="1350"/>
      <c r="H85" s="1350"/>
      <c r="I85" s="1350"/>
      <c r="J85" s="1350"/>
      <c r="K85" s="1350"/>
      <c r="L85" s="1350"/>
      <c r="M85" s="1350"/>
      <c r="N85" s="1350"/>
      <c r="O85" s="1350"/>
      <c r="P85" s="1350"/>
      <c r="Q85" s="1350"/>
      <c r="R85" s="1350"/>
      <c r="S85" s="1350"/>
      <c r="T85" s="1350"/>
      <c r="U85" s="1350"/>
      <c r="V85" s="1350"/>
      <c r="W85" s="1350"/>
      <c r="X85" s="1350"/>
      <c r="Y85" s="1350"/>
      <c r="Z85" s="1350"/>
      <c r="AA85" s="1350"/>
      <c r="AB85" s="1350"/>
      <c r="AC85" s="1350"/>
      <c r="AD85" s="1350"/>
      <c r="AE85" s="1350"/>
      <c r="AF85" s="1350"/>
      <c r="AG85" s="1350"/>
      <c r="AH85" s="1350"/>
      <c r="AI85" s="1350"/>
      <c r="AJ85" s="1350"/>
      <c r="AK85" s="1350"/>
      <c r="AL85" s="1350"/>
      <c r="AM85" s="1350"/>
      <c r="AN85" s="1350"/>
      <c r="AO85" s="1350"/>
      <c r="AP85" s="1350"/>
      <c r="AQ85" s="1350"/>
      <c r="AR85" s="1350"/>
      <c r="AS85" s="1350"/>
      <c r="AT85" s="1350"/>
      <c r="AU85" s="1350"/>
      <c r="AV85" s="1350"/>
      <c r="AW85" s="1350"/>
      <c r="AX85" s="1350"/>
      <c r="AY85" s="1350"/>
      <c r="AZ85" s="1350"/>
      <c r="BA85" s="1350"/>
      <c r="BB85" s="1350"/>
      <c r="BC85" s="1350"/>
      <c r="BD85" s="1350"/>
      <c r="BE85" s="1350"/>
      <c r="BF85" s="1350"/>
      <c r="BG85" s="1350"/>
      <c r="BH85" s="1350"/>
      <c r="BI85" s="1350"/>
      <c r="BJ85" s="1350"/>
      <c r="BK85" s="1350"/>
      <c r="BL85" s="1350"/>
      <c r="BM85" s="1350"/>
      <c r="BN85" s="1350"/>
      <c r="BO85" s="1350"/>
      <c r="BP85" s="1350"/>
    </row>
    <row r="86" spans="3:68" ht="14.25">
      <c r="C86" s="1350"/>
      <c r="D86" s="1350"/>
      <c r="E86" s="1350"/>
      <c r="F86" s="1350"/>
      <c r="G86" s="1350"/>
      <c r="H86" s="1350"/>
      <c r="I86" s="1350"/>
      <c r="J86" s="1350"/>
      <c r="K86" s="1350"/>
      <c r="L86" s="1350"/>
      <c r="M86" s="1350"/>
      <c r="N86" s="1350"/>
      <c r="O86" s="1350"/>
      <c r="P86" s="1350"/>
      <c r="Q86" s="1350"/>
      <c r="R86" s="1350"/>
      <c r="S86" s="1350"/>
      <c r="T86" s="1350"/>
      <c r="U86" s="1350"/>
      <c r="V86" s="1350"/>
      <c r="W86" s="1350"/>
      <c r="X86" s="1350"/>
      <c r="Y86" s="1350"/>
      <c r="Z86" s="1350"/>
      <c r="AA86" s="1350"/>
      <c r="AB86" s="1350"/>
      <c r="AC86" s="1350"/>
      <c r="AD86" s="1350"/>
      <c r="AE86" s="1350"/>
      <c r="AF86" s="1350"/>
      <c r="AG86" s="1350"/>
      <c r="AH86" s="1350"/>
      <c r="AI86" s="1350"/>
      <c r="AJ86" s="1350"/>
      <c r="AK86" s="1350"/>
      <c r="AL86" s="1350"/>
      <c r="AM86" s="1350"/>
      <c r="AN86" s="1350"/>
      <c r="AO86" s="1350"/>
      <c r="AP86" s="1350"/>
      <c r="AQ86" s="1350"/>
      <c r="AR86" s="1350"/>
      <c r="AS86" s="1350"/>
      <c r="AT86" s="1350"/>
      <c r="AU86" s="1350"/>
      <c r="AV86" s="1350"/>
      <c r="AW86" s="1350"/>
      <c r="AX86" s="1350"/>
      <c r="AY86" s="1350"/>
      <c r="AZ86" s="1350"/>
      <c r="BA86" s="1350"/>
      <c r="BB86" s="1350"/>
      <c r="BC86" s="1350"/>
      <c r="BD86" s="1350"/>
      <c r="BE86" s="1350"/>
      <c r="BF86" s="1350"/>
      <c r="BG86" s="1350"/>
      <c r="BH86" s="1350"/>
      <c r="BI86" s="1350"/>
      <c r="BJ86" s="1350"/>
      <c r="BK86" s="1350"/>
      <c r="BL86" s="1350"/>
      <c r="BM86" s="1350"/>
      <c r="BN86" s="1350"/>
      <c r="BO86" s="1350"/>
      <c r="BP86" s="1350"/>
    </row>
    <row r="87" spans="3:68" ht="14.25">
      <c r="C87" s="1350"/>
      <c r="D87" s="1350"/>
      <c r="E87" s="1350"/>
      <c r="F87" s="1350"/>
      <c r="G87" s="1350"/>
      <c r="H87" s="1350"/>
      <c r="I87" s="1350"/>
      <c r="J87" s="1350"/>
      <c r="K87" s="1350"/>
      <c r="L87" s="1350"/>
      <c r="M87" s="1350"/>
      <c r="N87" s="1350"/>
      <c r="O87" s="1350"/>
      <c r="P87" s="1350"/>
      <c r="Q87" s="1350"/>
      <c r="R87" s="1350"/>
      <c r="S87" s="1350"/>
      <c r="T87" s="1350"/>
      <c r="U87" s="1350"/>
      <c r="V87" s="1350"/>
      <c r="W87" s="1350"/>
      <c r="X87" s="1350"/>
      <c r="Y87" s="1350"/>
      <c r="Z87" s="1350"/>
      <c r="AA87" s="1350"/>
      <c r="AB87" s="1350"/>
      <c r="AC87" s="1350"/>
      <c r="AD87" s="1350"/>
      <c r="AE87" s="1350"/>
      <c r="AF87" s="1350"/>
      <c r="AG87" s="1350"/>
      <c r="AH87" s="1350"/>
      <c r="AI87" s="1350"/>
      <c r="AJ87" s="1350"/>
      <c r="AK87" s="1350"/>
      <c r="AL87" s="1350"/>
      <c r="AM87" s="1350"/>
      <c r="AN87" s="1350"/>
      <c r="AO87" s="1350"/>
      <c r="AP87" s="1350"/>
      <c r="AQ87" s="1350"/>
      <c r="AR87" s="1350"/>
      <c r="AS87" s="1350"/>
      <c r="AT87" s="1350"/>
      <c r="AU87" s="1350"/>
      <c r="AV87" s="1350"/>
      <c r="AW87" s="1350"/>
      <c r="AX87" s="1350"/>
      <c r="AY87" s="1350"/>
      <c r="AZ87" s="1350"/>
      <c r="BA87" s="1350"/>
      <c r="BB87" s="1350"/>
      <c r="BC87" s="1350"/>
      <c r="BD87" s="1350"/>
      <c r="BE87" s="1350"/>
      <c r="BF87" s="1350"/>
      <c r="BG87" s="1350"/>
      <c r="BH87" s="1350"/>
      <c r="BI87" s="1350"/>
      <c r="BJ87" s="1350"/>
      <c r="BK87" s="1350"/>
      <c r="BL87" s="1350"/>
      <c r="BM87" s="1350"/>
      <c r="BN87" s="1350"/>
      <c r="BO87" s="1350"/>
      <c r="BP87" s="1350"/>
    </row>
    <row r="88" spans="3:68" ht="14.25">
      <c r="C88" s="1350"/>
      <c r="D88" s="1350"/>
      <c r="E88" s="1350"/>
      <c r="F88" s="1350"/>
      <c r="G88" s="1350"/>
      <c r="H88" s="1350"/>
      <c r="I88" s="1350"/>
      <c r="J88" s="1350"/>
      <c r="K88" s="1350"/>
      <c r="L88" s="1350"/>
      <c r="M88" s="1350"/>
      <c r="N88" s="1350"/>
      <c r="O88" s="1350"/>
      <c r="P88" s="1350"/>
      <c r="Q88" s="1350"/>
      <c r="R88" s="1350"/>
      <c r="S88" s="1350"/>
      <c r="T88" s="1350"/>
      <c r="U88" s="1350"/>
      <c r="V88" s="1350"/>
      <c r="W88" s="1350"/>
      <c r="X88" s="1350"/>
      <c r="Y88" s="1350"/>
      <c r="Z88" s="1350"/>
      <c r="AA88" s="1350"/>
      <c r="AB88" s="1350"/>
      <c r="AC88" s="1350"/>
      <c r="AD88" s="1350"/>
      <c r="AE88" s="1350"/>
      <c r="AF88" s="1350"/>
      <c r="AG88" s="1350"/>
      <c r="AH88" s="1350"/>
      <c r="AI88" s="1350"/>
      <c r="AJ88" s="1350"/>
      <c r="AK88" s="1350"/>
      <c r="AL88" s="1350"/>
      <c r="AM88" s="1350"/>
      <c r="AN88" s="1350"/>
      <c r="AO88" s="1350"/>
      <c r="AP88" s="1350"/>
      <c r="AQ88" s="1350"/>
      <c r="AR88" s="1350"/>
      <c r="AS88" s="1350"/>
      <c r="AT88" s="1350"/>
      <c r="AU88" s="1350"/>
      <c r="AV88" s="1350"/>
      <c r="AW88" s="1350"/>
      <c r="AX88" s="1350"/>
      <c r="AY88" s="1350"/>
      <c r="AZ88" s="1350"/>
      <c r="BA88" s="1350"/>
      <c r="BB88" s="1350"/>
      <c r="BC88" s="1350"/>
      <c r="BD88" s="1350"/>
      <c r="BE88" s="1350"/>
      <c r="BF88" s="1350"/>
      <c r="BG88" s="1350"/>
      <c r="BH88" s="1350"/>
      <c r="BI88" s="1350"/>
      <c r="BJ88" s="1350"/>
      <c r="BK88" s="1350"/>
      <c r="BL88" s="1350"/>
      <c r="BM88" s="1350"/>
      <c r="BN88" s="1350"/>
      <c r="BO88" s="1350"/>
      <c r="BP88" s="1350"/>
    </row>
    <row r="89" spans="3:68" ht="14.25">
      <c r="C89" s="1350"/>
      <c r="D89" s="1350"/>
      <c r="E89" s="1350"/>
      <c r="F89" s="1350"/>
      <c r="G89" s="1350"/>
      <c r="H89" s="1350"/>
      <c r="I89" s="1350"/>
      <c r="J89" s="1350"/>
      <c r="K89" s="1350"/>
      <c r="L89" s="1350"/>
      <c r="M89" s="1350"/>
      <c r="N89" s="1350"/>
      <c r="O89" s="1350"/>
      <c r="P89" s="1350"/>
      <c r="Q89" s="1350"/>
      <c r="R89" s="1350"/>
      <c r="S89" s="1350"/>
      <c r="T89" s="1350"/>
      <c r="U89" s="1350"/>
      <c r="V89" s="1350"/>
      <c r="W89" s="1350"/>
      <c r="X89" s="1350"/>
      <c r="Y89" s="1350"/>
      <c r="Z89" s="1350"/>
      <c r="AA89" s="1350"/>
      <c r="AB89" s="1350"/>
      <c r="AC89" s="1350"/>
      <c r="AD89" s="1350"/>
      <c r="AE89" s="1350"/>
      <c r="AF89" s="1350"/>
      <c r="AG89" s="1350"/>
      <c r="AH89" s="1350"/>
      <c r="AI89" s="1350"/>
      <c r="AJ89" s="1350"/>
      <c r="AK89" s="1350"/>
      <c r="AL89" s="1350"/>
      <c r="AM89" s="1350"/>
      <c r="AN89" s="1350"/>
      <c r="AO89" s="1350"/>
      <c r="AP89" s="1350"/>
      <c r="AQ89" s="1350"/>
      <c r="AR89" s="1350"/>
      <c r="AS89" s="1350"/>
      <c r="AT89" s="1350"/>
      <c r="AU89" s="1350"/>
      <c r="AV89" s="1350"/>
      <c r="AW89" s="1350"/>
      <c r="AX89" s="1350"/>
      <c r="AY89" s="1350"/>
      <c r="AZ89" s="1350"/>
      <c r="BA89" s="1350"/>
      <c r="BB89" s="1350"/>
      <c r="BC89" s="1350"/>
      <c r="BD89" s="1350"/>
      <c r="BE89" s="1350"/>
      <c r="BF89" s="1350"/>
      <c r="BG89" s="1350"/>
      <c r="BH89" s="1350"/>
      <c r="BI89" s="1350"/>
      <c r="BJ89" s="1350"/>
      <c r="BK89" s="1350"/>
      <c r="BL89" s="1350"/>
      <c r="BM89" s="1350"/>
      <c r="BN89" s="1350"/>
      <c r="BO89" s="1350"/>
      <c r="BP89" s="1350"/>
    </row>
    <row r="90" spans="3:68" ht="14.25">
      <c r="C90" s="1350"/>
      <c r="D90" s="1350"/>
      <c r="E90" s="1350"/>
      <c r="F90" s="1350"/>
      <c r="G90" s="1350"/>
      <c r="H90" s="1350"/>
      <c r="I90" s="1350"/>
      <c r="J90" s="1350"/>
      <c r="K90" s="1350"/>
      <c r="L90" s="1350"/>
      <c r="M90" s="1350"/>
      <c r="N90" s="1350"/>
      <c r="O90" s="1350"/>
      <c r="P90" s="1350"/>
      <c r="Q90" s="1350"/>
      <c r="R90" s="1350"/>
      <c r="S90" s="1350"/>
      <c r="T90" s="1350"/>
      <c r="U90" s="1350"/>
      <c r="V90" s="1350"/>
      <c r="W90" s="1350"/>
      <c r="X90" s="1350"/>
      <c r="Y90" s="1350"/>
      <c r="Z90" s="1350"/>
      <c r="AA90" s="1350"/>
      <c r="AB90" s="1350"/>
      <c r="AC90" s="1350"/>
      <c r="AD90" s="1350"/>
      <c r="AE90" s="1350"/>
      <c r="AF90" s="1350"/>
      <c r="AG90" s="1350"/>
      <c r="AH90" s="1350"/>
      <c r="AI90" s="1350"/>
      <c r="AJ90" s="1350"/>
      <c r="AK90" s="1350"/>
      <c r="AL90" s="1350"/>
      <c r="AM90" s="1350"/>
      <c r="AN90" s="1350"/>
      <c r="AO90" s="1350"/>
      <c r="AP90" s="1350"/>
      <c r="AQ90" s="1350"/>
      <c r="AR90" s="1350"/>
      <c r="AS90" s="1350"/>
      <c r="AT90" s="1350"/>
      <c r="AU90" s="1350"/>
      <c r="AV90" s="1350"/>
      <c r="AW90" s="1350"/>
      <c r="AX90" s="1350"/>
      <c r="AY90" s="1350"/>
      <c r="AZ90" s="1350"/>
      <c r="BA90" s="1350"/>
      <c r="BB90" s="1350"/>
      <c r="BC90" s="1350"/>
      <c r="BD90" s="1350"/>
      <c r="BE90" s="1350"/>
      <c r="BF90" s="1350"/>
      <c r="BG90" s="1350"/>
      <c r="BH90" s="1350"/>
      <c r="BI90" s="1350"/>
      <c r="BJ90" s="1350"/>
      <c r="BK90" s="1350"/>
      <c r="BL90" s="1350"/>
      <c r="BM90" s="1350"/>
      <c r="BN90" s="1350"/>
      <c r="BO90" s="1350"/>
      <c r="BP90" s="1350"/>
    </row>
    <row r="91" spans="3:68" ht="14.25">
      <c r="C91" s="1350"/>
      <c r="D91" s="1350"/>
      <c r="E91" s="1350"/>
      <c r="F91" s="1350"/>
      <c r="G91" s="1350"/>
      <c r="H91" s="1350"/>
      <c r="I91" s="1350"/>
      <c r="J91" s="1350"/>
      <c r="K91" s="1350"/>
      <c r="L91" s="1350"/>
      <c r="M91" s="1350"/>
      <c r="N91" s="1350"/>
      <c r="O91" s="1350"/>
      <c r="P91" s="1350"/>
      <c r="Q91" s="1350"/>
      <c r="R91" s="1350"/>
      <c r="S91" s="1350"/>
      <c r="T91" s="1350"/>
      <c r="U91" s="1350"/>
      <c r="V91" s="1350"/>
      <c r="W91" s="1350"/>
      <c r="X91" s="1350"/>
      <c r="Y91" s="1350"/>
      <c r="Z91" s="1350"/>
      <c r="AA91" s="1350"/>
      <c r="AB91" s="1350"/>
      <c r="AC91" s="1350"/>
      <c r="AD91" s="1350"/>
      <c r="AE91" s="1350"/>
      <c r="AF91" s="1350"/>
      <c r="AG91" s="1350"/>
      <c r="AH91" s="1350"/>
      <c r="AI91" s="1350"/>
      <c r="AJ91" s="1350"/>
      <c r="AK91" s="1350"/>
      <c r="AL91" s="1350"/>
      <c r="AM91" s="1350"/>
      <c r="AN91" s="1350"/>
      <c r="AO91" s="1350"/>
      <c r="AP91" s="1350"/>
      <c r="AQ91" s="1350"/>
      <c r="AR91" s="1350"/>
      <c r="AS91" s="1350"/>
      <c r="AT91" s="1350"/>
      <c r="AU91" s="1350"/>
      <c r="AV91" s="1350"/>
      <c r="AW91" s="1350"/>
      <c r="AX91" s="1350"/>
      <c r="AY91" s="1350"/>
      <c r="AZ91" s="1350"/>
      <c r="BA91" s="1350"/>
      <c r="BB91" s="1350"/>
      <c r="BC91" s="1350"/>
      <c r="BD91" s="1350"/>
      <c r="BE91" s="1350"/>
      <c r="BF91" s="1350"/>
      <c r="BG91" s="1350"/>
      <c r="BH91" s="1350"/>
      <c r="BI91" s="1350"/>
      <c r="BJ91" s="1350"/>
      <c r="BK91" s="1350"/>
      <c r="BL91" s="1350"/>
      <c r="BM91" s="1350"/>
      <c r="BN91" s="1350"/>
      <c r="BO91" s="1350"/>
      <c r="BP91" s="1350"/>
    </row>
    <row r="92" spans="3:68" ht="14.25">
      <c r="C92" s="1350"/>
      <c r="D92" s="1350"/>
      <c r="E92" s="1350"/>
      <c r="F92" s="1350"/>
      <c r="G92" s="1350"/>
      <c r="H92" s="1350"/>
      <c r="I92" s="1350"/>
      <c r="J92" s="1350"/>
      <c r="K92" s="1350"/>
      <c r="L92" s="1350"/>
      <c r="M92" s="1350"/>
      <c r="N92" s="1350"/>
      <c r="O92" s="1350"/>
      <c r="P92" s="1350"/>
      <c r="Q92" s="1350"/>
      <c r="R92" s="1350"/>
      <c r="S92" s="1350"/>
      <c r="T92" s="1350"/>
      <c r="U92" s="1350"/>
      <c r="V92" s="1350"/>
      <c r="W92" s="1350"/>
      <c r="X92" s="1350"/>
      <c r="Y92" s="1350"/>
      <c r="Z92" s="1350"/>
      <c r="AA92" s="1350"/>
      <c r="AB92" s="1350"/>
      <c r="AC92" s="1350"/>
      <c r="AD92" s="1350"/>
      <c r="AE92" s="1350"/>
      <c r="AF92" s="1350"/>
      <c r="AG92" s="1350"/>
      <c r="AH92" s="1350"/>
      <c r="AI92" s="1350"/>
      <c r="AJ92" s="1350"/>
      <c r="AK92" s="1350"/>
      <c r="AL92" s="1350"/>
      <c r="AM92" s="1350"/>
      <c r="AN92" s="1350"/>
      <c r="AO92" s="1350"/>
      <c r="AP92" s="1350"/>
      <c r="AQ92" s="1350"/>
      <c r="AR92" s="1350"/>
      <c r="AS92" s="1350"/>
      <c r="AT92" s="1350"/>
      <c r="AU92" s="1350"/>
      <c r="AV92" s="1350"/>
      <c r="AW92" s="1350"/>
      <c r="AX92" s="1350"/>
      <c r="AY92" s="1350"/>
      <c r="AZ92" s="1350"/>
      <c r="BA92" s="1350"/>
      <c r="BB92" s="1350"/>
      <c r="BC92" s="1350"/>
      <c r="BD92" s="1350"/>
      <c r="BE92" s="1350"/>
      <c r="BF92" s="1350"/>
      <c r="BG92" s="1350"/>
      <c r="BH92" s="1350"/>
      <c r="BI92" s="1350"/>
      <c r="BJ92" s="1350"/>
      <c r="BK92" s="1350"/>
      <c r="BL92" s="1350"/>
      <c r="BM92" s="1350"/>
      <c r="BN92" s="1350"/>
      <c r="BO92" s="1350"/>
      <c r="BP92" s="1350"/>
    </row>
    <row r="93" spans="3:68" ht="14.25">
      <c r="C93" s="1350"/>
      <c r="D93" s="1350"/>
      <c r="E93" s="1350"/>
      <c r="F93" s="1350"/>
      <c r="G93" s="1350"/>
      <c r="H93" s="1350"/>
      <c r="I93" s="1350"/>
      <c r="J93" s="1350"/>
      <c r="K93" s="1350"/>
      <c r="L93" s="1350"/>
      <c r="M93" s="1350"/>
      <c r="N93" s="1350"/>
      <c r="O93" s="1350"/>
      <c r="P93" s="1350"/>
      <c r="Q93" s="1350"/>
      <c r="R93" s="1350"/>
      <c r="S93" s="1350"/>
      <c r="T93" s="1350"/>
      <c r="U93" s="1350"/>
      <c r="V93" s="1350"/>
      <c r="W93" s="1350"/>
      <c r="X93" s="1350"/>
      <c r="Y93" s="1350"/>
      <c r="Z93" s="1350"/>
      <c r="AA93" s="1350"/>
      <c r="AB93" s="1350"/>
      <c r="AC93" s="1350"/>
      <c r="AD93" s="1350"/>
      <c r="AE93" s="1350"/>
      <c r="AF93" s="1350"/>
      <c r="AG93" s="1350"/>
      <c r="AH93" s="1350"/>
      <c r="AI93" s="1350"/>
      <c r="AJ93" s="1350"/>
      <c r="AK93" s="1350"/>
      <c r="AL93" s="1350"/>
      <c r="AM93" s="1350"/>
      <c r="AN93" s="1350"/>
      <c r="AO93" s="1350"/>
      <c r="AP93" s="1350"/>
      <c r="AQ93" s="1350"/>
      <c r="AR93" s="1350"/>
      <c r="AS93" s="1350"/>
      <c r="AT93" s="1350"/>
      <c r="AU93" s="1350"/>
      <c r="AV93" s="1350"/>
      <c r="AW93" s="1350"/>
      <c r="AX93" s="1350"/>
      <c r="AY93" s="1350"/>
      <c r="AZ93" s="1350"/>
      <c r="BA93" s="1350"/>
      <c r="BB93" s="1350"/>
      <c r="BC93" s="1350"/>
      <c r="BD93" s="1350"/>
      <c r="BE93" s="1350"/>
      <c r="BF93" s="1350"/>
      <c r="BG93" s="1350"/>
      <c r="BH93" s="1350"/>
      <c r="BI93" s="1350"/>
      <c r="BJ93" s="1350"/>
      <c r="BK93" s="1350"/>
      <c r="BL93" s="1350"/>
      <c r="BM93" s="1350"/>
      <c r="BN93" s="1350"/>
      <c r="BO93" s="1350"/>
      <c r="BP93" s="1350"/>
    </row>
    <row r="94" spans="3:68" ht="14.25">
      <c r="C94" s="1350"/>
      <c r="D94" s="1350"/>
      <c r="E94" s="1350"/>
      <c r="F94" s="1350"/>
      <c r="G94" s="1350"/>
      <c r="H94" s="1350"/>
      <c r="I94" s="1350"/>
      <c r="J94" s="1350"/>
      <c r="K94" s="1350"/>
      <c r="L94" s="1350"/>
      <c r="M94" s="1350"/>
      <c r="N94" s="1350"/>
      <c r="O94" s="1350"/>
      <c r="P94" s="1350"/>
      <c r="Q94" s="1350"/>
      <c r="R94" s="1350"/>
      <c r="S94" s="1350"/>
      <c r="T94" s="1350"/>
      <c r="U94" s="1350"/>
      <c r="V94" s="1350"/>
      <c r="W94" s="1350"/>
      <c r="X94" s="1350"/>
      <c r="Y94" s="1350"/>
      <c r="Z94" s="1350"/>
      <c r="AA94" s="1350"/>
      <c r="AB94" s="1350"/>
      <c r="AC94" s="1350"/>
      <c r="AD94" s="1350"/>
      <c r="AE94" s="1350"/>
      <c r="AF94" s="1350"/>
      <c r="AG94" s="1350"/>
      <c r="AH94" s="1350"/>
      <c r="AI94" s="1350"/>
      <c r="AJ94" s="1350"/>
      <c r="AK94" s="1350"/>
      <c r="AL94" s="1350"/>
      <c r="AM94" s="1350"/>
      <c r="AN94" s="1350"/>
      <c r="AO94" s="1350"/>
      <c r="AP94" s="1350"/>
      <c r="AQ94" s="1350"/>
      <c r="AR94" s="1350"/>
      <c r="AS94" s="1350"/>
      <c r="AT94" s="1350"/>
      <c r="AU94" s="1350"/>
      <c r="AV94" s="1350"/>
      <c r="AW94" s="1350"/>
      <c r="AX94" s="1350"/>
      <c r="AY94" s="1350"/>
      <c r="AZ94" s="1350"/>
      <c r="BA94" s="1350"/>
      <c r="BB94" s="1350"/>
      <c r="BC94" s="1350"/>
      <c r="BD94" s="1350"/>
      <c r="BE94" s="1350"/>
      <c r="BF94" s="1350"/>
      <c r="BG94" s="1350"/>
      <c r="BH94" s="1350"/>
      <c r="BI94" s="1350"/>
      <c r="BJ94" s="1350"/>
      <c r="BK94" s="1350"/>
      <c r="BL94" s="1350"/>
      <c r="BM94" s="1350"/>
      <c r="BN94" s="1350"/>
      <c r="BO94" s="1350"/>
      <c r="BP94" s="1350"/>
    </row>
    <row r="95" spans="3:68" ht="14.25">
      <c r="C95" s="1350"/>
      <c r="D95" s="1350"/>
      <c r="E95" s="1350"/>
      <c r="F95" s="1350"/>
      <c r="G95" s="1350"/>
      <c r="H95" s="1350"/>
      <c r="I95" s="1350"/>
      <c r="J95" s="1350"/>
      <c r="K95" s="1350"/>
      <c r="L95" s="1350"/>
      <c r="M95" s="1350"/>
      <c r="N95" s="1350"/>
      <c r="O95" s="1350"/>
      <c r="P95" s="1350"/>
      <c r="Q95" s="1350"/>
      <c r="R95" s="1350"/>
      <c r="S95" s="1350"/>
      <c r="T95" s="1350"/>
      <c r="U95" s="1350"/>
      <c r="V95" s="1350"/>
      <c r="W95" s="1350"/>
      <c r="X95" s="1350"/>
      <c r="Y95" s="1350"/>
      <c r="Z95" s="1350"/>
      <c r="AA95" s="1350"/>
      <c r="AB95" s="1350"/>
      <c r="AC95" s="1350"/>
      <c r="AD95" s="1350"/>
      <c r="AE95" s="1350"/>
      <c r="AF95" s="1350"/>
      <c r="AG95" s="1350"/>
      <c r="AH95" s="1350"/>
      <c r="AI95" s="1350"/>
      <c r="AJ95" s="1350"/>
      <c r="AK95" s="1350"/>
      <c r="AL95" s="1350"/>
      <c r="AM95" s="1350"/>
      <c r="AN95" s="1350"/>
      <c r="AO95" s="1350"/>
      <c r="AP95" s="1350"/>
      <c r="AQ95" s="1350"/>
      <c r="AR95" s="1350"/>
      <c r="AS95" s="1350"/>
      <c r="AT95" s="1350"/>
      <c r="AU95" s="1350"/>
      <c r="AV95" s="1350"/>
      <c r="AW95" s="1350"/>
      <c r="AX95" s="1350"/>
      <c r="AY95" s="1350"/>
      <c r="AZ95" s="1350"/>
      <c r="BA95" s="1350"/>
      <c r="BB95" s="1350"/>
      <c r="BC95" s="1350"/>
      <c r="BD95" s="1350"/>
      <c r="BE95" s="1350"/>
      <c r="BF95" s="1350"/>
      <c r="BG95" s="1350"/>
      <c r="BH95" s="1350"/>
      <c r="BI95" s="1350"/>
      <c r="BJ95" s="1350"/>
      <c r="BK95" s="1350"/>
      <c r="BL95" s="1350"/>
      <c r="BM95" s="1350"/>
      <c r="BN95" s="1350"/>
      <c r="BO95" s="1350"/>
      <c r="BP95" s="1350"/>
    </row>
    <row r="96" spans="3:68" ht="14.25">
      <c r="C96" s="1350"/>
      <c r="D96" s="1350"/>
      <c r="E96" s="1350"/>
      <c r="F96" s="1350"/>
      <c r="G96" s="1350"/>
      <c r="H96" s="1350"/>
      <c r="I96" s="1350"/>
      <c r="J96" s="1350"/>
      <c r="K96" s="1350"/>
      <c r="L96" s="1350"/>
      <c r="M96" s="1350"/>
      <c r="N96" s="1350"/>
      <c r="O96" s="1350"/>
      <c r="P96" s="1350"/>
      <c r="Q96" s="1350"/>
      <c r="R96" s="1350"/>
      <c r="S96" s="1350"/>
      <c r="T96" s="1350"/>
      <c r="U96" s="1350"/>
      <c r="V96" s="1350"/>
      <c r="W96" s="1350"/>
      <c r="X96" s="1350"/>
      <c r="Y96" s="1350"/>
      <c r="Z96" s="1350"/>
      <c r="AA96" s="1350"/>
      <c r="AB96" s="1350"/>
      <c r="AC96" s="1350"/>
      <c r="AD96" s="1350"/>
      <c r="AE96" s="1350"/>
      <c r="AF96" s="1350"/>
      <c r="AG96" s="1350"/>
      <c r="AH96" s="1350"/>
      <c r="AI96" s="1350"/>
      <c r="AJ96" s="1350"/>
      <c r="AK96" s="1350"/>
      <c r="AL96" s="1350"/>
      <c r="AM96" s="1350"/>
      <c r="AN96" s="1350"/>
      <c r="AO96" s="1350"/>
      <c r="AP96" s="1350"/>
      <c r="AQ96" s="1350"/>
      <c r="AR96" s="1350"/>
      <c r="AS96" s="1350"/>
      <c r="AT96" s="1350"/>
      <c r="AU96" s="1350"/>
      <c r="AV96" s="1350"/>
      <c r="AW96" s="1350"/>
      <c r="AX96" s="1350"/>
      <c r="AY96" s="1350"/>
      <c r="AZ96" s="1350"/>
      <c r="BA96" s="1350"/>
      <c r="BB96" s="1350"/>
      <c r="BC96" s="1350"/>
      <c r="BD96" s="1350"/>
      <c r="BE96" s="1350"/>
      <c r="BF96" s="1350"/>
      <c r="BG96" s="1350"/>
      <c r="BH96" s="1350"/>
      <c r="BI96" s="1350"/>
      <c r="BJ96" s="1350"/>
      <c r="BK96" s="1350"/>
      <c r="BL96" s="1350"/>
      <c r="BM96" s="1350"/>
      <c r="BN96" s="1350"/>
      <c r="BO96" s="1350"/>
      <c r="BP96" s="1350"/>
    </row>
    <row r="97" spans="3:68" ht="14.25">
      <c r="C97" s="1350"/>
      <c r="D97" s="1350"/>
      <c r="E97" s="1350"/>
      <c r="F97" s="1350"/>
      <c r="G97" s="1350"/>
      <c r="H97" s="1350"/>
      <c r="I97" s="1350"/>
      <c r="J97" s="1350"/>
      <c r="K97" s="1350"/>
      <c r="L97" s="1350"/>
      <c r="M97" s="1350"/>
      <c r="N97" s="1350"/>
      <c r="O97" s="1350"/>
      <c r="P97" s="1350"/>
      <c r="Q97" s="1350"/>
      <c r="R97" s="1350"/>
      <c r="S97" s="1350"/>
      <c r="T97" s="1350"/>
      <c r="U97" s="1350"/>
      <c r="V97" s="1350"/>
      <c r="W97" s="1350"/>
      <c r="X97" s="1350"/>
      <c r="Y97" s="1350"/>
      <c r="Z97" s="1350"/>
      <c r="AA97" s="1350"/>
      <c r="AB97" s="1350"/>
      <c r="AC97" s="1350"/>
      <c r="AD97" s="1350"/>
      <c r="AE97" s="1350"/>
      <c r="AF97" s="1350"/>
      <c r="AG97" s="1350"/>
      <c r="AH97" s="1350"/>
      <c r="AI97" s="1350"/>
      <c r="AJ97" s="1350"/>
      <c r="AK97" s="1350"/>
      <c r="AL97" s="1350"/>
      <c r="AM97" s="1350"/>
      <c r="AN97" s="1350"/>
      <c r="AO97" s="1350"/>
      <c r="AP97" s="1350"/>
      <c r="AQ97" s="1350"/>
      <c r="AR97" s="1350"/>
      <c r="AS97" s="1350"/>
      <c r="AT97" s="1350"/>
      <c r="AU97" s="1350"/>
      <c r="AV97" s="1350"/>
      <c r="AW97" s="1350"/>
      <c r="AX97" s="1350"/>
      <c r="AY97" s="1350"/>
      <c r="AZ97" s="1350"/>
      <c r="BA97" s="1350"/>
      <c r="BB97" s="1350"/>
      <c r="BC97" s="1350"/>
      <c r="BD97" s="1350"/>
      <c r="BE97" s="1350"/>
      <c r="BF97" s="1350"/>
      <c r="BG97" s="1350"/>
      <c r="BH97" s="1350"/>
      <c r="BI97" s="1350"/>
      <c r="BJ97" s="1350"/>
      <c r="BK97" s="1350"/>
      <c r="BL97" s="1350"/>
      <c r="BM97" s="1350"/>
      <c r="BN97" s="1350"/>
      <c r="BO97" s="1350"/>
      <c r="BP97" s="1350"/>
    </row>
    <row r="98" spans="3:68" ht="14.25">
      <c r="C98" s="1350"/>
      <c r="D98" s="1350"/>
      <c r="E98" s="1350"/>
      <c r="F98" s="1350"/>
      <c r="G98" s="1350"/>
      <c r="H98" s="1350"/>
      <c r="I98" s="1350"/>
      <c r="J98" s="1350"/>
      <c r="K98" s="1350"/>
      <c r="L98" s="1350"/>
      <c r="M98" s="1350"/>
      <c r="N98" s="1350"/>
      <c r="O98" s="1350"/>
      <c r="P98" s="1350"/>
      <c r="Q98" s="1350"/>
      <c r="R98" s="1350"/>
      <c r="S98" s="1350"/>
      <c r="T98" s="1350"/>
      <c r="U98" s="1350"/>
      <c r="V98" s="1350"/>
      <c r="W98" s="1350"/>
      <c r="X98" s="1350"/>
      <c r="Y98" s="1350"/>
      <c r="Z98" s="1350"/>
      <c r="AA98" s="1350"/>
      <c r="AB98" s="1350"/>
      <c r="AC98" s="1350"/>
      <c r="AD98" s="1350"/>
      <c r="AE98" s="1350"/>
      <c r="AF98" s="1350"/>
      <c r="AG98" s="1350"/>
      <c r="AH98" s="1350"/>
      <c r="AI98" s="1350"/>
      <c r="AJ98" s="1350"/>
      <c r="AK98" s="1350"/>
      <c r="AL98" s="1350"/>
      <c r="AM98" s="1350"/>
      <c r="AN98" s="1350"/>
      <c r="AO98" s="1350"/>
      <c r="AP98" s="1350"/>
      <c r="AQ98" s="1350"/>
      <c r="AR98" s="1350"/>
      <c r="AS98" s="1350"/>
      <c r="AT98" s="1350"/>
      <c r="AU98" s="1350"/>
      <c r="AV98" s="1350"/>
      <c r="AW98" s="1350"/>
      <c r="AX98" s="1350"/>
      <c r="AY98" s="1350"/>
      <c r="AZ98" s="1350"/>
      <c r="BA98" s="1350"/>
      <c r="BB98" s="1350"/>
      <c r="BC98" s="1350"/>
      <c r="BD98" s="1350"/>
      <c r="BE98" s="1350"/>
      <c r="BF98" s="1350"/>
      <c r="BG98" s="1350"/>
      <c r="BH98" s="1350"/>
      <c r="BI98" s="1350"/>
      <c r="BJ98" s="1350"/>
      <c r="BK98" s="1350"/>
      <c r="BL98" s="1350"/>
      <c r="BM98" s="1350"/>
      <c r="BN98" s="1350"/>
      <c r="BO98" s="1350"/>
      <c r="BP98" s="1350"/>
    </row>
    <row r="99" spans="3:68" ht="14.25">
      <c r="C99" s="1350"/>
      <c r="D99" s="1350"/>
      <c r="E99" s="1350"/>
      <c r="F99" s="1350"/>
      <c r="G99" s="1350"/>
      <c r="H99" s="1350"/>
      <c r="I99" s="1350"/>
      <c r="J99" s="1350"/>
      <c r="K99" s="1350"/>
      <c r="L99" s="1350"/>
      <c r="M99" s="1350"/>
      <c r="N99" s="1350"/>
      <c r="O99" s="1350"/>
      <c r="P99" s="1350"/>
      <c r="Q99" s="1350"/>
      <c r="R99" s="1350"/>
      <c r="S99" s="1350"/>
      <c r="T99" s="1350"/>
      <c r="U99" s="1350"/>
      <c r="V99" s="1350"/>
      <c r="W99" s="1350"/>
      <c r="X99" s="1350"/>
      <c r="Y99" s="1350"/>
      <c r="Z99" s="1350"/>
      <c r="AA99" s="1350"/>
      <c r="AB99" s="1350"/>
      <c r="AC99" s="1350"/>
      <c r="AD99" s="1350"/>
      <c r="AE99" s="1350"/>
      <c r="AF99" s="1350"/>
      <c r="AG99" s="1350"/>
      <c r="AH99" s="1350"/>
      <c r="AI99" s="1350"/>
      <c r="AJ99" s="1350"/>
      <c r="AK99" s="1350"/>
      <c r="AL99" s="1350"/>
      <c r="AM99" s="1350"/>
      <c r="AN99" s="1350"/>
      <c r="AO99" s="1350"/>
      <c r="AP99" s="1350"/>
      <c r="AQ99" s="1350"/>
      <c r="AR99" s="1350"/>
      <c r="AS99" s="1350"/>
      <c r="AT99" s="1350"/>
      <c r="AU99" s="1350"/>
      <c r="AV99" s="1350"/>
      <c r="AW99" s="1350"/>
      <c r="AX99" s="1350"/>
      <c r="AY99" s="1350"/>
      <c r="AZ99" s="1350"/>
      <c r="BA99" s="1350"/>
      <c r="BB99" s="1350"/>
      <c r="BC99" s="1350"/>
      <c r="BD99" s="1350"/>
      <c r="BE99" s="1350"/>
      <c r="BF99" s="1350"/>
      <c r="BG99" s="1350"/>
      <c r="BH99" s="1350"/>
      <c r="BI99" s="1350"/>
      <c r="BJ99" s="1350"/>
      <c r="BK99" s="1350"/>
      <c r="BL99" s="1350"/>
      <c r="BM99" s="1350"/>
      <c r="BN99" s="1350"/>
      <c r="BO99" s="1350"/>
      <c r="BP99" s="1350"/>
    </row>
    <row r="100" spans="3:68" ht="14.25">
      <c r="C100" s="1350"/>
      <c r="D100" s="1350"/>
      <c r="E100" s="1350"/>
      <c r="F100" s="1350"/>
      <c r="G100" s="1350"/>
      <c r="H100" s="1350"/>
      <c r="I100" s="1350"/>
      <c r="J100" s="1350"/>
      <c r="K100" s="1350"/>
      <c r="L100" s="1350"/>
      <c r="M100" s="1350"/>
      <c r="N100" s="1350"/>
      <c r="O100" s="1350"/>
      <c r="P100" s="1350"/>
      <c r="Q100" s="1350"/>
      <c r="R100" s="1350"/>
      <c r="S100" s="1350"/>
      <c r="T100" s="1350"/>
      <c r="U100" s="1350"/>
      <c r="V100" s="1350"/>
      <c r="W100" s="1350"/>
      <c r="X100" s="1350"/>
      <c r="Y100" s="1350"/>
      <c r="Z100" s="1350"/>
      <c r="AA100" s="1350"/>
      <c r="AB100" s="1350"/>
      <c r="AC100" s="1350"/>
      <c r="AD100" s="1350"/>
      <c r="AE100" s="1350"/>
      <c r="AF100" s="1350"/>
      <c r="AG100" s="1350"/>
      <c r="AH100" s="1350"/>
      <c r="AI100" s="1350"/>
      <c r="AJ100" s="1350"/>
      <c r="AK100" s="1350"/>
      <c r="AL100" s="1350"/>
      <c r="AM100" s="1350"/>
      <c r="AN100" s="1350"/>
      <c r="AO100" s="1350"/>
      <c r="AP100" s="1350"/>
      <c r="AQ100" s="1350"/>
      <c r="AR100" s="1350"/>
      <c r="AS100" s="1350"/>
      <c r="AT100" s="1350"/>
      <c r="AU100" s="1350"/>
      <c r="AV100" s="1350"/>
      <c r="AW100" s="1350"/>
      <c r="AX100" s="1350"/>
      <c r="AY100" s="1350"/>
      <c r="AZ100" s="1350"/>
      <c r="BA100" s="1350"/>
      <c r="BB100" s="1350"/>
      <c r="BC100" s="1350"/>
      <c r="BD100" s="1350"/>
      <c r="BE100" s="1350"/>
      <c r="BF100" s="1350"/>
      <c r="BG100" s="1350"/>
      <c r="BH100" s="1350"/>
      <c r="BI100" s="1350"/>
      <c r="BJ100" s="1350"/>
      <c r="BK100" s="1350"/>
      <c r="BL100" s="1350"/>
      <c r="BM100" s="1350"/>
      <c r="BN100" s="1350"/>
      <c r="BO100" s="1350"/>
      <c r="BP100" s="1350"/>
    </row>
    <row r="101" spans="3:68" ht="14.25">
      <c r="C101" s="1350"/>
      <c r="D101" s="1350"/>
      <c r="E101" s="1350"/>
      <c r="F101" s="1350"/>
      <c r="G101" s="1350"/>
      <c r="H101" s="1350"/>
      <c r="I101" s="1350"/>
      <c r="J101" s="1350"/>
      <c r="K101" s="1350"/>
      <c r="L101" s="1350"/>
      <c r="M101" s="1350"/>
      <c r="N101" s="1350"/>
      <c r="O101" s="1350"/>
      <c r="P101" s="1350"/>
      <c r="Q101" s="1350"/>
      <c r="R101" s="1350"/>
      <c r="S101" s="1350"/>
      <c r="T101" s="1350"/>
      <c r="U101" s="1350"/>
      <c r="V101" s="1350"/>
      <c r="W101" s="1350"/>
      <c r="X101" s="1350"/>
      <c r="Y101" s="1350"/>
      <c r="Z101" s="1350"/>
      <c r="AA101" s="1350"/>
      <c r="AB101" s="1350"/>
      <c r="AC101" s="1350"/>
      <c r="AD101" s="1350"/>
      <c r="AE101" s="1350"/>
      <c r="AF101" s="1350"/>
      <c r="AG101" s="1350"/>
      <c r="AH101" s="1350"/>
      <c r="AI101" s="1350"/>
      <c r="AJ101" s="1350"/>
      <c r="AK101" s="1350"/>
      <c r="AL101" s="1350"/>
      <c r="AM101" s="1350"/>
      <c r="AN101" s="1350"/>
      <c r="AO101" s="1350"/>
      <c r="AP101" s="1350"/>
      <c r="AQ101" s="1350"/>
      <c r="AR101" s="1350"/>
      <c r="AS101" s="1350"/>
      <c r="AT101" s="1350"/>
      <c r="AU101" s="1350"/>
      <c r="AV101" s="1350"/>
      <c r="AW101" s="1350"/>
      <c r="AX101" s="1350"/>
      <c r="AY101" s="1350"/>
      <c r="AZ101" s="1350"/>
      <c r="BA101" s="1350"/>
      <c r="BB101" s="1350"/>
      <c r="BC101" s="1350"/>
      <c r="BD101" s="1350"/>
      <c r="BE101" s="1350"/>
      <c r="BF101" s="1350"/>
      <c r="BG101" s="1350"/>
      <c r="BH101" s="1350"/>
      <c r="BI101" s="1350"/>
      <c r="BJ101" s="1350"/>
      <c r="BK101" s="1350"/>
      <c r="BL101" s="1350"/>
      <c r="BM101" s="1350"/>
      <c r="BN101" s="1350"/>
      <c r="BO101" s="1350"/>
      <c r="BP101" s="1350"/>
    </row>
    <row r="102" spans="3:68" ht="14.25">
      <c r="C102" s="1350"/>
      <c r="D102" s="1350"/>
      <c r="E102" s="1350"/>
      <c r="F102" s="1350"/>
      <c r="G102" s="1350"/>
      <c r="H102" s="1350"/>
      <c r="I102" s="1350"/>
      <c r="J102" s="1350"/>
      <c r="K102" s="1350"/>
      <c r="L102" s="1350"/>
      <c r="M102" s="1350"/>
      <c r="N102" s="1350"/>
      <c r="O102" s="1350"/>
      <c r="P102" s="1350"/>
      <c r="Q102" s="1350"/>
      <c r="R102" s="1350"/>
      <c r="S102" s="1350"/>
      <c r="T102" s="1350"/>
      <c r="U102" s="1350"/>
      <c r="V102" s="1350"/>
      <c r="W102" s="1350"/>
      <c r="X102" s="1350"/>
      <c r="Y102" s="1350"/>
      <c r="Z102" s="1350"/>
      <c r="AA102" s="1350"/>
      <c r="AB102" s="1350"/>
      <c r="AC102" s="1350"/>
      <c r="AD102" s="1350"/>
      <c r="AE102" s="1350"/>
      <c r="AF102" s="1350"/>
      <c r="AG102" s="1350"/>
      <c r="AH102" s="1350"/>
      <c r="AI102" s="1350"/>
      <c r="AJ102" s="1350"/>
      <c r="AK102" s="1350"/>
      <c r="AL102" s="1350"/>
      <c r="AM102" s="1350"/>
      <c r="AN102" s="1350"/>
      <c r="AO102" s="1350"/>
      <c r="AP102" s="1350"/>
      <c r="AQ102" s="1350"/>
      <c r="AR102" s="1350"/>
      <c r="AS102" s="1350"/>
      <c r="AT102" s="1350"/>
      <c r="AU102" s="1350"/>
      <c r="AV102" s="1350"/>
      <c r="AW102" s="1350"/>
      <c r="AX102" s="1350"/>
      <c r="AY102" s="1350"/>
      <c r="AZ102" s="1350"/>
      <c r="BA102" s="1350"/>
      <c r="BB102" s="1350"/>
      <c r="BC102" s="1350"/>
      <c r="BD102" s="1350"/>
      <c r="BE102" s="1350"/>
      <c r="BF102" s="1350"/>
      <c r="BG102" s="1350"/>
      <c r="BH102" s="1350"/>
      <c r="BI102" s="1350"/>
      <c r="BJ102" s="1350"/>
      <c r="BK102" s="1350"/>
      <c r="BL102" s="1350"/>
      <c r="BM102" s="1350"/>
      <c r="BN102" s="1350"/>
      <c r="BO102" s="1350"/>
      <c r="BP102" s="1350"/>
    </row>
    <row r="103" spans="3:68" ht="14.25">
      <c r="C103" s="1350"/>
      <c r="D103" s="1350"/>
      <c r="E103" s="1350"/>
      <c r="F103" s="1350"/>
      <c r="G103" s="1350"/>
      <c r="H103" s="1350"/>
      <c r="I103" s="1350"/>
      <c r="J103" s="1350"/>
      <c r="K103" s="1350"/>
      <c r="L103" s="1350"/>
      <c r="M103" s="1350"/>
      <c r="N103" s="1350"/>
      <c r="O103" s="1350"/>
      <c r="P103" s="1350"/>
      <c r="Q103" s="1350"/>
      <c r="R103" s="1350"/>
      <c r="S103" s="1350"/>
      <c r="T103" s="1350"/>
      <c r="U103" s="1350"/>
      <c r="V103" s="1350"/>
      <c r="W103" s="1350"/>
      <c r="X103" s="1350"/>
      <c r="Y103" s="1350"/>
      <c r="Z103" s="1350"/>
      <c r="AA103" s="1350"/>
      <c r="AB103" s="1350"/>
      <c r="AC103" s="1350"/>
      <c r="AD103" s="1350"/>
      <c r="AE103" s="1350"/>
      <c r="AF103" s="1350"/>
      <c r="AG103" s="1350"/>
      <c r="AH103" s="1350"/>
      <c r="AI103" s="1350"/>
      <c r="AJ103" s="1350"/>
      <c r="AK103" s="1350"/>
      <c r="AL103" s="1350"/>
      <c r="AM103" s="1350"/>
      <c r="AN103" s="1350"/>
      <c r="AO103" s="1350"/>
      <c r="AP103" s="1350"/>
      <c r="AQ103" s="1350"/>
      <c r="AR103" s="1350"/>
      <c r="AS103" s="1350"/>
      <c r="AT103" s="1350"/>
      <c r="AU103" s="1350"/>
      <c r="AV103" s="1350"/>
      <c r="AW103" s="1350"/>
      <c r="AX103" s="1350"/>
      <c r="AY103" s="1350"/>
      <c r="AZ103" s="1350"/>
      <c r="BA103" s="1350"/>
      <c r="BB103" s="1350"/>
      <c r="BC103" s="1350"/>
      <c r="BD103" s="1350"/>
      <c r="BE103" s="1350"/>
      <c r="BF103" s="1350"/>
      <c r="BG103" s="1350"/>
      <c r="BH103" s="1350"/>
      <c r="BI103" s="1350"/>
      <c r="BJ103" s="1350"/>
      <c r="BK103" s="1350"/>
      <c r="BL103" s="1350"/>
      <c r="BM103" s="1350"/>
      <c r="BN103" s="1350"/>
      <c r="BO103" s="1350"/>
      <c r="BP103" s="1350"/>
    </row>
    <row r="104" spans="3:68" ht="14.25">
      <c r="C104" s="1350"/>
      <c r="D104" s="1350"/>
      <c r="E104" s="1350"/>
      <c r="F104" s="1350"/>
      <c r="G104" s="1350"/>
      <c r="H104" s="1350"/>
      <c r="I104" s="1350"/>
      <c r="J104" s="1350"/>
      <c r="K104" s="1350"/>
      <c r="L104" s="1350"/>
      <c r="M104" s="1350"/>
      <c r="N104" s="1350"/>
      <c r="O104" s="1350"/>
      <c r="P104" s="1350"/>
      <c r="Q104" s="1350"/>
      <c r="R104" s="1350"/>
      <c r="S104" s="1350"/>
      <c r="T104" s="1350"/>
      <c r="U104" s="1350"/>
      <c r="V104" s="1350"/>
      <c r="W104" s="1350"/>
      <c r="X104" s="1350"/>
      <c r="Y104" s="1350"/>
      <c r="Z104" s="1350"/>
      <c r="AA104" s="1350"/>
      <c r="AB104" s="1350"/>
      <c r="AC104" s="1350"/>
      <c r="AD104" s="1350"/>
      <c r="AE104" s="1350"/>
      <c r="AF104" s="1350"/>
      <c r="AG104" s="1350"/>
      <c r="AH104" s="1350"/>
      <c r="AI104" s="1350"/>
      <c r="AJ104" s="1350"/>
      <c r="AK104" s="1350"/>
      <c r="AL104" s="1350"/>
      <c r="AM104" s="1350"/>
      <c r="AN104" s="1350"/>
      <c r="AO104" s="1350"/>
      <c r="AP104" s="1350"/>
      <c r="AQ104" s="1350"/>
      <c r="AR104" s="1350"/>
      <c r="AS104" s="1350"/>
      <c r="AT104" s="1350"/>
      <c r="AU104" s="1350"/>
      <c r="AV104" s="1350"/>
      <c r="AW104" s="1350"/>
      <c r="AX104" s="1350"/>
      <c r="AY104" s="1350"/>
      <c r="AZ104" s="1350"/>
      <c r="BA104" s="1350"/>
      <c r="BB104" s="1350"/>
      <c r="BC104" s="1350"/>
      <c r="BD104" s="1350"/>
      <c r="BE104" s="1350"/>
      <c r="BF104" s="1350"/>
      <c r="BG104" s="1350"/>
      <c r="BH104" s="1350"/>
      <c r="BI104" s="1350"/>
      <c r="BJ104" s="1350"/>
      <c r="BK104" s="1350"/>
      <c r="BL104" s="1350"/>
      <c r="BM104" s="1350"/>
      <c r="BN104" s="1350"/>
      <c r="BO104" s="1350"/>
      <c r="BP104" s="1350"/>
    </row>
    <row r="105" spans="3:68" ht="14.25">
      <c r="C105" s="1350"/>
      <c r="D105" s="1350"/>
      <c r="E105" s="1350"/>
      <c r="F105" s="1350"/>
      <c r="G105" s="1350"/>
      <c r="H105" s="1350"/>
      <c r="I105" s="1350"/>
      <c r="J105" s="1350"/>
      <c r="K105" s="1350"/>
      <c r="L105" s="1350"/>
      <c r="M105" s="1350"/>
      <c r="N105" s="1350"/>
      <c r="O105" s="1350"/>
      <c r="P105" s="1350"/>
      <c r="Q105" s="1350"/>
      <c r="R105" s="1350"/>
      <c r="S105" s="1350"/>
      <c r="T105" s="1350"/>
      <c r="U105" s="1350"/>
      <c r="V105" s="1350"/>
      <c r="W105" s="1350"/>
      <c r="X105" s="1350"/>
      <c r="Y105" s="1350"/>
      <c r="Z105" s="1350"/>
      <c r="AA105" s="1350"/>
      <c r="AB105" s="1350"/>
      <c r="AC105" s="1350"/>
      <c r="AD105" s="1350"/>
      <c r="AE105" s="1350"/>
      <c r="AF105" s="1350"/>
      <c r="AG105" s="1350"/>
      <c r="AH105" s="1350"/>
      <c r="AI105" s="1350"/>
      <c r="AJ105" s="1350"/>
      <c r="AK105" s="1350"/>
      <c r="AL105" s="1350"/>
      <c r="AM105" s="1350"/>
      <c r="AN105" s="1350"/>
      <c r="AO105" s="1350"/>
      <c r="AP105" s="1350"/>
      <c r="AQ105" s="1350"/>
      <c r="AR105" s="1350"/>
      <c r="AS105" s="1350"/>
      <c r="AT105" s="1350"/>
      <c r="AU105" s="1350"/>
      <c r="AV105" s="1350"/>
      <c r="AW105" s="1350"/>
      <c r="AX105" s="1350"/>
      <c r="AY105" s="1350"/>
      <c r="AZ105" s="1350"/>
      <c r="BA105" s="1350"/>
      <c r="BB105" s="1350"/>
      <c r="BC105" s="1350"/>
      <c r="BD105" s="1350"/>
      <c r="BE105" s="1350"/>
      <c r="BF105" s="1350"/>
      <c r="BG105" s="1350"/>
      <c r="BH105" s="1350"/>
      <c r="BI105" s="1350"/>
      <c r="BJ105" s="1350"/>
      <c r="BK105" s="1350"/>
      <c r="BL105" s="1350"/>
      <c r="BM105" s="1350"/>
      <c r="BN105" s="1350"/>
      <c r="BO105" s="1350"/>
      <c r="BP105" s="1350"/>
    </row>
    <row r="106" spans="3:68" ht="14.25">
      <c r="C106" s="1350"/>
      <c r="D106" s="1350"/>
      <c r="E106" s="1350"/>
      <c r="F106" s="1350"/>
      <c r="G106" s="1350"/>
      <c r="H106" s="1350"/>
      <c r="I106" s="1350"/>
      <c r="J106" s="1350"/>
      <c r="K106" s="1350"/>
      <c r="L106" s="1350"/>
      <c r="M106" s="1350"/>
      <c r="N106" s="1350"/>
      <c r="O106" s="1350"/>
      <c r="P106" s="1350"/>
      <c r="Q106" s="1350"/>
      <c r="R106" s="1350"/>
      <c r="S106" s="1350"/>
      <c r="T106" s="1350"/>
      <c r="U106" s="1350"/>
      <c r="V106" s="1350"/>
      <c r="W106" s="1350"/>
      <c r="X106" s="1350"/>
      <c r="Y106" s="1350"/>
      <c r="Z106" s="1350"/>
      <c r="AA106" s="1350"/>
      <c r="AB106" s="1350"/>
      <c r="AC106" s="1350"/>
      <c r="AD106" s="1350"/>
      <c r="AE106" s="1350"/>
      <c r="AF106" s="1350"/>
      <c r="AG106" s="1350"/>
      <c r="AH106" s="1350"/>
      <c r="AI106" s="1350"/>
      <c r="AJ106" s="1350"/>
      <c r="AK106" s="1350"/>
      <c r="AL106" s="1350"/>
      <c r="AM106" s="1350"/>
      <c r="AN106" s="1350"/>
      <c r="AO106" s="1350"/>
      <c r="AP106" s="1350"/>
      <c r="AQ106" s="1350"/>
      <c r="AR106" s="1350"/>
      <c r="AS106" s="1350"/>
      <c r="AT106" s="1350"/>
      <c r="AU106" s="1350"/>
      <c r="AV106" s="1350"/>
      <c r="AW106" s="1350"/>
      <c r="AX106" s="1350"/>
      <c r="AY106" s="1350"/>
      <c r="AZ106" s="1350"/>
      <c r="BA106" s="1350"/>
      <c r="BB106" s="1350"/>
      <c r="BC106" s="1350"/>
      <c r="BD106" s="1350"/>
      <c r="BE106" s="1350"/>
      <c r="BF106" s="1350"/>
      <c r="BG106" s="1350"/>
      <c r="BH106" s="1350"/>
      <c r="BI106" s="1350"/>
      <c r="BJ106" s="1350"/>
      <c r="BK106" s="1350"/>
      <c r="BL106" s="1350"/>
      <c r="BM106" s="1350"/>
      <c r="BN106" s="1350"/>
      <c r="BO106" s="1350"/>
      <c r="BP106" s="1350"/>
    </row>
    <row r="107" spans="3:68" ht="14.25">
      <c r="C107" s="1350"/>
      <c r="D107" s="1350"/>
      <c r="E107" s="1350"/>
      <c r="F107" s="1350"/>
      <c r="G107" s="1350"/>
      <c r="H107" s="1350"/>
      <c r="I107" s="1350"/>
      <c r="J107" s="1350"/>
      <c r="K107" s="1350"/>
      <c r="L107" s="1350"/>
      <c r="M107" s="1350"/>
      <c r="N107" s="1350"/>
      <c r="O107" s="1350"/>
      <c r="P107" s="1350"/>
      <c r="Q107" s="1350"/>
      <c r="R107" s="1350"/>
      <c r="S107" s="1350"/>
      <c r="T107" s="1350"/>
      <c r="U107" s="1350"/>
      <c r="V107" s="1350"/>
      <c r="W107" s="1350"/>
      <c r="X107" s="1350"/>
      <c r="Y107" s="1350"/>
      <c r="Z107" s="1350"/>
      <c r="AA107" s="1350"/>
      <c r="AB107" s="1350"/>
      <c r="AC107" s="1350"/>
      <c r="AD107" s="1350"/>
      <c r="AE107" s="1350"/>
      <c r="AF107" s="1350"/>
      <c r="AG107" s="1350"/>
      <c r="AH107" s="1350"/>
      <c r="AI107" s="1350"/>
      <c r="AJ107" s="1350"/>
      <c r="AK107" s="1350"/>
      <c r="AL107" s="1350"/>
      <c r="AM107" s="1350"/>
      <c r="AN107" s="1350"/>
      <c r="AO107" s="1350"/>
      <c r="AP107" s="1350"/>
      <c r="AQ107" s="1350"/>
      <c r="AR107" s="1350"/>
      <c r="AS107" s="1350"/>
      <c r="AT107" s="1350"/>
      <c r="AU107" s="1350"/>
      <c r="AV107" s="1350"/>
      <c r="AW107" s="1350"/>
      <c r="AX107" s="1350"/>
      <c r="AY107" s="1350"/>
      <c r="AZ107" s="1350"/>
      <c r="BA107" s="1350"/>
      <c r="BB107" s="1350"/>
      <c r="BC107" s="1350"/>
      <c r="BD107" s="1350"/>
      <c r="BE107" s="1350"/>
      <c r="BF107" s="1350"/>
      <c r="BG107" s="1350"/>
      <c r="BH107" s="1350"/>
      <c r="BI107" s="1350"/>
      <c r="BJ107" s="1350"/>
      <c r="BK107" s="1350"/>
      <c r="BL107" s="1350"/>
      <c r="BM107" s="1350"/>
      <c r="BN107" s="1350"/>
      <c r="BO107" s="1350"/>
      <c r="BP107" s="1350"/>
    </row>
    <row r="108" spans="3:68" ht="14.25">
      <c r="C108" s="1350"/>
      <c r="D108" s="1350"/>
      <c r="E108" s="1350"/>
      <c r="F108" s="1350"/>
      <c r="G108" s="1350"/>
      <c r="H108" s="1350"/>
      <c r="I108" s="1350"/>
      <c r="J108" s="1350"/>
      <c r="K108" s="1350"/>
      <c r="L108" s="1350"/>
      <c r="M108" s="1350"/>
      <c r="N108" s="1350"/>
      <c r="O108" s="1350"/>
      <c r="P108" s="1350"/>
      <c r="Q108" s="1350"/>
      <c r="R108" s="1350"/>
      <c r="S108" s="1350"/>
      <c r="T108" s="1350"/>
      <c r="U108" s="1350"/>
      <c r="V108" s="1350"/>
      <c r="W108" s="1350"/>
      <c r="X108" s="1350"/>
      <c r="Y108" s="1350"/>
      <c r="Z108" s="1350"/>
      <c r="AA108" s="1350"/>
      <c r="AB108" s="1350"/>
      <c r="AC108" s="1350"/>
      <c r="AD108" s="1350"/>
      <c r="AE108" s="1350"/>
      <c r="AF108" s="1350"/>
      <c r="AG108" s="1350"/>
      <c r="AH108" s="1350"/>
      <c r="AI108" s="1350"/>
      <c r="AJ108" s="1350"/>
      <c r="AK108" s="1350"/>
      <c r="AL108" s="1350"/>
      <c r="AM108" s="1350"/>
      <c r="AN108" s="1350"/>
      <c r="AO108" s="1350"/>
      <c r="AP108" s="1350"/>
      <c r="AQ108" s="1350"/>
      <c r="AR108" s="1350"/>
      <c r="AS108" s="1350"/>
      <c r="AT108" s="1350"/>
      <c r="AU108" s="1350"/>
      <c r="AV108" s="1350"/>
      <c r="AW108" s="1350"/>
      <c r="AX108" s="1350"/>
      <c r="AY108" s="1350"/>
      <c r="AZ108" s="1350"/>
      <c r="BA108" s="1350"/>
      <c r="BB108" s="1350"/>
      <c r="BC108" s="1350"/>
      <c r="BD108" s="1350"/>
      <c r="BE108" s="1350"/>
      <c r="BF108" s="1350"/>
      <c r="BG108" s="1350"/>
      <c r="BH108" s="1350"/>
      <c r="BI108" s="1350"/>
      <c r="BJ108" s="1350"/>
      <c r="BK108" s="1350"/>
      <c r="BL108" s="1350"/>
      <c r="BM108" s="1350"/>
      <c r="BN108" s="1350"/>
      <c r="BO108" s="1350"/>
      <c r="BP108" s="1350"/>
    </row>
    <row r="109" spans="3:68" ht="14.25">
      <c r="C109" s="1350"/>
      <c r="D109" s="1350"/>
      <c r="E109" s="1350"/>
      <c r="F109" s="1350"/>
      <c r="G109" s="1350"/>
      <c r="H109" s="1350"/>
      <c r="I109" s="1350"/>
      <c r="J109" s="1350"/>
      <c r="K109" s="1350"/>
      <c r="L109" s="1350"/>
      <c r="M109" s="1350"/>
      <c r="N109" s="1350"/>
      <c r="O109" s="1350"/>
      <c r="P109" s="1350"/>
      <c r="Q109" s="1350"/>
      <c r="R109" s="1350"/>
      <c r="S109" s="1350"/>
      <c r="T109" s="1350"/>
      <c r="U109" s="1350"/>
      <c r="V109" s="1350"/>
      <c r="W109" s="1350"/>
      <c r="X109" s="1350"/>
      <c r="Y109" s="1350"/>
      <c r="Z109" s="1350"/>
      <c r="AA109" s="1350"/>
      <c r="AB109" s="1350"/>
      <c r="AC109" s="1350"/>
      <c r="AD109" s="1350"/>
      <c r="AE109" s="1350"/>
      <c r="AF109" s="1350"/>
      <c r="AG109" s="1350"/>
      <c r="AH109" s="1350"/>
      <c r="AI109" s="1350"/>
      <c r="AJ109" s="1350"/>
      <c r="AK109" s="1350"/>
      <c r="AL109" s="1350"/>
      <c r="AM109" s="1350"/>
      <c r="AN109" s="1350"/>
      <c r="AO109" s="1350"/>
      <c r="AP109" s="1350"/>
      <c r="AQ109" s="1350"/>
      <c r="AR109" s="1350"/>
      <c r="AS109" s="1350"/>
      <c r="AT109" s="1350"/>
      <c r="AU109" s="1350"/>
      <c r="AV109" s="1350"/>
      <c r="AW109" s="1350"/>
      <c r="AX109" s="1350"/>
      <c r="AY109" s="1350"/>
      <c r="AZ109" s="1350"/>
      <c r="BA109" s="1350"/>
      <c r="BB109" s="1350"/>
      <c r="BC109" s="1350"/>
      <c r="BD109" s="1350"/>
      <c r="BE109" s="1350"/>
      <c r="BF109" s="1350"/>
      <c r="BG109" s="1350"/>
      <c r="BH109" s="1350"/>
      <c r="BI109" s="1350"/>
      <c r="BJ109" s="1350"/>
      <c r="BK109" s="1350"/>
      <c r="BL109" s="1350"/>
      <c r="BM109" s="1350"/>
      <c r="BN109" s="1350"/>
      <c r="BO109" s="1350"/>
      <c r="BP109" s="1350"/>
    </row>
    <row r="110" spans="3:68" ht="14.25">
      <c r="C110" s="1350"/>
      <c r="D110" s="1350"/>
      <c r="E110" s="1350"/>
      <c r="F110" s="1350"/>
      <c r="G110" s="1350"/>
      <c r="H110" s="1350"/>
      <c r="I110" s="1350"/>
      <c r="J110" s="1350"/>
      <c r="K110" s="1350"/>
      <c r="L110" s="1350"/>
      <c r="M110" s="1350"/>
      <c r="N110" s="1350"/>
      <c r="O110" s="1350"/>
      <c r="P110" s="1350"/>
      <c r="Q110" s="1350"/>
      <c r="R110" s="1350"/>
      <c r="S110" s="1350"/>
      <c r="T110" s="1350"/>
      <c r="U110" s="1350"/>
      <c r="V110" s="1350"/>
      <c r="W110" s="1350"/>
      <c r="X110" s="1350"/>
      <c r="Y110" s="1350"/>
      <c r="Z110" s="1350"/>
      <c r="AA110" s="1350"/>
      <c r="AB110" s="1350"/>
      <c r="AC110" s="1350"/>
      <c r="AD110" s="1350"/>
      <c r="AE110" s="1350"/>
      <c r="AF110" s="1350"/>
      <c r="AG110" s="1350"/>
      <c r="AH110" s="1350"/>
      <c r="AI110" s="1350"/>
      <c r="AJ110" s="1350"/>
      <c r="AK110" s="1350"/>
      <c r="AL110" s="1350"/>
      <c r="AM110" s="1350"/>
      <c r="AN110" s="1350"/>
      <c r="AO110" s="1350"/>
      <c r="AP110" s="1350"/>
      <c r="AQ110" s="1350"/>
      <c r="AR110" s="1350"/>
      <c r="AS110" s="1350"/>
      <c r="AT110" s="1350"/>
      <c r="AU110" s="1350"/>
      <c r="AV110" s="1350"/>
      <c r="AW110" s="1350"/>
      <c r="AX110" s="1350"/>
      <c r="AY110" s="1350"/>
      <c r="AZ110" s="1350"/>
      <c r="BA110" s="1350"/>
      <c r="BB110" s="1350"/>
      <c r="BC110" s="1350"/>
      <c r="BD110" s="1350"/>
      <c r="BE110" s="1350"/>
      <c r="BF110" s="1350"/>
      <c r="BG110" s="1350"/>
      <c r="BH110" s="1350"/>
      <c r="BI110" s="1350"/>
      <c r="BJ110" s="1350"/>
      <c r="BK110" s="1350"/>
      <c r="BL110" s="1350"/>
      <c r="BM110" s="1350"/>
      <c r="BN110" s="1350"/>
      <c r="BO110" s="1350"/>
      <c r="BP110" s="1350"/>
    </row>
    <row r="111" spans="3:68" ht="14.25">
      <c r="C111" s="1350"/>
      <c r="D111" s="1350"/>
      <c r="E111" s="1350"/>
      <c r="F111" s="1350"/>
      <c r="G111" s="1350"/>
      <c r="H111" s="1350"/>
      <c r="I111" s="1350"/>
      <c r="J111" s="1350"/>
      <c r="K111" s="1350"/>
      <c r="L111" s="1350"/>
      <c r="M111" s="1350"/>
      <c r="N111" s="1350"/>
      <c r="O111" s="1350"/>
      <c r="P111" s="1350"/>
      <c r="Q111" s="1350"/>
      <c r="R111" s="1350"/>
      <c r="S111" s="1350"/>
      <c r="T111" s="1350"/>
      <c r="U111" s="1350"/>
      <c r="V111" s="1350"/>
      <c r="W111" s="1350"/>
      <c r="X111" s="1350"/>
      <c r="Y111" s="1350"/>
      <c r="Z111" s="1350"/>
      <c r="AA111" s="1350"/>
      <c r="AB111" s="1350"/>
      <c r="AC111" s="1350"/>
      <c r="AD111" s="1350"/>
      <c r="AE111" s="1350"/>
      <c r="AF111" s="1350"/>
      <c r="AG111" s="1350"/>
      <c r="AH111" s="1350"/>
      <c r="AI111" s="1350"/>
      <c r="AJ111" s="1350"/>
      <c r="AK111" s="1350"/>
      <c r="AL111" s="1350"/>
      <c r="AM111" s="1350"/>
      <c r="AN111" s="1350"/>
      <c r="AO111" s="1350"/>
      <c r="AP111" s="1350"/>
      <c r="AQ111" s="1350"/>
      <c r="AR111" s="1350"/>
      <c r="AS111" s="1350"/>
      <c r="AT111" s="1350"/>
      <c r="AU111" s="1350"/>
      <c r="AV111" s="1350"/>
      <c r="AW111" s="1350"/>
      <c r="AX111" s="1350"/>
      <c r="AY111" s="1350"/>
      <c r="AZ111" s="1350"/>
      <c r="BA111" s="1350"/>
      <c r="BB111" s="1350"/>
      <c r="BC111" s="1350"/>
      <c r="BD111" s="1350"/>
      <c r="BE111" s="1350"/>
      <c r="BF111" s="1350"/>
      <c r="BG111" s="1350"/>
      <c r="BH111" s="1350"/>
      <c r="BI111" s="1350"/>
      <c r="BJ111" s="1350"/>
      <c r="BK111" s="1350"/>
      <c r="BL111" s="1350"/>
      <c r="BM111" s="1350"/>
      <c r="BN111" s="1350"/>
      <c r="BO111" s="1350"/>
      <c r="BP111" s="1350"/>
    </row>
    <row r="112" spans="3:68" ht="14.25">
      <c r="C112" s="1350"/>
      <c r="D112" s="1350"/>
      <c r="E112" s="1350"/>
      <c r="F112" s="1350"/>
      <c r="G112" s="1350"/>
      <c r="H112" s="1350"/>
      <c r="I112" s="1350"/>
      <c r="J112" s="1350"/>
      <c r="K112" s="1350"/>
      <c r="L112" s="1350"/>
      <c r="M112" s="1350"/>
      <c r="N112" s="1350"/>
      <c r="O112" s="1350"/>
      <c r="P112" s="1350"/>
      <c r="Q112" s="1350"/>
      <c r="R112" s="1350"/>
      <c r="S112" s="1350"/>
      <c r="T112" s="1350"/>
      <c r="U112" s="1350"/>
      <c r="V112" s="1350"/>
      <c r="W112" s="1350"/>
      <c r="X112" s="1350"/>
      <c r="Y112" s="1350"/>
      <c r="Z112" s="1350"/>
      <c r="AA112" s="1350"/>
      <c r="AB112" s="1350"/>
      <c r="AC112" s="1350"/>
      <c r="AD112" s="1350"/>
      <c r="AE112" s="1350"/>
      <c r="AF112" s="1350"/>
      <c r="AG112" s="1350"/>
      <c r="AH112" s="1350"/>
      <c r="AI112" s="1350"/>
      <c r="AJ112" s="1350"/>
      <c r="AK112" s="1350"/>
      <c r="AL112" s="1350"/>
      <c r="AM112" s="1350"/>
      <c r="AN112" s="1350"/>
      <c r="AO112" s="1350"/>
      <c r="AP112" s="1350"/>
      <c r="AQ112" s="1350"/>
      <c r="AR112" s="1350"/>
      <c r="AS112" s="1350"/>
      <c r="AT112" s="1350"/>
      <c r="AU112" s="1350"/>
      <c r="AV112" s="1350"/>
      <c r="AW112" s="1350"/>
      <c r="AX112" s="1350"/>
      <c r="AY112" s="1350"/>
      <c r="AZ112" s="1350"/>
      <c r="BA112" s="1350"/>
      <c r="BB112" s="1350"/>
      <c r="BC112" s="1350"/>
      <c r="BD112" s="1350"/>
      <c r="BE112" s="1350"/>
      <c r="BF112" s="1350"/>
      <c r="BG112" s="1350"/>
      <c r="BH112" s="1350"/>
      <c r="BI112" s="1350"/>
      <c r="BJ112" s="1350"/>
      <c r="BK112" s="1350"/>
      <c r="BL112" s="1350"/>
      <c r="BM112" s="1350"/>
      <c r="BN112" s="1350"/>
      <c r="BO112" s="1350"/>
      <c r="BP112" s="1350"/>
    </row>
    <row r="113" spans="3:68" ht="14.25">
      <c r="C113" s="1350"/>
      <c r="D113" s="1350"/>
      <c r="E113" s="1350"/>
      <c r="F113" s="1350"/>
      <c r="G113" s="1350"/>
      <c r="H113" s="1350"/>
      <c r="I113" s="1350"/>
      <c r="J113" s="1350"/>
      <c r="K113" s="1350"/>
      <c r="L113" s="1350"/>
      <c r="M113" s="1350"/>
      <c r="N113" s="1350"/>
      <c r="O113" s="1350"/>
      <c r="P113" s="1350"/>
      <c r="Q113" s="1350"/>
      <c r="R113" s="1350"/>
      <c r="S113" s="1350"/>
      <c r="T113" s="1350"/>
      <c r="U113" s="1350"/>
      <c r="V113" s="1350"/>
      <c r="W113" s="1350"/>
      <c r="X113" s="1350"/>
      <c r="Y113" s="1350"/>
      <c r="Z113" s="1350"/>
      <c r="AA113" s="1350"/>
      <c r="AB113" s="1350"/>
      <c r="AC113" s="1350"/>
      <c r="AD113" s="1350"/>
      <c r="AE113" s="1350"/>
      <c r="AF113" s="1350"/>
      <c r="AG113" s="1350"/>
      <c r="AH113" s="1350"/>
      <c r="AI113" s="1350"/>
      <c r="AJ113" s="1350"/>
      <c r="AK113" s="1350"/>
      <c r="AL113" s="1350"/>
      <c r="AM113" s="1350"/>
      <c r="AN113" s="1350"/>
      <c r="AO113" s="1350"/>
      <c r="AP113" s="1350"/>
      <c r="AQ113" s="1350"/>
      <c r="AR113" s="1350"/>
      <c r="AS113" s="1350"/>
      <c r="AT113" s="1350"/>
      <c r="AU113" s="1350"/>
      <c r="AV113" s="1350"/>
      <c r="AW113" s="1350"/>
      <c r="AX113" s="1350"/>
      <c r="AY113" s="1350"/>
      <c r="AZ113" s="1350"/>
      <c r="BA113" s="1350"/>
      <c r="BB113" s="1350"/>
      <c r="BC113" s="1350"/>
      <c r="BD113" s="1350"/>
      <c r="BE113" s="1350"/>
      <c r="BF113" s="1350"/>
      <c r="BG113" s="1350"/>
      <c r="BH113" s="1350"/>
      <c r="BI113" s="1350"/>
      <c r="BJ113" s="1350"/>
      <c r="BK113" s="1350"/>
      <c r="BL113" s="1350"/>
      <c r="BM113" s="1350"/>
      <c r="BN113" s="1350"/>
      <c r="BO113" s="1350"/>
      <c r="BP113" s="1350"/>
    </row>
    <row r="114" spans="3:68" ht="14.25">
      <c r="C114" s="1350"/>
      <c r="D114" s="1350"/>
      <c r="E114" s="1350"/>
      <c r="F114" s="1350"/>
      <c r="G114" s="1350"/>
      <c r="H114" s="1350"/>
      <c r="I114" s="1350"/>
      <c r="J114" s="1350"/>
      <c r="K114" s="1350"/>
      <c r="L114" s="1350"/>
      <c r="M114" s="1350"/>
      <c r="N114" s="1350"/>
      <c r="O114" s="1350"/>
      <c r="P114" s="1350"/>
      <c r="Q114" s="1350"/>
      <c r="R114" s="1350"/>
      <c r="S114" s="1350"/>
      <c r="T114" s="1350"/>
      <c r="U114" s="1350"/>
      <c r="V114" s="1350"/>
      <c r="W114" s="1350"/>
      <c r="X114" s="1350"/>
      <c r="Y114" s="1350"/>
      <c r="Z114" s="1350"/>
      <c r="AA114" s="1350"/>
      <c r="AB114" s="1350"/>
      <c r="AC114" s="1350"/>
      <c r="AD114" s="1350"/>
      <c r="AE114" s="1350"/>
      <c r="AF114" s="1350"/>
      <c r="AG114" s="1350"/>
      <c r="AH114" s="1350"/>
      <c r="AI114" s="1350"/>
      <c r="AJ114" s="1350"/>
      <c r="AK114" s="1350"/>
      <c r="AL114" s="1350"/>
      <c r="AM114" s="1350"/>
      <c r="AN114" s="1350"/>
      <c r="AO114" s="1350"/>
      <c r="AP114" s="1350"/>
      <c r="AQ114" s="1350"/>
      <c r="AR114" s="1350"/>
      <c r="AS114" s="1350"/>
      <c r="AT114" s="1350"/>
      <c r="AU114" s="1350"/>
      <c r="AV114" s="1350"/>
      <c r="AW114" s="1350"/>
      <c r="AX114" s="1350"/>
      <c r="AY114" s="1350"/>
      <c r="AZ114" s="1350"/>
      <c r="BA114" s="1350"/>
      <c r="BB114" s="1350"/>
      <c r="BC114" s="1350"/>
      <c r="BD114" s="1350"/>
      <c r="BE114" s="1350"/>
      <c r="BF114" s="1350"/>
      <c r="BG114" s="1350"/>
      <c r="BH114" s="1350"/>
      <c r="BI114" s="1350"/>
      <c r="BJ114" s="1350"/>
      <c r="BK114" s="1350"/>
      <c r="BL114" s="1350"/>
      <c r="BM114" s="1350"/>
      <c r="BN114" s="1350"/>
      <c r="BO114" s="1350"/>
      <c r="BP114" s="1350"/>
    </row>
    <row r="115" spans="3:68" ht="14.25">
      <c r="C115" s="1350"/>
      <c r="D115" s="1350"/>
      <c r="E115" s="1350"/>
      <c r="F115" s="1350"/>
      <c r="G115" s="1350"/>
      <c r="H115" s="1350"/>
      <c r="I115" s="1350"/>
      <c r="J115" s="1350"/>
      <c r="K115" s="1350"/>
      <c r="L115" s="1350"/>
      <c r="M115" s="1350"/>
      <c r="N115" s="1350"/>
      <c r="O115" s="1350"/>
      <c r="P115" s="1350"/>
      <c r="Q115" s="1350"/>
      <c r="R115" s="1350"/>
      <c r="S115" s="1350"/>
      <c r="T115" s="1350"/>
      <c r="U115" s="1350"/>
      <c r="V115" s="1350"/>
      <c r="W115" s="1350"/>
      <c r="X115" s="1350"/>
      <c r="Y115" s="1350"/>
      <c r="Z115" s="1350"/>
      <c r="AA115" s="1350"/>
      <c r="AB115" s="1350"/>
      <c r="AC115" s="1350"/>
      <c r="AD115" s="1350"/>
      <c r="AE115" s="1350"/>
      <c r="AF115" s="1350"/>
      <c r="AG115" s="1350"/>
      <c r="AH115" s="1350"/>
      <c r="AI115" s="1350"/>
      <c r="AJ115" s="1350"/>
      <c r="AK115" s="1350"/>
      <c r="AL115" s="1350"/>
      <c r="AM115" s="1350"/>
      <c r="AN115" s="1350"/>
      <c r="AO115" s="1350"/>
      <c r="AP115" s="1350"/>
      <c r="AQ115" s="1350"/>
      <c r="AR115" s="1350"/>
      <c r="AS115" s="1350"/>
      <c r="AT115" s="1350"/>
      <c r="AU115" s="1350"/>
      <c r="AV115" s="1350"/>
      <c r="AW115" s="1350"/>
      <c r="AX115" s="1350"/>
      <c r="AY115" s="1350"/>
      <c r="AZ115" s="1350"/>
      <c r="BA115" s="1350"/>
      <c r="BB115" s="1350"/>
      <c r="BC115" s="1350"/>
      <c r="BD115" s="1350"/>
      <c r="BE115" s="1350"/>
      <c r="BF115" s="1350"/>
      <c r="BG115" s="1350"/>
      <c r="BH115" s="1350"/>
      <c r="BI115" s="1350"/>
      <c r="BJ115" s="1350"/>
      <c r="BK115" s="1350"/>
      <c r="BL115" s="1350"/>
      <c r="BM115" s="1350"/>
      <c r="BN115" s="1350"/>
      <c r="BO115" s="1350"/>
      <c r="BP115" s="1350"/>
    </row>
    <row r="116" spans="3:68" ht="14.25">
      <c r="C116" s="1350"/>
      <c r="D116" s="1350"/>
      <c r="E116" s="1350"/>
      <c r="F116" s="1350"/>
      <c r="G116" s="1350"/>
      <c r="H116" s="1350"/>
      <c r="I116" s="1350"/>
      <c r="J116" s="1350"/>
      <c r="K116" s="1350"/>
      <c r="L116" s="1350"/>
      <c r="M116" s="1350"/>
      <c r="N116" s="1350"/>
      <c r="O116" s="1350"/>
      <c r="P116" s="1350"/>
      <c r="Q116" s="1350"/>
      <c r="R116" s="1350"/>
      <c r="S116" s="1350"/>
      <c r="T116" s="1350"/>
      <c r="U116" s="1350"/>
      <c r="V116" s="1350"/>
      <c r="W116" s="1350"/>
      <c r="X116" s="1350"/>
      <c r="Y116" s="1350"/>
      <c r="Z116" s="1350"/>
      <c r="AA116" s="1350"/>
      <c r="AB116" s="1350"/>
      <c r="AC116" s="1350"/>
      <c r="AD116" s="1350"/>
      <c r="AE116" s="1350"/>
      <c r="AF116" s="1350"/>
      <c r="AG116" s="1350"/>
      <c r="AH116" s="1350"/>
      <c r="AI116" s="1350"/>
      <c r="AJ116" s="1350"/>
      <c r="AK116" s="1350"/>
      <c r="AL116" s="1350"/>
      <c r="AM116" s="1350"/>
      <c r="AN116" s="1350"/>
      <c r="AO116" s="1350"/>
      <c r="AP116" s="1350"/>
      <c r="AQ116" s="1350"/>
      <c r="AR116" s="1350"/>
      <c r="AS116" s="1350"/>
      <c r="AT116" s="1350"/>
      <c r="AU116" s="1350"/>
      <c r="AV116" s="1350"/>
      <c r="AW116" s="1350"/>
      <c r="AX116" s="1350"/>
      <c r="AY116" s="1350"/>
      <c r="AZ116" s="1350"/>
      <c r="BA116" s="1350"/>
      <c r="BB116" s="1350"/>
      <c r="BC116" s="1350"/>
      <c r="BD116" s="1350"/>
      <c r="BE116" s="1350"/>
      <c r="BF116" s="1350"/>
      <c r="BG116" s="1350"/>
      <c r="BH116" s="1350"/>
      <c r="BI116" s="1350"/>
      <c r="BJ116" s="1350"/>
      <c r="BK116" s="1350"/>
      <c r="BL116" s="1350"/>
      <c r="BM116" s="1350"/>
      <c r="BN116" s="1350"/>
      <c r="BO116" s="1350"/>
      <c r="BP116" s="1350"/>
    </row>
    <row r="117" spans="3:68" ht="14.25">
      <c r="C117" s="1350"/>
      <c r="D117" s="1350"/>
      <c r="E117" s="1350"/>
      <c r="F117" s="1350"/>
      <c r="G117" s="1350"/>
      <c r="H117" s="1350"/>
      <c r="I117" s="1350"/>
      <c r="J117" s="1350"/>
      <c r="K117" s="1350"/>
      <c r="L117" s="1350"/>
      <c r="M117" s="1350"/>
      <c r="N117" s="1350"/>
      <c r="O117" s="1350"/>
      <c r="P117" s="1350"/>
      <c r="Q117" s="1350"/>
      <c r="R117" s="1350"/>
      <c r="S117" s="1350"/>
      <c r="T117" s="1350"/>
      <c r="U117" s="1350"/>
      <c r="V117" s="1350"/>
      <c r="W117" s="1350"/>
      <c r="X117" s="1350"/>
      <c r="Y117" s="1350"/>
      <c r="Z117" s="1350"/>
      <c r="AA117" s="1350"/>
      <c r="AB117" s="1350"/>
      <c r="AC117" s="1350"/>
      <c r="AD117" s="1350"/>
      <c r="AE117" s="1350"/>
      <c r="AF117" s="1350"/>
      <c r="AG117" s="1350"/>
      <c r="AH117" s="1350"/>
      <c r="AI117" s="1350"/>
      <c r="AJ117" s="1350"/>
      <c r="AK117" s="1350"/>
      <c r="AL117" s="1350"/>
      <c r="AM117" s="1350"/>
      <c r="AN117" s="1350"/>
      <c r="AO117" s="1350"/>
      <c r="AP117" s="1350"/>
      <c r="AQ117" s="1350"/>
      <c r="AR117" s="1350"/>
      <c r="AS117" s="1350"/>
      <c r="AT117" s="1350"/>
      <c r="AU117" s="1350"/>
      <c r="AV117" s="1350"/>
      <c r="AW117" s="1350"/>
      <c r="AX117" s="1350"/>
      <c r="AY117" s="1350"/>
      <c r="AZ117" s="1350"/>
      <c r="BA117" s="1350"/>
      <c r="BB117" s="1350"/>
      <c r="BC117" s="1350"/>
      <c r="BD117" s="1350"/>
      <c r="BE117" s="1350"/>
      <c r="BF117" s="1350"/>
      <c r="BG117" s="1350"/>
      <c r="BH117" s="1350"/>
      <c r="BI117" s="1350"/>
      <c r="BJ117" s="1350"/>
      <c r="BK117" s="1350"/>
      <c r="BL117" s="1350"/>
      <c r="BM117" s="1350"/>
      <c r="BN117" s="1350"/>
      <c r="BO117" s="1350"/>
      <c r="BP117" s="1350"/>
    </row>
    <row r="118" spans="3:68" ht="14.25">
      <c r="C118" s="1350"/>
      <c r="D118" s="1350"/>
      <c r="E118" s="1350"/>
      <c r="F118" s="1350"/>
      <c r="G118" s="1350"/>
      <c r="H118" s="1350"/>
      <c r="I118" s="1350"/>
      <c r="J118" s="1350"/>
      <c r="K118" s="1350"/>
      <c r="L118" s="1350"/>
      <c r="M118" s="1350"/>
      <c r="N118" s="1350"/>
      <c r="O118" s="1350"/>
      <c r="P118" s="1350"/>
      <c r="Q118" s="1350"/>
      <c r="R118" s="1350"/>
      <c r="S118" s="1350"/>
      <c r="T118" s="1350"/>
      <c r="U118" s="1350"/>
      <c r="V118" s="1350"/>
      <c r="W118" s="1350"/>
      <c r="X118" s="1350"/>
      <c r="Y118" s="1350"/>
      <c r="Z118" s="1350"/>
      <c r="AA118" s="1350"/>
      <c r="AB118" s="1350"/>
      <c r="AC118" s="1350"/>
      <c r="AD118" s="1350"/>
      <c r="AE118" s="1350"/>
      <c r="AF118" s="1350"/>
      <c r="AG118" s="1350"/>
      <c r="AH118" s="1350"/>
      <c r="AI118" s="1350"/>
      <c r="AJ118" s="1350"/>
      <c r="AK118" s="1350"/>
      <c r="AL118" s="1350"/>
      <c r="AM118" s="1350"/>
      <c r="AN118" s="1350"/>
      <c r="AO118" s="1350"/>
      <c r="AP118" s="1350"/>
      <c r="AQ118" s="1350"/>
      <c r="AR118" s="1350"/>
      <c r="AS118" s="1350"/>
      <c r="AT118" s="1350"/>
      <c r="AU118" s="1350"/>
      <c r="AV118" s="1350"/>
      <c r="AW118" s="1350"/>
      <c r="AX118" s="1350"/>
      <c r="AY118" s="1350"/>
      <c r="AZ118" s="1350"/>
      <c r="BA118" s="1350"/>
      <c r="BB118" s="1350"/>
      <c r="BC118" s="1350"/>
      <c r="BD118" s="1350"/>
      <c r="BE118" s="1350"/>
      <c r="BF118" s="1350"/>
      <c r="BG118" s="1350"/>
      <c r="BH118" s="1350"/>
      <c r="BI118" s="1350"/>
      <c r="BJ118" s="1350"/>
      <c r="BK118" s="1350"/>
      <c r="BL118" s="1350"/>
      <c r="BM118" s="1350"/>
      <c r="BN118" s="1350"/>
      <c r="BO118" s="1350"/>
      <c r="BP118" s="1350"/>
    </row>
    <row r="119" spans="3:68" ht="14.25">
      <c r="C119" s="1350"/>
      <c r="D119" s="1350"/>
      <c r="E119" s="1350"/>
      <c r="F119" s="1350"/>
      <c r="G119" s="1350"/>
      <c r="H119" s="1350"/>
      <c r="I119" s="1350"/>
      <c r="J119" s="1350"/>
      <c r="K119" s="1350"/>
      <c r="L119" s="1350"/>
      <c r="M119" s="1350"/>
      <c r="N119" s="1350"/>
      <c r="O119" s="1350"/>
      <c r="P119" s="1350"/>
      <c r="Q119" s="1350"/>
      <c r="R119" s="1350"/>
      <c r="S119" s="1350"/>
      <c r="T119" s="1350"/>
      <c r="U119" s="1350"/>
      <c r="V119" s="1350"/>
      <c r="W119" s="1350"/>
      <c r="X119" s="1350"/>
      <c r="Y119" s="1350"/>
      <c r="Z119" s="1350"/>
      <c r="AA119" s="1350"/>
      <c r="AB119" s="1350"/>
      <c r="AC119" s="1350"/>
      <c r="AD119" s="1350"/>
      <c r="AE119" s="1350"/>
      <c r="AF119" s="1350"/>
      <c r="AG119" s="1350"/>
      <c r="AH119" s="1350"/>
      <c r="AI119" s="1350"/>
      <c r="AJ119" s="1350"/>
      <c r="AK119" s="1350"/>
      <c r="AL119" s="1350"/>
      <c r="AM119" s="1350"/>
      <c r="AN119" s="1350"/>
      <c r="AO119" s="1350"/>
      <c r="AP119" s="1350"/>
      <c r="AQ119" s="1350"/>
      <c r="AR119" s="1350"/>
      <c r="AS119" s="1350"/>
      <c r="AT119" s="1350"/>
      <c r="AU119" s="1350"/>
      <c r="AV119" s="1350"/>
      <c r="AW119" s="1350"/>
      <c r="AX119" s="1350"/>
      <c r="AY119" s="1350"/>
      <c r="AZ119" s="1350"/>
      <c r="BA119" s="1350"/>
      <c r="BB119" s="1350"/>
      <c r="BC119" s="1350"/>
      <c r="BD119" s="1350"/>
      <c r="BE119" s="1350"/>
      <c r="BF119" s="1350"/>
      <c r="BG119" s="1350"/>
      <c r="BH119" s="1350"/>
      <c r="BI119" s="1350"/>
      <c r="BJ119" s="1350"/>
      <c r="BK119" s="1350"/>
      <c r="BL119" s="1350"/>
      <c r="BM119" s="1350"/>
      <c r="BN119" s="1350"/>
      <c r="BO119" s="1350"/>
      <c r="BP119" s="1350"/>
    </row>
    <row r="120" spans="3:68" ht="14.25">
      <c r="C120" s="1350"/>
      <c r="D120" s="1350"/>
      <c r="E120" s="1350"/>
      <c r="F120" s="1350"/>
      <c r="G120" s="1350"/>
      <c r="H120" s="1350"/>
      <c r="I120" s="1350"/>
      <c r="J120" s="1350"/>
      <c r="K120" s="1350"/>
      <c r="L120" s="1350"/>
      <c r="M120" s="1350"/>
      <c r="N120" s="1350"/>
      <c r="O120" s="1350"/>
      <c r="P120" s="1350"/>
      <c r="Q120" s="1350"/>
      <c r="R120" s="1350"/>
      <c r="S120" s="1350"/>
      <c r="T120" s="1350"/>
      <c r="U120" s="1350"/>
      <c r="V120" s="1350"/>
      <c r="W120" s="1350"/>
      <c r="X120" s="1350"/>
      <c r="Y120" s="1350"/>
      <c r="Z120" s="1350"/>
      <c r="AA120" s="1350"/>
      <c r="AB120" s="1350"/>
      <c r="AC120" s="1350"/>
      <c r="AD120" s="1350"/>
      <c r="AE120" s="1350"/>
      <c r="AF120" s="1350"/>
      <c r="AG120" s="1350"/>
      <c r="AH120" s="1350"/>
      <c r="AI120" s="1350"/>
      <c r="AJ120" s="1350"/>
      <c r="AK120" s="1350"/>
      <c r="AL120" s="1350"/>
      <c r="AM120" s="1350"/>
      <c r="AN120" s="1350"/>
      <c r="AO120" s="1350"/>
      <c r="AP120" s="1350"/>
      <c r="AQ120" s="1350"/>
      <c r="AR120" s="1350"/>
      <c r="AS120" s="1350"/>
      <c r="AT120" s="1350"/>
      <c r="AU120" s="1350"/>
      <c r="AV120" s="1350"/>
      <c r="AW120" s="1350"/>
      <c r="AX120" s="1350"/>
      <c r="AY120" s="1350"/>
      <c r="AZ120" s="1350"/>
      <c r="BA120" s="1350"/>
      <c r="BB120" s="1350"/>
      <c r="BC120" s="1350"/>
      <c r="BD120" s="1350"/>
      <c r="BE120" s="1350"/>
      <c r="BF120" s="1350"/>
      <c r="BG120" s="1350"/>
      <c r="BH120" s="1350"/>
      <c r="BI120" s="1350"/>
      <c r="BJ120" s="1350"/>
      <c r="BK120" s="1350"/>
      <c r="BL120" s="1350"/>
      <c r="BM120" s="1350"/>
      <c r="BN120" s="1350"/>
      <c r="BO120" s="1350"/>
      <c r="BP120" s="1350"/>
    </row>
    <row r="121" spans="3:68" ht="14.25">
      <c r="C121" s="1350"/>
      <c r="D121" s="1350"/>
      <c r="E121" s="1350"/>
      <c r="F121" s="1350"/>
      <c r="G121" s="1350"/>
      <c r="H121" s="1350"/>
      <c r="I121" s="1350"/>
      <c r="J121" s="1350"/>
      <c r="K121" s="1350"/>
      <c r="L121" s="1350"/>
      <c r="M121" s="1350"/>
      <c r="N121" s="1350"/>
      <c r="O121" s="1350"/>
      <c r="P121" s="1350"/>
      <c r="Q121" s="1350"/>
      <c r="R121" s="1350"/>
      <c r="S121" s="1350"/>
      <c r="T121" s="1350"/>
      <c r="U121" s="1350"/>
      <c r="V121" s="1350"/>
      <c r="W121" s="1350"/>
      <c r="X121" s="1350"/>
      <c r="Y121" s="1350"/>
      <c r="Z121" s="1350"/>
      <c r="AA121" s="1350"/>
      <c r="AB121" s="1350"/>
      <c r="AC121" s="1350"/>
      <c r="AD121" s="1350"/>
      <c r="AE121" s="1350"/>
      <c r="AF121" s="1350"/>
      <c r="AG121" s="1350"/>
      <c r="AH121" s="1350"/>
      <c r="AI121" s="1350"/>
      <c r="AJ121" s="1350"/>
      <c r="AK121" s="1350"/>
      <c r="AL121" s="1350"/>
      <c r="AM121" s="1350"/>
      <c r="AN121" s="1350"/>
      <c r="AO121" s="1350"/>
      <c r="AP121" s="1350"/>
      <c r="AQ121" s="1350"/>
      <c r="AR121" s="1350"/>
      <c r="AS121" s="1350"/>
      <c r="AT121" s="1350"/>
      <c r="AU121" s="1350"/>
      <c r="AV121" s="1350"/>
      <c r="AW121" s="1350"/>
      <c r="AX121" s="1350"/>
      <c r="AY121" s="1350"/>
      <c r="AZ121" s="1350"/>
      <c r="BA121" s="1350"/>
      <c r="BB121" s="1350"/>
      <c r="BC121" s="1350"/>
      <c r="BD121" s="1350"/>
      <c r="BE121" s="1350"/>
      <c r="BF121" s="1350"/>
      <c r="BG121" s="1350"/>
      <c r="BH121" s="1350"/>
      <c r="BI121" s="1350"/>
      <c r="BJ121" s="1350"/>
      <c r="BK121" s="1350"/>
      <c r="BL121" s="1350"/>
      <c r="BM121" s="1350"/>
      <c r="BN121" s="1350"/>
      <c r="BO121" s="1350"/>
      <c r="BP121" s="1350"/>
    </row>
    <row r="122" spans="3:68" ht="14.25">
      <c r="C122" s="1350"/>
      <c r="D122" s="1350"/>
      <c r="E122" s="1350"/>
      <c r="F122" s="1350"/>
      <c r="G122" s="1350"/>
      <c r="H122" s="1350"/>
      <c r="I122" s="1350"/>
      <c r="J122" s="1350"/>
      <c r="K122" s="1350"/>
      <c r="L122" s="1350"/>
      <c r="M122" s="1350"/>
      <c r="N122" s="1350"/>
      <c r="O122" s="1350"/>
      <c r="P122" s="1350"/>
      <c r="Q122" s="1350"/>
      <c r="R122" s="1350"/>
      <c r="S122" s="1350"/>
      <c r="T122" s="1350"/>
      <c r="U122" s="1350"/>
      <c r="V122" s="1350"/>
      <c r="W122" s="1350"/>
      <c r="X122" s="1350"/>
      <c r="Y122" s="1350"/>
      <c r="Z122" s="1350"/>
      <c r="AA122" s="1350"/>
      <c r="AB122" s="1350"/>
      <c r="AC122" s="1350"/>
      <c r="AD122" s="1350"/>
      <c r="AE122" s="1350"/>
      <c r="AF122" s="1350"/>
      <c r="AG122" s="1350"/>
      <c r="AH122" s="1350"/>
      <c r="AI122" s="1350"/>
      <c r="AJ122" s="1350"/>
      <c r="AK122" s="1350"/>
      <c r="AL122" s="1350"/>
      <c r="AM122" s="1350"/>
      <c r="AN122" s="1350"/>
      <c r="AO122" s="1350"/>
      <c r="AP122" s="1350"/>
      <c r="AQ122" s="1350"/>
      <c r="AR122" s="1350"/>
      <c r="AS122" s="1350"/>
      <c r="AT122" s="1350"/>
      <c r="AU122" s="1350"/>
      <c r="AV122" s="1350"/>
      <c r="AW122" s="1350"/>
      <c r="AX122" s="1350"/>
      <c r="AY122" s="1350"/>
      <c r="AZ122" s="1350"/>
      <c r="BA122" s="1350"/>
      <c r="BB122" s="1350"/>
      <c r="BC122" s="1350"/>
      <c r="BD122" s="1350"/>
      <c r="BE122" s="1350"/>
      <c r="BF122" s="1350"/>
      <c r="BG122" s="1350"/>
      <c r="BH122" s="1350"/>
      <c r="BI122" s="1350"/>
      <c r="BJ122" s="1350"/>
      <c r="BK122" s="1350"/>
      <c r="BL122" s="1350"/>
      <c r="BM122" s="1350"/>
      <c r="BN122" s="1350"/>
      <c r="BO122" s="1350"/>
      <c r="BP122" s="1350"/>
    </row>
    <row r="123" spans="3:68" ht="14.25">
      <c r="C123" s="1350"/>
      <c r="D123" s="1350"/>
      <c r="E123" s="1350"/>
      <c r="F123" s="1350"/>
      <c r="G123" s="1350"/>
      <c r="H123" s="1350"/>
      <c r="I123" s="1350"/>
      <c r="J123" s="1350"/>
      <c r="K123" s="1350"/>
      <c r="L123" s="1350"/>
      <c r="M123" s="1350"/>
      <c r="N123" s="1350"/>
      <c r="O123" s="1350"/>
      <c r="P123" s="1350"/>
      <c r="Q123" s="1350"/>
      <c r="R123" s="1350"/>
      <c r="S123" s="1350"/>
      <c r="T123" s="1350"/>
      <c r="U123" s="1350"/>
      <c r="V123" s="1350"/>
      <c r="W123" s="1350"/>
      <c r="X123" s="1350"/>
      <c r="Y123" s="1350"/>
      <c r="Z123" s="1350"/>
      <c r="AA123" s="1350"/>
      <c r="AB123" s="1350"/>
      <c r="AC123" s="1350"/>
      <c r="AD123" s="1350"/>
      <c r="AE123" s="1350"/>
      <c r="AF123" s="1350"/>
      <c r="AG123" s="1350"/>
      <c r="AH123" s="1350"/>
      <c r="AI123" s="1350"/>
      <c r="AJ123" s="1350"/>
      <c r="AK123" s="1350"/>
      <c r="AL123" s="1350"/>
      <c r="AM123" s="1350"/>
      <c r="AN123" s="1350"/>
      <c r="AO123" s="1350"/>
      <c r="AP123" s="1350"/>
      <c r="AQ123" s="1350"/>
      <c r="AR123" s="1350"/>
      <c r="AS123" s="1350"/>
      <c r="AT123" s="1350"/>
      <c r="AU123" s="1350"/>
      <c r="AV123" s="1350"/>
      <c r="AW123" s="1350"/>
      <c r="AX123" s="1350"/>
      <c r="AY123" s="1350"/>
      <c r="AZ123" s="1350"/>
      <c r="BA123" s="1350"/>
      <c r="BB123" s="1350"/>
      <c r="BC123" s="1350"/>
      <c r="BD123" s="1350"/>
      <c r="BE123" s="1350"/>
      <c r="BF123" s="1350"/>
      <c r="BG123" s="1350"/>
      <c r="BH123" s="1350"/>
      <c r="BI123" s="1350"/>
      <c r="BJ123" s="1350"/>
      <c r="BK123" s="1350"/>
      <c r="BL123" s="1350"/>
      <c r="BM123" s="1350"/>
      <c r="BN123" s="1350"/>
      <c r="BO123" s="1350"/>
      <c r="BP123" s="1350"/>
    </row>
    <row r="124" spans="3:68" ht="14.25">
      <c r="C124" s="1350"/>
      <c r="D124" s="1350"/>
      <c r="E124" s="1350"/>
      <c r="F124" s="1350"/>
      <c r="G124" s="1350"/>
      <c r="H124" s="1350"/>
      <c r="I124" s="1350"/>
      <c r="J124" s="1350"/>
      <c r="K124" s="1350"/>
      <c r="L124" s="1350"/>
      <c r="M124" s="1350"/>
      <c r="N124" s="1350"/>
      <c r="O124" s="1350"/>
      <c r="P124" s="1350"/>
      <c r="Q124" s="1350"/>
      <c r="R124" s="1350"/>
      <c r="S124" s="1350"/>
      <c r="T124" s="1350"/>
      <c r="U124" s="1350"/>
      <c r="V124" s="1350"/>
      <c r="W124" s="1350"/>
      <c r="X124" s="1350"/>
      <c r="Y124" s="1350"/>
      <c r="Z124" s="1350"/>
      <c r="AA124" s="1350"/>
      <c r="AB124" s="1350"/>
      <c r="AC124" s="1350"/>
      <c r="AD124" s="1350"/>
      <c r="AE124" s="1350"/>
      <c r="AF124" s="1350"/>
      <c r="AG124" s="1350"/>
      <c r="AH124" s="1350"/>
      <c r="AI124" s="1350"/>
      <c r="AJ124" s="1350"/>
      <c r="AK124" s="1350"/>
      <c r="AL124" s="1350"/>
      <c r="AM124" s="1350"/>
      <c r="AN124" s="1350"/>
      <c r="AO124" s="1350"/>
      <c r="AP124" s="1350"/>
      <c r="AQ124" s="1350"/>
      <c r="AR124" s="1350"/>
      <c r="AS124" s="1350"/>
      <c r="AT124" s="1350"/>
      <c r="AU124" s="1350"/>
      <c r="AV124" s="1350"/>
      <c r="AW124" s="1350"/>
      <c r="AX124" s="1350"/>
      <c r="AY124" s="1350"/>
      <c r="AZ124" s="1350"/>
      <c r="BA124" s="1350"/>
      <c r="BB124" s="1350"/>
      <c r="BC124" s="1350"/>
      <c r="BD124" s="1350"/>
      <c r="BE124" s="1350"/>
      <c r="BF124" s="1350"/>
      <c r="BG124" s="1350"/>
      <c r="BH124" s="1350"/>
      <c r="BI124" s="1350"/>
      <c r="BJ124" s="1350"/>
      <c r="BK124" s="1350"/>
      <c r="BL124" s="1350"/>
      <c r="BM124" s="1350"/>
      <c r="BN124" s="1350"/>
      <c r="BO124" s="1350"/>
      <c r="BP124" s="1350"/>
    </row>
    <row r="125" spans="3:68" ht="14.25">
      <c r="C125" s="1350"/>
      <c r="D125" s="1350"/>
      <c r="E125" s="1350"/>
      <c r="F125" s="1350"/>
      <c r="G125" s="1350"/>
      <c r="H125" s="1350"/>
      <c r="I125" s="1350"/>
      <c r="J125" s="1350"/>
      <c r="K125" s="1350"/>
      <c r="L125" s="1350"/>
      <c r="M125" s="1350"/>
      <c r="N125" s="1350"/>
      <c r="O125" s="1350"/>
      <c r="P125" s="1350"/>
      <c r="Q125" s="1350"/>
      <c r="R125" s="1350"/>
      <c r="S125" s="1350"/>
      <c r="T125" s="1350"/>
      <c r="U125" s="1350"/>
      <c r="V125" s="1350"/>
      <c r="W125" s="1350"/>
      <c r="X125" s="1350"/>
      <c r="Y125" s="1350"/>
      <c r="Z125" s="1350"/>
      <c r="AA125" s="1350"/>
      <c r="AB125" s="1350"/>
      <c r="AC125" s="1350"/>
      <c r="AD125" s="1350"/>
      <c r="AE125" s="1350"/>
      <c r="AF125" s="1350"/>
      <c r="AG125" s="1350"/>
      <c r="AH125" s="1350"/>
      <c r="AI125" s="1350"/>
      <c r="AJ125" s="1350"/>
      <c r="AK125" s="1350"/>
      <c r="AL125" s="1350"/>
      <c r="AM125" s="1350"/>
      <c r="AN125" s="1350"/>
      <c r="AO125" s="1350"/>
      <c r="AP125" s="1350"/>
      <c r="AQ125" s="1350"/>
      <c r="AR125" s="1350"/>
      <c r="AS125" s="1350"/>
      <c r="AT125" s="1350"/>
      <c r="AU125" s="1350"/>
      <c r="AV125" s="1350"/>
      <c r="AW125" s="1350"/>
      <c r="AX125" s="1350"/>
      <c r="AY125" s="1350"/>
      <c r="AZ125" s="1350"/>
      <c r="BA125" s="1350"/>
      <c r="BB125" s="1350"/>
      <c r="BC125" s="1350"/>
      <c r="BD125" s="1350"/>
      <c r="BE125" s="1350"/>
      <c r="BF125" s="1350"/>
      <c r="BG125" s="1350"/>
      <c r="BH125" s="1350"/>
      <c r="BI125" s="1350"/>
      <c r="BJ125" s="1350"/>
      <c r="BK125" s="1350"/>
      <c r="BL125" s="1350"/>
      <c r="BM125" s="1350"/>
      <c r="BN125" s="1350"/>
      <c r="BO125" s="1350"/>
      <c r="BP125" s="1350"/>
    </row>
    <row r="126" spans="3:68" ht="14.25">
      <c r="C126" s="1350"/>
      <c r="D126" s="1350"/>
      <c r="E126" s="1350"/>
      <c r="F126" s="1350"/>
      <c r="G126" s="1350"/>
      <c r="H126" s="1350"/>
      <c r="I126" s="1350"/>
      <c r="J126" s="1350"/>
      <c r="K126" s="1350"/>
      <c r="L126" s="1350"/>
      <c r="M126" s="1350"/>
      <c r="N126" s="1350"/>
      <c r="O126" s="1350"/>
      <c r="P126" s="1350"/>
      <c r="Q126" s="1350"/>
      <c r="R126" s="1350"/>
      <c r="S126" s="1350"/>
      <c r="T126" s="1350"/>
      <c r="U126" s="1350"/>
      <c r="V126" s="1350"/>
      <c r="W126" s="1350"/>
      <c r="X126" s="1350"/>
      <c r="Y126" s="1350"/>
      <c r="Z126" s="1350"/>
      <c r="AA126" s="1350"/>
      <c r="AB126" s="1350"/>
      <c r="AC126" s="1350"/>
      <c r="AD126" s="1350"/>
      <c r="AE126" s="1350"/>
      <c r="AF126" s="1350"/>
      <c r="AG126" s="1350"/>
      <c r="AH126" s="1350"/>
      <c r="AI126" s="1350"/>
      <c r="AJ126" s="1350"/>
      <c r="AK126" s="1350"/>
      <c r="AL126" s="1350"/>
      <c r="AM126" s="1350"/>
      <c r="AN126" s="1350"/>
      <c r="AO126" s="1350"/>
      <c r="AP126" s="1350"/>
      <c r="AQ126" s="1350"/>
      <c r="AR126" s="1350"/>
      <c r="AS126" s="1350"/>
      <c r="AT126" s="1350"/>
      <c r="AU126" s="1350"/>
      <c r="AV126" s="1350"/>
      <c r="AW126" s="1350"/>
      <c r="AX126" s="1350"/>
      <c r="AY126" s="1350"/>
      <c r="AZ126" s="1350"/>
      <c r="BA126" s="1350"/>
      <c r="BB126" s="1350"/>
      <c r="BC126" s="1350"/>
      <c r="BD126" s="1350"/>
      <c r="BE126" s="1350"/>
      <c r="BF126" s="1350"/>
      <c r="BG126" s="1350"/>
      <c r="BH126" s="1350"/>
      <c r="BI126" s="1350"/>
      <c r="BJ126" s="1350"/>
      <c r="BK126" s="1350"/>
      <c r="BL126" s="1350"/>
      <c r="BM126" s="1350"/>
      <c r="BN126" s="1350"/>
      <c r="BO126" s="1350"/>
      <c r="BP126" s="1350"/>
    </row>
    <row r="127" spans="3:68" ht="14.25">
      <c r="C127" s="1350"/>
      <c r="D127" s="1350"/>
      <c r="E127" s="1350"/>
      <c r="F127" s="1350"/>
      <c r="G127" s="1350"/>
      <c r="H127" s="1350"/>
      <c r="I127" s="1350"/>
      <c r="J127" s="1350"/>
      <c r="K127" s="1350"/>
      <c r="L127" s="1350"/>
      <c r="M127" s="1350"/>
      <c r="N127" s="1350"/>
      <c r="O127" s="1350"/>
      <c r="P127" s="1350"/>
      <c r="Q127" s="1350"/>
      <c r="R127" s="1350"/>
      <c r="S127" s="1350"/>
      <c r="T127" s="1350"/>
      <c r="U127" s="1350"/>
      <c r="V127" s="1350"/>
      <c r="W127" s="1350"/>
      <c r="X127" s="1350"/>
      <c r="Y127" s="1350"/>
      <c r="Z127" s="1350"/>
      <c r="AA127" s="1350"/>
      <c r="AB127" s="1350"/>
      <c r="AC127" s="1350"/>
      <c r="AD127" s="1350"/>
      <c r="AE127" s="1350"/>
      <c r="AF127" s="1350"/>
      <c r="AG127" s="1350"/>
      <c r="AH127" s="1350"/>
      <c r="AI127" s="1350"/>
      <c r="AJ127" s="1350"/>
      <c r="AK127" s="1350"/>
      <c r="AL127" s="1350"/>
      <c r="AM127" s="1350"/>
      <c r="AN127" s="1350"/>
      <c r="AO127" s="1350"/>
      <c r="AP127" s="1350"/>
      <c r="AQ127" s="1350"/>
      <c r="AR127" s="1350"/>
      <c r="AS127" s="1350"/>
      <c r="AT127" s="1350"/>
      <c r="AU127" s="1350"/>
      <c r="AV127" s="1350"/>
      <c r="AW127" s="1350"/>
      <c r="AX127" s="1350"/>
      <c r="AY127" s="1350"/>
      <c r="AZ127" s="1350"/>
      <c r="BA127" s="1350"/>
      <c r="BB127" s="1350"/>
      <c r="BC127" s="1350"/>
      <c r="BD127" s="1350"/>
      <c r="BE127" s="1350"/>
      <c r="BF127" s="1350"/>
      <c r="BG127" s="1350"/>
      <c r="BH127" s="1350"/>
      <c r="BI127" s="1350"/>
      <c r="BJ127" s="1350"/>
      <c r="BK127" s="1350"/>
      <c r="BL127" s="1350"/>
      <c r="BM127" s="1350"/>
      <c r="BN127" s="1350"/>
      <c r="BO127" s="1350"/>
      <c r="BP127" s="1350"/>
    </row>
    <row r="128" spans="3:68" ht="14.25">
      <c r="C128" s="1350"/>
      <c r="D128" s="1350"/>
      <c r="E128" s="1350"/>
      <c r="F128" s="1350"/>
      <c r="G128" s="1350"/>
      <c r="H128" s="1350"/>
      <c r="I128" s="1350"/>
      <c r="J128" s="1350"/>
      <c r="K128" s="1350"/>
      <c r="L128" s="1350"/>
      <c r="M128" s="1350"/>
      <c r="N128" s="1350"/>
      <c r="O128" s="1350"/>
      <c r="P128" s="1350"/>
      <c r="Q128" s="1350"/>
      <c r="R128" s="1350"/>
      <c r="S128" s="1350"/>
      <c r="T128" s="1350"/>
      <c r="U128" s="1350"/>
      <c r="V128" s="1350"/>
      <c r="W128" s="1350"/>
      <c r="X128" s="1350"/>
      <c r="Y128" s="1350"/>
      <c r="Z128" s="1350"/>
      <c r="AA128" s="1350"/>
      <c r="AB128" s="1350"/>
      <c r="AC128" s="1350"/>
      <c r="AD128" s="1350"/>
      <c r="AE128" s="1350"/>
      <c r="AF128" s="1350"/>
      <c r="AG128" s="1350"/>
      <c r="AH128" s="1350"/>
      <c r="AI128" s="1350"/>
      <c r="AJ128" s="1350"/>
      <c r="AK128" s="1350"/>
      <c r="AL128" s="1350"/>
      <c r="AM128" s="1350"/>
      <c r="AN128" s="1350"/>
      <c r="AO128" s="1350"/>
      <c r="AP128" s="1350"/>
      <c r="AQ128" s="1350"/>
      <c r="AR128" s="1350"/>
      <c r="AS128" s="1350"/>
      <c r="AT128" s="1350"/>
      <c r="AU128" s="1350"/>
      <c r="AV128" s="1350"/>
      <c r="AW128" s="1350"/>
      <c r="AX128" s="1350"/>
      <c r="AY128" s="1350"/>
      <c r="AZ128" s="1350"/>
      <c r="BA128" s="1350"/>
      <c r="BB128" s="1350"/>
      <c r="BC128" s="1350"/>
      <c r="BD128" s="1350"/>
      <c r="BE128" s="1350"/>
      <c r="BF128" s="1350"/>
      <c r="BG128" s="1350"/>
      <c r="BH128" s="1350"/>
      <c r="BI128" s="1350"/>
      <c r="BJ128" s="1350"/>
      <c r="BK128" s="1350"/>
      <c r="BL128" s="1350"/>
      <c r="BM128" s="1350"/>
      <c r="BN128" s="1350"/>
      <c r="BO128" s="1350"/>
      <c r="BP128" s="1350"/>
    </row>
    <row r="129" spans="3:68" ht="14.25">
      <c r="C129" s="1350"/>
      <c r="D129" s="1350"/>
      <c r="E129" s="1350"/>
      <c r="F129" s="1350"/>
      <c r="G129" s="1350"/>
      <c r="H129" s="1350"/>
      <c r="I129" s="1350"/>
      <c r="J129" s="1350"/>
      <c r="K129" s="1350"/>
      <c r="L129" s="1350"/>
      <c r="M129" s="1350"/>
      <c r="N129" s="1350"/>
      <c r="O129" s="1350"/>
      <c r="P129" s="1350"/>
      <c r="Q129" s="1350"/>
      <c r="R129" s="1350"/>
      <c r="S129" s="1350"/>
      <c r="T129" s="1350"/>
      <c r="U129" s="1350"/>
      <c r="V129" s="1350"/>
      <c r="W129" s="1350"/>
      <c r="X129" s="1350"/>
      <c r="Y129" s="1350"/>
      <c r="Z129" s="1350"/>
      <c r="AA129" s="1350"/>
      <c r="AB129" s="1350"/>
      <c r="AC129" s="1350"/>
      <c r="AD129" s="1350"/>
      <c r="AE129" s="1350"/>
      <c r="AF129" s="1350"/>
      <c r="AG129" s="1350"/>
      <c r="AH129" s="1350"/>
      <c r="AI129" s="1350"/>
      <c r="AJ129" s="1350"/>
      <c r="AK129" s="1350"/>
      <c r="AL129" s="1350"/>
      <c r="AM129" s="1350"/>
      <c r="AN129" s="1350"/>
      <c r="AO129" s="1350"/>
      <c r="AP129" s="1350"/>
      <c r="AQ129" s="1350"/>
      <c r="AR129" s="1350"/>
      <c r="AS129" s="1350"/>
      <c r="AT129" s="1350"/>
      <c r="AU129" s="1350"/>
      <c r="AV129" s="1350"/>
      <c r="AW129" s="1350"/>
      <c r="AX129" s="1350"/>
      <c r="AY129" s="1350"/>
      <c r="AZ129" s="1350"/>
      <c r="BA129" s="1350"/>
      <c r="BB129" s="1350"/>
      <c r="BC129" s="1350"/>
      <c r="BD129" s="1350"/>
      <c r="BE129" s="1350"/>
      <c r="BF129" s="1350"/>
      <c r="BG129" s="1350"/>
      <c r="BH129" s="1350"/>
      <c r="BI129" s="1350"/>
      <c r="BJ129" s="1350"/>
      <c r="BK129" s="1350"/>
      <c r="BL129" s="1350"/>
      <c r="BM129" s="1350"/>
      <c r="BN129" s="1350"/>
      <c r="BO129" s="1350"/>
      <c r="BP129" s="1350"/>
    </row>
    <row r="130" spans="3:68" ht="14.25">
      <c r="C130" s="1350"/>
      <c r="D130" s="1350"/>
      <c r="E130" s="1350"/>
      <c r="F130" s="1350"/>
      <c r="G130" s="1350"/>
      <c r="H130" s="1350"/>
      <c r="I130" s="1350"/>
      <c r="J130" s="1350"/>
      <c r="K130" s="1350"/>
      <c r="L130" s="1350"/>
      <c r="M130" s="1350"/>
      <c r="N130" s="1350"/>
      <c r="O130" s="1350"/>
      <c r="P130" s="1350"/>
      <c r="Q130" s="1350"/>
      <c r="R130" s="1350"/>
      <c r="S130" s="1350"/>
      <c r="T130" s="1350"/>
      <c r="U130" s="1350"/>
      <c r="V130" s="1350"/>
      <c r="W130" s="1350"/>
      <c r="X130" s="1350"/>
      <c r="Y130" s="1350"/>
      <c r="Z130" s="1350"/>
      <c r="AA130" s="1350"/>
      <c r="AB130" s="1350"/>
      <c r="AC130" s="1350"/>
      <c r="AD130" s="1350"/>
      <c r="AE130" s="1350"/>
      <c r="AF130" s="1350"/>
      <c r="AG130" s="1350"/>
      <c r="AH130" s="1350"/>
      <c r="AI130" s="1350"/>
      <c r="AJ130" s="1350"/>
      <c r="AK130" s="1350"/>
      <c r="AL130" s="1350"/>
      <c r="AM130" s="1350"/>
      <c r="AN130" s="1350"/>
      <c r="AO130" s="1350"/>
      <c r="AP130" s="1350"/>
      <c r="AQ130" s="1350"/>
      <c r="AR130" s="1350"/>
      <c r="AS130" s="1350"/>
      <c r="AT130" s="1350"/>
      <c r="AU130" s="1350"/>
      <c r="AV130" s="1350"/>
      <c r="AW130" s="1350"/>
      <c r="AX130" s="1350"/>
      <c r="AY130" s="1350"/>
      <c r="AZ130" s="1350"/>
      <c r="BA130" s="1350"/>
      <c r="BB130" s="1350"/>
      <c r="BC130" s="1350"/>
      <c r="BD130" s="1350"/>
      <c r="BE130" s="1350"/>
      <c r="BF130" s="1350"/>
      <c r="BG130" s="1350"/>
      <c r="BH130" s="1350"/>
      <c r="BI130" s="1350"/>
      <c r="BJ130" s="1350"/>
      <c r="BK130" s="1350"/>
      <c r="BL130" s="1350"/>
      <c r="BM130" s="1350"/>
      <c r="BN130" s="1350"/>
      <c r="BO130" s="1350"/>
      <c r="BP130" s="1350"/>
    </row>
    <row r="131" spans="3:68" ht="14.25">
      <c r="C131" s="1350"/>
      <c r="D131" s="1350"/>
      <c r="E131" s="1350"/>
      <c r="F131" s="1350"/>
      <c r="G131" s="1350"/>
      <c r="H131" s="1350"/>
      <c r="I131" s="1350"/>
      <c r="J131" s="1350"/>
      <c r="K131" s="1350"/>
      <c r="L131" s="1350"/>
      <c r="M131" s="1350"/>
      <c r="N131" s="1350"/>
      <c r="O131" s="1350"/>
      <c r="P131" s="1350"/>
      <c r="Q131" s="1350"/>
      <c r="R131" s="1350"/>
      <c r="S131" s="1350"/>
      <c r="T131" s="1350"/>
      <c r="U131" s="1350"/>
      <c r="V131" s="1350"/>
      <c r="W131" s="1350"/>
      <c r="X131" s="1350"/>
      <c r="Y131" s="1350"/>
      <c r="Z131" s="1350"/>
      <c r="AA131" s="1350"/>
      <c r="AB131" s="1350"/>
      <c r="AC131" s="1350"/>
      <c r="AD131" s="1350"/>
      <c r="AE131" s="1350"/>
      <c r="AF131" s="1350"/>
      <c r="AG131" s="1350"/>
      <c r="AH131" s="1350"/>
      <c r="AI131" s="1350"/>
      <c r="AJ131" s="1350"/>
      <c r="AK131" s="1350"/>
      <c r="AL131" s="1350"/>
      <c r="AM131" s="1350"/>
      <c r="AN131" s="1350"/>
      <c r="AO131" s="1350"/>
      <c r="AP131" s="1350"/>
      <c r="AQ131" s="1350"/>
      <c r="AR131" s="1350"/>
      <c r="AS131" s="1350"/>
      <c r="AT131" s="1350"/>
      <c r="AU131" s="1350"/>
      <c r="AV131" s="1350"/>
      <c r="AW131" s="1350"/>
      <c r="AX131" s="1350"/>
      <c r="AY131" s="1350"/>
      <c r="AZ131" s="1350"/>
      <c r="BA131" s="1350"/>
      <c r="BB131" s="1350"/>
      <c r="BC131" s="1350"/>
      <c r="BD131" s="1350"/>
      <c r="BE131" s="1350"/>
      <c r="BF131" s="1350"/>
      <c r="BG131" s="1350"/>
      <c r="BH131" s="1350"/>
      <c r="BI131" s="1350"/>
      <c r="BJ131" s="1350"/>
      <c r="BK131" s="1350"/>
      <c r="BL131" s="1350"/>
      <c r="BM131" s="1350"/>
      <c r="BN131" s="1350"/>
      <c r="BO131" s="1350"/>
      <c r="BP131" s="1350"/>
    </row>
    <row r="132" spans="3:68" ht="14.25">
      <c r="C132" s="1350"/>
      <c r="D132" s="1350"/>
      <c r="E132" s="1350"/>
      <c r="F132" s="1350"/>
      <c r="G132" s="1350"/>
      <c r="H132" s="1350"/>
      <c r="I132" s="1350"/>
      <c r="J132" s="1350"/>
      <c r="K132" s="1350"/>
      <c r="L132" s="1350"/>
      <c r="M132" s="1350"/>
      <c r="N132" s="1350"/>
      <c r="O132" s="1350"/>
      <c r="P132" s="1350"/>
      <c r="Q132" s="1350"/>
      <c r="R132" s="1350"/>
      <c r="S132" s="1350"/>
      <c r="T132" s="1350"/>
      <c r="U132" s="1350"/>
      <c r="V132" s="1350"/>
      <c r="W132" s="1350"/>
      <c r="X132" s="1350"/>
      <c r="Y132" s="1350"/>
      <c r="Z132" s="1350"/>
      <c r="AA132" s="1350"/>
      <c r="AB132" s="1350"/>
      <c r="AC132" s="1350"/>
      <c r="AD132" s="1350"/>
      <c r="AE132" s="1350"/>
      <c r="AF132" s="1350"/>
      <c r="AG132" s="1350"/>
      <c r="AH132" s="1350"/>
      <c r="AI132" s="1350"/>
      <c r="AJ132" s="1350"/>
      <c r="AK132" s="1350"/>
      <c r="AL132" s="1350"/>
      <c r="AM132" s="1350"/>
      <c r="AN132" s="1350"/>
      <c r="AO132" s="1350"/>
      <c r="AP132" s="1350"/>
      <c r="AQ132" s="1350"/>
      <c r="AR132" s="1350"/>
      <c r="AS132" s="1350"/>
      <c r="AT132" s="1350"/>
      <c r="AU132" s="1350"/>
      <c r="AV132" s="1350"/>
      <c r="AW132" s="1350"/>
      <c r="AX132" s="1350"/>
      <c r="AY132" s="1350"/>
      <c r="AZ132" s="1350"/>
      <c r="BA132" s="1350"/>
      <c r="BB132" s="1350"/>
      <c r="BC132" s="1350"/>
      <c r="BD132" s="1350"/>
      <c r="BE132" s="1350"/>
      <c r="BF132" s="1350"/>
      <c r="BG132" s="1350"/>
      <c r="BH132" s="1350"/>
      <c r="BI132" s="1350"/>
      <c r="BJ132" s="1350"/>
      <c r="BK132" s="1350"/>
      <c r="BL132" s="1350"/>
      <c r="BM132" s="1350"/>
      <c r="BN132" s="1350"/>
      <c r="BO132" s="1350"/>
      <c r="BP132" s="1350"/>
    </row>
    <row r="133" spans="3:68" ht="14.25">
      <c r="C133" s="1350"/>
      <c r="D133" s="1350"/>
      <c r="E133" s="1350"/>
      <c r="F133" s="1350"/>
      <c r="G133" s="1350"/>
      <c r="H133" s="1350"/>
      <c r="I133" s="1350"/>
      <c r="J133" s="1350"/>
      <c r="K133" s="1350"/>
      <c r="L133" s="1350"/>
      <c r="M133" s="1350"/>
      <c r="N133" s="1350"/>
      <c r="O133" s="1350"/>
      <c r="P133" s="1350"/>
      <c r="Q133" s="1350"/>
      <c r="R133" s="1350"/>
      <c r="S133" s="1350"/>
      <c r="T133" s="1350"/>
      <c r="U133" s="1350"/>
      <c r="V133" s="1350"/>
      <c r="W133" s="1350"/>
      <c r="X133" s="1350"/>
      <c r="Y133" s="1350"/>
      <c r="Z133" s="1350"/>
      <c r="AA133" s="1350"/>
      <c r="AB133" s="1350"/>
      <c r="AC133" s="1350"/>
      <c r="AD133" s="1350"/>
      <c r="AE133" s="1350"/>
      <c r="AF133" s="1350"/>
      <c r="AG133" s="1350"/>
      <c r="AH133" s="1350"/>
      <c r="AI133" s="1350"/>
      <c r="AJ133" s="1350"/>
      <c r="AK133" s="1350"/>
      <c r="AL133" s="1350"/>
      <c r="AM133" s="1350"/>
      <c r="AN133" s="1350"/>
      <c r="AO133" s="1350"/>
      <c r="AP133" s="1350"/>
      <c r="AQ133" s="1350"/>
      <c r="AR133" s="1350"/>
      <c r="AS133" s="1350"/>
      <c r="AT133" s="1350"/>
      <c r="AU133" s="1350"/>
      <c r="AV133" s="1350"/>
      <c r="AW133" s="1350"/>
      <c r="AX133" s="1350"/>
      <c r="AY133" s="1350"/>
      <c r="AZ133" s="1350"/>
      <c r="BA133" s="1350"/>
      <c r="BB133" s="1350"/>
      <c r="BC133" s="1350"/>
      <c r="BD133" s="1350"/>
      <c r="BE133" s="1350"/>
      <c r="BF133" s="1350"/>
      <c r="BG133" s="1350"/>
      <c r="BH133" s="1350"/>
      <c r="BI133" s="1350"/>
      <c r="BJ133" s="1350"/>
      <c r="BK133" s="1350"/>
      <c r="BL133" s="1350"/>
      <c r="BM133" s="1350"/>
      <c r="BN133" s="1350"/>
      <c r="BO133" s="1350"/>
      <c r="BP133" s="1350"/>
    </row>
    <row r="134" spans="3:68" ht="14.25">
      <c r="C134" s="1350"/>
      <c r="D134" s="1350"/>
      <c r="E134" s="1350"/>
      <c r="F134" s="1350"/>
      <c r="G134" s="1350"/>
      <c r="H134" s="1350"/>
      <c r="I134" s="1350"/>
      <c r="J134" s="1350"/>
      <c r="K134" s="1350"/>
      <c r="L134" s="1350"/>
      <c r="M134" s="1350"/>
      <c r="N134" s="1350"/>
      <c r="O134" s="1350"/>
      <c r="P134" s="1350"/>
      <c r="Q134" s="1350"/>
      <c r="R134" s="1350"/>
      <c r="S134" s="1350"/>
      <c r="T134" s="1350"/>
      <c r="U134" s="1350"/>
      <c r="V134" s="1350"/>
      <c r="W134" s="1350"/>
      <c r="X134" s="1350"/>
      <c r="Y134" s="1350"/>
      <c r="Z134" s="1350"/>
      <c r="AA134" s="1350"/>
      <c r="AB134" s="1350"/>
      <c r="AC134" s="1350"/>
      <c r="AD134" s="1350"/>
      <c r="AE134" s="1350"/>
      <c r="AF134" s="1350"/>
      <c r="AG134" s="1350"/>
      <c r="AH134" s="1350"/>
      <c r="AI134" s="1350"/>
      <c r="AJ134" s="1350"/>
      <c r="AK134" s="1350"/>
      <c r="AL134" s="1350"/>
      <c r="AM134" s="1350"/>
      <c r="AN134" s="1350"/>
      <c r="AO134" s="1350"/>
      <c r="AP134" s="1350"/>
      <c r="AQ134" s="1350"/>
      <c r="AR134" s="1350"/>
      <c r="AS134" s="1350"/>
      <c r="AT134" s="1350"/>
      <c r="AU134" s="1350"/>
      <c r="AV134" s="1350"/>
      <c r="AW134" s="1350"/>
      <c r="AX134" s="1350"/>
      <c r="AY134" s="1350"/>
      <c r="AZ134" s="1350"/>
      <c r="BA134" s="1350"/>
      <c r="BB134" s="1350"/>
      <c r="BC134" s="1350"/>
      <c r="BD134" s="1350"/>
      <c r="BE134" s="1350"/>
      <c r="BF134" s="1350"/>
      <c r="BG134" s="1350"/>
      <c r="BH134" s="1350"/>
      <c r="BI134" s="1350"/>
      <c r="BJ134" s="1350"/>
      <c r="BK134" s="1350"/>
      <c r="BL134" s="1350"/>
      <c r="BM134" s="1350"/>
      <c r="BN134" s="1350"/>
      <c r="BO134" s="1350"/>
      <c r="BP134" s="1350"/>
    </row>
    <row r="135" spans="3:68" ht="14.25">
      <c r="C135" s="1350"/>
      <c r="D135" s="1350"/>
      <c r="E135" s="1350"/>
      <c r="F135" s="1350"/>
      <c r="G135" s="1350"/>
      <c r="H135" s="1350"/>
      <c r="I135" s="1350"/>
      <c r="J135" s="1350"/>
      <c r="K135" s="1350"/>
      <c r="L135" s="1350"/>
      <c r="M135" s="1350"/>
      <c r="N135" s="1350"/>
      <c r="O135" s="1350"/>
      <c r="P135" s="1350"/>
      <c r="Q135" s="1350"/>
      <c r="R135" s="1350"/>
      <c r="S135" s="1350"/>
      <c r="T135" s="1350"/>
      <c r="U135" s="1350"/>
      <c r="V135" s="1350"/>
      <c r="W135" s="1350"/>
      <c r="X135" s="1350"/>
      <c r="Y135" s="1350"/>
      <c r="Z135" s="1350"/>
      <c r="AA135" s="1350"/>
      <c r="AB135" s="1350"/>
      <c r="AC135" s="1350"/>
      <c r="AD135" s="1350"/>
      <c r="AE135" s="1350"/>
      <c r="AF135" s="1350"/>
      <c r="AG135" s="1350"/>
      <c r="AH135" s="1350"/>
      <c r="AI135" s="1350"/>
      <c r="AJ135" s="1350"/>
      <c r="AK135" s="1350"/>
      <c r="AL135" s="1350"/>
      <c r="AM135" s="1350"/>
      <c r="AN135" s="1350"/>
      <c r="AO135" s="1350"/>
      <c r="AP135" s="1350"/>
      <c r="AQ135" s="1350"/>
      <c r="AR135" s="1350"/>
      <c r="AS135" s="1350"/>
      <c r="AT135" s="1350"/>
      <c r="AU135" s="1350"/>
      <c r="AV135" s="1350"/>
      <c r="AW135" s="1350"/>
      <c r="AX135" s="1350"/>
      <c r="AY135" s="1350"/>
      <c r="AZ135" s="1350"/>
      <c r="BA135" s="1350"/>
      <c r="BB135" s="1350"/>
      <c r="BC135" s="1350"/>
      <c r="BD135" s="1350"/>
      <c r="BE135" s="1350"/>
      <c r="BF135" s="1350"/>
      <c r="BG135" s="1350"/>
      <c r="BH135" s="1350"/>
      <c r="BI135" s="1350"/>
      <c r="BJ135" s="1350"/>
      <c r="BK135" s="1350"/>
      <c r="BL135" s="1350"/>
      <c r="BM135" s="1350"/>
      <c r="BN135" s="1350"/>
      <c r="BO135" s="1350"/>
      <c r="BP135" s="1350"/>
    </row>
    <row r="136" spans="3:68" ht="14.25">
      <c r="C136" s="1350"/>
      <c r="D136" s="1350"/>
      <c r="E136" s="1350"/>
      <c r="F136" s="1350"/>
      <c r="G136" s="1350"/>
      <c r="H136" s="1350"/>
      <c r="I136" s="1350"/>
      <c r="J136" s="1350"/>
      <c r="K136" s="1350"/>
      <c r="L136" s="1350"/>
      <c r="M136" s="1350"/>
      <c r="N136" s="1350"/>
      <c r="O136" s="1350"/>
      <c r="P136" s="1350"/>
      <c r="Q136" s="1350"/>
      <c r="R136" s="1350"/>
      <c r="S136" s="1350"/>
      <c r="T136" s="1350"/>
      <c r="U136" s="1350"/>
      <c r="V136" s="1350"/>
      <c r="W136" s="1350"/>
      <c r="X136" s="1350"/>
      <c r="Y136" s="1350"/>
      <c r="Z136" s="1350"/>
      <c r="AA136" s="1350"/>
      <c r="AB136" s="1350"/>
      <c r="AC136" s="1350"/>
      <c r="AD136" s="1350"/>
      <c r="AE136" s="1350"/>
      <c r="AF136" s="1350"/>
      <c r="AG136" s="1350"/>
      <c r="AH136" s="1350"/>
      <c r="AI136" s="1350"/>
      <c r="AJ136" s="1350"/>
      <c r="AK136" s="1350"/>
      <c r="AL136" s="1350"/>
      <c r="AM136" s="1350"/>
      <c r="AN136" s="1350"/>
      <c r="AO136" s="1350"/>
      <c r="AP136" s="1350"/>
      <c r="AQ136" s="1350"/>
      <c r="AR136" s="1350"/>
      <c r="AS136" s="1350"/>
      <c r="AT136" s="1350"/>
      <c r="AU136" s="1350"/>
      <c r="AV136" s="1350"/>
      <c r="AW136" s="1350"/>
      <c r="AX136" s="1350"/>
      <c r="AY136" s="1350"/>
      <c r="AZ136" s="1350"/>
      <c r="BA136" s="1350"/>
      <c r="BB136" s="1350"/>
      <c r="BC136" s="1350"/>
      <c r="BD136" s="1350"/>
      <c r="BE136" s="1350"/>
      <c r="BF136" s="1350"/>
      <c r="BG136" s="1350"/>
      <c r="BH136" s="1350"/>
      <c r="BI136" s="1350"/>
      <c r="BJ136" s="1350"/>
      <c r="BK136" s="1350"/>
      <c r="BL136" s="1350"/>
      <c r="BM136" s="1350"/>
      <c r="BN136" s="1350"/>
      <c r="BO136" s="1350"/>
      <c r="BP136" s="1350"/>
    </row>
    <row r="137" spans="3:68" ht="14.25">
      <c r="C137" s="1350"/>
      <c r="D137" s="1350"/>
      <c r="E137" s="1350"/>
      <c r="F137" s="1350"/>
      <c r="G137" s="1350"/>
      <c r="H137" s="1350"/>
      <c r="I137" s="1350"/>
      <c r="J137" s="1350"/>
      <c r="K137" s="1350"/>
      <c r="L137" s="1350"/>
      <c r="M137" s="1350"/>
      <c r="N137" s="1350"/>
      <c r="O137" s="1350"/>
      <c r="P137" s="1350"/>
      <c r="Q137" s="1350"/>
      <c r="R137" s="1350"/>
      <c r="S137" s="1350"/>
      <c r="T137" s="1350"/>
      <c r="U137" s="1350"/>
      <c r="V137" s="1350"/>
      <c r="W137" s="1350"/>
      <c r="X137" s="1350"/>
      <c r="Y137" s="1350"/>
      <c r="Z137" s="1350"/>
      <c r="AA137" s="1350"/>
      <c r="AB137" s="1350"/>
      <c r="AC137" s="1350"/>
      <c r="AD137" s="1350"/>
      <c r="AE137" s="1350"/>
      <c r="AF137" s="1350"/>
      <c r="AG137" s="1350"/>
      <c r="AH137" s="1350"/>
      <c r="AI137" s="1350"/>
      <c r="AJ137" s="1350"/>
      <c r="AK137" s="1350"/>
      <c r="AL137" s="1350"/>
      <c r="AM137" s="1350"/>
      <c r="AN137" s="1350"/>
      <c r="AO137" s="1350"/>
      <c r="AP137" s="1350"/>
      <c r="AQ137" s="1350"/>
      <c r="AR137" s="1350"/>
      <c r="AS137" s="1350"/>
      <c r="AT137" s="1350"/>
      <c r="AU137" s="1350"/>
      <c r="AV137" s="1350"/>
      <c r="AW137" s="1350"/>
      <c r="AX137" s="1350"/>
      <c r="AY137" s="1350"/>
      <c r="AZ137" s="1350"/>
      <c r="BA137" s="1350"/>
      <c r="BB137" s="1350"/>
      <c r="BC137" s="1350"/>
      <c r="BD137" s="1350"/>
      <c r="BE137" s="1350"/>
      <c r="BF137" s="1350"/>
      <c r="BG137" s="1350"/>
      <c r="BH137" s="1350"/>
      <c r="BI137" s="1350"/>
      <c r="BJ137" s="1350"/>
      <c r="BK137" s="1350"/>
      <c r="BL137" s="1350"/>
      <c r="BM137" s="1350"/>
      <c r="BN137" s="1350"/>
      <c r="BO137" s="1350"/>
      <c r="BP137" s="1350"/>
    </row>
    <row r="138" spans="3:68" ht="14.25">
      <c r="C138" s="1350"/>
      <c r="D138" s="1350"/>
      <c r="E138" s="1350"/>
      <c r="F138" s="1350"/>
      <c r="G138" s="1350"/>
      <c r="H138" s="1350"/>
      <c r="I138" s="1350"/>
      <c r="J138" s="1350"/>
      <c r="K138" s="1350"/>
      <c r="L138" s="1350"/>
      <c r="M138" s="1350"/>
      <c r="N138" s="1350"/>
      <c r="O138" s="1350"/>
      <c r="P138" s="1350"/>
      <c r="Q138" s="1350"/>
      <c r="R138" s="1350"/>
      <c r="S138" s="1350"/>
      <c r="T138" s="1350"/>
      <c r="U138" s="1350"/>
      <c r="V138" s="1350"/>
      <c r="W138" s="1350"/>
      <c r="X138" s="1350"/>
      <c r="Y138" s="1350"/>
      <c r="Z138" s="1350"/>
      <c r="AA138" s="1350"/>
      <c r="AB138" s="1350"/>
      <c r="AC138" s="1350"/>
      <c r="AD138" s="1350"/>
      <c r="AE138" s="1350"/>
      <c r="AF138" s="1350"/>
      <c r="AG138" s="1350"/>
      <c r="AH138" s="1350"/>
      <c r="AI138" s="1350"/>
      <c r="AJ138" s="1350"/>
      <c r="AK138" s="1350"/>
      <c r="AL138" s="1350"/>
      <c r="AM138" s="1350"/>
      <c r="AN138" s="1350"/>
      <c r="AO138" s="1350"/>
      <c r="AP138" s="1350"/>
      <c r="AQ138" s="1350"/>
      <c r="AR138" s="1350"/>
      <c r="AS138" s="1350"/>
      <c r="AT138" s="1350"/>
      <c r="AU138" s="1350"/>
      <c r="AV138" s="1350"/>
      <c r="AW138" s="1350"/>
      <c r="AX138" s="1350"/>
      <c r="AY138" s="1350"/>
      <c r="AZ138" s="1350"/>
      <c r="BA138" s="1350"/>
      <c r="BB138" s="1350"/>
      <c r="BC138" s="1350"/>
      <c r="BD138" s="1350"/>
      <c r="BE138" s="1350"/>
      <c r="BF138" s="1350"/>
      <c r="BG138" s="1350"/>
      <c r="BH138" s="1350"/>
      <c r="BI138" s="1350"/>
      <c r="BJ138" s="1350"/>
      <c r="BK138" s="1350"/>
      <c r="BL138" s="1350"/>
      <c r="BM138" s="1350"/>
      <c r="BN138" s="1350"/>
      <c r="BO138" s="1350"/>
      <c r="BP138" s="1350"/>
    </row>
    <row r="139" spans="3:68" ht="14.25">
      <c r="C139" s="1350"/>
      <c r="D139" s="1350"/>
      <c r="E139" s="1350"/>
      <c r="F139" s="1350"/>
      <c r="G139" s="1350"/>
      <c r="H139" s="1350"/>
      <c r="I139" s="1350"/>
      <c r="J139" s="1350"/>
      <c r="K139" s="1350"/>
      <c r="L139" s="1350"/>
      <c r="M139" s="1350"/>
      <c r="N139" s="1350"/>
      <c r="O139" s="1350"/>
      <c r="P139" s="1350"/>
      <c r="Q139" s="1350"/>
      <c r="R139" s="1350"/>
      <c r="S139" s="1350"/>
      <c r="T139" s="1350"/>
      <c r="U139" s="1350"/>
      <c r="V139" s="1350"/>
      <c r="W139" s="1350"/>
      <c r="X139" s="1350"/>
      <c r="Y139" s="1350"/>
      <c r="Z139" s="1350"/>
      <c r="AA139" s="1350"/>
      <c r="AB139" s="1350"/>
      <c r="AC139" s="1350"/>
      <c r="AD139" s="1350"/>
      <c r="AE139" s="1350"/>
      <c r="AF139" s="1350"/>
      <c r="AG139" s="1350"/>
      <c r="AH139" s="1350"/>
      <c r="AI139" s="1350"/>
      <c r="AJ139" s="1350"/>
      <c r="AK139" s="1350"/>
      <c r="AL139" s="1350"/>
      <c r="AM139" s="1350"/>
      <c r="AN139" s="1350"/>
      <c r="AO139" s="1350"/>
      <c r="AP139" s="1350"/>
      <c r="AQ139" s="1350"/>
      <c r="AR139" s="1350"/>
      <c r="AS139" s="1350"/>
      <c r="AT139" s="1350"/>
      <c r="AU139" s="1350"/>
      <c r="AV139" s="1350"/>
      <c r="AW139" s="1350"/>
      <c r="AX139" s="1350"/>
      <c r="AY139" s="1350"/>
      <c r="AZ139" s="1350"/>
      <c r="BA139" s="1350"/>
      <c r="BB139" s="1350"/>
      <c r="BC139" s="1350"/>
      <c r="BD139" s="1350"/>
      <c r="BE139" s="1350"/>
      <c r="BF139" s="1350"/>
      <c r="BG139" s="1350"/>
      <c r="BH139" s="1350"/>
      <c r="BI139" s="1350"/>
      <c r="BJ139" s="1350"/>
      <c r="BK139" s="1350"/>
      <c r="BL139" s="1350"/>
      <c r="BM139" s="1350"/>
      <c r="BN139" s="1350"/>
      <c r="BO139" s="1350"/>
      <c r="BP139" s="1350"/>
    </row>
    <row r="140" spans="3:68" ht="14.25">
      <c r="C140" s="1350"/>
      <c r="D140" s="1350"/>
      <c r="E140" s="1350"/>
      <c r="F140" s="1350"/>
      <c r="G140" s="1350"/>
      <c r="H140" s="1350"/>
      <c r="I140" s="1350"/>
      <c r="J140" s="1350"/>
      <c r="K140" s="1350"/>
      <c r="L140" s="1350"/>
      <c r="M140" s="1350"/>
      <c r="N140" s="1350"/>
      <c r="O140" s="1350"/>
      <c r="P140" s="1350"/>
      <c r="Q140" s="1350"/>
      <c r="R140" s="1350"/>
      <c r="S140" s="1350"/>
      <c r="T140" s="1350"/>
      <c r="U140" s="1350"/>
      <c r="V140" s="1350"/>
      <c r="W140" s="1350"/>
      <c r="X140" s="1350"/>
      <c r="Y140" s="1350"/>
      <c r="Z140" s="1350"/>
      <c r="AA140" s="1350"/>
      <c r="AB140" s="1350"/>
      <c r="AC140" s="1350"/>
      <c r="AD140" s="1350"/>
      <c r="AE140" s="1350"/>
      <c r="AF140" s="1350"/>
      <c r="AG140" s="1350"/>
      <c r="AH140" s="1350"/>
      <c r="AI140" s="1350"/>
      <c r="AJ140" s="1350"/>
      <c r="AK140" s="1350"/>
      <c r="AL140" s="1350"/>
      <c r="AM140" s="1350"/>
      <c r="AN140" s="1350"/>
      <c r="AO140" s="1350"/>
      <c r="AP140" s="1350"/>
      <c r="AQ140" s="1350"/>
      <c r="AR140" s="1350"/>
      <c r="AS140" s="1350"/>
      <c r="AT140" s="1350"/>
      <c r="AU140" s="1350"/>
      <c r="AV140" s="1350"/>
      <c r="AW140" s="1350"/>
      <c r="AX140" s="1350"/>
      <c r="AY140" s="1350"/>
      <c r="AZ140" s="1350"/>
      <c r="BA140" s="1350"/>
      <c r="BB140" s="1350"/>
      <c r="BC140" s="1350"/>
      <c r="BD140" s="1350"/>
      <c r="BE140" s="1350"/>
      <c r="BF140" s="1350"/>
      <c r="BG140" s="1350"/>
      <c r="BH140" s="1350"/>
      <c r="BI140" s="1350"/>
      <c r="BJ140" s="1350"/>
      <c r="BK140" s="1350"/>
      <c r="BL140" s="1350"/>
      <c r="BM140" s="1350"/>
      <c r="BN140" s="1350"/>
      <c r="BO140" s="1350"/>
      <c r="BP140" s="1350"/>
    </row>
    <row r="141" spans="3:68" ht="14.25">
      <c r="C141" s="1350"/>
      <c r="D141" s="1350"/>
      <c r="E141" s="1350"/>
      <c r="F141" s="1350"/>
      <c r="G141" s="1350"/>
      <c r="H141" s="1350"/>
      <c r="I141" s="1350"/>
      <c r="J141" s="1350"/>
      <c r="K141" s="1350"/>
      <c r="L141" s="1350"/>
      <c r="M141" s="1350"/>
      <c r="N141" s="1350"/>
      <c r="O141" s="1350"/>
      <c r="P141" s="1350"/>
      <c r="Q141" s="1350"/>
      <c r="R141" s="1350"/>
      <c r="S141" s="1350"/>
      <c r="T141" s="1350"/>
      <c r="U141" s="1350"/>
      <c r="V141" s="1350"/>
      <c r="W141" s="1350"/>
      <c r="X141" s="1350"/>
      <c r="Y141" s="1350"/>
      <c r="Z141" s="1350"/>
      <c r="AA141" s="1350"/>
      <c r="AB141" s="1350"/>
      <c r="AC141" s="1350"/>
      <c r="AD141" s="1350"/>
      <c r="AE141" s="1350"/>
      <c r="AF141" s="1350"/>
      <c r="AG141" s="1350"/>
      <c r="AH141" s="1350"/>
      <c r="AI141" s="1350"/>
      <c r="AJ141" s="1350"/>
      <c r="AK141" s="1350"/>
      <c r="AL141" s="1350"/>
      <c r="AM141" s="1350"/>
      <c r="AN141" s="1350"/>
      <c r="AO141" s="1350"/>
      <c r="AP141" s="1350"/>
      <c r="AQ141" s="1350"/>
      <c r="AR141" s="1350"/>
      <c r="AS141" s="1350"/>
      <c r="AT141" s="1350"/>
      <c r="AU141" s="1350"/>
      <c r="AV141" s="1350"/>
      <c r="AW141" s="1350"/>
      <c r="AX141" s="1350"/>
      <c r="AY141" s="1350"/>
      <c r="AZ141" s="1350"/>
      <c r="BA141" s="1350"/>
      <c r="BB141" s="1350"/>
      <c r="BC141" s="1350"/>
      <c r="BD141" s="1350"/>
      <c r="BE141" s="1350"/>
      <c r="BF141" s="1350"/>
      <c r="BG141" s="1350"/>
      <c r="BH141" s="1350"/>
      <c r="BI141" s="1350"/>
      <c r="BJ141" s="1350"/>
      <c r="BK141" s="1350"/>
      <c r="BL141" s="1350"/>
      <c r="BM141" s="1350"/>
      <c r="BN141" s="1350"/>
      <c r="BO141" s="1350"/>
      <c r="BP141" s="1350"/>
    </row>
    <row r="142" spans="3:68" ht="14.25">
      <c r="C142" s="1350"/>
      <c r="D142" s="1350"/>
      <c r="E142" s="1350"/>
      <c r="F142" s="1350"/>
      <c r="G142" s="1350"/>
      <c r="H142" s="1350"/>
      <c r="I142" s="1350"/>
      <c r="J142" s="1350"/>
      <c r="K142" s="1350"/>
      <c r="L142" s="1350"/>
      <c r="M142" s="1350"/>
      <c r="N142" s="1350"/>
      <c r="O142" s="1350"/>
      <c r="P142" s="1350"/>
      <c r="Q142" s="1350"/>
      <c r="R142" s="1350"/>
      <c r="S142" s="1350"/>
      <c r="T142" s="1350"/>
      <c r="U142" s="1350"/>
      <c r="V142" s="1350"/>
      <c r="W142" s="1350"/>
      <c r="X142" s="1350"/>
      <c r="Y142" s="1350"/>
      <c r="Z142" s="1350"/>
      <c r="AA142" s="1350"/>
      <c r="AB142" s="1350"/>
      <c r="AC142" s="1350"/>
      <c r="AD142" s="1350"/>
      <c r="AE142" s="1350"/>
      <c r="AF142" s="1350"/>
      <c r="AG142" s="1350"/>
      <c r="AH142" s="1350"/>
      <c r="AI142" s="1350"/>
      <c r="AJ142" s="1350"/>
      <c r="AK142" s="1350"/>
      <c r="AL142" s="1350"/>
      <c r="AM142" s="1350"/>
      <c r="AN142" s="1350"/>
      <c r="AO142" s="1350"/>
      <c r="AP142" s="1350"/>
      <c r="AQ142" s="1350"/>
      <c r="AR142" s="1350"/>
      <c r="AS142" s="1350"/>
      <c r="AT142" s="1350"/>
      <c r="AU142" s="1350"/>
      <c r="AV142" s="1350"/>
      <c r="AW142" s="1350"/>
      <c r="AX142" s="1350"/>
      <c r="AY142" s="1350"/>
      <c r="AZ142" s="1350"/>
      <c r="BA142" s="1350"/>
      <c r="BB142" s="1350"/>
      <c r="BC142" s="1350"/>
      <c r="BD142" s="1350"/>
      <c r="BE142" s="1350"/>
      <c r="BF142" s="1350"/>
      <c r="BG142" s="1350"/>
      <c r="BH142" s="1350"/>
      <c r="BI142" s="1350"/>
      <c r="BJ142" s="1350"/>
      <c r="BK142" s="1350"/>
      <c r="BL142" s="1350"/>
      <c r="BM142" s="1350"/>
      <c r="BN142" s="1350"/>
      <c r="BO142" s="1350"/>
      <c r="BP142" s="1350"/>
    </row>
    <row r="143" spans="3:68" ht="14.25">
      <c r="C143" s="1350"/>
      <c r="D143" s="1350"/>
      <c r="E143" s="1350"/>
      <c r="F143" s="1350"/>
      <c r="G143" s="1350"/>
      <c r="H143" s="1350"/>
      <c r="I143" s="1350"/>
      <c r="J143" s="1350"/>
      <c r="K143" s="1350"/>
      <c r="L143" s="1350"/>
      <c r="M143" s="1350"/>
      <c r="N143" s="1350"/>
      <c r="O143" s="1350"/>
      <c r="P143" s="1350"/>
      <c r="Q143" s="1350"/>
      <c r="R143" s="1350"/>
      <c r="S143" s="1350"/>
      <c r="T143" s="1350"/>
      <c r="U143" s="1350"/>
      <c r="V143" s="1350"/>
      <c r="W143" s="1350"/>
      <c r="X143" s="1350"/>
      <c r="Y143" s="1350"/>
      <c r="Z143" s="1350"/>
      <c r="AA143" s="1350"/>
      <c r="AB143" s="1350"/>
      <c r="AC143" s="1350"/>
      <c r="AD143" s="1350"/>
      <c r="AE143" s="1350"/>
      <c r="AF143" s="1350"/>
      <c r="AG143" s="1350"/>
      <c r="AH143" s="1350"/>
      <c r="AI143" s="1350"/>
      <c r="AJ143" s="1350"/>
      <c r="AK143" s="1350"/>
      <c r="AL143" s="1350"/>
      <c r="AM143" s="1350"/>
      <c r="AN143" s="1350"/>
      <c r="AO143" s="1350"/>
      <c r="AP143" s="1350"/>
      <c r="AQ143" s="1350"/>
      <c r="AR143" s="1350"/>
      <c r="AS143" s="1350"/>
      <c r="AT143" s="1350"/>
      <c r="AU143" s="1350"/>
      <c r="AV143" s="1350"/>
      <c r="AW143" s="1350"/>
      <c r="AX143" s="1350"/>
      <c r="AY143" s="1350"/>
      <c r="AZ143" s="1350"/>
      <c r="BA143" s="1350"/>
      <c r="BB143" s="1350"/>
      <c r="BC143" s="1350"/>
      <c r="BD143" s="1350"/>
      <c r="BE143" s="1350"/>
      <c r="BF143" s="1350"/>
      <c r="BG143" s="1350"/>
      <c r="BH143" s="1350"/>
      <c r="BI143" s="1350"/>
      <c r="BJ143" s="1350"/>
      <c r="BK143" s="1350"/>
      <c r="BL143" s="1350"/>
      <c r="BM143" s="1350"/>
      <c r="BN143" s="1350"/>
      <c r="BO143" s="1350"/>
      <c r="BP143" s="1350"/>
    </row>
    <row r="144" spans="3:68" ht="14.25">
      <c r="C144" s="1350"/>
      <c r="D144" s="1350"/>
      <c r="E144" s="1350"/>
      <c r="F144" s="1350"/>
      <c r="G144" s="1350"/>
      <c r="H144" s="1350"/>
      <c r="I144" s="1350"/>
      <c r="J144" s="1350"/>
      <c r="K144" s="1350"/>
      <c r="L144" s="1350"/>
      <c r="M144" s="1350"/>
      <c r="N144" s="1350"/>
      <c r="O144" s="1350"/>
      <c r="P144" s="1350"/>
      <c r="Q144" s="1350"/>
      <c r="R144" s="1350"/>
      <c r="S144" s="1350"/>
      <c r="T144" s="1350"/>
      <c r="U144" s="1350"/>
      <c r="V144" s="1350"/>
      <c r="W144" s="1350"/>
      <c r="X144" s="1350"/>
      <c r="Y144" s="1350"/>
      <c r="Z144" s="1350"/>
      <c r="AA144" s="1350"/>
      <c r="AB144" s="1350"/>
      <c r="AC144" s="1350"/>
      <c r="AD144" s="1350"/>
      <c r="AE144" s="1350"/>
      <c r="AF144" s="1350"/>
      <c r="AG144" s="1350"/>
      <c r="AH144" s="1350"/>
      <c r="AI144" s="1350"/>
      <c r="AJ144" s="1350"/>
      <c r="AK144" s="1350"/>
      <c r="AL144" s="1350"/>
      <c r="AM144" s="1350"/>
      <c r="AN144" s="1350"/>
      <c r="AO144" s="1350"/>
      <c r="AP144" s="1350"/>
      <c r="AQ144" s="1350"/>
      <c r="AR144" s="1350"/>
      <c r="AS144" s="1350"/>
      <c r="AT144" s="1350"/>
      <c r="AU144" s="1350"/>
      <c r="AV144" s="1350"/>
      <c r="AW144" s="1350"/>
      <c r="AX144" s="1350"/>
      <c r="AY144" s="1350"/>
      <c r="AZ144" s="1350"/>
      <c r="BA144" s="1350"/>
      <c r="BB144" s="1350"/>
      <c r="BC144" s="1350"/>
      <c r="BD144" s="1350"/>
      <c r="BE144" s="1350"/>
      <c r="BF144" s="1350"/>
      <c r="BG144" s="1350"/>
      <c r="BH144" s="1350"/>
      <c r="BI144" s="1350"/>
      <c r="BJ144" s="1350"/>
      <c r="BK144" s="1350"/>
      <c r="BL144" s="1350"/>
      <c r="BM144" s="1350"/>
      <c r="BN144" s="1350"/>
      <c r="BO144" s="1350"/>
      <c r="BP144" s="1350"/>
    </row>
    <row r="145" spans="3:68" ht="14.25">
      <c r="C145" s="1350"/>
      <c r="D145" s="1350"/>
      <c r="E145" s="1350"/>
      <c r="F145" s="1350"/>
      <c r="G145" s="1350"/>
      <c r="H145" s="1350"/>
      <c r="I145" s="1350"/>
      <c r="J145" s="1350"/>
      <c r="K145" s="1350"/>
      <c r="L145" s="1350"/>
      <c r="M145" s="1350"/>
      <c r="N145" s="1350"/>
      <c r="O145" s="1350"/>
      <c r="P145" s="1350"/>
      <c r="Q145" s="1350"/>
      <c r="R145" s="1350"/>
      <c r="S145" s="1350"/>
      <c r="T145" s="1350"/>
      <c r="U145" s="1350"/>
      <c r="V145" s="1350"/>
      <c r="W145" s="1350"/>
      <c r="X145" s="1350"/>
      <c r="Y145" s="1350"/>
      <c r="Z145" s="1350"/>
      <c r="AA145" s="1350"/>
      <c r="AB145" s="1350"/>
      <c r="AC145" s="1350"/>
      <c r="AD145" s="1350"/>
      <c r="AE145" s="1350"/>
      <c r="AF145" s="1350"/>
      <c r="AG145" s="1350"/>
      <c r="AH145" s="1350"/>
      <c r="AI145" s="1350"/>
      <c r="AJ145" s="1350"/>
      <c r="AK145" s="1350"/>
      <c r="AL145" s="1350"/>
      <c r="AM145" s="1350"/>
      <c r="AN145" s="1350"/>
      <c r="AO145" s="1350"/>
      <c r="AP145" s="1350"/>
      <c r="AQ145" s="1350"/>
      <c r="AR145" s="1350"/>
      <c r="AS145" s="1350"/>
      <c r="AT145" s="1350"/>
      <c r="AU145" s="1350"/>
      <c r="AV145" s="1350"/>
      <c r="AW145" s="1350"/>
      <c r="AX145" s="1350"/>
      <c r="AY145" s="1350"/>
      <c r="AZ145" s="1350"/>
      <c r="BA145" s="1350"/>
      <c r="BB145" s="1350"/>
      <c r="BC145" s="1350"/>
      <c r="BD145" s="1350"/>
      <c r="BE145" s="1350"/>
      <c r="BF145" s="1350"/>
      <c r="BG145" s="1350"/>
      <c r="BH145" s="1350"/>
      <c r="BI145" s="1350"/>
      <c r="BJ145" s="1350"/>
      <c r="BK145" s="1350"/>
      <c r="BL145" s="1350"/>
      <c r="BM145" s="1350"/>
      <c r="BN145" s="1350"/>
      <c r="BO145" s="1350"/>
      <c r="BP145" s="1350"/>
    </row>
    <row r="146" spans="3:68" ht="14.25">
      <c r="C146" s="1350"/>
      <c r="D146" s="1350"/>
      <c r="E146" s="1350"/>
      <c r="F146" s="1350"/>
      <c r="G146" s="1350"/>
      <c r="H146" s="1350"/>
      <c r="I146" s="1350"/>
      <c r="J146" s="1350"/>
      <c r="K146" s="1350"/>
      <c r="L146" s="1350"/>
      <c r="M146" s="1350"/>
      <c r="N146" s="1350"/>
      <c r="O146" s="1350"/>
      <c r="P146" s="1350"/>
      <c r="Q146" s="1350"/>
      <c r="R146" s="1350"/>
      <c r="S146" s="1350"/>
      <c r="T146" s="1350"/>
      <c r="U146" s="1350"/>
      <c r="V146" s="1350"/>
      <c r="W146" s="1350"/>
      <c r="X146" s="1350"/>
      <c r="Y146" s="1350"/>
      <c r="Z146" s="1350"/>
      <c r="AA146" s="1350"/>
      <c r="AB146" s="1350"/>
      <c r="AC146" s="1350"/>
      <c r="AD146" s="1350"/>
      <c r="AE146" s="1350"/>
      <c r="AF146" s="1350"/>
      <c r="AG146" s="1350"/>
      <c r="AH146" s="1350"/>
      <c r="AI146" s="1350"/>
      <c r="AJ146" s="1350"/>
      <c r="AK146" s="1350"/>
      <c r="AL146" s="1350"/>
      <c r="AM146" s="1350"/>
      <c r="AN146" s="1350"/>
      <c r="AO146" s="1350"/>
      <c r="AP146" s="1350"/>
      <c r="AQ146" s="1350"/>
      <c r="AR146" s="1350"/>
      <c r="AS146" s="1350"/>
      <c r="AT146" s="1350"/>
      <c r="AU146" s="1350"/>
      <c r="AV146" s="1350"/>
      <c r="AW146" s="1350"/>
      <c r="AX146" s="1350"/>
      <c r="AY146" s="1350"/>
      <c r="AZ146" s="1350"/>
      <c r="BA146" s="1350"/>
      <c r="BB146" s="1350"/>
      <c r="BC146" s="1350"/>
      <c r="BD146" s="1350"/>
      <c r="BE146" s="1350"/>
      <c r="BF146" s="1350"/>
      <c r="BG146" s="1350"/>
      <c r="BH146" s="1350"/>
      <c r="BI146" s="1350"/>
      <c r="BJ146" s="1350"/>
      <c r="BK146" s="1350"/>
      <c r="BL146" s="1350"/>
      <c r="BM146" s="1350"/>
      <c r="BN146" s="1350"/>
      <c r="BO146" s="1350"/>
      <c r="BP146" s="1350"/>
    </row>
    <row r="147" spans="3:68" ht="14.25">
      <c r="C147" s="1350"/>
      <c r="D147" s="1350"/>
      <c r="E147" s="1350"/>
      <c r="F147" s="1350"/>
      <c r="G147" s="1350"/>
      <c r="H147" s="1350"/>
      <c r="I147" s="1350"/>
      <c r="J147" s="1350"/>
      <c r="K147" s="1350"/>
      <c r="L147" s="1350"/>
      <c r="M147" s="1350"/>
      <c r="N147" s="1350"/>
      <c r="O147" s="1350"/>
      <c r="P147" s="1350"/>
      <c r="Q147" s="1350"/>
      <c r="R147" s="1350"/>
      <c r="S147" s="1350"/>
      <c r="T147" s="1350"/>
      <c r="U147" s="1350"/>
      <c r="V147" s="1350"/>
      <c r="W147" s="1350"/>
      <c r="X147" s="1350"/>
      <c r="Y147" s="1350"/>
      <c r="Z147" s="1350"/>
      <c r="AA147" s="1350"/>
      <c r="AB147" s="1350"/>
      <c r="AC147" s="1350"/>
      <c r="AD147" s="1350"/>
      <c r="AE147" s="1350"/>
      <c r="AF147" s="1350"/>
      <c r="AG147" s="1350"/>
      <c r="AH147" s="1350"/>
      <c r="AI147" s="1350"/>
      <c r="AJ147" s="1350"/>
      <c r="AK147" s="1350"/>
      <c r="AL147" s="1350"/>
      <c r="AM147" s="1350"/>
      <c r="AN147" s="1350"/>
      <c r="AO147" s="1350"/>
      <c r="AP147" s="1350"/>
      <c r="AQ147" s="1350"/>
      <c r="AR147" s="1350"/>
      <c r="AS147" s="1350"/>
      <c r="AT147" s="1350"/>
      <c r="AU147" s="1350"/>
      <c r="AV147" s="1350"/>
      <c r="AW147" s="1350"/>
      <c r="AX147" s="1350"/>
      <c r="AY147" s="1350"/>
      <c r="AZ147" s="1350"/>
      <c r="BA147" s="1350"/>
      <c r="BB147" s="1350"/>
      <c r="BC147" s="1350"/>
      <c r="BD147" s="1350"/>
      <c r="BE147" s="1350"/>
      <c r="BF147" s="1350"/>
      <c r="BG147" s="1350"/>
      <c r="BH147" s="1350"/>
      <c r="BI147" s="1350"/>
      <c r="BJ147" s="1350"/>
      <c r="BK147" s="1350"/>
      <c r="BL147" s="1350"/>
      <c r="BM147" s="1350"/>
      <c r="BN147" s="1350"/>
      <c r="BO147" s="1350"/>
      <c r="BP147" s="1350"/>
    </row>
    <row r="148" spans="3:68" ht="14.25">
      <c r="C148" s="1350"/>
      <c r="D148" s="1350"/>
      <c r="E148" s="1350"/>
      <c r="F148" s="1350"/>
      <c r="G148" s="1350"/>
      <c r="H148" s="1350"/>
      <c r="I148" s="1350"/>
      <c r="J148" s="1350"/>
      <c r="K148" s="1350"/>
      <c r="L148" s="1350"/>
      <c r="M148" s="1350"/>
      <c r="N148" s="1350"/>
      <c r="O148" s="1350"/>
      <c r="P148" s="1350"/>
      <c r="Q148" s="1350"/>
      <c r="R148" s="1350"/>
      <c r="S148" s="1350"/>
      <c r="T148" s="1350"/>
      <c r="U148" s="1350"/>
      <c r="V148" s="1350"/>
      <c r="W148" s="1350"/>
      <c r="X148" s="1350"/>
      <c r="Y148" s="1350"/>
      <c r="Z148" s="1350"/>
      <c r="AA148" s="1350"/>
      <c r="AB148" s="1350"/>
      <c r="AC148" s="1350"/>
      <c r="AD148" s="1350"/>
      <c r="AE148" s="1350"/>
      <c r="AF148" s="1350"/>
      <c r="AG148" s="1350"/>
      <c r="AH148" s="1350"/>
      <c r="AI148" s="1350"/>
      <c r="AJ148" s="1350"/>
      <c r="AK148" s="1350"/>
      <c r="AL148" s="1350"/>
      <c r="AM148" s="1350"/>
      <c r="AN148" s="1350"/>
      <c r="AO148" s="1350"/>
      <c r="AP148" s="1350"/>
      <c r="AQ148" s="1350"/>
      <c r="AR148" s="1350"/>
      <c r="AS148" s="1350"/>
      <c r="AT148" s="1350"/>
      <c r="AU148" s="1350"/>
      <c r="AV148" s="1350"/>
      <c r="AW148" s="1350"/>
      <c r="AX148" s="1350"/>
      <c r="AY148" s="1350"/>
      <c r="AZ148" s="1350"/>
      <c r="BA148" s="1350"/>
      <c r="BB148" s="1350"/>
      <c r="BC148" s="1350"/>
      <c r="BD148" s="1350"/>
      <c r="BE148" s="1350"/>
      <c r="BF148" s="1350"/>
      <c r="BG148" s="1350"/>
      <c r="BH148" s="1350"/>
      <c r="BI148" s="1350"/>
      <c r="BJ148" s="1350"/>
      <c r="BK148" s="1350"/>
      <c r="BL148" s="1350"/>
      <c r="BM148" s="1350"/>
      <c r="BN148" s="1350"/>
      <c r="BO148" s="1350"/>
      <c r="BP148" s="1350"/>
    </row>
    <row r="149" spans="3:68" ht="14.25">
      <c r="C149" s="1350"/>
      <c r="D149" s="1350"/>
      <c r="E149" s="1350"/>
      <c r="F149" s="1350"/>
      <c r="G149" s="1350"/>
      <c r="H149" s="1350"/>
      <c r="I149" s="1350"/>
      <c r="J149" s="1350"/>
      <c r="K149" s="1350"/>
      <c r="L149" s="1350"/>
      <c r="M149" s="1350"/>
      <c r="N149" s="1350"/>
      <c r="O149" s="1350"/>
      <c r="P149" s="1350"/>
      <c r="Q149" s="1350"/>
      <c r="R149" s="1350"/>
      <c r="S149" s="1350"/>
      <c r="T149" s="1350"/>
      <c r="U149" s="1350"/>
      <c r="V149" s="1350"/>
      <c r="W149" s="1350"/>
      <c r="X149" s="1350"/>
      <c r="Y149" s="1350"/>
      <c r="Z149" s="1350"/>
      <c r="AA149" s="1350"/>
      <c r="AB149" s="1350"/>
      <c r="AC149" s="1350"/>
      <c r="AD149" s="1350"/>
      <c r="AE149" s="1350"/>
      <c r="AF149" s="1350"/>
      <c r="AG149" s="1350"/>
      <c r="AH149" s="1350"/>
      <c r="AI149" s="1350"/>
      <c r="AJ149" s="1350"/>
      <c r="AK149" s="1350"/>
      <c r="AL149" s="1350"/>
      <c r="AM149" s="1350"/>
      <c r="AN149" s="1350"/>
      <c r="AO149" s="1350"/>
      <c r="AP149" s="1350"/>
      <c r="AQ149" s="1350"/>
      <c r="AR149" s="1350"/>
      <c r="AS149" s="1350"/>
      <c r="AT149" s="1350"/>
      <c r="AU149" s="1350"/>
      <c r="AV149" s="1350"/>
      <c r="AW149" s="1350"/>
      <c r="AX149" s="1350"/>
      <c r="AY149" s="1350"/>
      <c r="AZ149" s="1350"/>
      <c r="BA149" s="1350"/>
      <c r="BB149" s="1350"/>
      <c r="BC149" s="1350"/>
      <c r="BD149" s="1350"/>
      <c r="BE149" s="1350"/>
      <c r="BF149" s="1350"/>
      <c r="BG149" s="1350"/>
      <c r="BH149" s="1350"/>
      <c r="BI149" s="1350"/>
      <c r="BJ149" s="1350"/>
      <c r="BK149" s="1350"/>
      <c r="BL149" s="1350"/>
      <c r="BM149" s="1350"/>
      <c r="BN149" s="1350"/>
      <c r="BO149" s="1350"/>
      <c r="BP149" s="1350"/>
    </row>
    <row r="150" spans="3:68" ht="14.25">
      <c r="C150" s="1350"/>
      <c r="D150" s="1350"/>
      <c r="E150" s="1350"/>
      <c r="F150" s="1350"/>
      <c r="G150" s="1350"/>
      <c r="H150" s="1350"/>
      <c r="I150" s="1350"/>
      <c r="J150" s="1350"/>
      <c r="K150" s="1350"/>
      <c r="L150" s="1350"/>
      <c r="M150" s="1350"/>
      <c r="N150" s="1350"/>
      <c r="O150" s="1350"/>
      <c r="P150" s="1350"/>
      <c r="Q150" s="1350"/>
      <c r="R150" s="1350"/>
      <c r="S150" s="1350"/>
      <c r="T150" s="1350"/>
      <c r="U150" s="1350"/>
      <c r="V150" s="1350"/>
      <c r="W150" s="1350"/>
      <c r="X150" s="1350"/>
      <c r="Y150" s="1350"/>
      <c r="Z150" s="1350"/>
      <c r="AA150" s="1350"/>
      <c r="AB150" s="1350"/>
      <c r="AC150" s="1350"/>
      <c r="AD150" s="1350"/>
      <c r="AE150" s="1350"/>
      <c r="AF150" s="1350"/>
      <c r="AG150" s="1350"/>
      <c r="AH150" s="1350"/>
      <c r="AI150" s="1350"/>
      <c r="AJ150" s="1350"/>
      <c r="AK150" s="1350"/>
      <c r="AL150" s="1350"/>
      <c r="AM150" s="1350"/>
      <c r="AN150" s="1350"/>
      <c r="AO150" s="1350"/>
      <c r="AP150" s="1350"/>
      <c r="AQ150" s="1350"/>
      <c r="AR150" s="1350"/>
      <c r="AS150" s="1350"/>
      <c r="AT150" s="1350"/>
      <c r="AU150" s="1350"/>
      <c r="AV150" s="1350"/>
      <c r="AW150" s="1350"/>
      <c r="AX150" s="1350"/>
      <c r="AY150" s="1350"/>
      <c r="AZ150" s="1350"/>
      <c r="BA150" s="1350"/>
      <c r="BB150" s="1350"/>
      <c r="BC150" s="1350"/>
      <c r="BD150" s="1350"/>
      <c r="BE150" s="1350"/>
      <c r="BF150" s="1350"/>
      <c r="BG150" s="1350"/>
      <c r="BH150" s="1350"/>
      <c r="BI150" s="1350"/>
      <c r="BJ150" s="1350"/>
      <c r="BK150" s="1350"/>
      <c r="BL150" s="1350"/>
      <c r="BM150" s="1350"/>
      <c r="BN150" s="1350"/>
      <c r="BO150" s="1350"/>
      <c r="BP150" s="1350"/>
    </row>
    <row r="151" spans="3:68" ht="14.25">
      <c r="C151" s="1350"/>
      <c r="D151" s="1350"/>
      <c r="E151" s="1350"/>
      <c r="F151" s="1350"/>
      <c r="G151" s="1350"/>
      <c r="H151" s="1350"/>
      <c r="I151" s="1350"/>
      <c r="J151" s="1350"/>
      <c r="K151" s="1350"/>
      <c r="L151" s="1350"/>
      <c r="M151" s="1350"/>
      <c r="N151" s="1350"/>
      <c r="O151" s="1350"/>
      <c r="P151" s="1350"/>
      <c r="Q151" s="1350"/>
      <c r="R151" s="1350"/>
      <c r="S151" s="1350"/>
      <c r="T151" s="1350"/>
      <c r="U151" s="1350"/>
      <c r="V151" s="1350"/>
      <c r="W151" s="1350"/>
      <c r="X151" s="1350"/>
      <c r="Y151" s="1350"/>
      <c r="Z151" s="1350"/>
      <c r="AA151" s="1350"/>
      <c r="AB151" s="1350"/>
      <c r="AC151" s="1350"/>
      <c r="AD151" s="1350"/>
      <c r="AE151" s="1350"/>
      <c r="AF151" s="1350"/>
      <c r="AG151" s="1350"/>
      <c r="AH151" s="1350"/>
      <c r="AI151" s="1350"/>
      <c r="AJ151" s="1350"/>
      <c r="AK151" s="1350"/>
      <c r="AL151" s="1350"/>
      <c r="AM151" s="1350"/>
      <c r="AN151" s="1350"/>
      <c r="AO151" s="1350"/>
      <c r="AP151" s="1350"/>
      <c r="AQ151" s="1350"/>
      <c r="AR151" s="1350"/>
      <c r="AS151" s="1350"/>
      <c r="AT151" s="1350"/>
      <c r="AU151" s="1350"/>
      <c r="AV151" s="1350"/>
      <c r="AW151" s="1350"/>
      <c r="AX151" s="1350"/>
      <c r="AY151" s="1350"/>
      <c r="AZ151" s="1350"/>
      <c r="BA151" s="1350"/>
      <c r="BB151" s="1350"/>
      <c r="BC151" s="1350"/>
      <c r="BD151" s="1350"/>
      <c r="BE151" s="1350"/>
      <c r="BF151" s="1350"/>
      <c r="BG151" s="1350"/>
      <c r="BH151" s="1350"/>
      <c r="BI151" s="1350"/>
      <c r="BJ151" s="1350"/>
      <c r="BK151" s="1350"/>
      <c r="BL151" s="1350"/>
      <c r="BM151" s="1350"/>
      <c r="BN151" s="1350"/>
      <c r="BO151" s="1350"/>
      <c r="BP151" s="1350"/>
    </row>
    <row r="152" spans="3:68" ht="14.25">
      <c r="C152" s="1350"/>
      <c r="D152" s="1350"/>
      <c r="E152" s="1350"/>
      <c r="F152" s="1350"/>
      <c r="G152" s="1350"/>
      <c r="H152" s="1350"/>
      <c r="I152" s="1350"/>
      <c r="J152" s="1350"/>
      <c r="K152" s="1350"/>
      <c r="L152" s="1350"/>
      <c r="M152" s="1350"/>
      <c r="N152" s="1350"/>
      <c r="O152" s="1350"/>
      <c r="P152" s="1350"/>
      <c r="Q152" s="1350"/>
      <c r="R152" s="1350"/>
      <c r="S152" s="1350"/>
      <c r="T152" s="1350"/>
      <c r="U152" s="1350"/>
      <c r="V152" s="1350"/>
      <c r="W152" s="1350"/>
      <c r="X152" s="1350"/>
      <c r="Y152" s="1350"/>
      <c r="Z152" s="1350"/>
      <c r="AA152" s="1350"/>
      <c r="AB152" s="1350"/>
      <c r="AC152" s="1350"/>
      <c r="AD152" s="1350"/>
      <c r="AE152" s="1350"/>
      <c r="AF152" s="1350"/>
      <c r="AG152" s="1350"/>
      <c r="AH152" s="1350"/>
      <c r="AI152" s="1350"/>
      <c r="AJ152" s="1350"/>
      <c r="AK152" s="1350"/>
      <c r="AL152" s="1350"/>
      <c r="AM152" s="1350"/>
      <c r="AN152" s="1350"/>
      <c r="AO152" s="1350"/>
      <c r="AP152" s="1350"/>
      <c r="AQ152" s="1350"/>
      <c r="AR152" s="1350"/>
      <c r="AS152" s="1350"/>
      <c r="AT152" s="1350"/>
      <c r="AU152" s="1350"/>
      <c r="AV152" s="1350"/>
      <c r="AW152" s="1350"/>
      <c r="AX152" s="1350"/>
      <c r="AY152" s="1350"/>
      <c r="AZ152" s="1350"/>
      <c r="BA152" s="1350"/>
      <c r="BB152" s="1350"/>
      <c r="BC152" s="1350"/>
      <c r="BD152" s="1350"/>
      <c r="BE152" s="1350"/>
      <c r="BF152" s="1350"/>
      <c r="BG152" s="1350"/>
      <c r="BH152" s="1350"/>
      <c r="BI152" s="1350"/>
      <c r="BJ152" s="1350"/>
      <c r="BK152" s="1350"/>
      <c r="BL152" s="1350"/>
      <c r="BM152" s="1350"/>
      <c r="BN152" s="1350"/>
      <c r="BO152" s="1350"/>
      <c r="BP152" s="1350"/>
    </row>
    <row r="153" spans="3:68" ht="14.25">
      <c r="C153" s="1350"/>
      <c r="D153" s="1350"/>
      <c r="E153" s="1350"/>
      <c r="F153" s="1350"/>
      <c r="G153" s="1350"/>
      <c r="H153" s="1350"/>
      <c r="I153" s="1350"/>
      <c r="J153" s="1350"/>
      <c r="K153" s="1350"/>
      <c r="L153" s="1350"/>
      <c r="M153" s="1350"/>
      <c r="N153" s="1350"/>
      <c r="O153" s="1350"/>
      <c r="P153" s="1350"/>
      <c r="Q153" s="1350"/>
      <c r="R153" s="1350"/>
      <c r="S153" s="1350"/>
      <c r="T153" s="1350"/>
      <c r="U153" s="1350"/>
      <c r="V153" s="1350"/>
      <c r="W153" s="1350"/>
      <c r="X153" s="1350"/>
      <c r="Y153" s="1350"/>
      <c r="Z153" s="1350"/>
      <c r="AA153" s="1350"/>
      <c r="AB153" s="1350"/>
      <c r="AC153" s="1350"/>
      <c r="AD153" s="1350"/>
      <c r="AE153" s="1350"/>
      <c r="AF153" s="1350"/>
      <c r="AG153" s="1350"/>
      <c r="AH153" s="1350"/>
      <c r="AI153" s="1350"/>
      <c r="AJ153" s="1350"/>
      <c r="AK153" s="1350"/>
      <c r="AL153" s="1350"/>
      <c r="AM153" s="1350"/>
      <c r="AN153" s="1350"/>
      <c r="AO153" s="1350"/>
      <c r="AP153" s="1350"/>
      <c r="AQ153" s="1350"/>
      <c r="AR153" s="1350"/>
      <c r="AS153" s="1350"/>
      <c r="AT153" s="1350"/>
      <c r="AU153" s="1350"/>
      <c r="AV153" s="1350"/>
      <c r="AW153" s="1350"/>
      <c r="AX153" s="1350"/>
      <c r="AY153" s="1350"/>
      <c r="AZ153" s="1350"/>
      <c r="BA153" s="1350"/>
      <c r="BB153" s="1350"/>
      <c r="BC153" s="1350"/>
      <c r="BD153" s="1350"/>
      <c r="BE153" s="1350"/>
      <c r="BF153" s="1350"/>
      <c r="BG153" s="1350"/>
      <c r="BH153" s="1350"/>
      <c r="BI153" s="1350"/>
      <c r="BJ153" s="1350"/>
      <c r="BK153" s="1350"/>
      <c r="BL153" s="1350"/>
      <c r="BM153" s="1350"/>
      <c r="BN153" s="1350"/>
      <c r="BO153" s="1350"/>
      <c r="BP153" s="1350"/>
    </row>
    <row r="154" spans="3:68" ht="14.25">
      <c r="C154" s="1350"/>
      <c r="D154" s="1350"/>
      <c r="E154" s="1350"/>
      <c r="F154" s="1350"/>
      <c r="G154" s="1350"/>
      <c r="H154" s="1350"/>
      <c r="I154" s="1350"/>
      <c r="J154" s="1350"/>
      <c r="K154" s="1350"/>
      <c r="L154" s="1350"/>
      <c r="M154" s="1350"/>
      <c r="N154" s="1350"/>
      <c r="O154" s="1350"/>
      <c r="P154" s="1350"/>
      <c r="Q154" s="1350"/>
      <c r="R154" s="1350"/>
      <c r="S154" s="1350"/>
      <c r="T154" s="1350"/>
      <c r="U154" s="1350"/>
      <c r="V154" s="1350"/>
      <c r="W154" s="1350"/>
      <c r="X154" s="1350"/>
      <c r="Y154" s="1350"/>
      <c r="Z154" s="1350"/>
      <c r="AA154" s="1350"/>
      <c r="AB154" s="1350"/>
      <c r="AC154" s="1350"/>
      <c r="AD154" s="1350"/>
      <c r="AE154" s="1350"/>
      <c r="AF154" s="1350"/>
      <c r="AG154" s="1350"/>
      <c r="AH154" s="1350"/>
      <c r="AI154" s="1350"/>
      <c r="AJ154" s="1350"/>
      <c r="AK154" s="1350"/>
      <c r="AL154" s="1350"/>
      <c r="AM154" s="1350"/>
      <c r="AN154" s="1350"/>
      <c r="AO154" s="1350"/>
      <c r="AP154" s="1350"/>
      <c r="AQ154" s="1350"/>
      <c r="AR154" s="1350"/>
      <c r="AS154" s="1350"/>
      <c r="AT154" s="1350"/>
      <c r="AU154" s="1350"/>
      <c r="AV154" s="1350"/>
      <c r="AW154" s="1350"/>
      <c r="AX154" s="1350"/>
      <c r="AY154" s="1350"/>
      <c r="AZ154" s="1350"/>
      <c r="BA154" s="1350"/>
      <c r="BB154" s="1350"/>
      <c r="BC154" s="1350"/>
      <c r="BD154" s="1350"/>
      <c r="BE154" s="1350"/>
      <c r="BF154" s="1350"/>
      <c r="BG154" s="1350"/>
      <c r="BH154" s="1350"/>
      <c r="BI154" s="1350"/>
      <c r="BJ154" s="1350"/>
      <c r="BK154" s="1350"/>
      <c r="BL154" s="1350"/>
      <c r="BM154" s="1350"/>
      <c r="BN154" s="1350"/>
      <c r="BO154" s="1350"/>
      <c r="BP154" s="1350"/>
    </row>
    <row r="155" spans="3:68" ht="14.25">
      <c r="C155" s="1350"/>
      <c r="D155" s="1350"/>
      <c r="E155" s="1350"/>
      <c r="F155" s="1350"/>
      <c r="G155" s="1350"/>
      <c r="H155" s="1350"/>
      <c r="I155" s="1350"/>
      <c r="J155" s="1350"/>
      <c r="K155" s="1350"/>
      <c r="L155" s="1350"/>
      <c r="M155" s="1350"/>
      <c r="N155" s="1350"/>
      <c r="O155" s="1350"/>
      <c r="P155" s="1350"/>
      <c r="Q155" s="1350"/>
      <c r="R155" s="1350"/>
      <c r="S155" s="1350"/>
      <c r="T155" s="1350"/>
      <c r="U155" s="1350"/>
      <c r="V155" s="1350"/>
      <c r="W155" s="1350"/>
      <c r="X155" s="1350"/>
      <c r="Y155" s="1350"/>
      <c r="Z155" s="1350"/>
      <c r="AA155" s="1350"/>
      <c r="AB155" s="1350"/>
      <c r="AC155" s="1350"/>
      <c r="AD155" s="1350"/>
      <c r="AE155" s="1350"/>
      <c r="AF155" s="1350"/>
      <c r="AG155" s="1350"/>
      <c r="AH155" s="1350"/>
      <c r="AI155" s="1350"/>
      <c r="AJ155" s="1350"/>
      <c r="AK155" s="1350"/>
      <c r="AL155" s="1350"/>
      <c r="AM155" s="1350"/>
      <c r="AN155" s="1350"/>
      <c r="AO155" s="1350"/>
      <c r="AP155" s="1350"/>
      <c r="AQ155" s="1350"/>
      <c r="AR155" s="1350"/>
      <c r="AS155" s="1350"/>
      <c r="AT155" s="1350"/>
      <c r="AU155" s="1350"/>
      <c r="AV155" s="1350"/>
      <c r="AW155" s="1350"/>
      <c r="AX155" s="1350"/>
      <c r="AY155" s="1350"/>
      <c r="AZ155" s="1350"/>
      <c r="BA155" s="1350"/>
      <c r="BB155" s="1350"/>
      <c r="BC155" s="1350"/>
      <c r="BD155" s="1350"/>
      <c r="BE155" s="1350"/>
      <c r="BF155" s="1350"/>
      <c r="BG155" s="1350"/>
      <c r="BH155" s="1350"/>
      <c r="BI155" s="1350"/>
      <c r="BJ155" s="1350"/>
      <c r="BK155" s="1350"/>
      <c r="BL155" s="1350"/>
      <c r="BM155" s="1350"/>
      <c r="BN155" s="1350"/>
      <c r="BO155" s="1350"/>
      <c r="BP155" s="1350"/>
    </row>
    <row r="156" spans="3:68" ht="14.25">
      <c r="C156" s="1350"/>
      <c r="D156" s="1350"/>
      <c r="E156" s="1350"/>
      <c r="F156" s="1350"/>
      <c r="G156" s="1350"/>
      <c r="H156" s="1350"/>
      <c r="I156" s="1350"/>
      <c r="J156" s="1350"/>
      <c r="K156" s="1350"/>
      <c r="L156" s="1350"/>
      <c r="M156" s="1350"/>
      <c r="N156" s="1350"/>
      <c r="O156" s="1350"/>
      <c r="P156" s="1350"/>
      <c r="Q156" s="1350"/>
      <c r="R156" s="1350"/>
      <c r="S156" s="1350"/>
      <c r="T156" s="1350"/>
      <c r="U156" s="1350"/>
      <c r="V156" s="1350"/>
      <c r="W156" s="1350"/>
      <c r="X156" s="1350"/>
      <c r="Y156" s="1350"/>
      <c r="Z156" s="1350"/>
      <c r="AA156" s="1350"/>
      <c r="AB156" s="1350"/>
      <c r="AC156" s="1350"/>
      <c r="AD156" s="1350"/>
      <c r="AE156" s="1350"/>
      <c r="AF156" s="1350"/>
      <c r="AG156" s="1350"/>
      <c r="AH156" s="1350"/>
      <c r="AI156" s="1350"/>
      <c r="AJ156" s="1350"/>
      <c r="AK156" s="1350"/>
      <c r="AL156" s="1350"/>
      <c r="AM156" s="1350"/>
      <c r="AN156" s="1350"/>
      <c r="AO156" s="1350"/>
      <c r="AP156" s="1350"/>
      <c r="AQ156" s="1350"/>
      <c r="AR156" s="1350"/>
      <c r="AS156" s="1350"/>
      <c r="AT156" s="1350"/>
      <c r="AU156" s="1350"/>
      <c r="AV156" s="1350"/>
      <c r="AW156" s="1350"/>
      <c r="AX156" s="1350"/>
      <c r="AY156" s="1350"/>
      <c r="AZ156" s="1350"/>
      <c r="BA156" s="1350"/>
      <c r="BB156" s="1350"/>
      <c r="BC156" s="1350"/>
      <c r="BD156" s="1350"/>
      <c r="BE156" s="1350"/>
      <c r="BF156" s="1350"/>
      <c r="BG156" s="1350"/>
      <c r="BH156" s="1350"/>
      <c r="BI156" s="1350"/>
      <c r="BJ156" s="1350"/>
      <c r="BK156" s="1350"/>
      <c r="BL156" s="1350"/>
      <c r="BM156" s="1350"/>
      <c r="BN156" s="1350"/>
      <c r="BO156" s="1350"/>
      <c r="BP156" s="1350"/>
    </row>
    <row r="157" spans="3:68" ht="14.25">
      <c r="C157" s="1350"/>
      <c r="D157" s="1350"/>
      <c r="E157" s="1350"/>
      <c r="F157" s="1350"/>
      <c r="G157" s="1350"/>
      <c r="H157" s="1350"/>
      <c r="I157" s="1350"/>
      <c r="J157" s="1350"/>
      <c r="K157" s="1350"/>
      <c r="L157" s="1350"/>
      <c r="M157" s="1350"/>
      <c r="N157" s="1350"/>
      <c r="O157" s="1350"/>
      <c r="P157" s="1350"/>
      <c r="Q157" s="1350"/>
      <c r="R157" s="1350"/>
      <c r="S157" s="1350"/>
      <c r="T157" s="1350"/>
      <c r="U157" s="1350"/>
      <c r="V157" s="1350"/>
      <c r="W157" s="1350"/>
      <c r="X157" s="1350"/>
      <c r="Y157" s="1350"/>
      <c r="Z157" s="1350"/>
      <c r="AA157" s="1350"/>
      <c r="AB157" s="1350"/>
      <c r="AC157" s="1350"/>
      <c r="AD157" s="1350"/>
      <c r="AE157" s="1350"/>
      <c r="AF157" s="1350"/>
      <c r="AG157" s="1350"/>
      <c r="AH157" s="1350"/>
      <c r="AI157" s="1350"/>
      <c r="AJ157" s="1350"/>
      <c r="AK157" s="1350"/>
      <c r="AL157" s="1350"/>
      <c r="AM157" s="1350"/>
      <c r="AN157" s="1350"/>
      <c r="AO157" s="1350"/>
      <c r="AP157" s="1350"/>
      <c r="AQ157" s="1350"/>
      <c r="AR157" s="1350"/>
      <c r="AS157" s="1350"/>
      <c r="AT157" s="1350"/>
      <c r="AU157" s="1350"/>
      <c r="AV157" s="1350"/>
      <c r="AW157" s="1350"/>
      <c r="AX157" s="1350"/>
      <c r="AY157" s="1350"/>
      <c r="AZ157" s="1350"/>
      <c r="BA157" s="1350"/>
      <c r="BB157" s="1350"/>
      <c r="BC157" s="1350"/>
      <c r="BD157" s="1350"/>
      <c r="BE157" s="1350"/>
      <c r="BF157" s="1350"/>
      <c r="BG157" s="1350"/>
      <c r="BH157" s="1350"/>
      <c r="BI157" s="1350"/>
      <c r="BJ157" s="1350"/>
      <c r="BK157" s="1350"/>
      <c r="BL157" s="1350"/>
      <c r="BM157" s="1350"/>
      <c r="BN157" s="1350"/>
      <c r="BO157" s="1350"/>
      <c r="BP157" s="1350"/>
    </row>
    <row r="158" spans="3:68" ht="14.25">
      <c r="C158" s="1350"/>
      <c r="D158" s="1350"/>
      <c r="E158" s="1350"/>
      <c r="F158" s="1350"/>
      <c r="G158" s="1350"/>
      <c r="H158" s="1350"/>
      <c r="I158" s="1350"/>
      <c r="J158" s="1350"/>
      <c r="K158" s="1350"/>
      <c r="L158" s="1350"/>
      <c r="M158" s="1350"/>
      <c r="N158" s="1350"/>
      <c r="O158" s="1350"/>
      <c r="P158" s="1350"/>
      <c r="Q158" s="1350"/>
      <c r="R158" s="1350"/>
      <c r="S158" s="1350"/>
      <c r="T158" s="1350"/>
      <c r="U158" s="1350"/>
      <c r="V158" s="1350"/>
      <c r="W158" s="1350"/>
      <c r="X158" s="1350"/>
      <c r="Y158" s="1350"/>
      <c r="Z158" s="1350"/>
      <c r="AA158" s="1350"/>
      <c r="AB158" s="1350"/>
      <c r="AC158" s="1350"/>
      <c r="AD158" s="1350"/>
      <c r="AE158" s="1350"/>
      <c r="AF158" s="1350"/>
      <c r="AG158" s="1350"/>
      <c r="AH158" s="1350"/>
      <c r="AI158" s="1350"/>
      <c r="AJ158" s="1350"/>
      <c r="AK158" s="1350"/>
      <c r="AL158" s="1350"/>
      <c r="AM158" s="1350"/>
      <c r="AN158" s="1350"/>
      <c r="AO158" s="1350"/>
      <c r="AP158" s="1350"/>
      <c r="AQ158" s="1350"/>
      <c r="AR158" s="1350"/>
      <c r="AS158" s="1350"/>
      <c r="AT158" s="1350"/>
      <c r="AU158" s="1350"/>
      <c r="AV158" s="1350"/>
      <c r="AW158" s="1350"/>
      <c r="AX158" s="1350"/>
      <c r="AY158" s="1350"/>
      <c r="AZ158" s="1350"/>
      <c r="BA158" s="1350"/>
      <c r="BB158" s="1350"/>
      <c r="BC158" s="1350"/>
      <c r="BD158" s="1350"/>
      <c r="BE158" s="1350"/>
      <c r="BF158" s="1350"/>
      <c r="BG158" s="1350"/>
      <c r="BH158" s="1350"/>
      <c r="BI158" s="1350"/>
      <c r="BJ158" s="1350"/>
      <c r="BK158" s="1350"/>
      <c r="BL158" s="1350"/>
      <c r="BM158" s="1350"/>
      <c r="BN158" s="1350"/>
      <c r="BO158" s="1350"/>
      <c r="BP158" s="1350"/>
    </row>
    <row r="159" spans="3:68" ht="14.25">
      <c r="C159" s="1350"/>
      <c r="D159" s="1350"/>
      <c r="E159" s="1350"/>
      <c r="F159" s="1350"/>
      <c r="G159" s="1350"/>
      <c r="H159" s="1350"/>
      <c r="I159" s="1350"/>
      <c r="J159" s="1350"/>
      <c r="K159" s="1350"/>
      <c r="L159" s="1350"/>
      <c r="M159" s="1350"/>
      <c r="N159" s="1350"/>
      <c r="O159" s="1350"/>
      <c r="P159" s="1350"/>
      <c r="Q159" s="1350"/>
      <c r="R159" s="1350"/>
      <c r="S159" s="1350"/>
      <c r="T159" s="1350"/>
      <c r="U159" s="1350"/>
      <c r="V159" s="1350"/>
      <c r="W159" s="1350"/>
      <c r="X159" s="1350"/>
      <c r="Y159" s="1350"/>
      <c r="Z159" s="1350"/>
      <c r="AA159" s="1350"/>
      <c r="AB159" s="1350"/>
      <c r="AC159" s="1350"/>
      <c r="AD159" s="1350"/>
      <c r="AE159" s="1350"/>
      <c r="AF159" s="1350"/>
      <c r="AG159" s="1350"/>
      <c r="AH159" s="1350"/>
      <c r="AI159" s="1350"/>
      <c r="AJ159" s="1350"/>
      <c r="AK159" s="1350"/>
      <c r="AL159" s="1350"/>
      <c r="AM159" s="1350"/>
      <c r="AN159" s="1350"/>
      <c r="AO159" s="1350"/>
      <c r="AP159" s="1350"/>
      <c r="AQ159" s="1350"/>
      <c r="AR159" s="1350"/>
      <c r="AS159" s="1350"/>
      <c r="AT159" s="1350"/>
      <c r="AU159" s="1350"/>
      <c r="AV159" s="1350"/>
      <c r="AW159" s="1350"/>
      <c r="AX159" s="1350"/>
      <c r="AY159" s="1350"/>
      <c r="AZ159" s="1350"/>
      <c r="BA159" s="1350"/>
      <c r="BB159" s="1350"/>
      <c r="BC159" s="1350"/>
      <c r="BD159" s="1350"/>
      <c r="BE159" s="1350"/>
      <c r="BF159" s="1350"/>
      <c r="BG159" s="1350"/>
      <c r="BH159" s="1350"/>
      <c r="BI159" s="1350"/>
      <c r="BJ159" s="1350"/>
      <c r="BK159" s="1350"/>
      <c r="BL159" s="1350"/>
      <c r="BM159" s="1350"/>
      <c r="BN159" s="1350"/>
      <c r="BO159" s="1350"/>
      <c r="BP159" s="1350"/>
    </row>
    <row r="160" spans="3:68" ht="14.25">
      <c r="C160" s="1350"/>
      <c r="D160" s="1350"/>
      <c r="E160" s="1350"/>
      <c r="F160" s="1350"/>
      <c r="G160" s="1350"/>
      <c r="H160" s="1350"/>
      <c r="I160" s="1350"/>
      <c r="J160" s="1350"/>
      <c r="K160" s="1350"/>
      <c r="L160" s="1350"/>
      <c r="M160" s="1350"/>
      <c r="N160" s="1350"/>
      <c r="O160" s="1350"/>
      <c r="P160" s="1350"/>
      <c r="Q160" s="1350"/>
      <c r="R160" s="1350"/>
      <c r="S160" s="1350"/>
      <c r="T160" s="1350"/>
      <c r="U160" s="1350"/>
      <c r="V160" s="1350"/>
      <c r="W160" s="1350"/>
      <c r="X160" s="1350"/>
      <c r="Y160" s="1350"/>
      <c r="Z160" s="1350"/>
      <c r="AA160" s="1350"/>
      <c r="AB160" s="1350"/>
      <c r="AC160" s="1350"/>
      <c r="AD160" s="1350"/>
      <c r="AE160" s="1350"/>
      <c r="AF160" s="1350"/>
      <c r="AG160" s="1350"/>
      <c r="AH160" s="1350"/>
      <c r="AI160" s="1350"/>
      <c r="AJ160" s="1350"/>
      <c r="AK160" s="1350"/>
      <c r="AL160" s="1350"/>
      <c r="AM160" s="1350"/>
      <c r="AN160" s="1350"/>
      <c r="AO160" s="1350"/>
      <c r="AP160" s="1350"/>
      <c r="AQ160" s="1350"/>
      <c r="AR160" s="1350"/>
      <c r="AS160" s="1350"/>
      <c r="AT160" s="1350"/>
      <c r="AU160" s="1350"/>
      <c r="AV160" s="1350"/>
      <c r="AW160" s="1350"/>
      <c r="AX160" s="1350"/>
      <c r="AY160" s="1350"/>
      <c r="AZ160" s="1350"/>
      <c r="BA160" s="1350"/>
      <c r="BB160" s="1350"/>
      <c r="BC160" s="1350"/>
      <c r="BD160" s="1350"/>
      <c r="BE160" s="1350"/>
      <c r="BF160" s="1350"/>
      <c r="BG160" s="1350"/>
      <c r="BH160" s="1350"/>
      <c r="BI160" s="1350"/>
      <c r="BJ160" s="1350"/>
      <c r="BK160" s="1350"/>
      <c r="BL160" s="1350"/>
      <c r="BM160" s="1350"/>
      <c r="BN160" s="1350"/>
      <c r="BO160" s="1350"/>
      <c r="BP160" s="1350"/>
    </row>
    <row r="161" spans="3:68" ht="14.25">
      <c r="C161" s="1350"/>
      <c r="D161" s="1350"/>
      <c r="E161" s="1350"/>
      <c r="F161" s="1350"/>
      <c r="G161" s="1350"/>
      <c r="H161" s="1350"/>
      <c r="I161" s="1350"/>
      <c r="J161" s="1350"/>
      <c r="K161" s="1350"/>
      <c r="L161" s="1350"/>
      <c r="M161" s="1350"/>
      <c r="N161" s="1350"/>
      <c r="O161" s="1350"/>
      <c r="P161" s="1350"/>
      <c r="Q161" s="1350"/>
      <c r="R161" s="1350"/>
      <c r="S161" s="1350"/>
      <c r="T161" s="1350"/>
      <c r="U161" s="1350"/>
      <c r="V161" s="1350"/>
      <c r="W161" s="1350"/>
      <c r="X161" s="1350"/>
      <c r="Y161" s="1350"/>
      <c r="Z161" s="1350"/>
      <c r="AA161" s="1350"/>
      <c r="AB161" s="1350"/>
      <c r="AC161" s="1350"/>
      <c r="AD161" s="1350"/>
      <c r="AE161" s="1350"/>
      <c r="AF161" s="1350"/>
      <c r="AG161" s="1350"/>
      <c r="AH161" s="1350"/>
      <c r="AI161" s="1350"/>
      <c r="AJ161" s="1350"/>
      <c r="AK161" s="1350"/>
      <c r="AL161" s="1350"/>
      <c r="AM161" s="1350"/>
      <c r="AN161" s="1350"/>
      <c r="AO161" s="1350"/>
      <c r="AP161" s="1350"/>
      <c r="AQ161" s="1350"/>
      <c r="AR161" s="1350"/>
      <c r="AS161" s="1350"/>
      <c r="AT161" s="1350"/>
      <c r="AU161" s="1350"/>
      <c r="AV161" s="1350"/>
      <c r="AW161" s="1350"/>
      <c r="AX161" s="1350"/>
      <c r="AY161" s="1350"/>
      <c r="AZ161" s="1350"/>
      <c r="BA161" s="1350"/>
      <c r="BB161" s="1350"/>
      <c r="BC161" s="1350"/>
      <c r="BD161" s="1350"/>
      <c r="BE161" s="1350"/>
      <c r="BF161" s="1350"/>
      <c r="BG161" s="1350"/>
      <c r="BH161" s="1350"/>
      <c r="BI161" s="1350"/>
      <c r="BJ161" s="1350"/>
      <c r="BK161" s="1350"/>
      <c r="BL161" s="1350"/>
      <c r="BM161" s="1350"/>
      <c r="BN161" s="1350"/>
      <c r="BO161" s="1350"/>
      <c r="BP161" s="1350"/>
    </row>
    <row r="162" spans="3:68" ht="14.25">
      <c r="C162" s="1350"/>
      <c r="D162" s="1350"/>
      <c r="E162" s="1350"/>
      <c r="F162" s="1350"/>
      <c r="G162" s="1350"/>
      <c r="H162" s="1350"/>
      <c r="I162" s="1350"/>
      <c r="J162" s="1350"/>
      <c r="K162" s="1350"/>
      <c r="L162" s="1350"/>
      <c r="M162" s="1350"/>
      <c r="N162" s="1350"/>
      <c r="O162" s="1350"/>
      <c r="P162" s="1350"/>
      <c r="Q162" s="1350"/>
      <c r="R162" s="1350"/>
      <c r="S162" s="1350"/>
      <c r="T162" s="1350"/>
      <c r="U162" s="1350"/>
      <c r="V162" s="1350"/>
      <c r="W162" s="1350"/>
      <c r="X162" s="1350"/>
      <c r="Y162" s="1350"/>
      <c r="Z162" s="1350"/>
      <c r="AA162" s="1350"/>
      <c r="AB162" s="1350"/>
      <c r="AC162" s="1350"/>
      <c r="AD162" s="1350"/>
      <c r="AE162" s="1350"/>
      <c r="AF162" s="1350"/>
      <c r="AG162" s="1350"/>
      <c r="AH162" s="1350"/>
      <c r="AI162" s="1350"/>
      <c r="AJ162" s="1350"/>
      <c r="AK162" s="1350"/>
      <c r="AL162" s="1350"/>
      <c r="AM162" s="1350"/>
      <c r="AN162" s="1350"/>
      <c r="AO162" s="1350"/>
      <c r="AP162" s="1350"/>
      <c r="AQ162" s="1350"/>
      <c r="AR162" s="1350"/>
      <c r="AS162" s="1350"/>
      <c r="AT162" s="1350"/>
      <c r="AU162" s="1350"/>
      <c r="AV162" s="1350"/>
      <c r="AW162" s="1350"/>
      <c r="AX162" s="1350"/>
      <c r="AY162" s="1350"/>
      <c r="AZ162" s="1350"/>
      <c r="BA162" s="1350"/>
      <c r="BB162" s="1350"/>
      <c r="BC162" s="1350"/>
      <c r="BD162" s="1350"/>
      <c r="BE162" s="1350"/>
      <c r="BF162" s="1350"/>
      <c r="BG162" s="1350"/>
      <c r="BH162" s="1350"/>
      <c r="BI162" s="1350"/>
      <c r="BJ162" s="1350"/>
      <c r="BK162" s="1350"/>
      <c r="BL162" s="1350"/>
      <c r="BM162" s="1350"/>
      <c r="BN162" s="1350"/>
      <c r="BO162" s="1350"/>
      <c r="BP162" s="1350"/>
    </row>
    <row r="163" spans="3:68" ht="14.25">
      <c r="C163" s="1350"/>
      <c r="D163" s="1350"/>
      <c r="E163" s="1350"/>
      <c r="F163" s="1350"/>
      <c r="G163" s="1350"/>
      <c r="H163" s="1350"/>
      <c r="I163" s="1350"/>
      <c r="J163" s="1350"/>
      <c r="K163" s="1350"/>
      <c r="L163" s="1350"/>
      <c r="M163" s="1350"/>
      <c r="N163" s="1350"/>
      <c r="O163" s="1350"/>
      <c r="P163" s="1350"/>
      <c r="Q163" s="1350"/>
      <c r="R163" s="1350"/>
      <c r="S163" s="1350"/>
      <c r="T163" s="1350"/>
      <c r="U163" s="1350"/>
      <c r="V163" s="1350"/>
      <c r="W163" s="1350"/>
      <c r="X163" s="1350"/>
      <c r="Y163" s="1350"/>
      <c r="Z163" s="1350"/>
      <c r="AA163" s="1350"/>
      <c r="AB163" s="1350"/>
      <c r="AC163" s="1350"/>
      <c r="AD163" s="1350"/>
      <c r="AE163" s="1350"/>
      <c r="AF163" s="1350"/>
      <c r="AG163" s="1350"/>
      <c r="AH163" s="1350"/>
      <c r="AI163" s="1350"/>
      <c r="AJ163" s="1350"/>
      <c r="AK163" s="1350"/>
      <c r="AL163" s="1350"/>
      <c r="AM163" s="1350"/>
      <c r="AN163" s="1350"/>
      <c r="AO163" s="1350"/>
      <c r="AP163" s="1350"/>
      <c r="AQ163" s="1350"/>
      <c r="AR163" s="1350"/>
      <c r="AS163" s="1350"/>
      <c r="AT163" s="1350"/>
      <c r="AU163" s="1350"/>
      <c r="AV163" s="1350"/>
      <c r="AW163" s="1350"/>
      <c r="AX163" s="1350"/>
      <c r="AY163" s="1350"/>
      <c r="AZ163" s="1350"/>
      <c r="BA163" s="1350"/>
      <c r="BB163" s="1350"/>
      <c r="BC163" s="1350"/>
      <c r="BD163" s="1350"/>
      <c r="BE163" s="1350"/>
      <c r="BF163" s="1350"/>
      <c r="BG163" s="1350"/>
      <c r="BH163" s="1350"/>
      <c r="BI163" s="1350"/>
      <c r="BJ163" s="1350"/>
      <c r="BK163" s="1350"/>
      <c r="BL163" s="1350"/>
      <c r="BM163" s="1350"/>
      <c r="BN163" s="1350"/>
      <c r="BO163" s="1350"/>
      <c r="BP163" s="1350"/>
    </row>
    <row r="164" spans="3:68" ht="14.25">
      <c r="C164" s="1350"/>
      <c r="D164" s="1350"/>
      <c r="E164" s="1350"/>
      <c r="F164" s="1350"/>
      <c r="G164" s="1350"/>
      <c r="H164" s="1350"/>
      <c r="I164" s="1350"/>
      <c r="J164" s="1350"/>
      <c r="K164" s="1350"/>
      <c r="L164" s="1350"/>
      <c r="M164" s="1350"/>
      <c r="N164" s="1350"/>
      <c r="O164" s="1350"/>
      <c r="P164" s="1350"/>
      <c r="Q164" s="1350"/>
      <c r="R164" s="1350"/>
      <c r="S164" s="1350"/>
      <c r="T164" s="1350"/>
      <c r="U164" s="1350"/>
      <c r="V164" s="1350"/>
      <c r="W164" s="1350"/>
      <c r="X164" s="1350"/>
      <c r="Y164" s="1350"/>
      <c r="Z164" s="1350"/>
      <c r="AA164" s="1350"/>
      <c r="AB164" s="1350"/>
      <c r="AC164" s="1350"/>
      <c r="AD164" s="1350"/>
      <c r="AE164" s="1350"/>
      <c r="AF164" s="1350"/>
      <c r="AG164" s="1350"/>
      <c r="AH164" s="1350"/>
      <c r="AI164" s="1350"/>
      <c r="AJ164" s="1350"/>
      <c r="AK164" s="1350"/>
      <c r="AL164" s="1350"/>
      <c r="AM164" s="1350"/>
      <c r="AN164" s="1350"/>
      <c r="AO164" s="1350"/>
      <c r="AP164" s="1350"/>
      <c r="AQ164" s="1350"/>
      <c r="AR164" s="1350"/>
      <c r="AS164" s="1350"/>
      <c r="AT164" s="1350"/>
      <c r="AU164" s="1350"/>
      <c r="AV164" s="1350"/>
      <c r="AW164" s="1350"/>
      <c r="AX164" s="1350"/>
      <c r="AY164" s="1350"/>
      <c r="AZ164" s="1350"/>
      <c r="BA164" s="1350"/>
      <c r="BB164" s="1350"/>
      <c r="BC164" s="1350"/>
      <c r="BD164" s="1350"/>
      <c r="BE164" s="1350"/>
      <c r="BF164" s="1350"/>
      <c r="BG164" s="1350"/>
      <c r="BH164" s="1350"/>
      <c r="BI164" s="1350"/>
      <c r="BJ164" s="1350"/>
      <c r="BK164" s="1350"/>
      <c r="BL164" s="1350"/>
      <c r="BM164" s="1350"/>
      <c r="BN164" s="1350"/>
      <c r="BO164" s="1350"/>
      <c r="BP164" s="1350"/>
    </row>
    <row r="165" spans="3:68" ht="14.25">
      <c r="C165" s="1350"/>
      <c r="D165" s="1350"/>
      <c r="E165" s="1350"/>
      <c r="F165" s="1350"/>
      <c r="G165" s="1350"/>
      <c r="H165" s="1350"/>
      <c r="I165" s="1350"/>
      <c r="J165" s="1350"/>
      <c r="K165" s="1350"/>
      <c r="L165" s="1350"/>
      <c r="M165" s="1350"/>
      <c r="N165" s="1350"/>
      <c r="O165" s="1350"/>
      <c r="P165" s="1350"/>
      <c r="Q165" s="1350"/>
      <c r="R165" s="1350"/>
      <c r="S165" s="1350"/>
      <c r="T165" s="1350"/>
      <c r="U165" s="1350"/>
      <c r="V165" s="1350"/>
      <c r="W165" s="1350"/>
      <c r="X165" s="1350"/>
      <c r="Y165" s="1350"/>
      <c r="Z165" s="1350"/>
      <c r="AA165" s="1350"/>
      <c r="AB165" s="1350"/>
      <c r="AC165" s="1350"/>
      <c r="AD165" s="1350"/>
      <c r="AE165" s="1350"/>
      <c r="AF165" s="1350"/>
      <c r="AG165" s="1350"/>
      <c r="AH165" s="1350"/>
      <c r="AI165" s="1350"/>
      <c r="AJ165" s="1350"/>
      <c r="AK165" s="1350"/>
      <c r="AL165" s="1350"/>
      <c r="AM165" s="1350"/>
      <c r="AN165" s="1350"/>
      <c r="AO165" s="1350"/>
      <c r="AP165" s="1350"/>
      <c r="AQ165" s="1350"/>
      <c r="AR165" s="1350"/>
      <c r="AS165" s="1350"/>
      <c r="AT165" s="1350"/>
      <c r="AU165" s="1350"/>
      <c r="AV165" s="1350"/>
      <c r="AW165" s="1350"/>
      <c r="AX165" s="1350"/>
      <c r="AY165" s="1350"/>
      <c r="AZ165" s="1350"/>
      <c r="BA165" s="1350"/>
      <c r="BB165" s="1350"/>
      <c r="BC165" s="1350"/>
      <c r="BD165" s="1350"/>
      <c r="BE165" s="1350"/>
      <c r="BF165" s="1350"/>
      <c r="BG165" s="1350"/>
      <c r="BH165" s="1350"/>
      <c r="BI165" s="1350"/>
      <c r="BJ165" s="1350"/>
      <c r="BK165" s="1350"/>
      <c r="BL165" s="1350"/>
      <c r="BM165" s="1350"/>
      <c r="BN165" s="1350"/>
      <c r="BO165" s="1350"/>
      <c r="BP165" s="1350"/>
    </row>
    <row r="166" spans="3:68" ht="14.25">
      <c r="C166" s="1350"/>
      <c r="D166" s="1350"/>
      <c r="E166" s="1350"/>
      <c r="F166" s="1350"/>
      <c r="G166" s="1350"/>
      <c r="H166" s="1350"/>
      <c r="I166" s="1350"/>
      <c r="J166" s="1350"/>
      <c r="K166" s="1350"/>
      <c r="L166" s="1350"/>
      <c r="M166" s="1350"/>
      <c r="N166" s="1350"/>
      <c r="O166" s="1350"/>
      <c r="P166" s="1350"/>
      <c r="Q166" s="1350"/>
      <c r="R166" s="1350"/>
      <c r="S166" s="1350"/>
      <c r="T166" s="1350"/>
      <c r="U166" s="1350"/>
      <c r="V166" s="1350"/>
      <c r="W166" s="1350"/>
      <c r="X166" s="1350"/>
      <c r="Y166" s="1350"/>
      <c r="Z166" s="1350"/>
      <c r="AA166" s="1350"/>
      <c r="AB166" s="1350"/>
      <c r="AC166" s="1350"/>
      <c r="AD166" s="1350"/>
      <c r="AE166" s="1350"/>
      <c r="AF166" s="1350"/>
      <c r="AG166" s="1350"/>
      <c r="AH166" s="1350"/>
      <c r="AI166" s="1350"/>
      <c r="AJ166" s="1350"/>
      <c r="AK166" s="1350"/>
      <c r="AL166" s="1350"/>
      <c r="AM166" s="1350"/>
      <c r="AN166" s="1350"/>
      <c r="AO166" s="1350"/>
      <c r="AP166" s="1350"/>
      <c r="AQ166" s="1350"/>
      <c r="AR166" s="1350"/>
      <c r="AS166" s="1350"/>
      <c r="AT166" s="1350"/>
      <c r="AU166" s="1350"/>
      <c r="AV166" s="1350"/>
      <c r="AW166" s="1350"/>
      <c r="AX166" s="1350"/>
      <c r="AY166" s="1350"/>
      <c r="AZ166" s="1350"/>
      <c r="BA166" s="1350"/>
      <c r="BB166" s="1350"/>
      <c r="BC166" s="1350"/>
      <c r="BD166" s="1350"/>
      <c r="BE166" s="1350"/>
      <c r="BF166" s="1350"/>
      <c r="BG166" s="1350"/>
      <c r="BH166" s="1350"/>
      <c r="BI166" s="1350"/>
      <c r="BJ166" s="1350"/>
      <c r="BK166" s="1350"/>
      <c r="BL166" s="1350"/>
      <c r="BM166" s="1350"/>
      <c r="BN166" s="1350"/>
      <c r="BO166" s="1350"/>
      <c r="BP166" s="1350"/>
    </row>
    <row r="167" spans="3:68" ht="14.25">
      <c r="C167" s="1350"/>
      <c r="D167" s="1350"/>
      <c r="E167" s="1350"/>
      <c r="F167" s="1350"/>
      <c r="G167" s="1350"/>
      <c r="H167" s="1350"/>
      <c r="I167" s="1350"/>
      <c r="J167" s="1350"/>
      <c r="K167" s="1350"/>
      <c r="L167" s="1350"/>
      <c r="M167" s="1350"/>
      <c r="N167" s="1350"/>
      <c r="O167" s="1350"/>
      <c r="P167" s="1350"/>
      <c r="Q167" s="1350"/>
      <c r="R167" s="1350"/>
      <c r="S167" s="1350"/>
      <c r="T167" s="1350"/>
      <c r="U167" s="1350"/>
      <c r="V167" s="1350"/>
      <c r="W167" s="1350"/>
      <c r="X167" s="1350"/>
      <c r="Y167" s="1350"/>
      <c r="Z167" s="1350"/>
      <c r="AA167" s="1350"/>
      <c r="AB167" s="1350"/>
      <c r="AC167" s="1350"/>
      <c r="AD167" s="1350"/>
      <c r="AE167" s="1350"/>
      <c r="AF167" s="1350"/>
      <c r="AG167" s="1350"/>
      <c r="AH167" s="1350"/>
      <c r="AI167" s="1350"/>
      <c r="AJ167" s="1350"/>
      <c r="AK167" s="1350"/>
      <c r="AL167" s="1350"/>
      <c r="AM167" s="1350"/>
      <c r="AN167" s="1350"/>
      <c r="AO167" s="1350"/>
      <c r="AP167" s="1350"/>
      <c r="AQ167" s="1350"/>
      <c r="AR167" s="1350"/>
      <c r="AS167" s="1350"/>
      <c r="AT167" s="1350"/>
      <c r="AU167" s="1350"/>
      <c r="AV167" s="1350"/>
      <c r="AW167" s="1350"/>
      <c r="AX167" s="1350"/>
      <c r="AY167" s="1350"/>
      <c r="AZ167" s="1350"/>
      <c r="BA167" s="1350"/>
      <c r="BB167" s="1350"/>
      <c r="BC167" s="1350"/>
      <c r="BD167" s="1350"/>
      <c r="BE167" s="1350"/>
      <c r="BF167" s="1350"/>
      <c r="BG167" s="1350"/>
      <c r="BH167" s="1350"/>
      <c r="BI167" s="1350"/>
      <c r="BJ167" s="1350"/>
      <c r="BK167" s="1350"/>
      <c r="BL167" s="1350"/>
      <c r="BM167" s="1350"/>
      <c r="BN167" s="1350"/>
      <c r="BO167" s="1350"/>
      <c r="BP167" s="1350"/>
    </row>
    <row r="168" spans="3:68" ht="14.25">
      <c r="C168" s="1350"/>
      <c r="D168" s="1350"/>
      <c r="E168" s="1350"/>
      <c r="F168" s="1350"/>
      <c r="G168" s="1350"/>
      <c r="H168" s="1350"/>
      <c r="I168" s="1350"/>
      <c r="J168" s="1350"/>
      <c r="K168" s="1350"/>
      <c r="L168" s="1350"/>
      <c r="M168" s="1350"/>
      <c r="N168" s="1350"/>
      <c r="O168" s="1350"/>
      <c r="P168" s="1350"/>
      <c r="Q168" s="1350"/>
      <c r="R168" s="1350"/>
      <c r="S168" s="1350"/>
      <c r="T168" s="1350"/>
      <c r="U168" s="1350"/>
      <c r="V168" s="1350"/>
      <c r="W168" s="1350"/>
      <c r="X168" s="1350"/>
      <c r="Y168" s="1350"/>
      <c r="Z168" s="1350"/>
      <c r="AA168" s="1350"/>
      <c r="AB168" s="1350"/>
      <c r="AC168" s="1350"/>
      <c r="AD168" s="1350"/>
      <c r="AE168" s="1350"/>
      <c r="AF168" s="1350"/>
      <c r="AG168" s="1350"/>
      <c r="AH168" s="1350"/>
      <c r="AI168" s="1350"/>
      <c r="AJ168" s="1350"/>
      <c r="AK168" s="1350"/>
      <c r="AL168" s="1350"/>
      <c r="AM168" s="1350"/>
      <c r="AN168" s="1350"/>
      <c r="AO168" s="1350"/>
      <c r="AP168" s="1350"/>
      <c r="AQ168" s="1350"/>
      <c r="AR168" s="1350"/>
      <c r="AS168" s="1350"/>
      <c r="AT168" s="1350"/>
      <c r="AU168" s="1350"/>
      <c r="AV168" s="1350"/>
      <c r="AW168" s="1350"/>
      <c r="AX168" s="1350"/>
      <c r="AY168" s="1350"/>
      <c r="AZ168" s="1350"/>
      <c r="BA168" s="1350"/>
      <c r="BB168" s="1350"/>
      <c r="BC168" s="1350"/>
      <c r="BD168" s="1350"/>
      <c r="BE168" s="1350"/>
      <c r="BF168" s="1350"/>
      <c r="BG168" s="1350"/>
      <c r="BH168" s="1350"/>
      <c r="BI168" s="1350"/>
      <c r="BJ168" s="1350"/>
      <c r="BK168" s="1350"/>
      <c r="BL168" s="1350"/>
      <c r="BM168" s="1350"/>
      <c r="BN168" s="1350"/>
      <c r="BO168" s="1350"/>
      <c r="BP168" s="1350"/>
    </row>
    <row r="169" spans="3:68" ht="14.25">
      <c r="C169" s="1350"/>
      <c r="D169" s="1350"/>
      <c r="E169" s="1350"/>
      <c r="F169" s="1350"/>
      <c r="G169" s="1350"/>
      <c r="H169" s="1350"/>
      <c r="I169" s="1350"/>
      <c r="J169" s="1350"/>
      <c r="K169" s="1350"/>
      <c r="L169" s="1350"/>
      <c r="M169" s="1350"/>
      <c r="N169" s="1350"/>
      <c r="O169" s="1350"/>
      <c r="P169" s="1350"/>
      <c r="Q169" s="1350"/>
      <c r="R169" s="1350"/>
      <c r="S169" s="1350"/>
      <c r="T169" s="1350"/>
      <c r="U169" s="1350"/>
      <c r="V169" s="1350"/>
      <c r="W169" s="1350"/>
      <c r="X169" s="1350"/>
      <c r="Y169" s="1350"/>
      <c r="Z169" s="1350"/>
      <c r="AA169" s="1350"/>
      <c r="AB169" s="1350"/>
      <c r="AC169" s="1350"/>
      <c r="AD169" s="1350"/>
      <c r="AE169" s="1350"/>
      <c r="AF169" s="1350"/>
      <c r="AG169" s="1350"/>
      <c r="AH169" s="1350"/>
      <c r="AI169" s="1350"/>
      <c r="AJ169" s="1350"/>
      <c r="AK169" s="1350"/>
      <c r="AL169" s="1350"/>
      <c r="AM169" s="1350"/>
      <c r="AN169" s="1350"/>
      <c r="AO169" s="1350"/>
      <c r="AP169" s="1350"/>
      <c r="AQ169" s="1350"/>
      <c r="AR169" s="1350"/>
      <c r="AS169" s="1350"/>
      <c r="AT169" s="1350"/>
      <c r="AU169" s="1350"/>
      <c r="AV169" s="1350"/>
      <c r="AW169" s="1350"/>
      <c r="AX169" s="1350"/>
      <c r="AY169" s="1350"/>
      <c r="AZ169" s="1350"/>
      <c r="BA169" s="1350"/>
      <c r="BB169" s="1350"/>
      <c r="BC169" s="1350"/>
      <c r="BD169" s="1350"/>
      <c r="BE169" s="1350"/>
      <c r="BF169" s="1350"/>
      <c r="BG169" s="1350"/>
      <c r="BH169" s="1350"/>
      <c r="BI169" s="1350"/>
      <c r="BJ169" s="1350"/>
      <c r="BK169" s="1350"/>
      <c r="BL169" s="1350"/>
      <c r="BM169" s="1350"/>
      <c r="BN169" s="1350"/>
      <c r="BO169" s="1350"/>
      <c r="BP169" s="1350"/>
    </row>
    <row r="170" spans="3:68" ht="14.25">
      <c r="C170" s="1350"/>
      <c r="D170" s="1350"/>
      <c r="E170" s="1350"/>
      <c r="F170" s="1350"/>
      <c r="G170" s="1350"/>
      <c r="H170" s="1350"/>
      <c r="I170" s="1350"/>
      <c r="J170" s="1350"/>
      <c r="K170" s="1350"/>
      <c r="L170" s="1350"/>
      <c r="M170" s="1350"/>
      <c r="N170" s="1350"/>
      <c r="O170" s="1350"/>
      <c r="P170" s="1350"/>
      <c r="Q170" s="1350"/>
      <c r="R170" s="1350"/>
      <c r="S170" s="1350"/>
      <c r="T170" s="1350"/>
      <c r="U170" s="1350"/>
      <c r="V170" s="1350"/>
      <c r="W170" s="1350"/>
      <c r="X170" s="1350"/>
      <c r="Y170" s="1350"/>
      <c r="Z170" s="1350"/>
      <c r="AA170" s="1350"/>
      <c r="AB170" s="1350"/>
      <c r="AC170" s="1350"/>
      <c r="AD170" s="1350"/>
      <c r="AE170" s="1350"/>
      <c r="AF170" s="1350"/>
      <c r="AG170" s="1350"/>
      <c r="AH170" s="1350"/>
      <c r="AI170" s="1350"/>
      <c r="AJ170" s="1350"/>
      <c r="AK170" s="1350"/>
      <c r="AL170" s="1350"/>
      <c r="AM170" s="1350"/>
      <c r="AN170" s="1350"/>
      <c r="AO170" s="1350"/>
      <c r="AP170" s="1350"/>
      <c r="AQ170" s="1350"/>
      <c r="AR170" s="1350"/>
      <c r="AS170" s="1350"/>
      <c r="AT170" s="1350"/>
      <c r="AU170" s="1350"/>
      <c r="AV170" s="1350"/>
      <c r="AW170" s="1350"/>
      <c r="AX170" s="1350"/>
      <c r="AY170" s="1350"/>
      <c r="AZ170" s="1350"/>
      <c r="BA170" s="1350"/>
      <c r="BB170" s="1350"/>
      <c r="BC170" s="1350"/>
      <c r="BD170" s="1350"/>
      <c r="BE170" s="1350"/>
      <c r="BF170" s="1350"/>
      <c r="BG170" s="1350"/>
      <c r="BH170" s="1350"/>
      <c r="BI170" s="1350"/>
      <c r="BJ170" s="1350"/>
      <c r="BK170" s="1350"/>
      <c r="BL170" s="1350"/>
      <c r="BM170" s="1350"/>
      <c r="BN170" s="1350"/>
      <c r="BO170" s="1350"/>
      <c r="BP170" s="1350"/>
    </row>
    <row r="171" spans="3:68" ht="14.25">
      <c r="C171" s="1350"/>
      <c r="D171" s="1350"/>
      <c r="E171" s="1350"/>
      <c r="F171" s="1350"/>
      <c r="G171" s="1350"/>
      <c r="H171" s="1350"/>
      <c r="I171" s="1350"/>
      <c r="J171" s="1350"/>
      <c r="K171" s="1350"/>
      <c r="L171" s="1350"/>
      <c r="M171" s="1350"/>
      <c r="N171" s="1350"/>
      <c r="O171" s="1350"/>
      <c r="P171" s="1350"/>
      <c r="Q171" s="1350"/>
      <c r="R171" s="1350"/>
      <c r="S171" s="1350"/>
      <c r="T171" s="1350"/>
      <c r="U171" s="1350"/>
      <c r="V171" s="1350"/>
      <c r="W171" s="1350"/>
      <c r="X171" s="1350"/>
      <c r="Y171" s="1350"/>
      <c r="Z171" s="1350"/>
      <c r="AA171" s="1350"/>
      <c r="AB171" s="1350"/>
      <c r="AC171" s="1350"/>
      <c r="AD171" s="1350"/>
      <c r="AE171" s="1350"/>
      <c r="AF171" s="1350"/>
      <c r="AG171" s="1350"/>
      <c r="AH171" s="1350"/>
      <c r="AI171" s="1350"/>
      <c r="AJ171" s="1350"/>
      <c r="AK171" s="1350"/>
      <c r="AL171" s="1350"/>
      <c r="AM171" s="1350"/>
      <c r="AN171" s="1350"/>
      <c r="AO171" s="1350"/>
      <c r="AP171" s="1350"/>
      <c r="AQ171" s="1350"/>
      <c r="AR171" s="1350"/>
      <c r="AS171" s="1350"/>
      <c r="AT171" s="1350"/>
      <c r="AU171" s="1350"/>
      <c r="AV171" s="1350"/>
      <c r="AW171" s="1350"/>
      <c r="AX171" s="1350"/>
      <c r="AY171" s="1350"/>
      <c r="AZ171" s="1350"/>
      <c r="BA171" s="1350"/>
      <c r="BB171" s="1350"/>
      <c r="BC171" s="1350"/>
      <c r="BD171" s="1350"/>
      <c r="BE171" s="1350"/>
      <c r="BF171" s="1350"/>
      <c r="BG171" s="1350"/>
      <c r="BH171" s="1350"/>
      <c r="BI171" s="1350"/>
      <c r="BJ171" s="1350"/>
      <c r="BK171" s="1350"/>
      <c r="BL171" s="1350"/>
      <c r="BM171" s="1350"/>
      <c r="BN171" s="1350"/>
      <c r="BO171" s="1350"/>
      <c r="BP171" s="1350"/>
    </row>
    <row r="172" spans="3:68" ht="14.25">
      <c r="C172" s="1350"/>
      <c r="D172" s="1350"/>
      <c r="E172" s="1350"/>
      <c r="F172" s="1350"/>
      <c r="G172" s="1350"/>
      <c r="H172" s="1350"/>
      <c r="I172" s="1350"/>
      <c r="J172" s="1350"/>
      <c r="K172" s="1350"/>
      <c r="L172" s="1350"/>
      <c r="M172" s="1350"/>
      <c r="N172" s="1350"/>
      <c r="O172" s="1350"/>
      <c r="P172" s="1350"/>
      <c r="Q172" s="1350"/>
      <c r="R172" s="1350"/>
      <c r="S172" s="1350"/>
      <c r="T172" s="1350"/>
      <c r="U172" s="1350"/>
      <c r="V172" s="1350"/>
      <c r="W172" s="1350"/>
      <c r="X172" s="1350"/>
      <c r="Y172" s="1350"/>
      <c r="Z172" s="1350"/>
      <c r="AA172" s="1350"/>
      <c r="AB172" s="1350"/>
      <c r="AC172" s="1350"/>
      <c r="AD172" s="1350"/>
      <c r="AE172" s="1350"/>
      <c r="AF172" s="1350"/>
      <c r="AG172" s="1350"/>
      <c r="AH172" s="1350"/>
      <c r="AI172" s="1350"/>
      <c r="AJ172" s="1350"/>
      <c r="AK172" s="1350"/>
      <c r="AL172" s="1350"/>
      <c r="AM172" s="1350"/>
      <c r="AN172" s="1350"/>
      <c r="AO172" s="1350"/>
      <c r="AP172" s="1350"/>
      <c r="AQ172" s="1350"/>
      <c r="AR172" s="1350"/>
      <c r="AS172" s="1350"/>
      <c r="AT172" s="1350"/>
      <c r="AU172" s="1350"/>
      <c r="AV172" s="1350"/>
      <c r="AW172" s="1350"/>
      <c r="AX172" s="1350"/>
      <c r="AY172" s="1350"/>
      <c r="AZ172" s="1350"/>
      <c r="BA172" s="1350"/>
      <c r="BB172" s="1350"/>
      <c r="BC172" s="1350"/>
      <c r="BD172" s="1350"/>
      <c r="BE172" s="1350"/>
      <c r="BF172" s="1350"/>
      <c r="BG172" s="1350"/>
      <c r="BH172" s="1350"/>
      <c r="BI172" s="1350"/>
      <c r="BJ172" s="1350"/>
      <c r="BK172" s="1350"/>
      <c r="BL172" s="1350"/>
      <c r="BM172" s="1350"/>
      <c r="BN172" s="1350"/>
      <c r="BO172" s="1350"/>
      <c r="BP172" s="1350"/>
    </row>
    <row r="173" spans="3:68" ht="14.25">
      <c r="C173" s="1350"/>
      <c r="D173" s="1350"/>
      <c r="E173" s="1350"/>
      <c r="F173" s="1350"/>
      <c r="G173" s="1350"/>
      <c r="H173" s="1350"/>
      <c r="I173" s="1350"/>
      <c r="J173" s="1350"/>
      <c r="K173" s="1350"/>
      <c r="L173" s="1350"/>
      <c r="M173" s="1350"/>
      <c r="N173" s="1350"/>
      <c r="O173" s="1350"/>
      <c r="P173" s="1350"/>
      <c r="Q173" s="1350"/>
      <c r="R173" s="1350"/>
      <c r="S173" s="1350"/>
      <c r="T173" s="1350"/>
      <c r="U173" s="1350"/>
      <c r="V173" s="1350"/>
      <c r="W173" s="1350"/>
      <c r="X173" s="1350"/>
      <c r="Y173" s="1350"/>
      <c r="Z173" s="1350"/>
      <c r="AA173" s="1350"/>
      <c r="AB173" s="1350"/>
      <c r="AC173" s="1350"/>
      <c r="AD173" s="1350"/>
      <c r="AE173" s="1350"/>
      <c r="AF173" s="1350"/>
      <c r="AG173" s="1350"/>
      <c r="AH173" s="1350"/>
      <c r="AI173" s="1350"/>
      <c r="AJ173" s="1350"/>
      <c r="AK173" s="1350"/>
      <c r="AL173" s="1350"/>
      <c r="AM173" s="1350"/>
      <c r="AN173" s="1350"/>
      <c r="AO173" s="1350"/>
      <c r="AP173" s="1350"/>
      <c r="AQ173" s="1350"/>
      <c r="AR173" s="1350"/>
      <c r="AS173" s="1350"/>
      <c r="AT173" s="1350"/>
      <c r="AU173" s="1350"/>
      <c r="AV173" s="1350"/>
      <c r="AW173" s="1350"/>
      <c r="AX173" s="1350"/>
      <c r="AY173" s="1350"/>
      <c r="AZ173" s="1350"/>
      <c r="BA173" s="1350"/>
      <c r="BB173" s="1350"/>
      <c r="BC173" s="1350"/>
      <c r="BD173" s="1350"/>
      <c r="BE173" s="1350"/>
      <c r="BF173" s="1350"/>
      <c r="BG173" s="1350"/>
      <c r="BH173" s="1350"/>
      <c r="BI173" s="1350"/>
      <c r="BJ173" s="1350"/>
      <c r="BK173" s="1350"/>
      <c r="BL173" s="1350"/>
      <c r="BM173" s="1350"/>
      <c r="BN173" s="1350"/>
      <c r="BO173" s="1350"/>
      <c r="BP173" s="1350"/>
    </row>
    <row r="174" spans="3:68" ht="14.25">
      <c r="C174" s="1350"/>
      <c r="D174" s="1350"/>
      <c r="E174" s="1350"/>
      <c r="F174" s="1350"/>
      <c r="G174" s="1350"/>
      <c r="H174" s="1350"/>
      <c r="I174" s="1350"/>
      <c r="J174" s="1350"/>
      <c r="K174" s="1350"/>
      <c r="L174" s="1350"/>
      <c r="M174" s="1350"/>
      <c r="N174" s="1350"/>
      <c r="O174" s="1350"/>
      <c r="P174" s="1350"/>
      <c r="Q174" s="1350"/>
      <c r="R174" s="1350"/>
      <c r="S174" s="1350"/>
      <c r="T174" s="1350"/>
      <c r="U174" s="1350"/>
      <c r="V174" s="1350"/>
      <c r="W174" s="1350"/>
      <c r="X174" s="1350"/>
      <c r="Y174" s="1350"/>
      <c r="Z174" s="1350"/>
      <c r="AA174" s="1350"/>
      <c r="AB174" s="1350"/>
      <c r="AC174" s="1350"/>
      <c r="AD174" s="1350"/>
      <c r="AE174" s="1350"/>
      <c r="AF174" s="1350"/>
      <c r="AG174" s="1350"/>
      <c r="AH174" s="1350"/>
      <c r="AI174" s="1350"/>
      <c r="AJ174" s="1350"/>
      <c r="AK174" s="1350"/>
      <c r="AL174" s="1350"/>
      <c r="AM174" s="1350"/>
      <c r="AN174" s="1350"/>
      <c r="AO174" s="1350"/>
      <c r="AP174" s="1350"/>
      <c r="AQ174" s="1350"/>
      <c r="AR174" s="1350"/>
      <c r="AS174" s="1350"/>
      <c r="AT174" s="1350"/>
      <c r="AU174" s="1350"/>
      <c r="AV174" s="1350"/>
      <c r="AW174" s="1350"/>
      <c r="AX174" s="1350"/>
      <c r="AY174" s="1350"/>
      <c r="AZ174" s="1350"/>
      <c r="BA174" s="1350"/>
      <c r="BB174" s="1350"/>
      <c r="BC174" s="1350"/>
      <c r="BD174" s="1350"/>
      <c r="BE174" s="1350"/>
      <c r="BF174" s="1350"/>
      <c r="BG174" s="1350"/>
      <c r="BH174" s="1350"/>
      <c r="BI174" s="1350"/>
      <c r="BJ174" s="1350"/>
      <c r="BK174" s="1350"/>
      <c r="BL174" s="1350"/>
      <c r="BM174" s="1350"/>
      <c r="BN174" s="1350"/>
      <c r="BO174" s="1350"/>
      <c r="BP174" s="1350"/>
    </row>
    <row r="175" spans="3:68" ht="14.25">
      <c r="C175" s="1350"/>
      <c r="D175" s="1350"/>
      <c r="E175" s="1350"/>
      <c r="F175" s="1350"/>
      <c r="G175" s="1350"/>
      <c r="H175" s="1350"/>
      <c r="I175" s="1350"/>
      <c r="J175" s="1350"/>
      <c r="K175" s="1350"/>
      <c r="L175" s="1350"/>
      <c r="M175" s="1350"/>
      <c r="N175" s="1350"/>
      <c r="O175" s="1350"/>
      <c r="P175" s="1350"/>
      <c r="Q175" s="1350"/>
      <c r="R175" s="1350"/>
      <c r="S175" s="1350"/>
      <c r="T175" s="1350"/>
      <c r="U175" s="1350"/>
      <c r="V175" s="1350"/>
      <c r="W175" s="1350"/>
      <c r="X175" s="1350"/>
      <c r="Y175" s="1350"/>
      <c r="Z175" s="1350"/>
      <c r="AA175" s="1350"/>
      <c r="AB175" s="1350"/>
      <c r="AC175" s="1350"/>
      <c r="AD175" s="1350"/>
      <c r="AE175" s="1350"/>
      <c r="AF175" s="1350"/>
      <c r="AG175" s="1350"/>
      <c r="AH175" s="1350"/>
      <c r="AI175" s="1350"/>
      <c r="AJ175" s="1350"/>
      <c r="AK175" s="1350"/>
      <c r="AL175" s="1350"/>
      <c r="AM175" s="1350"/>
      <c r="AN175" s="1350"/>
      <c r="AO175" s="1350"/>
      <c r="AP175" s="1350"/>
      <c r="AQ175" s="1350"/>
      <c r="AR175" s="1350"/>
      <c r="AS175" s="1350"/>
      <c r="AT175" s="1350"/>
      <c r="AU175" s="1350"/>
      <c r="AV175" s="1350"/>
      <c r="AW175" s="1350"/>
      <c r="AX175" s="1350"/>
      <c r="AY175" s="1350"/>
      <c r="AZ175" s="1350"/>
      <c r="BA175" s="1350"/>
      <c r="BB175" s="1350"/>
      <c r="BC175" s="1350"/>
      <c r="BD175" s="1350"/>
      <c r="BE175" s="1350"/>
      <c r="BF175" s="1350"/>
      <c r="BG175" s="1350"/>
      <c r="BH175" s="1350"/>
      <c r="BI175" s="1350"/>
      <c r="BJ175" s="1350"/>
      <c r="BK175" s="1350"/>
      <c r="BL175" s="1350"/>
      <c r="BM175" s="1350"/>
      <c r="BN175" s="1350"/>
      <c r="BO175" s="1350"/>
      <c r="BP175" s="1350"/>
    </row>
    <row r="176" spans="3:68" ht="14.25">
      <c r="C176" s="1350"/>
      <c r="D176" s="1350"/>
      <c r="E176" s="1350"/>
      <c r="F176" s="1350"/>
      <c r="G176" s="1350"/>
      <c r="H176" s="1350"/>
      <c r="I176" s="1350"/>
      <c r="J176" s="1350"/>
      <c r="K176" s="1350"/>
      <c r="L176" s="1350"/>
      <c r="M176" s="1350"/>
      <c r="N176" s="1350"/>
      <c r="O176" s="1350"/>
      <c r="P176" s="1350"/>
      <c r="Q176" s="1350"/>
      <c r="R176" s="1350"/>
      <c r="S176" s="1350"/>
      <c r="T176" s="1350"/>
      <c r="U176" s="1350"/>
      <c r="V176" s="1350"/>
      <c r="W176" s="1350"/>
      <c r="X176" s="1350"/>
      <c r="Y176" s="1350"/>
      <c r="Z176" s="1350"/>
      <c r="AA176" s="1350"/>
      <c r="AB176" s="1350"/>
      <c r="AC176" s="1350"/>
      <c r="AD176" s="1350"/>
      <c r="AE176" s="1350"/>
      <c r="AF176" s="1350"/>
      <c r="AG176" s="1350"/>
      <c r="AH176" s="1350"/>
      <c r="AI176" s="1350"/>
      <c r="AJ176" s="1350"/>
      <c r="AK176" s="1350"/>
      <c r="AL176" s="1350"/>
      <c r="AM176" s="1350"/>
      <c r="AN176" s="1350"/>
      <c r="AO176" s="1350"/>
      <c r="AP176" s="1350"/>
      <c r="AQ176" s="1350"/>
      <c r="AR176" s="1350"/>
      <c r="AS176" s="1350"/>
      <c r="AT176" s="1350"/>
      <c r="AU176" s="1350"/>
      <c r="AV176" s="1350"/>
      <c r="AW176" s="1350"/>
      <c r="AX176" s="1350"/>
      <c r="AY176" s="1350"/>
      <c r="AZ176" s="1350"/>
      <c r="BA176" s="1350"/>
      <c r="BB176" s="1350"/>
      <c r="BC176" s="1350"/>
      <c r="BD176" s="1350"/>
      <c r="BE176" s="1350"/>
      <c r="BF176" s="1350"/>
      <c r="BG176" s="1350"/>
      <c r="BH176" s="1350"/>
      <c r="BI176" s="1350"/>
      <c r="BJ176" s="1350"/>
      <c r="BK176" s="1350"/>
      <c r="BL176" s="1350"/>
      <c r="BM176" s="1350"/>
      <c r="BN176" s="1350"/>
      <c r="BO176" s="1350"/>
      <c r="BP176" s="1350"/>
    </row>
    <row r="177" spans="3:68" ht="14.25">
      <c r="C177" s="1350"/>
      <c r="D177" s="1350"/>
      <c r="E177" s="1350"/>
      <c r="F177" s="1350"/>
      <c r="G177" s="1350"/>
      <c r="H177" s="1350"/>
      <c r="I177" s="1350"/>
      <c r="J177" s="1350"/>
      <c r="K177" s="1350"/>
      <c r="L177" s="1350"/>
      <c r="M177" s="1350"/>
      <c r="N177" s="1350"/>
      <c r="O177" s="1350"/>
      <c r="P177" s="1350"/>
      <c r="Q177" s="1350"/>
      <c r="R177" s="1350"/>
      <c r="S177" s="1350"/>
      <c r="T177" s="1350"/>
      <c r="U177" s="1350"/>
      <c r="V177" s="1350"/>
      <c r="W177" s="1350"/>
      <c r="X177" s="1350"/>
      <c r="Y177" s="1350"/>
      <c r="Z177" s="1350"/>
      <c r="AA177" s="1350"/>
      <c r="AB177" s="1350"/>
      <c r="AC177" s="1350"/>
      <c r="AD177" s="1350"/>
      <c r="AE177" s="1350"/>
      <c r="AF177" s="1350"/>
      <c r="AG177" s="1350"/>
      <c r="AH177" s="1350"/>
      <c r="AI177" s="1350"/>
      <c r="AJ177" s="1350"/>
      <c r="AK177" s="1350"/>
      <c r="AL177" s="1350"/>
      <c r="AM177" s="1350"/>
      <c r="AN177" s="1350"/>
      <c r="AO177" s="1350"/>
      <c r="AP177" s="1350"/>
      <c r="AQ177" s="1350"/>
      <c r="AR177" s="1350"/>
      <c r="AS177" s="1350"/>
      <c r="AT177" s="1350"/>
      <c r="AU177" s="1350"/>
      <c r="AV177" s="1350"/>
      <c r="AW177" s="1350"/>
      <c r="AX177" s="1350"/>
      <c r="AY177" s="1350"/>
      <c r="AZ177" s="1350"/>
      <c r="BA177" s="1350"/>
      <c r="BB177" s="1350"/>
      <c r="BC177" s="1350"/>
      <c r="BD177" s="1350"/>
      <c r="BE177" s="1350"/>
      <c r="BF177" s="1350"/>
      <c r="BG177" s="1350"/>
      <c r="BH177" s="1350"/>
      <c r="BI177" s="1350"/>
      <c r="BJ177" s="1350"/>
      <c r="BK177" s="1350"/>
      <c r="BL177" s="1350"/>
      <c r="BM177" s="1350"/>
      <c r="BN177" s="1350"/>
      <c r="BO177" s="1350"/>
      <c r="BP177" s="1350"/>
    </row>
    <row r="178" spans="3:68" ht="14.25">
      <c r="C178" s="1350"/>
      <c r="D178" s="1350"/>
      <c r="E178" s="1350"/>
      <c r="F178" s="1350"/>
      <c r="G178" s="1350"/>
      <c r="H178" s="1350"/>
      <c r="I178" s="1350"/>
      <c r="J178" s="1350"/>
      <c r="K178" s="1350"/>
      <c r="L178" s="1350"/>
      <c r="M178" s="1350"/>
      <c r="N178" s="1350"/>
      <c r="O178" s="1350"/>
      <c r="P178" s="1350"/>
      <c r="Q178" s="1350"/>
      <c r="R178" s="1350"/>
      <c r="S178" s="1350"/>
      <c r="T178" s="1350"/>
      <c r="U178" s="1350"/>
      <c r="V178" s="1350"/>
      <c r="W178" s="1350"/>
      <c r="X178" s="1350"/>
      <c r="Y178" s="1350"/>
      <c r="Z178" s="1350"/>
      <c r="AA178" s="1350"/>
      <c r="AB178" s="1350"/>
      <c r="AC178" s="1350"/>
      <c r="AD178" s="1350"/>
      <c r="AE178" s="1350"/>
      <c r="AF178" s="1350"/>
      <c r="AG178" s="1350"/>
      <c r="AH178" s="1350"/>
      <c r="AI178" s="1350"/>
      <c r="AJ178" s="1350"/>
      <c r="AK178" s="1350"/>
      <c r="AL178" s="1350"/>
      <c r="AM178" s="1350"/>
      <c r="AN178" s="1350"/>
      <c r="AO178" s="1350"/>
      <c r="AP178" s="1350"/>
      <c r="AQ178" s="1350"/>
      <c r="AR178" s="1350"/>
      <c r="AS178" s="1350"/>
      <c r="AT178" s="1350"/>
      <c r="AU178" s="1350"/>
      <c r="AV178" s="1350"/>
      <c r="AW178" s="1350"/>
      <c r="AX178" s="1350"/>
      <c r="AY178" s="1350"/>
      <c r="AZ178" s="1350"/>
      <c r="BA178" s="1350"/>
      <c r="BB178" s="1350"/>
      <c r="BC178" s="1350"/>
      <c r="BD178" s="1350"/>
      <c r="BE178" s="1350"/>
      <c r="BF178" s="1350"/>
      <c r="BG178" s="1350"/>
      <c r="BH178" s="1350"/>
      <c r="BI178" s="1350"/>
      <c r="BJ178" s="1350"/>
      <c r="BK178" s="1350"/>
      <c r="BL178" s="1350"/>
      <c r="BM178" s="1350"/>
      <c r="BN178" s="1350"/>
      <c r="BO178" s="1350"/>
      <c r="BP178" s="1350"/>
    </row>
    <row r="179" spans="3:68" ht="14.25">
      <c r="C179" s="1350"/>
      <c r="D179" s="1350"/>
      <c r="E179" s="1350"/>
      <c r="F179" s="1350"/>
      <c r="G179" s="1350"/>
      <c r="H179" s="1350"/>
      <c r="I179" s="1350"/>
      <c r="J179" s="1350"/>
      <c r="K179" s="1350"/>
      <c r="L179" s="1350"/>
      <c r="M179" s="1350"/>
      <c r="N179" s="1350"/>
      <c r="O179" s="1350"/>
      <c r="P179" s="1350"/>
      <c r="Q179" s="1350"/>
      <c r="R179" s="1350"/>
      <c r="S179" s="1350"/>
      <c r="T179" s="1350"/>
      <c r="U179" s="1350"/>
      <c r="V179" s="1350"/>
      <c r="W179" s="1350"/>
      <c r="X179" s="1350"/>
      <c r="Y179" s="1350"/>
      <c r="Z179" s="1350"/>
      <c r="AA179" s="1350"/>
      <c r="AB179" s="1350"/>
      <c r="AC179" s="1350"/>
      <c r="AD179" s="1350"/>
      <c r="AE179" s="1350"/>
      <c r="AF179" s="1350"/>
      <c r="AG179" s="1350"/>
      <c r="AH179" s="1350"/>
      <c r="AI179" s="1350"/>
      <c r="AJ179" s="1350"/>
      <c r="AK179" s="1350"/>
      <c r="AL179" s="1350"/>
      <c r="AM179" s="1350"/>
      <c r="AN179" s="1350"/>
      <c r="AO179" s="1350"/>
      <c r="AP179" s="1350"/>
      <c r="AQ179" s="1350"/>
      <c r="AR179" s="1350"/>
      <c r="AS179" s="1350"/>
      <c r="AT179" s="1350"/>
      <c r="AU179" s="1350"/>
      <c r="AV179" s="1350"/>
      <c r="AW179" s="1350"/>
      <c r="AX179" s="1350"/>
      <c r="AY179" s="1350"/>
      <c r="AZ179" s="1350"/>
      <c r="BA179" s="1350"/>
      <c r="BB179" s="1350"/>
      <c r="BC179" s="1350"/>
      <c r="BD179" s="1350"/>
      <c r="BE179" s="1350"/>
      <c r="BF179" s="1350"/>
      <c r="BG179" s="1350"/>
      <c r="BH179" s="1350"/>
      <c r="BI179" s="1350"/>
      <c r="BJ179" s="1350"/>
      <c r="BK179" s="1350"/>
      <c r="BL179" s="1350"/>
      <c r="BM179" s="1350"/>
      <c r="BN179" s="1350"/>
      <c r="BO179" s="1350"/>
      <c r="BP179" s="1350"/>
    </row>
    <row r="180" spans="3:68" ht="14.25">
      <c r="C180" s="1350"/>
      <c r="D180" s="1350"/>
      <c r="E180" s="1350"/>
      <c r="F180" s="1350"/>
      <c r="G180" s="1350"/>
      <c r="H180" s="1350"/>
      <c r="I180" s="1350"/>
      <c r="J180" s="1350"/>
      <c r="K180" s="1350"/>
      <c r="L180" s="1350"/>
      <c r="M180" s="1350"/>
      <c r="N180" s="1350"/>
      <c r="O180" s="1350"/>
      <c r="P180" s="1350"/>
      <c r="Q180" s="1350"/>
      <c r="R180" s="1350"/>
      <c r="S180" s="1350"/>
      <c r="T180" s="1350"/>
      <c r="U180" s="1350"/>
      <c r="V180" s="1350"/>
      <c r="W180" s="1350"/>
      <c r="X180" s="1350"/>
      <c r="Y180" s="1350"/>
      <c r="Z180" s="1350"/>
      <c r="AA180" s="1350"/>
      <c r="AB180" s="1350"/>
      <c r="AC180" s="1350"/>
      <c r="AD180" s="1350"/>
      <c r="AE180" s="1350"/>
      <c r="AF180" s="1350"/>
      <c r="AG180" s="1350"/>
      <c r="AH180" s="1350"/>
      <c r="AI180" s="1350"/>
      <c r="AJ180" s="1350"/>
      <c r="AK180" s="1350"/>
      <c r="AL180" s="1350"/>
      <c r="AM180" s="1350"/>
      <c r="AN180" s="1350"/>
      <c r="AO180" s="1350"/>
      <c r="AP180" s="1350"/>
      <c r="AQ180" s="1350"/>
      <c r="AR180" s="1350"/>
      <c r="AS180" s="1350"/>
      <c r="AT180" s="1350"/>
      <c r="AU180" s="1350"/>
      <c r="AV180" s="1350"/>
      <c r="AW180" s="1350"/>
      <c r="AX180" s="1350"/>
      <c r="AY180" s="1350"/>
      <c r="AZ180" s="1350"/>
      <c r="BA180" s="1350"/>
      <c r="BB180" s="1350"/>
      <c r="BC180" s="1350"/>
      <c r="BD180" s="1350"/>
      <c r="BE180" s="1350"/>
      <c r="BF180" s="1350"/>
      <c r="BG180" s="1350"/>
      <c r="BH180" s="1350"/>
      <c r="BI180" s="1350"/>
      <c r="BJ180" s="1350"/>
      <c r="BK180" s="1350"/>
      <c r="BL180" s="1350"/>
      <c r="BM180" s="1350"/>
      <c r="BN180" s="1350"/>
      <c r="BO180" s="1350"/>
      <c r="BP180" s="1350"/>
    </row>
    <row r="181" spans="3:68" ht="14.25">
      <c r="C181" s="1350"/>
      <c r="D181" s="1350"/>
      <c r="E181" s="1350"/>
      <c r="F181" s="1350"/>
      <c r="G181" s="1350"/>
      <c r="H181" s="1350"/>
      <c r="I181" s="1350"/>
      <c r="J181" s="1350"/>
      <c r="K181" s="1350"/>
      <c r="L181" s="1350"/>
      <c r="M181" s="1350"/>
      <c r="N181" s="1350"/>
      <c r="O181" s="1350"/>
      <c r="P181" s="1350"/>
      <c r="Q181" s="1350"/>
      <c r="R181" s="1350"/>
      <c r="S181" s="1350"/>
      <c r="T181" s="1350"/>
      <c r="U181" s="1350"/>
      <c r="V181" s="1350"/>
      <c r="W181" s="1350"/>
      <c r="X181" s="1350"/>
      <c r="Y181" s="1350"/>
      <c r="Z181" s="1350"/>
      <c r="AA181" s="1350"/>
      <c r="AB181" s="1350"/>
      <c r="AC181" s="1350"/>
      <c r="AD181" s="1350"/>
      <c r="AE181" s="1350"/>
      <c r="AF181" s="1350"/>
      <c r="AG181" s="1350"/>
      <c r="AH181" s="1350"/>
      <c r="AI181" s="1350"/>
      <c r="AJ181" s="1350"/>
      <c r="AK181" s="1350"/>
      <c r="AL181" s="1350"/>
      <c r="AM181" s="1350"/>
      <c r="AN181" s="1350"/>
      <c r="AO181" s="1350"/>
      <c r="AP181" s="1350"/>
      <c r="AQ181" s="1350"/>
      <c r="AR181" s="1350"/>
      <c r="AS181" s="1350"/>
      <c r="AT181" s="1350"/>
      <c r="AU181" s="1350"/>
      <c r="AV181" s="1350"/>
      <c r="AW181" s="1350"/>
      <c r="AX181" s="1350"/>
      <c r="AY181" s="1350"/>
      <c r="AZ181" s="1350"/>
      <c r="BA181" s="1350"/>
      <c r="BB181" s="1350"/>
      <c r="BC181" s="1350"/>
      <c r="BD181" s="1350"/>
      <c r="BE181" s="1350"/>
      <c r="BF181" s="1350"/>
      <c r="BG181" s="1350"/>
      <c r="BH181" s="1350"/>
      <c r="BI181" s="1350"/>
      <c r="BJ181" s="1350"/>
      <c r="BK181" s="1350"/>
      <c r="BL181" s="1350"/>
      <c r="BM181" s="1350"/>
      <c r="BN181" s="1350"/>
      <c r="BO181" s="1350"/>
      <c r="BP181" s="1350"/>
    </row>
    <row r="182" spans="3:68" ht="14.25">
      <c r="C182" s="1350"/>
      <c r="D182" s="1350"/>
      <c r="E182" s="1350"/>
      <c r="F182" s="1350"/>
      <c r="G182" s="1350"/>
      <c r="H182" s="1350"/>
      <c r="I182" s="1350"/>
      <c r="J182" s="1350"/>
      <c r="K182" s="1350"/>
      <c r="L182" s="1350"/>
      <c r="M182" s="1350"/>
      <c r="N182" s="1350"/>
      <c r="O182" s="1350"/>
      <c r="P182" s="1350"/>
      <c r="Q182" s="1350"/>
      <c r="R182" s="1350"/>
      <c r="S182" s="1350"/>
      <c r="T182" s="1350"/>
      <c r="U182" s="1350"/>
      <c r="V182" s="1350"/>
      <c r="W182" s="1350"/>
      <c r="X182" s="1350"/>
      <c r="Y182" s="1350"/>
      <c r="Z182" s="1350"/>
      <c r="AA182" s="1350"/>
      <c r="AB182" s="1350"/>
      <c r="AC182" s="1350"/>
      <c r="AD182" s="1350"/>
      <c r="AE182" s="1350"/>
      <c r="AF182" s="1350"/>
      <c r="AG182" s="1350"/>
      <c r="AH182" s="1350"/>
      <c r="AI182" s="1350"/>
      <c r="AJ182" s="1350"/>
      <c r="AK182" s="1350"/>
      <c r="AL182" s="1350"/>
      <c r="AM182" s="1350"/>
      <c r="AN182" s="1350"/>
      <c r="AO182" s="1350"/>
      <c r="AP182" s="1350"/>
      <c r="AQ182" s="1350"/>
      <c r="AR182" s="1350"/>
      <c r="AS182" s="1350"/>
      <c r="AT182" s="1350"/>
      <c r="AU182" s="1350"/>
      <c r="AV182" s="1350"/>
      <c r="AW182" s="1350"/>
      <c r="AX182" s="1350"/>
      <c r="AY182" s="1350"/>
      <c r="AZ182" s="1350"/>
      <c r="BA182" s="1350"/>
      <c r="BB182" s="1350"/>
      <c r="BC182" s="1350"/>
      <c r="BD182" s="1350"/>
      <c r="BE182" s="1350"/>
      <c r="BF182" s="1350"/>
      <c r="BG182" s="1350"/>
      <c r="BH182" s="1350"/>
      <c r="BI182" s="1350"/>
      <c r="BJ182" s="1350"/>
      <c r="BK182" s="1350"/>
      <c r="BL182" s="1350"/>
      <c r="BM182" s="1350"/>
      <c r="BN182" s="1350"/>
      <c r="BO182" s="1350"/>
      <c r="BP182" s="1350"/>
    </row>
    <row r="183" spans="3:68" ht="14.25">
      <c r="C183" s="1350"/>
      <c r="D183" s="1350"/>
      <c r="E183" s="1350"/>
      <c r="F183" s="1350"/>
      <c r="G183" s="1350"/>
      <c r="H183" s="1350"/>
      <c r="I183" s="1350"/>
      <c r="J183" s="1350"/>
      <c r="K183" s="1350"/>
      <c r="L183" s="1350"/>
      <c r="M183" s="1350"/>
      <c r="N183" s="1350"/>
      <c r="O183" s="1350"/>
      <c r="P183" s="1350"/>
      <c r="Q183" s="1350"/>
      <c r="R183" s="1350"/>
      <c r="S183" s="1350"/>
      <c r="T183" s="1350"/>
      <c r="U183" s="1350"/>
      <c r="V183" s="1350"/>
      <c r="W183" s="1350"/>
      <c r="X183" s="1350"/>
      <c r="Y183" s="1350"/>
      <c r="Z183" s="1350"/>
      <c r="AA183" s="1350"/>
      <c r="AB183" s="1350"/>
      <c r="AC183" s="1350"/>
      <c r="AD183" s="1350"/>
      <c r="AE183" s="1350"/>
      <c r="AF183" s="1350"/>
      <c r="AG183" s="1350"/>
      <c r="AH183" s="1350"/>
      <c r="AI183" s="1350"/>
      <c r="AJ183" s="1350"/>
      <c r="AK183" s="1350"/>
      <c r="AL183" s="1350"/>
      <c r="AM183" s="1350"/>
      <c r="AN183" s="1350"/>
      <c r="AO183" s="1350"/>
      <c r="AP183" s="1350"/>
      <c r="AQ183" s="1350"/>
      <c r="AR183" s="1350"/>
      <c r="AS183" s="1350"/>
      <c r="AT183" s="1350"/>
      <c r="AU183" s="1350"/>
      <c r="AV183" s="1350"/>
      <c r="AW183" s="1350"/>
      <c r="AX183" s="1350"/>
      <c r="AY183" s="1350"/>
      <c r="AZ183" s="1350"/>
      <c r="BA183" s="1350"/>
      <c r="BB183" s="1350"/>
      <c r="BC183" s="1350"/>
      <c r="BD183" s="1350"/>
      <c r="BE183" s="1350"/>
      <c r="BF183" s="1350"/>
      <c r="BG183" s="1350"/>
      <c r="BH183" s="1350"/>
      <c r="BI183" s="1350"/>
      <c r="BJ183" s="1350"/>
      <c r="BK183" s="1350"/>
      <c r="BL183" s="1350"/>
      <c r="BM183" s="1350"/>
      <c r="BN183" s="1350"/>
      <c r="BO183" s="1350"/>
      <c r="BP183" s="1350"/>
    </row>
    <row r="184" spans="3:68" ht="14.25">
      <c r="C184" s="1350"/>
      <c r="D184" s="1350"/>
      <c r="E184" s="1350"/>
      <c r="F184" s="1350"/>
      <c r="G184" s="1350"/>
      <c r="H184" s="1350"/>
      <c r="I184" s="1350"/>
      <c r="J184" s="1350"/>
      <c r="K184" s="1350"/>
      <c r="L184" s="1350"/>
      <c r="M184" s="1350"/>
      <c r="N184" s="1350"/>
      <c r="O184" s="1350"/>
      <c r="P184" s="1350"/>
      <c r="Q184" s="1350"/>
      <c r="R184" s="1350"/>
      <c r="S184" s="1350"/>
      <c r="T184" s="1350"/>
      <c r="U184" s="1350"/>
      <c r="V184" s="1350"/>
      <c r="W184" s="1350"/>
      <c r="X184" s="1350"/>
      <c r="Y184" s="1350"/>
      <c r="Z184" s="1350"/>
      <c r="AA184" s="1350"/>
      <c r="AB184" s="1350"/>
      <c r="AC184" s="1350"/>
      <c r="AD184" s="1350"/>
      <c r="AE184" s="1350"/>
      <c r="AF184" s="1350"/>
      <c r="AG184" s="1350"/>
      <c r="AH184" s="1350"/>
      <c r="AI184" s="1350"/>
      <c r="AJ184" s="1350"/>
      <c r="AK184" s="1350"/>
      <c r="AL184" s="1350"/>
      <c r="AM184" s="1350"/>
      <c r="AN184" s="1350"/>
      <c r="AO184" s="1350"/>
      <c r="AP184" s="1350"/>
      <c r="AQ184" s="1350"/>
      <c r="AR184" s="1350"/>
      <c r="AS184" s="1350"/>
      <c r="AT184" s="1350"/>
      <c r="AU184" s="1350"/>
      <c r="AV184" s="1350"/>
      <c r="AW184" s="1350"/>
      <c r="AX184" s="1350"/>
      <c r="AY184" s="1350"/>
      <c r="AZ184" s="1350"/>
      <c r="BA184" s="1350"/>
      <c r="BB184" s="1350"/>
      <c r="BC184" s="1350"/>
      <c r="BD184" s="1350"/>
      <c r="BE184" s="1350"/>
      <c r="BF184" s="1350"/>
      <c r="BG184" s="1350"/>
      <c r="BH184" s="1350"/>
      <c r="BI184" s="1350"/>
      <c r="BJ184" s="1350"/>
      <c r="BK184" s="1350"/>
      <c r="BL184" s="1350"/>
      <c r="BM184" s="1350"/>
      <c r="BN184" s="1350"/>
      <c r="BO184" s="1350"/>
      <c r="BP184" s="1350"/>
    </row>
    <row r="185" spans="3:68" ht="14.25">
      <c r="C185" s="1350"/>
      <c r="D185" s="1350"/>
      <c r="E185" s="1350"/>
      <c r="F185" s="1350"/>
      <c r="G185" s="1350"/>
      <c r="H185" s="1350"/>
      <c r="I185" s="1350"/>
      <c r="J185" s="1350"/>
      <c r="K185" s="1350"/>
      <c r="L185" s="1350"/>
      <c r="M185" s="1350"/>
      <c r="N185" s="1350"/>
      <c r="O185" s="1350"/>
      <c r="P185" s="1350"/>
      <c r="Q185" s="1350"/>
      <c r="R185" s="1350"/>
      <c r="S185" s="1350"/>
      <c r="T185" s="1350"/>
      <c r="U185" s="1350"/>
      <c r="V185" s="1350"/>
      <c r="W185" s="1350"/>
      <c r="X185" s="1350"/>
      <c r="Y185" s="1350"/>
      <c r="Z185" s="1350"/>
      <c r="AA185" s="1350"/>
      <c r="AB185" s="1350"/>
      <c r="AC185" s="1350"/>
      <c r="AD185" s="1350"/>
      <c r="AE185" s="1350"/>
      <c r="AF185" s="1350"/>
      <c r="AG185" s="1350"/>
      <c r="AH185" s="1350"/>
      <c r="AI185" s="1350"/>
      <c r="AJ185" s="1350"/>
      <c r="AK185" s="1350"/>
      <c r="AL185" s="1350"/>
      <c r="AM185" s="1350"/>
      <c r="AN185" s="1350"/>
      <c r="AO185" s="1350"/>
      <c r="AP185" s="1350"/>
      <c r="AQ185" s="1350"/>
      <c r="AR185" s="1350"/>
      <c r="AS185" s="1350"/>
      <c r="AT185" s="1350"/>
      <c r="AU185" s="1350"/>
      <c r="AV185" s="1350"/>
      <c r="AW185" s="1350"/>
      <c r="AX185" s="1350"/>
      <c r="AY185" s="1350"/>
      <c r="AZ185" s="1350"/>
      <c r="BA185" s="1350"/>
      <c r="BB185" s="1350"/>
      <c r="BC185" s="1350"/>
      <c r="BD185" s="1350"/>
      <c r="BE185" s="1350"/>
      <c r="BF185" s="1350"/>
      <c r="BG185" s="1350"/>
      <c r="BH185" s="1350"/>
      <c r="BI185" s="1350"/>
      <c r="BJ185" s="1350"/>
      <c r="BK185" s="1350"/>
      <c r="BL185" s="1350"/>
      <c r="BM185" s="1350"/>
      <c r="BN185" s="1350"/>
      <c r="BO185" s="1350"/>
      <c r="BP185" s="1350"/>
    </row>
    <row r="186" spans="3:68" ht="14.25">
      <c r="C186" s="1350"/>
      <c r="D186" s="1350"/>
      <c r="E186" s="1350"/>
      <c r="F186" s="1350"/>
      <c r="G186" s="1350"/>
      <c r="H186" s="1350"/>
      <c r="I186" s="1350"/>
      <c r="J186" s="1350"/>
      <c r="K186" s="1350"/>
      <c r="L186" s="1350"/>
      <c r="M186" s="1350"/>
      <c r="N186" s="1350"/>
      <c r="O186" s="1350"/>
      <c r="P186" s="1350"/>
      <c r="Q186" s="1350"/>
      <c r="R186" s="1350"/>
      <c r="S186" s="1350"/>
      <c r="T186" s="1350"/>
      <c r="U186" s="1350"/>
      <c r="V186" s="1350"/>
      <c r="W186" s="1350"/>
      <c r="X186" s="1350"/>
      <c r="Y186" s="1350"/>
      <c r="Z186" s="1350"/>
      <c r="AA186" s="1350"/>
      <c r="AB186" s="1350"/>
      <c r="AC186" s="1350"/>
      <c r="AD186" s="1350"/>
      <c r="AE186" s="1350"/>
      <c r="AF186" s="1350"/>
      <c r="AG186" s="1350"/>
      <c r="AH186" s="1350"/>
      <c r="AI186" s="1350"/>
      <c r="AJ186" s="1350"/>
      <c r="AK186" s="1350"/>
      <c r="AL186" s="1350"/>
      <c r="AM186" s="1350"/>
      <c r="AN186" s="1350"/>
      <c r="AO186" s="1350"/>
      <c r="AP186" s="1350"/>
      <c r="AQ186" s="1350"/>
      <c r="AR186" s="1350"/>
      <c r="AS186" s="1350"/>
      <c r="AT186" s="1350"/>
      <c r="AU186" s="1350"/>
      <c r="AV186" s="1350"/>
      <c r="AW186" s="1350"/>
      <c r="AX186" s="1350"/>
      <c r="AY186" s="1350"/>
      <c r="AZ186" s="1350"/>
      <c r="BA186" s="1350"/>
      <c r="BB186" s="1350"/>
      <c r="BC186" s="1350"/>
      <c r="BD186" s="1350"/>
      <c r="BE186" s="1350"/>
      <c r="BF186" s="1350"/>
      <c r="BG186" s="1350"/>
      <c r="BH186" s="1350"/>
      <c r="BI186" s="1350"/>
      <c r="BJ186" s="1350"/>
      <c r="BK186" s="1350"/>
      <c r="BL186" s="1350"/>
      <c r="BM186" s="1350"/>
      <c r="BN186" s="1350"/>
      <c r="BO186" s="1350"/>
      <c r="BP186" s="1350"/>
    </row>
    <row r="187" spans="3:68" ht="14.25">
      <c r="C187" s="1350"/>
      <c r="D187" s="1350"/>
      <c r="E187" s="1350"/>
      <c r="F187" s="1350"/>
      <c r="G187" s="1350"/>
      <c r="H187" s="1350"/>
      <c r="I187" s="1350"/>
      <c r="J187" s="1350"/>
      <c r="K187" s="1350"/>
      <c r="L187" s="1350"/>
      <c r="M187" s="1350"/>
      <c r="N187" s="1350"/>
      <c r="O187" s="1350"/>
      <c r="P187" s="1350"/>
      <c r="Q187" s="1350"/>
      <c r="R187" s="1350"/>
      <c r="S187" s="1350"/>
      <c r="T187" s="1350"/>
      <c r="U187" s="1350"/>
      <c r="V187" s="1350"/>
      <c r="W187" s="1350"/>
      <c r="X187" s="1350"/>
      <c r="Y187" s="1350"/>
      <c r="Z187" s="1350"/>
      <c r="AA187" s="1350"/>
      <c r="AB187" s="1350"/>
      <c r="AC187" s="1350"/>
      <c r="AD187" s="1350"/>
      <c r="AE187" s="1350"/>
      <c r="AF187" s="1350"/>
      <c r="AG187" s="1350"/>
      <c r="AH187" s="1350"/>
      <c r="AI187" s="1350"/>
      <c r="AJ187" s="1350"/>
      <c r="AK187" s="1350"/>
      <c r="AL187" s="1350"/>
      <c r="AM187" s="1350"/>
      <c r="AN187" s="1350"/>
      <c r="AO187" s="1350"/>
      <c r="AP187" s="1350"/>
      <c r="AQ187" s="1350"/>
      <c r="AR187" s="1350"/>
      <c r="AS187" s="1350"/>
      <c r="AT187" s="1350"/>
      <c r="AU187" s="1350"/>
      <c r="AV187" s="1350"/>
      <c r="AW187" s="1350"/>
      <c r="AX187" s="1350"/>
      <c r="AY187" s="1350"/>
      <c r="AZ187" s="1350"/>
      <c r="BA187" s="1350"/>
      <c r="BB187" s="1350"/>
      <c r="BC187" s="1350"/>
      <c r="BD187" s="1350"/>
      <c r="BE187" s="1350"/>
      <c r="BF187" s="1350"/>
      <c r="BG187" s="1350"/>
      <c r="BH187" s="1350"/>
      <c r="BI187" s="1350"/>
      <c r="BJ187" s="1350"/>
      <c r="BK187" s="1350"/>
      <c r="BL187" s="1350"/>
      <c r="BM187" s="1350"/>
      <c r="BN187" s="1350"/>
      <c r="BO187" s="1350"/>
      <c r="BP187" s="1350"/>
    </row>
    <row r="188" spans="3:68" ht="14.25">
      <c r="C188" s="1350"/>
      <c r="D188" s="1350"/>
      <c r="E188" s="1350"/>
      <c r="F188" s="1350"/>
      <c r="G188" s="1350"/>
      <c r="H188" s="1350"/>
      <c r="I188" s="1350"/>
      <c r="J188" s="1350"/>
      <c r="K188" s="1350"/>
      <c r="L188" s="1350"/>
      <c r="M188" s="1350"/>
      <c r="N188" s="1350"/>
      <c r="O188" s="1350"/>
      <c r="P188" s="1350"/>
      <c r="Q188" s="1350"/>
      <c r="R188" s="1350"/>
      <c r="S188" s="1350"/>
      <c r="T188" s="1350"/>
      <c r="U188" s="1350"/>
      <c r="V188" s="1350"/>
      <c r="W188" s="1350"/>
      <c r="X188" s="1350"/>
      <c r="Y188" s="1350"/>
      <c r="Z188" s="1350"/>
      <c r="AA188" s="1350"/>
      <c r="AB188" s="1350"/>
      <c r="AC188" s="1350"/>
      <c r="AD188" s="1350"/>
      <c r="AE188" s="1350"/>
      <c r="AF188" s="1350"/>
      <c r="AG188" s="1350"/>
      <c r="AH188" s="1350"/>
      <c r="AI188" s="1350"/>
      <c r="AJ188" s="1350"/>
      <c r="AK188" s="1350"/>
      <c r="AL188" s="1350"/>
      <c r="AM188" s="1350"/>
      <c r="AN188" s="1350"/>
      <c r="AO188" s="1350"/>
      <c r="AP188" s="1350"/>
      <c r="AQ188" s="1350"/>
      <c r="AR188" s="1350"/>
      <c r="AS188" s="1350"/>
      <c r="AT188" s="1350"/>
      <c r="AU188" s="1350"/>
      <c r="AV188" s="1350"/>
      <c r="AW188" s="1350"/>
      <c r="AX188" s="1350"/>
      <c r="AY188" s="1350"/>
      <c r="AZ188" s="1350"/>
      <c r="BA188" s="1350"/>
      <c r="BB188" s="1350"/>
      <c r="BC188" s="1350"/>
      <c r="BD188" s="1350"/>
      <c r="BE188" s="1350"/>
      <c r="BF188" s="1350"/>
      <c r="BG188" s="1350"/>
      <c r="BH188" s="1350"/>
      <c r="BI188" s="1350"/>
      <c r="BJ188" s="1350"/>
      <c r="BK188" s="1350"/>
      <c r="BL188" s="1350"/>
      <c r="BM188" s="1350"/>
      <c r="BN188" s="1350"/>
      <c r="BO188" s="1350"/>
      <c r="BP188" s="1350"/>
    </row>
    <row r="189" spans="3:68" ht="14.25">
      <c r="C189" s="1350"/>
      <c r="D189" s="1350"/>
      <c r="E189" s="1350"/>
      <c r="F189" s="1350"/>
      <c r="G189" s="1350"/>
      <c r="H189" s="1350"/>
      <c r="I189" s="1350"/>
      <c r="J189" s="1350"/>
      <c r="K189" s="1350"/>
      <c r="L189" s="1350"/>
      <c r="M189" s="1350"/>
      <c r="N189" s="1350"/>
      <c r="O189" s="1350"/>
      <c r="P189" s="1350"/>
      <c r="Q189" s="1350"/>
      <c r="R189" s="1350"/>
      <c r="S189" s="1350"/>
      <c r="T189" s="1350"/>
      <c r="U189" s="1350"/>
      <c r="V189" s="1350"/>
      <c r="W189" s="1350"/>
      <c r="X189" s="1350"/>
      <c r="Y189" s="1350"/>
      <c r="Z189" s="1350"/>
      <c r="AA189" s="1350"/>
      <c r="AB189" s="1350"/>
      <c r="AC189" s="1350"/>
      <c r="AD189" s="1350"/>
      <c r="AE189" s="1350"/>
      <c r="AF189" s="1350"/>
      <c r="AG189" s="1350"/>
      <c r="AH189" s="1350"/>
      <c r="AI189" s="1350"/>
      <c r="AJ189" s="1350"/>
      <c r="AK189" s="1350"/>
      <c r="AL189" s="1350"/>
      <c r="AM189" s="1350"/>
      <c r="AN189" s="1350"/>
      <c r="AO189" s="1350"/>
      <c r="AP189" s="1350"/>
      <c r="AQ189" s="1350"/>
      <c r="AR189" s="1350"/>
      <c r="AS189" s="1350"/>
      <c r="AT189" s="1350"/>
      <c r="AU189" s="1350"/>
      <c r="AV189" s="1350"/>
      <c r="AW189" s="1350"/>
      <c r="AX189" s="1350"/>
      <c r="AY189" s="1350"/>
      <c r="AZ189" s="1350"/>
      <c r="BA189" s="1350"/>
      <c r="BB189" s="1350"/>
      <c r="BC189" s="1350"/>
      <c r="BD189" s="1350"/>
      <c r="BE189" s="1350"/>
      <c r="BF189" s="1350"/>
      <c r="BG189" s="1350"/>
      <c r="BH189" s="1350"/>
      <c r="BI189" s="1350"/>
      <c r="BJ189" s="1350"/>
      <c r="BK189" s="1350"/>
      <c r="BL189" s="1350"/>
      <c r="BM189" s="1350"/>
      <c r="BN189" s="1350"/>
      <c r="BO189" s="1350"/>
      <c r="BP189" s="1350"/>
    </row>
    <row r="190" spans="3:68" ht="14.25">
      <c r="C190" s="1350"/>
      <c r="D190" s="1350"/>
      <c r="E190" s="1350"/>
      <c r="F190" s="1350"/>
      <c r="G190" s="1350"/>
      <c r="H190" s="1350"/>
      <c r="I190" s="1350"/>
      <c r="J190" s="1350"/>
      <c r="K190" s="1350"/>
      <c r="L190" s="1350"/>
      <c r="M190" s="1350"/>
      <c r="N190" s="1350"/>
      <c r="O190" s="1350"/>
      <c r="P190" s="1350"/>
      <c r="Q190" s="1350"/>
      <c r="R190" s="1350"/>
      <c r="S190" s="1350"/>
      <c r="T190" s="1350"/>
      <c r="U190" s="1350"/>
      <c r="V190" s="1350"/>
      <c r="W190" s="1350"/>
      <c r="X190" s="1350"/>
      <c r="Y190" s="1350"/>
      <c r="Z190" s="1350"/>
      <c r="AA190" s="1350"/>
      <c r="AB190" s="1350"/>
      <c r="AC190" s="1350"/>
      <c r="AD190" s="1350"/>
      <c r="AE190" s="1350"/>
      <c r="AF190" s="1350"/>
      <c r="AG190" s="1350"/>
      <c r="AH190" s="1350"/>
      <c r="AI190" s="1350"/>
      <c r="AJ190" s="1350"/>
      <c r="AK190" s="1350"/>
      <c r="AL190" s="1350"/>
      <c r="AM190" s="1350"/>
      <c r="AN190" s="1350"/>
      <c r="AO190" s="1350"/>
      <c r="AP190" s="1350"/>
      <c r="AQ190" s="1350"/>
      <c r="AR190" s="1350"/>
      <c r="AS190" s="1350"/>
      <c r="AT190" s="1350"/>
      <c r="AU190" s="1350"/>
      <c r="AV190" s="1350"/>
      <c r="AW190" s="1350"/>
      <c r="AX190" s="1350"/>
      <c r="AY190" s="1350"/>
      <c r="AZ190" s="1350"/>
      <c r="BA190" s="1350"/>
      <c r="BB190" s="1350"/>
      <c r="BC190" s="1350"/>
      <c r="BD190" s="1350"/>
      <c r="BE190" s="1350"/>
      <c r="BF190" s="1350"/>
      <c r="BG190" s="1350"/>
      <c r="BH190" s="1350"/>
      <c r="BI190" s="1350"/>
      <c r="BJ190" s="1350"/>
      <c r="BK190" s="1350"/>
      <c r="BL190" s="1350"/>
      <c r="BM190" s="1350"/>
      <c r="BN190" s="1350"/>
      <c r="BO190" s="1350"/>
      <c r="BP190" s="1350"/>
    </row>
    <row r="191" spans="3:68" ht="14.25">
      <c r="C191" s="1350"/>
      <c r="D191" s="1350"/>
      <c r="E191" s="1350"/>
      <c r="F191" s="1350"/>
      <c r="G191" s="1350"/>
      <c r="H191" s="1350"/>
      <c r="I191" s="1350"/>
      <c r="J191" s="1350"/>
      <c r="K191" s="1350"/>
      <c r="L191" s="1350"/>
      <c r="M191" s="1350"/>
      <c r="N191" s="1350"/>
      <c r="O191" s="1350"/>
      <c r="P191" s="1350"/>
      <c r="Q191" s="1350"/>
      <c r="R191" s="1350"/>
      <c r="S191" s="1350"/>
      <c r="T191" s="1350"/>
      <c r="U191" s="1350"/>
      <c r="V191" s="1350"/>
      <c r="W191" s="1350"/>
      <c r="X191" s="1350"/>
      <c r="Y191" s="1350"/>
      <c r="Z191" s="1350"/>
      <c r="AA191" s="1350"/>
      <c r="AB191" s="1350"/>
      <c r="AC191" s="1350"/>
      <c r="AD191" s="1350"/>
      <c r="AE191" s="1350"/>
      <c r="AF191" s="1350"/>
      <c r="AG191" s="1350"/>
      <c r="AH191" s="1350"/>
      <c r="AI191" s="1350"/>
      <c r="AJ191" s="1350"/>
      <c r="AK191" s="1350"/>
      <c r="AL191" s="1350"/>
      <c r="AM191" s="1350"/>
      <c r="AN191" s="1350"/>
      <c r="AO191" s="1350"/>
      <c r="AP191" s="1350"/>
      <c r="AQ191" s="1350"/>
      <c r="AR191" s="1350"/>
      <c r="AS191" s="1350"/>
      <c r="AT191" s="1350"/>
      <c r="AU191" s="1350"/>
      <c r="AV191" s="1350"/>
      <c r="AW191" s="1350"/>
      <c r="AX191" s="1350"/>
      <c r="AY191" s="1350"/>
      <c r="AZ191" s="1350"/>
      <c r="BA191" s="1350"/>
      <c r="BB191" s="1350"/>
      <c r="BC191" s="1350"/>
      <c r="BD191" s="1350"/>
      <c r="BE191" s="1350"/>
      <c r="BF191" s="1350"/>
      <c r="BG191" s="1350"/>
      <c r="BH191" s="1350"/>
      <c r="BI191" s="1350"/>
      <c r="BJ191" s="1350"/>
      <c r="BK191" s="1350"/>
      <c r="BL191" s="1350"/>
      <c r="BM191" s="1350"/>
      <c r="BN191" s="1350"/>
      <c r="BO191" s="1350"/>
      <c r="BP191" s="1350"/>
    </row>
    <row r="192" spans="3:68" ht="14.25">
      <c r="C192" s="1350"/>
      <c r="D192" s="1350"/>
      <c r="E192" s="1350"/>
      <c r="F192" s="1350"/>
      <c r="G192" s="1350"/>
      <c r="H192" s="1350"/>
      <c r="I192" s="1350"/>
      <c r="J192" s="1350"/>
      <c r="K192" s="1350"/>
      <c r="L192" s="1350"/>
      <c r="M192" s="1350"/>
      <c r="N192" s="1350"/>
      <c r="O192" s="1350"/>
      <c r="P192" s="1350"/>
      <c r="Q192" s="1350"/>
      <c r="R192" s="1350"/>
      <c r="S192" s="1350"/>
      <c r="T192" s="1350"/>
      <c r="U192" s="1350"/>
      <c r="V192" s="1350"/>
      <c r="W192" s="1350"/>
      <c r="X192" s="1350"/>
      <c r="Y192" s="1350"/>
      <c r="Z192" s="1350"/>
      <c r="AA192" s="1350"/>
      <c r="AB192" s="1350"/>
      <c r="AC192" s="1350"/>
      <c r="AD192" s="1350"/>
      <c r="AE192" s="1350"/>
      <c r="AF192" s="1350"/>
      <c r="AG192" s="1350"/>
      <c r="AH192" s="1350"/>
      <c r="AI192" s="1350"/>
      <c r="AJ192" s="1350"/>
      <c r="AK192" s="1350"/>
      <c r="AL192" s="1350"/>
      <c r="AM192" s="1350"/>
      <c r="AN192" s="1350"/>
      <c r="AO192" s="1350"/>
      <c r="AP192" s="1350"/>
      <c r="AQ192" s="1350"/>
      <c r="AR192" s="1350"/>
      <c r="AS192" s="1350"/>
      <c r="AT192" s="1350"/>
      <c r="AU192" s="1350"/>
      <c r="AV192" s="1350"/>
      <c r="AW192" s="1350"/>
      <c r="AX192" s="1350"/>
      <c r="AY192" s="1350"/>
      <c r="AZ192" s="1350"/>
      <c r="BA192" s="1350"/>
      <c r="BB192" s="1350"/>
      <c r="BC192" s="1350"/>
      <c r="BD192" s="1350"/>
      <c r="BE192" s="1350"/>
      <c r="BF192" s="1350"/>
      <c r="BG192" s="1350"/>
      <c r="BH192" s="1350"/>
      <c r="BI192" s="1350"/>
      <c r="BJ192" s="1350"/>
      <c r="BK192" s="1350"/>
      <c r="BL192" s="1350"/>
      <c r="BM192" s="1350"/>
      <c r="BN192" s="1350"/>
      <c r="BO192" s="1350"/>
      <c r="BP192" s="1350"/>
    </row>
    <row r="193" spans="3:68" ht="14.25">
      <c r="C193" s="1350"/>
      <c r="D193" s="1350"/>
      <c r="E193" s="1350"/>
      <c r="F193" s="1350"/>
      <c r="G193" s="1350"/>
      <c r="H193" s="1350"/>
      <c r="I193" s="1350"/>
      <c r="J193" s="1350"/>
      <c r="K193" s="1350"/>
      <c r="L193" s="1350"/>
      <c r="M193" s="1350"/>
      <c r="N193" s="1350"/>
      <c r="O193" s="1350"/>
      <c r="P193" s="1350"/>
      <c r="Q193" s="1350"/>
      <c r="R193" s="1350"/>
      <c r="S193" s="1350"/>
      <c r="T193" s="1350"/>
      <c r="U193" s="1350"/>
      <c r="V193" s="1350"/>
      <c r="W193" s="1350"/>
      <c r="X193" s="1350"/>
      <c r="Y193" s="1350"/>
      <c r="Z193" s="1350"/>
      <c r="AA193" s="1350"/>
      <c r="AB193" s="1350"/>
      <c r="AC193" s="1350"/>
      <c r="AD193" s="1350"/>
      <c r="AE193" s="1350"/>
      <c r="AF193" s="1350"/>
      <c r="AG193" s="1350"/>
      <c r="AH193" s="1350"/>
      <c r="AI193" s="1350"/>
      <c r="AJ193" s="1350"/>
      <c r="AK193" s="1350"/>
      <c r="AL193" s="1350"/>
      <c r="AM193" s="1350"/>
      <c r="AN193" s="1350"/>
      <c r="AO193" s="1350"/>
      <c r="AP193" s="1350"/>
      <c r="AQ193" s="1350"/>
      <c r="AR193" s="1350"/>
      <c r="AS193" s="1350"/>
      <c r="AT193" s="1350"/>
      <c r="AU193" s="1350"/>
      <c r="AV193" s="1350"/>
      <c r="AW193" s="1350"/>
      <c r="AX193" s="1350"/>
      <c r="AY193" s="1350"/>
      <c r="AZ193" s="1350"/>
      <c r="BA193" s="1350"/>
      <c r="BB193" s="1350"/>
      <c r="BC193" s="1350"/>
      <c r="BD193" s="1350"/>
      <c r="BE193" s="1350"/>
      <c r="BF193" s="1350"/>
      <c r="BG193" s="1350"/>
      <c r="BH193" s="1350"/>
      <c r="BI193" s="1350"/>
      <c r="BJ193" s="1350"/>
      <c r="BK193" s="1350"/>
      <c r="BL193" s="1350"/>
      <c r="BM193" s="1350"/>
      <c r="BN193" s="1350"/>
      <c r="BO193" s="1350"/>
      <c r="BP193" s="1350"/>
    </row>
    <row r="194" spans="3:68" ht="14.25">
      <c r="C194" s="1350"/>
      <c r="D194" s="1350"/>
      <c r="E194" s="1350"/>
      <c r="F194" s="1350"/>
      <c r="G194" s="1350"/>
      <c r="H194" s="1350"/>
      <c r="I194" s="1350"/>
      <c r="J194" s="1350"/>
      <c r="K194" s="1350"/>
      <c r="L194" s="1350"/>
      <c r="M194" s="1350"/>
      <c r="N194" s="1350"/>
      <c r="O194" s="1350"/>
      <c r="P194" s="1350"/>
      <c r="Q194" s="1350"/>
      <c r="R194" s="1350"/>
      <c r="S194" s="1350"/>
      <c r="T194" s="1350"/>
      <c r="U194" s="1350"/>
      <c r="V194" s="1350"/>
      <c r="W194" s="1350"/>
      <c r="X194" s="1350"/>
      <c r="Y194" s="1350"/>
      <c r="Z194" s="1350"/>
      <c r="AA194" s="1350"/>
      <c r="AB194" s="1350"/>
      <c r="AC194" s="1350"/>
      <c r="AD194" s="1350"/>
      <c r="AE194" s="1350"/>
      <c r="AF194" s="1350"/>
      <c r="AG194" s="1350"/>
      <c r="AH194" s="1350"/>
      <c r="AI194" s="1350"/>
      <c r="AJ194" s="1350"/>
      <c r="AK194" s="1350"/>
      <c r="AL194" s="1350"/>
      <c r="AM194" s="1350"/>
      <c r="AN194" s="1350"/>
      <c r="AO194" s="1350"/>
      <c r="AP194" s="1350"/>
      <c r="AQ194" s="1350"/>
      <c r="AR194" s="1350"/>
      <c r="AS194" s="1350"/>
      <c r="AT194" s="1350"/>
      <c r="AU194" s="1350"/>
      <c r="AV194" s="1350"/>
      <c r="AW194" s="1350"/>
      <c r="AX194" s="1350"/>
      <c r="AY194" s="1350"/>
      <c r="AZ194" s="1350"/>
      <c r="BA194" s="1350"/>
      <c r="BB194" s="1350"/>
      <c r="BC194" s="1350"/>
      <c r="BD194" s="1350"/>
      <c r="BE194" s="1350"/>
      <c r="BF194" s="1350"/>
      <c r="BG194" s="1350"/>
      <c r="BH194" s="1350"/>
      <c r="BI194" s="1350"/>
      <c r="BJ194" s="1350"/>
      <c r="BK194" s="1350"/>
      <c r="BL194" s="1350"/>
      <c r="BM194" s="1350"/>
      <c r="BN194" s="1350"/>
      <c r="BO194" s="1350"/>
      <c r="BP194" s="1350"/>
    </row>
    <row r="195" spans="3:68" ht="14.25">
      <c r="C195" s="1350"/>
      <c r="D195" s="1350"/>
      <c r="E195" s="1350"/>
      <c r="F195" s="1350"/>
      <c r="G195" s="1350"/>
      <c r="H195" s="1350"/>
      <c r="I195" s="1350"/>
      <c r="J195" s="1350"/>
      <c r="K195" s="1350"/>
      <c r="L195" s="1350"/>
      <c r="M195" s="1350"/>
      <c r="N195" s="1350"/>
      <c r="O195" s="1350"/>
      <c r="P195" s="1350"/>
      <c r="Q195" s="1350"/>
      <c r="R195" s="1350"/>
      <c r="S195" s="1350"/>
      <c r="T195" s="1350"/>
      <c r="U195" s="1350"/>
      <c r="V195" s="1350"/>
      <c r="W195" s="1350"/>
      <c r="X195" s="1350"/>
      <c r="Y195" s="1350"/>
      <c r="Z195" s="1350"/>
      <c r="AA195" s="1350"/>
      <c r="AB195" s="1350"/>
      <c r="AC195" s="1350"/>
      <c r="AD195" s="1350"/>
      <c r="AE195" s="1350"/>
      <c r="AF195" s="1350"/>
      <c r="AG195" s="1350"/>
      <c r="AH195" s="1350"/>
      <c r="AI195" s="1350"/>
      <c r="AJ195" s="1350"/>
      <c r="AK195" s="1350"/>
      <c r="AL195" s="1350"/>
      <c r="AM195" s="1350"/>
      <c r="AN195" s="1350"/>
      <c r="AO195" s="1350"/>
      <c r="AP195" s="1350"/>
      <c r="AQ195" s="1350"/>
      <c r="AR195" s="1350"/>
      <c r="AS195" s="1350"/>
      <c r="AT195" s="1350"/>
      <c r="AU195" s="1350"/>
      <c r="AV195" s="1350"/>
      <c r="AW195" s="1350"/>
      <c r="AX195" s="1350"/>
      <c r="AY195" s="1350"/>
      <c r="AZ195" s="1350"/>
      <c r="BA195" s="1350"/>
      <c r="BB195" s="1350"/>
      <c r="BC195" s="1350"/>
      <c r="BD195" s="1350"/>
      <c r="BE195" s="1350"/>
      <c r="BF195" s="1350"/>
      <c r="BG195" s="1350"/>
      <c r="BH195" s="1350"/>
      <c r="BI195" s="1350"/>
      <c r="BJ195" s="1350"/>
      <c r="BK195" s="1350"/>
      <c r="BL195" s="1350"/>
      <c r="BM195" s="1350"/>
      <c r="BN195" s="1350"/>
      <c r="BO195" s="1350"/>
      <c r="BP195" s="1350"/>
    </row>
    <row r="196" spans="3:68" ht="14.25">
      <c r="C196" s="1350"/>
      <c r="D196" s="1350"/>
      <c r="E196" s="1350"/>
      <c r="F196" s="1350"/>
      <c r="G196" s="1350"/>
      <c r="H196" s="1350"/>
      <c r="I196" s="1350"/>
      <c r="J196" s="1350"/>
      <c r="K196" s="1350"/>
      <c r="L196" s="1350"/>
      <c r="M196" s="1350"/>
      <c r="N196" s="1350"/>
      <c r="O196" s="1350"/>
      <c r="P196" s="1350"/>
      <c r="Q196" s="1350"/>
      <c r="R196" s="1350"/>
      <c r="S196" s="1350"/>
      <c r="T196" s="1350"/>
      <c r="U196" s="1350"/>
      <c r="V196" s="1350"/>
      <c r="W196" s="1350"/>
      <c r="X196" s="1350"/>
      <c r="Y196" s="1350"/>
      <c r="Z196" s="1350"/>
      <c r="AA196" s="1350"/>
      <c r="AB196" s="1350"/>
      <c r="AC196" s="1350"/>
      <c r="AD196" s="1350"/>
      <c r="AE196" s="1350"/>
      <c r="AF196" s="1350"/>
      <c r="AG196" s="1350"/>
      <c r="AH196" s="1350"/>
      <c r="AI196" s="1350"/>
      <c r="AJ196" s="1350"/>
      <c r="AK196" s="1350"/>
      <c r="AL196" s="1350"/>
      <c r="AM196" s="1350"/>
      <c r="AN196" s="1350"/>
      <c r="AO196" s="1350"/>
      <c r="AP196" s="1350"/>
      <c r="AQ196" s="1350"/>
      <c r="AR196" s="1350"/>
      <c r="AS196" s="1350"/>
      <c r="AT196" s="1350"/>
      <c r="AU196" s="1350"/>
      <c r="AV196" s="1350"/>
      <c r="AW196" s="1350"/>
      <c r="AX196" s="1350"/>
      <c r="AY196" s="1350"/>
      <c r="AZ196" s="1350"/>
      <c r="BA196" s="1350"/>
      <c r="BB196" s="1350"/>
      <c r="BC196" s="1350"/>
      <c r="BD196" s="1350"/>
      <c r="BE196" s="1350"/>
      <c r="BF196" s="1350"/>
      <c r="BG196" s="1350"/>
      <c r="BH196" s="1350"/>
      <c r="BI196" s="1350"/>
      <c r="BJ196" s="1350"/>
      <c r="BK196" s="1350"/>
      <c r="BL196" s="1350"/>
      <c r="BM196" s="1350"/>
      <c r="BN196" s="1350"/>
      <c r="BO196" s="1350"/>
      <c r="BP196" s="1350"/>
    </row>
    <row r="197" spans="3:68" ht="14.25">
      <c r="C197" s="1350"/>
      <c r="D197" s="1350"/>
      <c r="E197" s="1350"/>
      <c r="F197" s="1350"/>
      <c r="G197" s="1350"/>
      <c r="H197" s="1350"/>
      <c r="I197" s="1350"/>
      <c r="J197" s="1350"/>
      <c r="K197" s="1350"/>
      <c r="L197" s="1350"/>
      <c r="M197" s="1350"/>
      <c r="N197" s="1350"/>
      <c r="O197" s="1350"/>
      <c r="P197" s="1350"/>
      <c r="Q197" s="1350"/>
      <c r="R197" s="1350"/>
      <c r="S197" s="1350"/>
      <c r="T197" s="1350"/>
      <c r="U197" s="1350"/>
      <c r="V197" s="1350"/>
      <c r="W197" s="1350"/>
      <c r="X197" s="1350"/>
      <c r="Y197" s="1350"/>
      <c r="Z197" s="1350"/>
      <c r="AA197" s="1350"/>
      <c r="AB197" s="1350"/>
      <c r="AC197" s="1350"/>
      <c r="AD197" s="1350"/>
      <c r="AE197" s="1350"/>
      <c r="AF197" s="1350"/>
      <c r="AG197" s="1350"/>
      <c r="AH197" s="1350"/>
      <c r="AI197" s="1350"/>
      <c r="AJ197" s="1350"/>
      <c r="AK197" s="1350"/>
      <c r="AL197" s="1350"/>
      <c r="AM197" s="1350"/>
      <c r="AN197" s="1350"/>
      <c r="AO197" s="1350"/>
      <c r="AP197" s="1350"/>
      <c r="AQ197" s="1350"/>
      <c r="AR197" s="1350"/>
      <c r="AS197" s="1350"/>
      <c r="AT197" s="1350"/>
      <c r="AU197" s="1350"/>
      <c r="AV197" s="1350"/>
      <c r="AW197" s="1350"/>
      <c r="AX197" s="1350"/>
      <c r="AY197" s="1350"/>
      <c r="AZ197" s="1350"/>
      <c r="BA197" s="1350"/>
      <c r="BB197" s="1350"/>
      <c r="BC197" s="1350"/>
      <c r="BD197" s="1350"/>
      <c r="BE197" s="1350"/>
      <c r="BF197" s="1350"/>
      <c r="BG197" s="1350"/>
      <c r="BH197" s="1350"/>
      <c r="BI197" s="1350"/>
      <c r="BJ197" s="1350"/>
      <c r="BK197" s="1350"/>
      <c r="BL197" s="1350"/>
      <c r="BM197" s="1350"/>
      <c r="BN197" s="1350"/>
      <c r="BO197" s="1350"/>
      <c r="BP197" s="1350"/>
    </row>
    <row r="198" spans="3:68" ht="14.25">
      <c r="C198" s="1350"/>
      <c r="D198" s="1350"/>
      <c r="E198" s="1350"/>
      <c r="F198" s="1350"/>
      <c r="G198" s="1350"/>
      <c r="H198" s="1350"/>
      <c r="I198" s="1350"/>
      <c r="J198" s="1350"/>
      <c r="K198" s="1350"/>
      <c r="L198" s="1350"/>
      <c r="M198" s="1350"/>
      <c r="N198" s="1350"/>
      <c r="O198" s="1350"/>
      <c r="P198" s="1350"/>
      <c r="Q198" s="1350"/>
      <c r="R198" s="1350"/>
      <c r="S198" s="1350"/>
      <c r="T198" s="1350"/>
      <c r="U198" s="1350"/>
      <c r="V198" s="1350"/>
      <c r="W198" s="1350"/>
      <c r="X198" s="1350"/>
      <c r="Y198" s="1350"/>
      <c r="Z198" s="1350"/>
      <c r="AA198" s="1350"/>
      <c r="AB198" s="1350"/>
      <c r="AC198" s="1350"/>
      <c r="AD198" s="1350"/>
      <c r="AE198" s="1350"/>
      <c r="AF198" s="1350"/>
      <c r="AG198" s="1350"/>
      <c r="AH198" s="1350"/>
      <c r="AI198" s="1350"/>
      <c r="AJ198" s="1350"/>
      <c r="AK198" s="1350"/>
      <c r="AL198" s="1350"/>
      <c r="AM198" s="1350"/>
      <c r="AN198" s="1350"/>
      <c r="AO198" s="1350"/>
      <c r="AP198" s="1350"/>
      <c r="AQ198" s="1350"/>
      <c r="AR198" s="1350"/>
      <c r="AS198" s="1350"/>
      <c r="AT198" s="1350"/>
      <c r="AU198" s="1350"/>
      <c r="AV198" s="1350"/>
      <c r="AW198" s="1350"/>
      <c r="AX198" s="1350"/>
      <c r="AY198" s="1350"/>
      <c r="AZ198" s="1350"/>
      <c r="BA198" s="1350"/>
      <c r="BB198" s="1350"/>
      <c r="BC198" s="1350"/>
      <c r="BD198" s="1350"/>
      <c r="BE198" s="1350"/>
      <c r="BF198" s="1350"/>
      <c r="BG198" s="1350"/>
      <c r="BH198" s="1350"/>
      <c r="BI198" s="1350"/>
      <c r="BJ198" s="1350"/>
      <c r="BK198" s="1350"/>
      <c r="BL198" s="1350"/>
      <c r="BM198" s="1350"/>
      <c r="BN198" s="1350"/>
      <c r="BO198" s="1350"/>
      <c r="BP198" s="1350"/>
    </row>
    <row r="199" spans="3:68" ht="14.25">
      <c r="C199" s="1350"/>
      <c r="D199" s="1350"/>
      <c r="E199" s="1350"/>
      <c r="F199" s="1350"/>
      <c r="G199" s="1350"/>
      <c r="H199" s="1350"/>
      <c r="I199" s="1350"/>
      <c r="J199" s="1350"/>
      <c r="K199" s="1350"/>
      <c r="L199" s="1350"/>
      <c r="M199" s="1350"/>
      <c r="N199" s="1350"/>
      <c r="O199" s="1350"/>
      <c r="P199" s="1350"/>
      <c r="Q199" s="1350"/>
      <c r="R199" s="1350"/>
      <c r="S199" s="1350"/>
      <c r="T199" s="1350"/>
      <c r="U199" s="1350"/>
      <c r="V199" s="1350"/>
      <c r="W199" s="1350"/>
      <c r="X199" s="1350"/>
      <c r="Y199" s="1350"/>
      <c r="Z199" s="1350"/>
      <c r="AA199" s="1350"/>
      <c r="AB199" s="1350"/>
      <c r="AC199" s="1350"/>
      <c r="AD199" s="1350"/>
      <c r="AE199" s="1350"/>
      <c r="AF199" s="1350"/>
      <c r="AG199" s="1350"/>
      <c r="AH199" s="1350"/>
      <c r="AI199" s="1350"/>
      <c r="AJ199" s="1350"/>
      <c r="AK199" s="1350"/>
      <c r="AL199" s="1350"/>
      <c r="AM199" s="1350"/>
      <c r="AN199" s="1350"/>
      <c r="AO199" s="1350"/>
      <c r="AP199" s="1350"/>
      <c r="AQ199" s="1350"/>
      <c r="AR199" s="1350"/>
      <c r="AS199" s="1350"/>
      <c r="AT199" s="1350"/>
      <c r="AU199" s="1350"/>
      <c r="AV199" s="1350"/>
      <c r="AW199" s="1350"/>
      <c r="AX199" s="1350"/>
      <c r="AY199" s="1350"/>
      <c r="AZ199" s="1350"/>
      <c r="BA199" s="1350"/>
      <c r="BB199" s="1350"/>
      <c r="BC199" s="1350"/>
      <c r="BD199" s="1350"/>
      <c r="BE199" s="1350"/>
      <c r="BF199" s="1350"/>
      <c r="BG199" s="1350"/>
      <c r="BH199" s="1350"/>
      <c r="BI199" s="1350"/>
      <c r="BJ199" s="1350"/>
      <c r="BK199" s="1350"/>
      <c r="BL199" s="1350"/>
      <c r="BM199" s="1350"/>
      <c r="BN199" s="1350"/>
      <c r="BO199" s="1350"/>
      <c r="BP199" s="1350"/>
    </row>
    <row r="200" spans="3:68" ht="14.25">
      <c r="C200" s="1350"/>
      <c r="D200" s="1350"/>
      <c r="E200" s="1350"/>
      <c r="F200" s="1350"/>
      <c r="G200" s="1350"/>
      <c r="H200" s="1350"/>
      <c r="I200" s="1350"/>
      <c r="J200" s="1350"/>
      <c r="K200" s="1350"/>
      <c r="L200" s="1350"/>
      <c r="M200" s="1350"/>
      <c r="N200" s="1350"/>
      <c r="O200" s="1350"/>
      <c r="P200" s="1350"/>
      <c r="Q200" s="1350"/>
      <c r="R200" s="1350"/>
      <c r="S200" s="1350"/>
      <c r="T200" s="1350"/>
      <c r="U200" s="1350"/>
      <c r="V200" s="1350"/>
      <c r="W200" s="1350"/>
      <c r="X200" s="1350"/>
      <c r="Y200" s="1350"/>
      <c r="Z200" s="1350"/>
      <c r="AA200" s="1350"/>
      <c r="AB200" s="1350"/>
      <c r="AC200" s="1350"/>
      <c r="AD200" s="1350"/>
      <c r="AE200" s="1350"/>
      <c r="AF200" s="1350"/>
      <c r="AG200" s="1350"/>
      <c r="AH200" s="1350"/>
      <c r="AI200" s="1350"/>
      <c r="AJ200" s="1350"/>
      <c r="AK200" s="1350"/>
      <c r="AL200" s="1350"/>
      <c r="AM200" s="1350"/>
      <c r="AN200" s="1350"/>
      <c r="AO200" s="1350"/>
      <c r="AP200" s="1350"/>
      <c r="AQ200" s="1350"/>
      <c r="AR200" s="1350"/>
      <c r="AS200" s="1350"/>
      <c r="AT200" s="1350"/>
      <c r="AU200" s="1350"/>
      <c r="AV200" s="1350"/>
      <c r="AW200" s="1350"/>
      <c r="AX200" s="1350"/>
      <c r="AY200" s="1350"/>
      <c r="AZ200" s="1350"/>
      <c r="BA200" s="1350"/>
      <c r="BB200" s="1350"/>
      <c r="BC200" s="1350"/>
      <c r="BD200" s="1350"/>
      <c r="BE200" s="1350"/>
      <c r="BF200" s="1350"/>
      <c r="BG200" s="1350"/>
      <c r="BH200" s="1350"/>
      <c r="BI200" s="1350"/>
      <c r="BJ200" s="1350"/>
      <c r="BK200" s="1350"/>
      <c r="BL200" s="1350"/>
      <c r="BM200" s="1350"/>
      <c r="BN200" s="1350"/>
      <c r="BO200" s="1350"/>
      <c r="BP200" s="1350"/>
    </row>
    <row r="201" spans="3:68" ht="14.25">
      <c r="C201" s="1350"/>
      <c r="D201" s="1350"/>
      <c r="E201" s="1350"/>
      <c r="F201" s="1350"/>
      <c r="G201" s="1350"/>
      <c r="H201" s="1350"/>
      <c r="I201" s="1350"/>
      <c r="J201" s="1350"/>
      <c r="K201" s="1350"/>
      <c r="L201" s="1350"/>
      <c r="M201" s="1350"/>
      <c r="N201" s="1350"/>
      <c r="O201" s="1350"/>
      <c r="P201" s="1350"/>
      <c r="Q201" s="1350"/>
      <c r="R201" s="1350"/>
      <c r="S201" s="1350"/>
      <c r="T201" s="1350"/>
      <c r="U201" s="1350"/>
      <c r="V201" s="1350"/>
      <c r="W201" s="1350"/>
      <c r="X201" s="1350"/>
      <c r="Y201" s="1350"/>
      <c r="Z201" s="1350"/>
      <c r="AA201" s="1350"/>
      <c r="AB201" s="1350"/>
      <c r="AC201" s="1350"/>
      <c r="AD201" s="1350"/>
      <c r="AE201" s="1350"/>
      <c r="AF201" s="1350"/>
      <c r="AG201" s="1350"/>
      <c r="AH201" s="1350"/>
      <c r="AI201" s="1350"/>
      <c r="AJ201" s="1350"/>
      <c r="AK201" s="1350"/>
      <c r="AL201" s="1350"/>
      <c r="AM201" s="1350"/>
      <c r="AN201" s="1350"/>
      <c r="AO201" s="1350"/>
      <c r="AP201" s="1350"/>
      <c r="AQ201" s="1350"/>
      <c r="AR201" s="1350"/>
      <c r="AS201" s="1350"/>
      <c r="AT201" s="1350"/>
      <c r="AU201" s="1350"/>
      <c r="AV201" s="1350"/>
      <c r="AW201" s="1350"/>
      <c r="AX201" s="1350"/>
      <c r="AY201" s="1350"/>
      <c r="AZ201" s="1350"/>
      <c r="BA201" s="1350"/>
      <c r="BB201" s="1350"/>
      <c r="BC201" s="1350"/>
      <c r="BD201" s="1350"/>
      <c r="BE201" s="1350"/>
      <c r="BF201" s="1350"/>
      <c r="BG201" s="1350"/>
      <c r="BH201" s="1350"/>
      <c r="BI201" s="1350"/>
      <c r="BJ201" s="1350"/>
      <c r="BK201" s="1350"/>
      <c r="BL201" s="1350"/>
      <c r="BM201" s="1350"/>
      <c r="BN201" s="1350"/>
      <c r="BO201" s="1350"/>
      <c r="BP201" s="1350"/>
    </row>
    <row r="202" spans="3:68" ht="14.25">
      <c r="C202" s="1350"/>
      <c r="D202" s="1350"/>
      <c r="E202" s="1350"/>
      <c r="F202" s="1350"/>
      <c r="G202" s="1350"/>
      <c r="H202" s="1350"/>
      <c r="I202" s="1350"/>
      <c r="J202" s="1350"/>
      <c r="K202" s="1350"/>
      <c r="L202" s="1350"/>
      <c r="M202" s="1350"/>
      <c r="N202" s="1350"/>
      <c r="O202" s="1350"/>
      <c r="P202" s="1350"/>
      <c r="Q202" s="1350"/>
      <c r="R202" s="1350"/>
      <c r="S202" s="1350"/>
      <c r="T202" s="1350"/>
      <c r="U202" s="1350"/>
      <c r="V202" s="1350"/>
      <c r="W202" s="1350"/>
      <c r="X202" s="1350"/>
      <c r="Y202" s="1350"/>
      <c r="Z202" s="1350"/>
      <c r="AA202" s="1350"/>
      <c r="AB202" s="1350"/>
      <c r="AC202" s="1350"/>
      <c r="AD202" s="1350"/>
      <c r="AE202" s="1350"/>
      <c r="AF202" s="1350"/>
      <c r="AG202" s="1350"/>
      <c r="AH202" s="1350"/>
      <c r="AI202" s="1350"/>
      <c r="AJ202" s="1350"/>
      <c r="AK202" s="1350"/>
      <c r="AL202" s="1350"/>
      <c r="AM202" s="1350"/>
      <c r="AN202" s="1350"/>
      <c r="AO202" s="1350"/>
      <c r="AP202" s="1350"/>
      <c r="AQ202" s="1350"/>
      <c r="AR202" s="1350"/>
      <c r="AS202" s="1350"/>
      <c r="AT202" s="1350"/>
      <c r="AU202" s="1350"/>
      <c r="AV202" s="1350"/>
      <c r="AW202" s="1350"/>
      <c r="AX202" s="1350"/>
      <c r="AY202" s="1350"/>
      <c r="AZ202" s="1350"/>
      <c r="BA202" s="1350"/>
      <c r="BB202" s="1350"/>
      <c r="BC202" s="1350"/>
      <c r="BD202" s="1350"/>
      <c r="BE202" s="1350"/>
      <c r="BF202" s="1350"/>
      <c r="BG202" s="1350"/>
      <c r="BH202" s="1350"/>
      <c r="BI202" s="1350"/>
      <c r="BJ202" s="1350"/>
      <c r="BK202" s="1350"/>
      <c r="BL202" s="1350"/>
      <c r="BM202" s="1350"/>
      <c r="BN202" s="1350"/>
      <c r="BO202" s="1350"/>
      <c r="BP202" s="1350"/>
    </row>
    <row r="203" spans="3:68" ht="14.25">
      <c r="C203" s="1350"/>
      <c r="D203" s="1350"/>
      <c r="E203" s="1350"/>
      <c r="F203" s="1350"/>
      <c r="G203" s="1350"/>
      <c r="H203" s="1350"/>
      <c r="I203" s="1350"/>
      <c r="J203" s="1350"/>
      <c r="K203" s="1350"/>
      <c r="L203" s="1350"/>
      <c r="M203" s="1350"/>
      <c r="N203" s="1350"/>
      <c r="O203" s="1350"/>
      <c r="P203" s="1350"/>
      <c r="Q203" s="1350"/>
      <c r="R203" s="1350"/>
      <c r="S203" s="1350"/>
      <c r="T203" s="1350"/>
      <c r="U203" s="1350"/>
      <c r="V203" s="1350"/>
      <c r="W203" s="1350"/>
      <c r="X203" s="1350"/>
      <c r="Y203" s="1350"/>
      <c r="Z203" s="1350"/>
      <c r="AA203" s="1350"/>
      <c r="AB203" s="1350"/>
      <c r="AC203" s="1350"/>
      <c r="AD203" s="1350"/>
      <c r="AE203" s="1350"/>
      <c r="AF203" s="1350"/>
      <c r="AG203" s="1350"/>
      <c r="AH203" s="1350"/>
      <c r="AI203" s="1350"/>
      <c r="AJ203" s="1350"/>
      <c r="AK203" s="1350"/>
      <c r="AL203" s="1350"/>
      <c r="AM203" s="1350"/>
      <c r="AN203" s="1350"/>
      <c r="AO203" s="1350"/>
      <c r="AP203" s="1350"/>
      <c r="AQ203" s="1350"/>
      <c r="AR203" s="1350"/>
      <c r="AS203" s="1350"/>
      <c r="AT203" s="1350"/>
      <c r="AU203" s="1350"/>
      <c r="AV203" s="1350"/>
      <c r="AW203" s="1350"/>
      <c r="AX203" s="1350"/>
      <c r="AY203" s="1350"/>
      <c r="AZ203" s="1350"/>
      <c r="BA203" s="1350"/>
      <c r="BB203" s="1350"/>
      <c r="BC203" s="1350"/>
      <c r="BD203" s="1350"/>
      <c r="BE203" s="1350"/>
      <c r="BF203" s="1350"/>
      <c r="BG203" s="1350"/>
      <c r="BH203" s="1350"/>
      <c r="BI203" s="1350"/>
      <c r="BJ203" s="1350"/>
      <c r="BK203" s="1350"/>
      <c r="BL203" s="1350"/>
      <c r="BM203" s="1350"/>
      <c r="BN203" s="1350"/>
      <c r="BO203" s="1350"/>
      <c r="BP203" s="1350"/>
    </row>
    <row r="204" spans="3:68" ht="14.25">
      <c r="C204" s="1350"/>
      <c r="D204" s="1350"/>
      <c r="E204" s="1350"/>
      <c r="F204" s="1350"/>
      <c r="G204" s="1350"/>
      <c r="H204" s="1350"/>
      <c r="I204" s="1350"/>
      <c r="J204" s="1350"/>
      <c r="K204" s="1350"/>
      <c r="L204" s="1350"/>
      <c r="M204" s="1350"/>
      <c r="N204" s="1350"/>
      <c r="O204" s="1350"/>
      <c r="P204" s="1350"/>
      <c r="Q204" s="1350"/>
      <c r="R204" s="1350"/>
      <c r="S204" s="1350"/>
      <c r="T204" s="1350"/>
      <c r="U204" s="1350"/>
      <c r="V204" s="1350"/>
      <c r="W204" s="1350"/>
      <c r="X204" s="1350"/>
      <c r="Y204" s="1350"/>
      <c r="Z204" s="1350"/>
      <c r="AA204" s="1350"/>
      <c r="AB204" s="1350"/>
      <c r="AC204" s="1350"/>
      <c r="AD204" s="1350"/>
      <c r="AE204" s="1350"/>
      <c r="AF204" s="1350"/>
      <c r="AG204" s="1350"/>
      <c r="AH204" s="1350"/>
      <c r="AI204" s="1350"/>
      <c r="AJ204" s="1350"/>
      <c r="AK204" s="1350"/>
      <c r="AL204" s="1350"/>
      <c r="AM204" s="1350"/>
      <c r="AN204" s="1350"/>
      <c r="AO204" s="1350"/>
      <c r="AP204" s="1350"/>
      <c r="AQ204" s="1350"/>
      <c r="AR204" s="1350"/>
      <c r="AS204" s="1350"/>
      <c r="AT204" s="1350"/>
      <c r="AU204" s="1350"/>
      <c r="AV204" s="1350"/>
      <c r="AW204" s="1350"/>
      <c r="AX204" s="1350"/>
      <c r="AY204" s="1350"/>
      <c r="AZ204" s="1350"/>
      <c r="BA204" s="1350"/>
      <c r="BB204" s="1350"/>
      <c r="BC204" s="1350"/>
      <c r="BD204" s="1350"/>
      <c r="BE204" s="1350"/>
      <c r="BF204" s="1350"/>
      <c r="BG204" s="1350"/>
      <c r="BH204" s="1350"/>
      <c r="BI204" s="1350"/>
      <c r="BJ204" s="1350"/>
      <c r="BK204" s="1350"/>
      <c r="BL204" s="1350"/>
      <c r="BM204" s="1350"/>
      <c r="BN204" s="1350"/>
      <c r="BO204" s="1350"/>
      <c r="BP204" s="1350"/>
    </row>
    <row r="205" spans="3:68" ht="14.25">
      <c r="C205" s="1350"/>
      <c r="D205" s="1350"/>
      <c r="E205" s="1350"/>
      <c r="F205" s="1350"/>
      <c r="G205" s="1350"/>
      <c r="H205" s="1350"/>
      <c r="I205" s="1350"/>
      <c r="J205" s="1350"/>
      <c r="K205" s="1350"/>
      <c r="L205" s="1350"/>
      <c r="M205" s="1350"/>
      <c r="N205" s="1350"/>
      <c r="O205" s="1350"/>
      <c r="P205" s="1350"/>
      <c r="Q205" s="1350"/>
      <c r="R205" s="1350"/>
      <c r="S205" s="1350"/>
      <c r="T205" s="1350"/>
      <c r="U205" s="1350"/>
      <c r="V205" s="1350"/>
      <c r="W205" s="1350"/>
      <c r="X205" s="1350"/>
      <c r="Y205" s="1350"/>
      <c r="Z205" s="1350"/>
      <c r="AA205" s="1350"/>
      <c r="AB205" s="1350"/>
      <c r="AC205" s="1350"/>
      <c r="AD205" s="1350"/>
      <c r="AE205" s="1350"/>
      <c r="AF205" s="1350"/>
      <c r="AG205" s="1350"/>
      <c r="AH205" s="1350"/>
      <c r="AI205" s="1350"/>
      <c r="AJ205" s="1350"/>
      <c r="AK205" s="1350"/>
      <c r="AL205" s="1350"/>
      <c r="AM205" s="1350"/>
      <c r="AN205" s="1350"/>
      <c r="AO205" s="1350"/>
      <c r="AP205" s="1350"/>
      <c r="AQ205" s="1350"/>
      <c r="AR205" s="1350"/>
      <c r="AS205" s="1350"/>
      <c r="AT205" s="1350"/>
      <c r="AU205" s="1350"/>
      <c r="AV205" s="1350"/>
      <c r="AW205" s="1350"/>
      <c r="AX205" s="1350"/>
      <c r="AY205" s="1350"/>
      <c r="AZ205" s="1350"/>
      <c r="BA205" s="1350"/>
      <c r="BB205" s="1350"/>
      <c r="BC205" s="1350"/>
      <c r="BD205" s="1350"/>
      <c r="BE205" s="1350"/>
      <c r="BF205" s="1350"/>
      <c r="BG205" s="1350"/>
      <c r="BH205" s="1350"/>
      <c r="BI205" s="1350"/>
      <c r="BJ205" s="1350"/>
      <c r="BK205" s="1350"/>
      <c r="BL205" s="1350"/>
      <c r="BM205" s="1350"/>
      <c r="BN205" s="1350"/>
      <c r="BO205" s="1350"/>
      <c r="BP205" s="1350"/>
    </row>
    <row r="206" spans="3:68" ht="14.25">
      <c r="C206" s="1350"/>
      <c r="D206" s="1350"/>
      <c r="E206" s="1350"/>
      <c r="F206" s="1350"/>
      <c r="G206" s="1350"/>
      <c r="H206" s="1350"/>
      <c r="I206" s="1350"/>
      <c r="J206" s="1350"/>
      <c r="K206" s="1350"/>
      <c r="L206" s="1350"/>
      <c r="M206" s="1350"/>
      <c r="N206" s="1350"/>
      <c r="O206" s="1350"/>
      <c r="P206" s="1350"/>
      <c r="Q206" s="1350"/>
      <c r="R206" s="1350"/>
      <c r="S206" s="1350"/>
      <c r="T206" s="1350"/>
      <c r="U206" s="1350"/>
      <c r="V206" s="1350"/>
      <c r="W206" s="1350"/>
      <c r="X206" s="1350"/>
      <c r="Y206" s="1350"/>
      <c r="Z206" s="1350"/>
      <c r="AA206" s="1350"/>
      <c r="AB206" s="1350"/>
      <c r="AC206" s="1350"/>
      <c r="AD206" s="1350"/>
      <c r="AE206" s="1350"/>
      <c r="AF206" s="1350"/>
      <c r="AG206" s="1350"/>
      <c r="AH206" s="1350"/>
      <c r="AI206" s="1350"/>
      <c r="AJ206" s="1350"/>
      <c r="AK206" s="1350"/>
      <c r="AL206" s="1350"/>
      <c r="AM206" s="1350"/>
      <c r="AN206" s="1350"/>
      <c r="AO206" s="1350"/>
      <c r="AP206" s="1350"/>
      <c r="AQ206" s="1350"/>
      <c r="AR206" s="1350"/>
      <c r="AS206" s="1350"/>
      <c r="AT206" s="1350"/>
      <c r="AU206" s="1350"/>
      <c r="AV206" s="1350"/>
      <c r="AW206" s="1350"/>
      <c r="AX206" s="1350"/>
      <c r="AY206" s="1350"/>
      <c r="AZ206" s="1350"/>
      <c r="BA206" s="1350"/>
      <c r="BB206" s="1350"/>
      <c r="BC206" s="1350"/>
      <c r="BD206" s="1350"/>
      <c r="BE206" s="1350"/>
      <c r="BF206" s="1350"/>
      <c r="BG206" s="1350"/>
      <c r="BH206" s="1350"/>
      <c r="BI206" s="1350"/>
      <c r="BJ206" s="1350"/>
      <c r="BK206" s="1350"/>
      <c r="BL206" s="1350"/>
      <c r="BM206" s="1350"/>
      <c r="BN206" s="1350"/>
      <c r="BO206" s="1350"/>
      <c r="BP206" s="1350"/>
    </row>
    <row r="207" spans="3:68" ht="14.25">
      <c r="C207" s="1350"/>
      <c r="D207" s="1350"/>
      <c r="E207" s="1350"/>
      <c r="F207" s="1350"/>
      <c r="G207" s="1350"/>
      <c r="H207" s="1350"/>
      <c r="I207" s="1350"/>
      <c r="J207" s="1350"/>
      <c r="K207" s="1350"/>
      <c r="L207" s="1350"/>
      <c r="M207" s="1350"/>
      <c r="N207" s="1350"/>
      <c r="O207" s="1350"/>
      <c r="P207" s="1350"/>
      <c r="Q207" s="1350"/>
      <c r="R207" s="1350"/>
      <c r="S207" s="1350"/>
      <c r="T207" s="1350"/>
      <c r="U207" s="1350"/>
      <c r="V207" s="1350"/>
      <c r="W207" s="1350"/>
      <c r="X207" s="1350"/>
      <c r="Y207" s="1350"/>
      <c r="Z207" s="1350"/>
      <c r="AA207" s="1350"/>
      <c r="AB207" s="1350"/>
      <c r="AC207" s="1350"/>
      <c r="AD207" s="1350"/>
      <c r="AE207" s="1350"/>
      <c r="AF207" s="1350"/>
      <c r="AG207" s="1350"/>
      <c r="AH207" s="1350"/>
      <c r="AI207" s="1350"/>
      <c r="AJ207" s="1350"/>
      <c r="AK207" s="1350"/>
      <c r="AL207" s="1350"/>
      <c r="AM207" s="1350"/>
      <c r="AN207" s="1350"/>
      <c r="AO207" s="1350"/>
      <c r="AP207" s="1350"/>
      <c r="AQ207" s="1350"/>
      <c r="AR207" s="1350"/>
      <c r="AS207" s="1350"/>
      <c r="AT207" s="1350"/>
      <c r="AU207" s="1350"/>
      <c r="AV207" s="1350"/>
      <c r="AW207" s="1350"/>
      <c r="AX207" s="1350"/>
      <c r="AY207" s="1350"/>
      <c r="AZ207" s="1350"/>
      <c r="BA207" s="1350"/>
      <c r="BB207" s="1350"/>
      <c r="BC207" s="1350"/>
      <c r="BD207" s="1350"/>
      <c r="BE207" s="1350"/>
      <c r="BF207" s="1350"/>
      <c r="BG207" s="1350"/>
      <c r="BH207" s="1350"/>
      <c r="BI207" s="1350"/>
      <c r="BJ207" s="1350"/>
      <c r="BK207" s="1350"/>
      <c r="BL207" s="1350"/>
      <c r="BM207" s="1350"/>
      <c r="BN207" s="1350"/>
      <c r="BO207" s="1350"/>
      <c r="BP207" s="1350"/>
    </row>
    <row r="208" spans="3:68" ht="14.25">
      <c r="C208" s="1350"/>
      <c r="D208" s="1350"/>
      <c r="E208" s="1350"/>
      <c r="F208" s="1350"/>
      <c r="G208" s="1350"/>
      <c r="H208" s="1350"/>
      <c r="I208" s="1350"/>
      <c r="J208" s="1350"/>
      <c r="K208" s="1350"/>
      <c r="L208" s="1350"/>
      <c r="M208" s="1350"/>
      <c r="N208" s="1350"/>
      <c r="O208" s="1350"/>
      <c r="P208" s="1350"/>
      <c r="Q208" s="1350"/>
      <c r="R208" s="1350"/>
      <c r="S208" s="1350"/>
      <c r="T208" s="1350"/>
      <c r="U208" s="1350"/>
      <c r="V208" s="1350"/>
      <c r="W208" s="1350"/>
      <c r="X208" s="1350"/>
      <c r="Y208" s="1350"/>
      <c r="Z208" s="1350"/>
      <c r="AA208" s="1350"/>
      <c r="AB208" s="1350"/>
      <c r="AC208" s="1350"/>
      <c r="AD208" s="1350"/>
      <c r="AE208" s="1350"/>
      <c r="AF208" s="1350"/>
      <c r="AG208" s="1350"/>
      <c r="AH208" s="1350"/>
      <c r="AI208" s="1350"/>
      <c r="AJ208" s="1350"/>
      <c r="AK208" s="1350"/>
      <c r="AL208" s="1350"/>
      <c r="AM208" s="1350"/>
      <c r="AN208" s="1350"/>
      <c r="AO208" s="1350"/>
      <c r="AP208" s="1350"/>
      <c r="AQ208" s="1350"/>
      <c r="AR208" s="1350"/>
      <c r="AS208" s="1350"/>
      <c r="AT208" s="1350"/>
      <c r="AU208" s="1350"/>
      <c r="AV208" s="1350"/>
      <c r="AW208" s="1350"/>
      <c r="AX208" s="1350"/>
      <c r="AY208" s="1350"/>
      <c r="AZ208" s="1350"/>
      <c r="BA208" s="1350"/>
      <c r="BB208" s="1350"/>
      <c r="BC208" s="1350"/>
      <c r="BD208" s="1350"/>
      <c r="BE208" s="1350"/>
      <c r="BF208" s="1350"/>
      <c r="BG208" s="1350"/>
      <c r="BH208" s="1350"/>
      <c r="BI208" s="1350"/>
      <c r="BJ208" s="1350"/>
      <c r="BK208" s="1350"/>
      <c r="BL208" s="1350"/>
      <c r="BM208" s="1350"/>
      <c r="BN208" s="1350"/>
      <c r="BO208" s="1350"/>
      <c r="BP208" s="1350"/>
    </row>
    <row r="209" spans="3:68" ht="14.25">
      <c r="C209" s="1350"/>
      <c r="D209" s="1350"/>
      <c r="E209" s="1350"/>
      <c r="F209" s="1350"/>
      <c r="G209" s="1350"/>
      <c r="H209" s="1350"/>
      <c r="I209" s="1350"/>
      <c r="J209" s="1350"/>
      <c r="K209" s="1350"/>
      <c r="L209" s="1350"/>
      <c r="M209" s="1350"/>
      <c r="N209" s="1350"/>
      <c r="O209" s="1350"/>
      <c r="P209" s="1350"/>
      <c r="Q209" s="1350"/>
      <c r="R209" s="1350"/>
      <c r="S209" s="1350"/>
      <c r="T209" s="1350"/>
      <c r="U209" s="1350"/>
      <c r="V209" s="1350"/>
      <c r="W209" s="1350"/>
      <c r="X209" s="1350"/>
      <c r="Y209" s="1350"/>
      <c r="Z209" s="1350"/>
      <c r="AA209" s="1350"/>
      <c r="AB209" s="1350"/>
      <c r="AC209" s="1350"/>
      <c r="AD209" s="1350"/>
      <c r="AE209" s="1350"/>
      <c r="AF209" s="1350"/>
      <c r="AG209" s="1350"/>
      <c r="AH209" s="1350"/>
      <c r="AI209" s="1350"/>
      <c r="AJ209" s="1350"/>
      <c r="AK209" s="1350"/>
      <c r="AL209" s="1350"/>
      <c r="AM209" s="1350"/>
      <c r="AN209" s="1350"/>
      <c r="AO209" s="1350"/>
      <c r="AP209" s="1350"/>
      <c r="AQ209" s="1350"/>
      <c r="AR209" s="1350"/>
      <c r="AS209" s="1350"/>
      <c r="AT209" s="1350"/>
      <c r="AU209" s="1350"/>
      <c r="AV209" s="1350"/>
      <c r="AW209" s="1350"/>
      <c r="AX209" s="1350"/>
      <c r="AY209" s="1350"/>
      <c r="AZ209" s="1350"/>
      <c r="BA209" s="1350"/>
      <c r="BB209" s="1350"/>
      <c r="BC209" s="1350"/>
      <c r="BD209" s="1350"/>
      <c r="BE209" s="1350"/>
      <c r="BF209" s="1350"/>
      <c r="BG209" s="1350"/>
      <c r="BH209" s="1350"/>
      <c r="BI209" s="1350"/>
      <c r="BJ209" s="1350"/>
      <c r="BK209" s="1350"/>
      <c r="BL209" s="1350"/>
      <c r="BM209" s="1350"/>
      <c r="BN209" s="1350"/>
      <c r="BO209" s="1350"/>
      <c r="BP209" s="1350"/>
    </row>
    <row r="210" spans="3:68" ht="14.25">
      <c r="C210" s="1350"/>
      <c r="D210" s="1350"/>
      <c r="E210" s="1350"/>
      <c r="F210" s="1350"/>
      <c r="G210" s="1350"/>
      <c r="H210" s="1350"/>
      <c r="I210" s="1350"/>
      <c r="J210" s="1350"/>
      <c r="K210" s="1350"/>
      <c r="L210" s="1350"/>
      <c r="M210" s="1350"/>
      <c r="N210" s="1350"/>
      <c r="O210" s="1350"/>
      <c r="P210" s="1350"/>
      <c r="Q210" s="1350"/>
      <c r="R210" s="1350"/>
      <c r="S210" s="1350"/>
      <c r="T210" s="1350"/>
      <c r="U210" s="1350"/>
      <c r="V210" s="1350"/>
      <c r="W210" s="1350"/>
      <c r="X210" s="1350"/>
      <c r="Y210" s="1350"/>
      <c r="Z210" s="1350"/>
      <c r="AA210" s="1350"/>
      <c r="AB210" s="1350"/>
      <c r="AC210" s="1350"/>
      <c r="AD210" s="1350"/>
      <c r="AE210" s="1350"/>
      <c r="AF210" s="1350"/>
      <c r="AG210" s="1350"/>
      <c r="AH210" s="1350"/>
      <c r="AI210" s="1350"/>
      <c r="AJ210" s="1350"/>
      <c r="AK210" s="1350"/>
      <c r="AL210" s="1350"/>
      <c r="AM210" s="1350"/>
      <c r="AN210" s="1350"/>
      <c r="AO210" s="1350"/>
      <c r="AP210" s="1350"/>
      <c r="AQ210" s="1350"/>
      <c r="AR210" s="1350"/>
      <c r="AS210" s="1350"/>
      <c r="AT210" s="1350"/>
      <c r="AU210" s="1350"/>
      <c r="AV210" s="1350"/>
      <c r="AW210" s="1350"/>
      <c r="AX210" s="1350"/>
      <c r="AY210" s="1350"/>
      <c r="AZ210" s="1350"/>
      <c r="BA210" s="1350"/>
      <c r="BB210" s="1350"/>
      <c r="BC210" s="1350"/>
      <c r="BD210" s="1350"/>
      <c r="BE210" s="1350"/>
      <c r="BF210" s="1350"/>
      <c r="BG210" s="1350"/>
      <c r="BH210" s="1350"/>
      <c r="BI210" s="1350"/>
      <c r="BJ210" s="1350"/>
      <c r="BK210" s="1350"/>
      <c r="BL210" s="1350"/>
      <c r="BM210" s="1350"/>
      <c r="BN210" s="1350"/>
      <c r="BO210" s="1350"/>
      <c r="BP210" s="1350"/>
    </row>
    <row r="211" spans="3:68" ht="14.25">
      <c r="C211" s="1350"/>
      <c r="D211" s="1350"/>
      <c r="E211" s="1350"/>
      <c r="F211" s="1350"/>
      <c r="G211" s="1350"/>
      <c r="H211" s="1350"/>
      <c r="I211" s="1350"/>
      <c r="J211" s="1350"/>
      <c r="K211" s="1350"/>
      <c r="L211" s="1350"/>
      <c r="M211" s="1350"/>
      <c r="N211" s="1350"/>
      <c r="O211" s="1350"/>
      <c r="P211" s="1350"/>
      <c r="Q211" s="1350"/>
      <c r="R211" s="1350"/>
      <c r="S211" s="1350"/>
      <c r="T211" s="1350"/>
      <c r="U211" s="1350"/>
      <c r="V211" s="1350"/>
      <c r="W211" s="1350"/>
      <c r="X211" s="1350"/>
      <c r="Y211" s="1350"/>
      <c r="Z211" s="1350"/>
      <c r="AA211" s="1350"/>
      <c r="AB211" s="1350"/>
      <c r="AC211" s="1350"/>
      <c r="AD211" s="1350"/>
      <c r="AE211" s="1350"/>
      <c r="AF211" s="1350"/>
      <c r="AG211" s="1350"/>
      <c r="AH211" s="1350"/>
      <c r="AI211" s="1350"/>
      <c r="AJ211" s="1350"/>
      <c r="AK211" s="1350"/>
      <c r="AL211" s="1350"/>
      <c r="AM211" s="1350"/>
      <c r="AN211" s="1350"/>
      <c r="AO211" s="1350"/>
      <c r="AP211" s="1350"/>
      <c r="AQ211" s="1350"/>
      <c r="AR211" s="1350"/>
      <c r="AS211" s="1350"/>
      <c r="AT211" s="1350"/>
      <c r="AU211" s="1350"/>
      <c r="AV211" s="1350"/>
      <c r="AW211" s="1350"/>
      <c r="AX211" s="1350"/>
      <c r="AY211" s="1350"/>
      <c r="AZ211" s="1350"/>
      <c r="BA211" s="1350"/>
      <c r="BB211" s="1350"/>
      <c r="BC211" s="1350"/>
      <c r="BD211" s="1350"/>
      <c r="BE211" s="1350"/>
      <c r="BF211" s="1350"/>
      <c r="BG211" s="1350"/>
      <c r="BH211" s="1350"/>
      <c r="BI211" s="1350"/>
      <c r="BJ211" s="1350"/>
      <c r="BK211" s="1350"/>
      <c r="BL211" s="1350"/>
      <c r="BM211" s="1350"/>
      <c r="BN211" s="1350"/>
      <c r="BO211" s="1350"/>
      <c r="BP211" s="1350"/>
    </row>
    <row r="212" spans="3:68" ht="14.25">
      <c r="C212" s="1350"/>
      <c r="D212" s="1350"/>
      <c r="E212" s="1350"/>
      <c r="F212" s="1350"/>
      <c r="G212" s="1350"/>
      <c r="H212" s="1350"/>
      <c r="I212" s="1350"/>
      <c r="J212" s="1350"/>
      <c r="K212" s="1350"/>
      <c r="L212" s="1350"/>
      <c r="M212" s="1350"/>
      <c r="N212" s="1350"/>
      <c r="O212" s="1350"/>
      <c r="P212" s="1350"/>
      <c r="Q212" s="1350"/>
      <c r="R212" s="1350"/>
      <c r="S212" s="1350"/>
      <c r="T212" s="1350"/>
      <c r="U212" s="1350"/>
      <c r="V212" s="1350"/>
      <c r="W212" s="1350"/>
      <c r="X212" s="1350"/>
      <c r="Y212" s="1350"/>
      <c r="Z212" s="1350"/>
      <c r="AA212" s="1350"/>
      <c r="AB212" s="1350"/>
      <c r="AC212" s="1350"/>
      <c r="AD212" s="1350"/>
      <c r="AE212" s="1350"/>
      <c r="AF212" s="1350"/>
      <c r="AG212" s="1350"/>
      <c r="AH212" s="1350"/>
      <c r="AI212" s="1350"/>
      <c r="AJ212" s="1350"/>
      <c r="AK212" s="1350"/>
      <c r="AL212" s="1350"/>
      <c r="AM212" s="1350"/>
      <c r="AN212" s="1350"/>
      <c r="AO212" s="1350"/>
      <c r="AP212" s="1350"/>
      <c r="AQ212" s="1350"/>
      <c r="AR212" s="1350"/>
      <c r="AS212" s="1350"/>
      <c r="AT212" s="1350"/>
      <c r="AU212" s="1350"/>
      <c r="AV212" s="1350"/>
      <c r="AW212" s="1350"/>
      <c r="AX212" s="1350"/>
      <c r="AY212" s="1350"/>
      <c r="AZ212" s="1350"/>
      <c r="BA212" s="1350"/>
      <c r="BB212" s="1350"/>
      <c r="BC212" s="1350"/>
      <c r="BD212" s="1350"/>
      <c r="BE212" s="1350"/>
      <c r="BF212" s="1350"/>
      <c r="BG212" s="1350"/>
      <c r="BH212" s="1350"/>
      <c r="BI212" s="1350"/>
      <c r="BJ212" s="1350"/>
      <c r="BK212" s="1350"/>
      <c r="BL212" s="1350"/>
      <c r="BM212" s="1350"/>
      <c r="BN212" s="1350"/>
      <c r="BO212" s="1350"/>
      <c r="BP212" s="1350"/>
    </row>
    <row r="213" spans="3:68" ht="14.25">
      <c r="C213" s="1350"/>
      <c r="D213" s="1350"/>
      <c r="E213" s="1350"/>
      <c r="F213" s="1350"/>
      <c r="G213" s="1350"/>
      <c r="H213" s="1350"/>
      <c r="I213" s="1350"/>
      <c r="J213" s="1350"/>
      <c r="K213" s="1350"/>
      <c r="L213" s="1350"/>
      <c r="M213" s="1350"/>
      <c r="N213" s="1350"/>
      <c r="O213" s="1350"/>
      <c r="P213" s="1350"/>
      <c r="Q213" s="1350"/>
      <c r="R213" s="1350"/>
      <c r="S213" s="1350"/>
      <c r="T213" s="1350"/>
      <c r="U213" s="1350"/>
      <c r="V213" s="1350"/>
      <c r="W213" s="1350"/>
      <c r="X213" s="1350"/>
      <c r="Y213" s="1350"/>
      <c r="Z213" s="1350"/>
      <c r="AA213" s="1350"/>
      <c r="AB213" s="1350"/>
      <c r="AC213" s="1350"/>
      <c r="AD213" s="1350"/>
      <c r="AE213" s="1350"/>
      <c r="AF213" s="1350"/>
      <c r="AG213" s="1350"/>
      <c r="AH213" s="1350"/>
      <c r="AI213" s="1350"/>
      <c r="AJ213" s="1350"/>
      <c r="AK213" s="1350"/>
      <c r="AL213" s="1350"/>
      <c r="AM213" s="1350"/>
      <c r="AN213" s="1350"/>
      <c r="AO213" s="1350"/>
      <c r="AP213" s="1350"/>
      <c r="AQ213" s="1350"/>
      <c r="AR213" s="1350"/>
      <c r="AS213" s="1350"/>
      <c r="AT213" s="1350"/>
      <c r="AU213" s="1350"/>
      <c r="AV213" s="1350"/>
      <c r="AW213" s="1350"/>
      <c r="AX213" s="1350"/>
      <c r="AY213" s="1350"/>
      <c r="AZ213" s="1350"/>
      <c r="BA213" s="1350"/>
      <c r="BB213" s="1350"/>
      <c r="BC213" s="1350"/>
      <c r="BD213" s="1350"/>
      <c r="BE213" s="1350"/>
      <c r="BF213" s="1350"/>
      <c r="BG213" s="1350"/>
      <c r="BH213" s="1350"/>
      <c r="BI213" s="1350"/>
      <c r="BJ213" s="1350"/>
      <c r="BK213" s="1350"/>
      <c r="BL213" s="1350"/>
      <c r="BM213" s="1350"/>
      <c r="BN213" s="1350"/>
      <c r="BO213" s="1350"/>
      <c r="BP213" s="1350"/>
    </row>
    <row r="214" spans="3:68" ht="14.25">
      <c r="C214" s="1350"/>
      <c r="D214" s="1350"/>
      <c r="E214" s="1350"/>
      <c r="F214" s="1350"/>
      <c r="G214" s="1350"/>
      <c r="H214" s="1350"/>
      <c r="I214" s="1350"/>
      <c r="J214" s="1350"/>
      <c r="K214" s="1350"/>
      <c r="L214" s="1350"/>
      <c r="M214" s="1350"/>
      <c r="N214" s="1350"/>
      <c r="O214" s="1350"/>
      <c r="P214" s="1350"/>
      <c r="Q214" s="1350"/>
      <c r="R214" s="1350"/>
      <c r="S214" s="1350"/>
      <c r="T214" s="1350"/>
      <c r="U214" s="1350"/>
      <c r="V214" s="1350"/>
      <c r="W214" s="1350"/>
      <c r="X214" s="1350"/>
      <c r="Y214" s="1350"/>
      <c r="Z214" s="1350"/>
      <c r="AA214" s="1350"/>
      <c r="AB214" s="1350"/>
      <c r="AC214" s="1350"/>
      <c r="AD214" s="1350"/>
      <c r="AE214" s="1350"/>
      <c r="AF214" s="1350"/>
      <c r="AG214" s="1350"/>
      <c r="AH214" s="1350"/>
      <c r="AI214" s="1350"/>
      <c r="AJ214" s="1350"/>
      <c r="AK214" s="1350"/>
      <c r="AL214" s="1350"/>
      <c r="AM214" s="1350"/>
      <c r="AN214" s="1350"/>
      <c r="AO214" s="1350"/>
      <c r="AP214" s="1350"/>
      <c r="AQ214" s="1350"/>
      <c r="AR214" s="1350"/>
      <c r="AS214" s="1350"/>
      <c r="AT214" s="1350"/>
      <c r="AU214" s="1350"/>
      <c r="AV214" s="1350"/>
      <c r="AW214" s="1350"/>
      <c r="AX214" s="1350"/>
      <c r="AY214" s="1350"/>
      <c r="AZ214" s="1350"/>
      <c r="BA214" s="1350"/>
      <c r="BB214" s="1350"/>
      <c r="BC214" s="1350"/>
      <c r="BD214" s="1350"/>
      <c r="BE214" s="1350"/>
      <c r="BF214" s="1350"/>
      <c r="BG214" s="1350"/>
      <c r="BH214" s="1350"/>
      <c r="BI214" s="1350"/>
      <c r="BJ214" s="1350"/>
      <c r="BK214" s="1350"/>
      <c r="BL214" s="1350"/>
      <c r="BM214" s="1350"/>
      <c r="BN214" s="1350"/>
      <c r="BO214" s="1350"/>
      <c r="BP214" s="1350"/>
    </row>
    <row r="215" spans="3:68" ht="14.25">
      <c r="C215" s="1350"/>
      <c r="D215" s="1350"/>
      <c r="E215" s="1350"/>
      <c r="F215" s="1350"/>
      <c r="G215" s="1350"/>
      <c r="H215" s="1350"/>
      <c r="I215" s="1350"/>
      <c r="J215" s="1350"/>
      <c r="K215" s="1350"/>
      <c r="L215" s="1350"/>
      <c r="M215" s="1350"/>
      <c r="N215" s="1350"/>
      <c r="O215" s="1350"/>
      <c r="P215" s="1350"/>
      <c r="Q215" s="1350"/>
      <c r="R215" s="1350"/>
      <c r="S215" s="1350"/>
      <c r="T215" s="1350"/>
      <c r="U215" s="1350"/>
      <c r="V215" s="1350"/>
      <c r="W215" s="1350"/>
      <c r="X215" s="1350"/>
      <c r="Y215" s="1350"/>
      <c r="Z215" s="1350"/>
      <c r="AA215" s="1350"/>
      <c r="AB215" s="1350"/>
      <c r="AC215" s="1350"/>
      <c r="AD215" s="1350"/>
      <c r="AE215" s="1350"/>
      <c r="AF215" s="1350"/>
      <c r="AG215" s="1350"/>
      <c r="AH215" s="1350"/>
      <c r="AI215" s="1350"/>
      <c r="AJ215" s="1350"/>
      <c r="AK215" s="1350"/>
      <c r="AL215" s="1350"/>
      <c r="AM215" s="1350"/>
      <c r="AN215" s="1350"/>
      <c r="AO215" s="1350"/>
      <c r="AP215" s="1350"/>
      <c r="AQ215" s="1350"/>
      <c r="AR215" s="1350"/>
      <c r="AS215" s="1350"/>
      <c r="AT215" s="1350"/>
      <c r="AU215" s="1350"/>
      <c r="AV215" s="1350"/>
      <c r="AW215" s="1350"/>
      <c r="AX215" s="1350"/>
      <c r="AY215" s="1350"/>
      <c r="AZ215" s="1350"/>
      <c r="BA215" s="1350"/>
      <c r="BB215" s="1350"/>
      <c r="BC215" s="1350"/>
      <c r="BD215" s="1350"/>
      <c r="BE215" s="1350"/>
      <c r="BF215" s="1350"/>
      <c r="BG215" s="1350"/>
      <c r="BH215" s="1350"/>
      <c r="BI215" s="1350"/>
      <c r="BJ215" s="1350"/>
      <c r="BK215" s="1350"/>
      <c r="BL215" s="1350"/>
      <c r="BM215" s="1350"/>
      <c r="BN215" s="1350"/>
      <c r="BO215" s="1350"/>
      <c r="BP215" s="1350"/>
    </row>
    <row r="216" spans="3:68" ht="14.25">
      <c r="C216" s="1350"/>
      <c r="D216" s="1350"/>
      <c r="E216" s="1350"/>
      <c r="F216" s="1350"/>
      <c r="G216" s="1350"/>
      <c r="H216" s="1350"/>
      <c r="I216" s="1350"/>
      <c r="J216" s="1350"/>
      <c r="K216" s="1350"/>
      <c r="L216" s="1350"/>
      <c r="M216" s="1350"/>
      <c r="N216" s="1350"/>
      <c r="O216" s="1350"/>
      <c r="P216" s="1350"/>
      <c r="Q216" s="1350"/>
      <c r="R216" s="1350"/>
      <c r="S216" s="1350"/>
      <c r="T216" s="1350"/>
      <c r="U216" s="1350"/>
      <c r="V216" s="1350"/>
      <c r="W216" s="1350"/>
      <c r="X216" s="1350"/>
      <c r="Y216" s="1350"/>
      <c r="Z216" s="1350"/>
      <c r="AA216" s="1350"/>
      <c r="AB216" s="1350"/>
      <c r="AC216" s="1350"/>
      <c r="AD216" s="1350"/>
      <c r="AE216" s="1350"/>
      <c r="AF216" s="1350"/>
      <c r="AG216" s="1350"/>
      <c r="AH216" s="1350"/>
      <c r="AI216" s="1350"/>
      <c r="AJ216" s="1350"/>
      <c r="AK216" s="1350"/>
      <c r="AL216" s="1350"/>
      <c r="AM216" s="1350"/>
      <c r="AN216" s="1350"/>
      <c r="AO216" s="1350"/>
      <c r="AP216" s="1350"/>
      <c r="AQ216" s="1350"/>
      <c r="AR216" s="1350"/>
      <c r="AS216" s="1350"/>
      <c r="AT216" s="1350"/>
      <c r="AU216" s="1350"/>
      <c r="AV216" s="1350"/>
      <c r="AW216" s="1350"/>
      <c r="AX216" s="1350"/>
      <c r="AY216" s="1350"/>
      <c r="AZ216" s="1350"/>
      <c r="BA216" s="1350"/>
      <c r="BB216" s="1350"/>
      <c r="BC216" s="1350"/>
      <c r="BD216" s="1350"/>
      <c r="BE216" s="1350"/>
      <c r="BF216" s="1350"/>
      <c r="BG216" s="1350"/>
      <c r="BH216" s="1350"/>
      <c r="BI216" s="1350"/>
      <c r="BJ216" s="1350"/>
      <c r="BK216" s="1350"/>
      <c r="BL216" s="1350"/>
      <c r="BM216" s="1350"/>
      <c r="BN216" s="1350"/>
      <c r="BO216" s="1350"/>
      <c r="BP216" s="1350"/>
    </row>
    <row r="217" spans="3:68" ht="14.25">
      <c r="C217" s="1350"/>
      <c r="D217" s="1350"/>
      <c r="E217" s="1350"/>
      <c r="F217" s="1350"/>
      <c r="G217" s="1350"/>
      <c r="H217" s="1350"/>
      <c r="I217" s="1350"/>
      <c r="J217" s="1350"/>
      <c r="K217" s="1350"/>
      <c r="L217" s="1350"/>
      <c r="M217" s="1350"/>
      <c r="N217" s="1350"/>
      <c r="O217" s="1350"/>
      <c r="P217" s="1350"/>
      <c r="Q217" s="1350"/>
      <c r="R217" s="1350"/>
      <c r="S217" s="1350"/>
      <c r="T217" s="1350"/>
      <c r="U217" s="1350"/>
      <c r="V217" s="1350"/>
      <c r="W217" s="1350"/>
      <c r="X217" s="1350"/>
      <c r="Y217" s="1350"/>
      <c r="Z217" s="1350"/>
      <c r="AA217" s="1350"/>
      <c r="AB217" s="1350"/>
      <c r="AC217" s="1350"/>
      <c r="AD217" s="1350"/>
      <c r="AE217" s="1350"/>
      <c r="AF217" s="1350"/>
      <c r="AG217" s="1350"/>
      <c r="AH217" s="1350"/>
      <c r="AI217" s="1350"/>
      <c r="AJ217" s="1350"/>
      <c r="AK217" s="1350"/>
      <c r="AL217" s="1350"/>
      <c r="AM217" s="1350"/>
      <c r="AN217" s="1350"/>
      <c r="AO217" s="1350"/>
      <c r="AP217" s="1350"/>
      <c r="AQ217" s="1350"/>
      <c r="AR217" s="1350"/>
      <c r="AS217" s="1350"/>
      <c r="AT217" s="1350"/>
      <c r="AU217" s="1350"/>
      <c r="AV217" s="1350"/>
      <c r="AW217" s="1350"/>
      <c r="AX217" s="1350"/>
      <c r="AY217" s="1350"/>
      <c r="AZ217" s="1350"/>
      <c r="BA217" s="1350"/>
      <c r="BB217" s="1350"/>
      <c r="BC217" s="1350"/>
      <c r="BD217" s="1350"/>
      <c r="BE217" s="1350"/>
      <c r="BF217" s="1350"/>
      <c r="BG217" s="1350"/>
      <c r="BH217" s="1350"/>
      <c r="BI217" s="1350"/>
      <c r="BJ217" s="1350"/>
      <c r="BK217" s="1350"/>
      <c r="BL217" s="1350"/>
      <c r="BM217" s="1350"/>
      <c r="BN217" s="1350"/>
      <c r="BO217" s="1350"/>
      <c r="BP217" s="1350"/>
    </row>
    <row r="218" spans="3:68" ht="14.25">
      <c r="C218" s="1350"/>
      <c r="D218" s="1350"/>
      <c r="E218" s="1350"/>
      <c r="F218" s="1350"/>
      <c r="G218" s="1350"/>
      <c r="H218" s="1350"/>
      <c r="I218" s="1350"/>
      <c r="J218" s="1350"/>
      <c r="K218" s="1350"/>
      <c r="L218" s="1350"/>
      <c r="M218" s="1350"/>
      <c r="N218" s="1350"/>
      <c r="O218" s="1350"/>
      <c r="P218" s="1350"/>
      <c r="Q218" s="1350"/>
      <c r="R218" s="1350"/>
      <c r="S218" s="1350"/>
      <c r="T218" s="1350"/>
      <c r="U218" s="1350"/>
      <c r="V218" s="1350"/>
      <c r="W218" s="1350"/>
      <c r="X218" s="1350"/>
      <c r="Y218" s="1350"/>
      <c r="Z218" s="1350"/>
      <c r="AA218" s="1350"/>
      <c r="AB218" s="1350"/>
      <c r="AC218" s="1350"/>
      <c r="AD218" s="1350"/>
      <c r="AE218" s="1350"/>
      <c r="AF218" s="1350"/>
      <c r="AG218" s="1350"/>
      <c r="AH218" s="1350"/>
      <c r="AI218" s="1350"/>
      <c r="AJ218" s="1350"/>
      <c r="AK218" s="1350"/>
      <c r="AL218" s="1350"/>
      <c r="AM218" s="1350"/>
      <c r="AN218" s="1350"/>
      <c r="AO218" s="1350"/>
      <c r="AP218" s="1350"/>
      <c r="AQ218" s="1350"/>
      <c r="AR218" s="1350"/>
      <c r="AS218" s="1350"/>
      <c r="AT218" s="1350"/>
      <c r="AU218" s="1350"/>
      <c r="AV218" s="1350"/>
      <c r="AW218" s="1350"/>
      <c r="AX218" s="1350"/>
      <c r="AY218" s="1350"/>
      <c r="AZ218" s="1350"/>
      <c r="BA218" s="1350"/>
      <c r="BB218" s="1350"/>
      <c r="BC218" s="1350"/>
      <c r="BD218" s="1350"/>
      <c r="BE218" s="1350"/>
      <c r="BF218" s="1350"/>
      <c r="BG218" s="1350"/>
      <c r="BH218" s="1350"/>
      <c r="BI218" s="1350"/>
      <c r="BJ218" s="1350"/>
      <c r="BK218" s="1350"/>
      <c r="BL218" s="1350"/>
      <c r="BM218" s="1350"/>
      <c r="BN218" s="1350"/>
      <c r="BO218" s="1350"/>
      <c r="BP218" s="1350"/>
    </row>
    <row r="219" spans="3:68" ht="14.25">
      <c r="C219" s="1350"/>
      <c r="D219" s="1350"/>
      <c r="E219" s="1350"/>
      <c r="F219" s="1350"/>
      <c r="G219" s="1350"/>
      <c r="H219" s="1350"/>
      <c r="I219" s="1350"/>
      <c r="J219" s="1350"/>
      <c r="K219" s="1350"/>
      <c r="L219" s="1350"/>
      <c r="M219" s="1350"/>
      <c r="N219" s="1350"/>
      <c r="O219" s="1350"/>
      <c r="P219" s="1350"/>
      <c r="Q219" s="1350"/>
      <c r="R219" s="1350"/>
      <c r="S219" s="1350"/>
      <c r="T219" s="1350"/>
      <c r="U219" s="1350"/>
      <c r="V219" s="1350"/>
      <c r="W219" s="1350"/>
      <c r="X219" s="1350"/>
      <c r="Y219" s="1350"/>
      <c r="Z219" s="1350"/>
      <c r="AA219" s="1350"/>
      <c r="AB219" s="1350"/>
      <c r="AC219" s="1350"/>
      <c r="AD219" s="1350"/>
      <c r="AE219" s="1350"/>
      <c r="AF219" s="1350"/>
      <c r="AG219" s="1350"/>
      <c r="AH219" s="1350"/>
      <c r="AI219" s="1350"/>
      <c r="AJ219" s="1350"/>
      <c r="AK219" s="1350"/>
      <c r="AL219" s="1350"/>
      <c r="AM219" s="1350"/>
      <c r="AN219" s="1350"/>
      <c r="AO219" s="1350"/>
      <c r="AP219" s="1350"/>
      <c r="AQ219" s="1350"/>
      <c r="AR219" s="1350"/>
      <c r="AS219" s="1350"/>
      <c r="AT219" s="1350"/>
      <c r="AU219" s="1350"/>
      <c r="AV219" s="1350"/>
      <c r="AW219" s="1350"/>
      <c r="AX219" s="1350"/>
      <c r="AY219" s="1350"/>
      <c r="AZ219" s="1350"/>
      <c r="BA219" s="1350"/>
      <c r="BB219" s="1350"/>
      <c r="BC219" s="1350"/>
      <c r="BD219" s="1350"/>
      <c r="BE219" s="1350"/>
      <c r="BF219" s="1350"/>
      <c r="BG219" s="1350"/>
      <c r="BH219" s="1350"/>
      <c r="BI219" s="1350"/>
      <c r="BJ219" s="1350"/>
      <c r="BK219" s="1350"/>
      <c r="BL219" s="1350"/>
      <c r="BM219" s="1350"/>
      <c r="BN219" s="1350"/>
      <c r="BO219" s="1350"/>
      <c r="BP219" s="1350"/>
    </row>
    <row r="220" spans="3:68" ht="14.25">
      <c r="C220" s="1350"/>
      <c r="D220" s="1350"/>
      <c r="E220" s="1350"/>
      <c r="F220" s="1350"/>
      <c r="G220" s="1350"/>
      <c r="H220" s="1350"/>
      <c r="I220" s="1350"/>
      <c r="J220" s="1350"/>
      <c r="K220" s="1350"/>
      <c r="L220" s="1350"/>
      <c r="M220" s="1350"/>
      <c r="N220" s="1350"/>
      <c r="O220" s="1350"/>
      <c r="P220" s="1350"/>
      <c r="Q220" s="1350"/>
      <c r="R220" s="1350"/>
      <c r="S220" s="1350"/>
      <c r="T220" s="1350"/>
      <c r="U220" s="1350"/>
      <c r="V220" s="1350"/>
      <c r="W220" s="1350"/>
      <c r="X220" s="1350"/>
      <c r="Y220" s="1350"/>
      <c r="Z220" s="1350"/>
      <c r="AA220" s="1350"/>
      <c r="AB220" s="1350"/>
      <c r="AC220" s="1350"/>
      <c r="AD220" s="1350"/>
      <c r="AE220" s="1350"/>
      <c r="AF220" s="1350"/>
      <c r="AG220" s="1350"/>
      <c r="AH220" s="1350"/>
      <c r="AI220" s="1350"/>
      <c r="AJ220" s="1350"/>
      <c r="AK220" s="1350"/>
      <c r="AL220" s="1350"/>
      <c r="AM220" s="1350"/>
      <c r="AN220" s="1350"/>
      <c r="AO220" s="1350"/>
      <c r="AP220" s="1350"/>
      <c r="AQ220" s="1350"/>
      <c r="AR220" s="1350"/>
      <c r="AS220" s="1350"/>
      <c r="AT220" s="1350"/>
      <c r="AU220" s="1350"/>
      <c r="AV220" s="1350"/>
      <c r="AW220" s="1350"/>
      <c r="AX220" s="1350"/>
      <c r="AY220" s="1350"/>
      <c r="AZ220" s="1350"/>
      <c r="BA220" s="1350"/>
      <c r="BB220" s="1350"/>
      <c r="BC220" s="1350"/>
      <c r="BD220" s="1350"/>
      <c r="BE220" s="1350"/>
      <c r="BF220" s="1350"/>
      <c r="BG220" s="1350"/>
      <c r="BH220" s="1350"/>
      <c r="BI220" s="1350"/>
      <c r="BJ220" s="1350"/>
      <c r="BK220" s="1350"/>
      <c r="BL220" s="1350"/>
      <c r="BM220" s="1350"/>
      <c r="BN220" s="1350"/>
      <c r="BO220" s="1350"/>
      <c r="BP220" s="1350"/>
    </row>
    <row r="221" spans="3:68" ht="14.25">
      <c r="C221" s="1350"/>
      <c r="D221" s="1350"/>
      <c r="E221" s="1350"/>
      <c r="F221" s="1350"/>
      <c r="G221" s="1350"/>
      <c r="H221" s="1350"/>
      <c r="I221" s="1350"/>
      <c r="J221" s="1350"/>
      <c r="K221" s="1350"/>
      <c r="L221" s="1350"/>
      <c r="M221" s="1350"/>
      <c r="N221" s="1350"/>
      <c r="O221" s="1350"/>
      <c r="P221" s="1350"/>
      <c r="Q221" s="1350"/>
      <c r="R221" s="1350"/>
      <c r="S221" s="1350"/>
      <c r="T221" s="1350"/>
      <c r="U221" s="1350"/>
      <c r="V221" s="1350"/>
      <c r="W221" s="1350"/>
      <c r="X221" s="1350"/>
      <c r="Y221" s="1350"/>
      <c r="Z221" s="1350"/>
      <c r="AA221" s="1350"/>
      <c r="AB221" s="1350"/>
      <c r="AC221" s="1350"/>
      <c r="AD221" s="1350"/>
      <c r="AE221" s="1350"/>
      <c r="AF221" s="1350"/>
      <c r="AG221" s="1350"/>
      <c r="AH221" s="1350"/>
      <c r="AI221" s="1350"/>
      <c r="AJ221" s="1350"/>
      <c r="AK221" s="1350"/>
      <c r="AL221" s="1350"/>
      <c r="AM221" s="1350"/>
      <c r="AN221" s="1350"/>
      <c r="AO221" s="1350"/>
      <c r="AP221" s="1350"/>
      <c r="AQ221" s="1350"/>
      <c r="AR221" s="1350"/>
      <c r="AS221" s="1350"/>
      <c r="AT221" s="1350"/>
      <c r="AU221" s="1350"/>
      <c r="AV221" s="1350"/>
      <c r="AW221" s="1350"/>
      <c r="AX221" s="1350"/>
      <c r="AY221" s="1350"/>
      <c r="AZ221" s="1350"/>
      <c r="BA221" s="1350"/>
      <c r="BB221" s="1350"/>
      <c r="BC221" s="1350"/>
      <c r="BD221" s="1350"/>
      <c r="BE221" s="1350"/>
      <c r="BF221" s="1350"/>
      <c r="BG221" s="1350"/>
      <c r="BH221" s="1350"/>
      <c r="BI221" s="1350"/>
      <c r="BJ221" s="1350"/>
      <c r="BK221" s="1350"/>
      <c r="BL221" s="1350"/>
      <c r="BM221" s="1350"/>
      <c r="BN221" s="1350"/>
      <c r="BO221" s="1350"/>
      <c r="BP221" s="1350"/>
    </row>
    <row r="222" spans="3:68" ht="14.25">
      <c r="C222" s="1350"/>
      <c r="D222" s="1350"/>
      <c r="E222" s="1350"/>
      <c r="F222" s="1350"/>
      <c r="G222" s="1350"/>
      <c r="H222" s="1350"/>
      <c r="I222" s="1350"/>
      <c r="J222" s="1350"/>
      <c r="K222" s="1350"/>
      <c r="L222" s="1350"/>
      <c r="M222" s="1350"/>
      <c r="N222" s="1350"/>
      <c r="O222" s="1350"/>
      <c r="P222" s="1350"/>
      <c r="Q222" s="1350"/>
      <c r="R222" s="1350"/>
      <c r="S222" s="1350"/>
      <c r="T222" s="1350"/>
      <c r="U222" s="1350"/>
      <c r="V222" s="1350"/>
      <c r="W222" s="1350"/>
      <c r="X222" s="1350"/>
      <c r="Y222" s="1350"/>
      <c r="Z222" s="1350"/>
      <c r="AA222" s="1350"/>
      <c r="AB222" s="1350"/>
      <c r="AC222" s="1350"/>
      <c r="AD222" s="1350"/>
      <c r="AE222" s="1350"/>
      <c r="AF222" s="1350"/>
      <c r="AG222" s="1350"/>
      <c r="AH222" s="1350"/>
      <c r="AI222" s="1350"/>
      <c r="AJ222" s="1350"/>
      <c r="AK222" s="1350"/>
      <c r="AL222" s="1350"/>
      <c r="AM222" s="1350"/>
      <c r="AN222" s="1350"/>
      <c r="AO222" s="1350"/>
      <c r="AP222" s="1350"/>
      <c r="AQ222" s="1350"/>
      <c r="AR222" s="1350"/>
      <c r="AS222" s="1350"/>
      <c r="AT222" s="1350"/>
      <c r="AU222" s="1350"/>
      <c r="AV222" s="1350"/>
      <c r="AW222" s="1350"/>
      <c r="AX222" s="1350"/>
      <c r="AY222" s="1350"/>
      <c r="AZ222" s="1350"/>
      <c r="BA222" s="1350"/>
      <c r="BB222" s="1350"/>
      <c r="BC222" s="1350"/>
      <c r="BD222" s="1350"/>
      <c r="BE222" s="1350"/>
      <c r="BF222" s="1350"/>
      <c r="BG222" s="1350"/>
      <c r="BH222" s="1350"/>
      <c r="BI222" s="1350"/>
      <c r="BJ222" s="1350"/>
      <c r="BK222" s="1350"/>
      <c r="BL222" s="1350"/>
      <c r="BM222" s="1350"/>
      <c r="BN222" s="1350"/>
      <c r="BO222" s="1350"/>
      <c r="BP222" s="1350"/>
    </row>
    <row r="223" spans="3:68" ht="14.25">
      <c r="C223" s="1350"/>
      <c r="D223" s="1350"/>
      <c r="E223" s="1350"/>
      <c r="F223" s="1350"/>
      <c r="G223" s="1350"/>
      <c r="H223" s="1350"/>
      <c r="I223" s="1350"/>
      <c r="J223" s="1350"/>
      <c r="K223" s="1350"/>
      <c r="L223" s="1350"/>
      <c r="M223" s="1350"/>
      <c r="N223" s="1350"/>
      <c r="O223" s="1350"/>
      <c r="P223" s="1350"/>
      <c r="Q223" s="1350"/>
      <c r="R223" s="1350"/>
      <c r="S223" s="1350"/>
      <c r="T223" s="1350"/>
      <c r="U223" s="1350"/>
      <c r="V223" s="1350"/>
      <c r="W223" s="1350"/>
      <c r="X223" s="1350"/>
      <c r="Y223" s="1350"/>
      <c r="Z223" s="1350"/>
      <c r="AA223" s="1350"/>
      <c r="AB223" s="1350"/>
      <c r="AC223" s="1350"/>
      <c r="AD223" s="1350"/>
      <c r="AE223" s="1350"/>
      <c r="AF223" s="1350"/>
      <c r="AG223" s="1350"/>
      <c r="AH223" s="1350"/>
      <c r="AI223" s="1350"/>
      <c r="AJ223" s="1350"/>
      <c r="AK223" s="1350"/>
      <c r="AL223" s="1350"/>
      <c r="AM223" s="1350"/>
      <c r="AN223" s="1350"/>
      <c r="AO223" s="1350"/>
      <c r="AP223" s="1350"/>
      <c r="AQ223" s="1350"/>
      <c r="AR223" s="1350"/>
      <c r="AS223" s="1350"/>
      <c r="AT223" s="1350"/>
      <c r="AU223" s="1350"/>
      <c r="AV223" s="1350"/>
      <c r="AW223" s="1350"/>
      <c r="AX223" s="1350"/>
      <c r="AY223" s="1350"/>
      <c r="AZ223" s="1350"/>
      <c r="BA223" s="1350"/>
      <c r="BB223" s="1350"/>
      <c r="BC223" s="1350"/>
      <c r="BD223" s="1350"/>
      <c r="BE223" s="1350"/>
      <c r="BF223" s="1350"/>
      <c r="BG223" s="1350"/>
      <c r="BH223" s="1350"/>
      <c r="BI223" s="1350"/>
      <c r="BJ223" s="1350"/>
      <c r="BK223" s="1350"/>
      <c r="BL223" s="1350"/>
      <c r="BM223" s="1350"/>
      <c r="BN223" s="1350"/>
      <c r="BO223" s="1350"/>
      <c r="BP223" s="1350"/>
    </row>
    <row r="224" spans="3:68" ht="14.25">
      <c r="C224" s="1350"/>
      <c r="D224" s="1350"/>
      <c r="E224" s="1350"/>
      <c r="F224" s="1350"/>
      <c r="G224" s="1350"/>
      <c r="H224" s="1350"/>
      <c r="I224" s="1350"/>
      <c r="J224" s="1350"/>
      <c r="K224" s="1350"/>
      <c r="L224" s="1350"/>
      <c r="M224" s="1350"/>
      <c r="N224" s="1350"/>
      <c r="O224" s="1350"/>
      <c r="P224" s="1350"/>
      <c r="Q224" s="1350"/>
      <c r="R224" s="1350"/>
      <c r="S224" s="1350"/>
      <c r="T224" s="1350"/>
      <c r="U224" s="1350"/>
      <c r="V224" s="1350"/>
      <c r="W224" s="1350"/>
      <c r="X224" s="1350"/>
      <c r="Y224" s="1350"/>
      <c r="Z224" s="1350"/>
      <c r="AA224" s="1350"/>
      <c r="AB224" s="1350"/>
      <c r="AC224" s="1350"/>
      <c r="AD224" s="1350"/>
      <c r="AE224" s="1350"/>
      <c r="AF224" s="1350"/>
      <c r="AG224" s="1350"/>
      <c r="AH224" s="1350"/>
      <c r="AI224" s="1350"/>
      <c r="AJ224" s="1350"/>
      <c r="AK224" s="1350"/>
      <c r="AL224" s="1350"/>
      <c r="AM224" s="1350"/>
      <c r="AN224" s="1350"/>
      <c r="AO224" s="1350"/>
      <c r="AP224" s="1350"/>
      <c r="AQ224" s="1350"/>
      <c r="AR224" s="1350"/>
      <c r="AS224" s="1350"/>
      <c r="AT224" s="1350"/>
      <c r="AU224" s="1350"/>
      <c r="AV224" s="1350"/>
      <c r="AW224" s="1350"/>
      <c r="AX224" s="1350"/>
      <c r="AY224" s="1350"/>
      <c r="AZ224" s="1350"/>
      <c r="BA224" s="1350"/>
      <c r="BB224" s="1350"/>
      <c r="BC224" s="1350"/>
      <c r="BD224" s="1350"/>
      <c r="BE224" s="1350"/>
      <c r="BF224" s="1350"/>
      <c r="BG224" s="1350"/>
      <c r="BH224" s="1350"/>
      <c r="BI224" s="1350"/>
      <c r="BJ224" s="1350"/>
      <c r="BK224" s="1350"/>
      <c r="BL224" s="1350"/>
      <c r="BM224" s="1350"/>
      <c r="BN224" s="1350"/>
      <c r="BO224" s="1350"/>
      <c r="BP224" s="1350"/>
    </row>
    <row r="225" spans="3:68" ht="14.25">
      <c r="C225" s="1350"/>
      <c r="D225" s="1350"/>
      <c r="E225" s="1350"/>
      <c r="F225" s="1350"/>
      <c r="G225" s="1350"/>
      <c r="H225" s="1350"/>
      <c r="I225" s="1350"/>
      <c r="J225" s="1350"/>
      <c r="K225" s="1350"/>
      <c r="L225" s="1350"/>
      <c r="M225" s="1350"/>
      <c r="N225" s="1350"/>
      <c r="O225" s="1350"/>
      <c r="P225" s="1350"/>
      <c r="Q225" s="1350"/>
      <c r="R225" s="1350"/>
      <c r="S225" s="1350"/>
      <c r="T225" s="1350"/>
      <c r="U225" s="1350"/>
      <c r="V225" s="1350"/>
      <c r="W225" s="1350"/>
      <c r="X225" s="1350"/>
      <c r="Y225" s="1350"/>
      <c r="Z225" s="1350"/>
      <c r="AA225" s="1350"/>
      <c r="AB225" s="1350"/>
      <c r="AC225" s="1350"/>
      <c r="AD225" s="1350"/>
      <c r="AE225" s="1350"/>
      <c r="AF225" s="1350"/>
      <c r="AG225" s="1350"/>
      <c r="AH225" s="1350"/>
      <c r="AI225" s="1350"/>
      <c r="AJ225" s="1350"/>
      <c r="AK225" s="1350"/>
      <c r="AL225" s="1350"/>
      <c r="AM225" s="1350"/>
      <c r="AN225" s="1350"/>
      <c r="AO225" s="1350"/>
      <c r="AP225" s="1350"/>
      <c r="AQ225" s="1350"/>
      <c r="AR225" s="1350"/>
      <c r="AS225" s="1350"/>
      <c r="AT225" s="1350"/>
      <c r="AU225" s="1350"/>
      <c r="AV225" s="1350"/>
      <c r="AW225" s="1350"/>
      <c r="AX225" s="1350"/>
      <c r="AY225" s="1350"/>
      <c r="AZ225" s="1350"/>
      <c r="BA225" s="1350"/>
      <c r="BB225" s="1350"/>
      <c r="BC225" s="1350"/>
      <c r="BD225" s="1350"/>
      <c r="BE225" s="1350"/>
      <c r="BF225" s="1350"/>
      <c r="BG225" s="1350"/>
      <c r="BH225" s="1350"/>
      <c r="BI225" s="1350"/>
      <c r="BJ225" s="1350"/>
      <c r="BK225" s="1350"/>
      <c r="BL225" s="1350"/>
      <c r="BM225" s="1350"/>
      <c r="BN225" s="1350"/>
      <c r="BO225" s="1350"/>
      <c r="BP225" s="1350"/>
    </row>
    <row r="226" spans="3:68" ht="14.25">
      <c r="C226" s="1350"/>
      <c r="D226" s="1350"/>
      <c r="E226" s="1350"/>
      <c r="F226" s="1350"/>
      <c r="G226" s="1350"/>
      <c r="H226" s="1350"/>
      <c r="I226" s="1350"/>
      <c r="J226" s="1350"/>
      <c r="K226" s="1350"/>
      <c r="L226" s="1350"/>
      <c r="M226" s="1350"/>
      <c r="N226" s="1350"/>
      <c r="O226" s="1350"/>
      <c r="P226" s="1350"/>
      <c r="Q226" s="1350"/>
      <c r="R226" s="1350"/>
      <c r="S226" s="1350"/>
      <c r="T226" s="1350"/>
      <c r="U226" s="1350"/>
      <c r="V226" s="1350"/>
      <c r="W226" s="1350"/>
      <c r="X226" s="1350"/>
      <c r="Y226" s="1350"/>
      <c r="Z226" s="1350"/>
      <c r="AA226" s="1350"/>
      <c r="AB226" s="1350"/>
      <c r="AC226" s="1350"/>
      <c r="AD226" s="1350"/>
      <c r="AE226" s="1350"/>
      <c r="AF226" s="1350"/>
      <c r="AG226" s="1350"/>
      <c r="AH226" s="1350"/>
      <c r="AI226" s="1350"/>
      <c r="AJ226" s="1350"/>
      <c r="AK226" s="1350"/>
      <c r="AL226" s="1350"/>
      <c r="AM226" s="1350"/>
      <c r="AN226" s="1350"/>
      <c r="AO226" s="1350"/>
      <c r="AP226" s="1350"/>
      <c r="AQ226" s="1350"/>
      <c r="AR226" s="1350"/>
      <c r="AS226" s="1350"/>
      <c r="AT226" s="1350"/>
      <c r="AU226" s="1350"/>
      <c r="AV226" s="1350"/>
      <c r="AW226" s="1350"/>
      <c r="AX226" s="1350"/>
      <c r="AY226" s="1350"/>
      <c r="AZ226" s="1350"/>
      <c r="BA226" s="1350"/>
      <c r="BB226" s="1350"/>
      <c r="BC226" s="1350"/>
      <c r="BD226" s="1350"/>
      <c r="BE226" s="1350"/>
      <c r="BF226" s="1350"/>
      <c r="BG226" s="1350"/>
      <c r="BH226" s="1350"/>
      <c r="BI226" s="1350"/>
      <c r="BJ226" s="1350"/>
      <c r="BK226" s="1350"/>
      <c r="BL226" s="1350"/>
      <c r="BM226" s="1350"/>
      <c r="BN226" s="1350"/>
      <c r="BO226" s="1350"/>
      <c r="BP226" s="1350"/>
    </row>
    <row r="227" spans="3:68" ht="14.25">
      <c r="C227" s="1350"/>
      <c r="D227" s="1350"/>
      <c r="E227" s="1350"/>
      <c r="F227" s="1350"/>
      <c r="G227" s="1350"/>
      <c r="H227" s="1350"/>
      <c r="I227" s="1350"/>
      <c r="J227" s="1350"/>
      <c r="K227" s="1350"/>
      <c r="L227" s="1350"/>
      <c r="M227" s="1350"/>
      <c r="N227" s="1350"/>
      <c r="O227" s="1350"/>
      <c r="P227" s="1350"/>
      <c r="Q227" s="1350"/>
      <c r="R227" s="1350"/>
      <c r="S227" s="1350"/>
      <c r="T227" s="1350"/>
      <c r="U227" s="1350"/>
      <c r="V227" s="1350"/>
      <c r="W227" s="1350"/>
      <c r="X227" s="1350"/>
      <c r="Y227" s="1350"/>
      <c r="Z227" s="1350"/>
      <c r="AA227" s="1350"/>
      <c r="AB227" s="1350"/>
      <c r="AC227" s="1350"/>
      <c r="AD227" s="1350"/>
      <c r="AE227" s="1350"/>
      <c r="AF227" s="1350"/>
      <c r="AG227" s="1350"/>
      <c r="AH227" s="1350"/>
      <c r="AI227" s="1350"/>
      <c r="AJ227" s="1350"/>
      <c r="AK227" s="1350"/>
      <c r="AL227" s="1350"/>
      <c r="AM227" s="1350"/>
      <c r="AN227" s="1350"/>
      <c r="AO227" s="1350"/>
      <c r="AP227" s="1350"/>
      <c r="AQ227" s="1350"/>
      <c r="AR227" s="1350"/>
      <c r="AS227" s="1350"/>
      <c r="AT227" s="1350"/>
      <c r="AU227" s="1350"/>
      <c r="AV227" s="1350"/>
      <c r="AW227" s="1350"/>
      <c r="AX227" s="1350"/>
      <c r="AY227" s="1350"/>
      <c r="AZ227" s="1350"/>
      <c r="BA227" s="1350"/>
      <c r="BB227" s="1350"/>
      <c r="BC227" s="1350"/>
      <c r="BD227" s="1350"/>
      <c r="BE227" s="1350"/>
      <c r="BF227" s="1350"/>
      <c r="BG227" s="1350"/>
      <c r="BH227" s="1350"/>
      <c r="BI227" s="1350"/>
      <c r="BJ227" s="1350"/>
      <c r="BK227" s="1350"/>
      <c r="BL227" s="1350"/>
      <c r="BM227" s="1350"/>
      <c r="BN227" s="1350"/>
      <c r="BO227" s="1350"/>
      <c r="BP227" s="1350"/>
    </row>
    <row r="228" spans="3:68" ht="14.25">
      <c r="C228" s="1350"/>
      <c r="D228" s="1350"/>
      <c r="E228" s="1350"/>
      <c r="F228" s="1350"/>
      <c r="G228" s="1350"/>
      <c r="H228" s="1350"/>
      <c r="I228" s="1350"/>
      <c r="J228" s="1350"/>
      <c r="K228" s="1350"/>
      <c r="L228" s="1350"/>
      <c r="M228" s="1350"/>
      <c r="N228" s="1350"/>
      <c r="O228" s="1350"/>
      <c r="P228" s="1350"/>
      <c r="Q228" s="1350"/>
      <c r="R228" s="1350"/>
      <c r="S228" s="1350"/>
      <c r="T228" s="1350"/>
      <c r="U228" s="1350"/>
      <c r="V228" s="1350"/>
      <c r="W228" s="1350"/>
      <c r="X228" s="1350"/>
      <c r="Y228" s="1350"/>
      <c r="Z228" s="1350"/>
      <c r="AA228" s="1350"/>
      <c r="AB228" s="1350"/>
      <c r="AC228" s="1350"/>
      <c r="AD228" s="1350"/>
      <c r="AE228" s="1350"/>
      <c r="AF228" s="1350"/>
      <c r="AG228" s="1350"/>
      <c r="AH228" s="1350"/>
      <c r="AI228" s="1350"/>
      <c r="AJ228" s="1350"/>
      <c r="AK228" s="1350"/>
      <c r="AL228" s="1350"/>
      <c r="AM228" s="1350"/>
      <c r="AN228" s="1350"/>
      <c r="AO228" s="1350"/>
      <c r="AP228" s="1350"/>
      <c r="AQ228" s="1350"/>
      <c r="AR228" s="1350"/>
      <c r="AS228" s="1350"/>
      <c r="AT228" s="1350"/>
      <c r="AU228" s="1350"/>
      <c r="AV228" s="1350"/>
      <c r="AW228" s="1350"/>
      <c r="AX228" s="1350"/>
      <c r="AY228" s="1350"/>
      <c r="AZ228" s="1350"/>
      <c r="BA228" s="1350"/>
      <c r="BB228" s="1350"/>
      <c r="BC228" s="1350"/>
      <c r="BD228" s="1350"/>
      <c r="BE228" s="1350"/>
      <c r="BF228" s="1350"/>
      <c r="BG228" s="1350"/>
      <c r="BH228" s="1350"/>
      <c r="BI228" s="1350"/>
      <c r="BJ228" s="1350"/>
      <c r="BK228" s="1350"/>
      <c r="BL228" s="1350"/>
      <c r="BM228" s="1350"/>
      <c r="BN228" s="1350"/>
      <c r="BO228" s="1350"/>
      <c r="BP228" s="1350"/>
    </row>
    <row r="229" spans="3:68" ht="14.25">
      <c r="C229" s="1350"/>
      <c r="D229" s="1350"/>
      <c r="E229" s="1350"/>
      <c r="F229" s="1350"/>
      <c r="G229" s="1350"/>
      <c r="H229" s="1350"/>
      <c r="I229" s="1350"/>
      <c r="J229" s="1350"/>
      <c r="K229" s="1350"/>
      <c r="L229" s="1350"/>
      <c r="M229" s="1350"/>
      <c r="N229" s="1350"/>
      <c r="O229" s="1350"/>
      <c r="P229" s="1350"/>
      <c r="Q229" s="1350"/>
      <c r="R229" s="1350"/>
      <c r="S229" s="1350"/>
      <c r="T229" s="1350"/>
      <c r="U229" s="1350"/>
      <c r="V229" s="1350"/>
      <c r="W229" s="1350"/>
      <c r="X229" s="1350"/>
      <c r="Y229" s="1350"/>
      <c r="Z229" s="1350"/>
      <c r="AA229" s="1350"/>
      <c r="AB229" s="1350"/>
      <c r="AC229" s="1350"/>
      <c r="AD229" s="1350"/>
      <c r="AE229" s="1350"/>
      <c r="AF229" s="1350"/>
      <c r="AG229" s="1350"/>
      <c r="AH229" s="1350"/>
      <c r="AI229" s="1350"/>
      <c r="AJ229" s="1350"/>
      <c r="AK229" s="1350"/>
      <c r="AL229" s="1350"/>
      <c r="AM229" s="1350"/>
      <c r="AN229" s="1350"/>
      <c r="AO229" s="1350"/>
      <c r="AP229" s="1350"/>
      <c r="AQ229" s="1350"/>
      <c r="AR229" s="1350"/>
      <c r="AS229" s="1350"/>
      <c r="AT229" s="1350"/>
      <c r="AU229" s="1350"/>
      <c r="AV229" s="1350"/>
      <c r="AW229" s="1350"/>
      <c r="AX229" s="1350"/>
      <c r="AY229" s="1350"/>
      <c r="AZ229" s="1350"/>
      <c r="BA229" s="1350"/>
      <c r="BB229" s="1350"/>
      <c r="BC229" s="1350"/>
      <c r="BD229" s="1350"/>
      <c r="BE229" s="1350"/>
      <c r="BF229" s="1350"/>
      <c r="BG229" s="1350"/>
      <c r="BH229" s="1350"/>
      <c r="BI229" s="1350"/>
      <c r="BJ229" s="1350"/>
      <c r="BK229" s="1350"/>
      <c r="BL229" s="1350"/>
      <c r="BM229" s="1350"/>
      <c r="BN229" s="1350"/>
      <c r="BO229" s="1350"/>
      <c r="BP229" s="1350"/>
    </row>
    <row r="230" spans="3:68" ht="14.25">
      <c r="C230" s="1350"/>
      <c r="D230" s="1350"/>
      <c r="E230" s="1350"/>
      <c r="F230" s="1350"/>
      <c r="G230" s="1350"/>
      <c r="H230" s="1350"/>
      <c r="I230" s="1350"/>
      <c r="J230" s="1350"/>
      <c r="K230" s="1350"/>
      <c r="L230" s="1350"/>
      <c r="M230" s="1350"/>
      <c r="N230" s="1350"/>
      <c r="O230" s="1350"/>
      <c r="P230" s="1350"/>
      <c r="Q230" s="1350"/>
      <c r="R230" s="1350"/>
      <c r="S230" s="1350"/>
      <c r="T230" s="1350"/>
      <c r="U230" s="1350"/>
      <c r="V230" s="1350"/>
      <c r="W230" s="1350"/>
      <c r="X230" s="1350"/>
      <c r="Y230" s="1350"/>
      <c r="Z230" s="1350"/>
      <c r="AA230" s="1350"/>
      <c r="AB230" s="1350"/>
      <c r="AC230" s="1350"/>
      <c r="AD230" s="1350"/>
      <c r="AE230" s="1350"/>
      <c r="AF230" s="1350"/>
      <c r="AG230" s="1350"/>
      <c r="AH230" s="1350"/>
      <c r="AI230" s="1350"/>
      <c r="AJ230" s="1350"/>
      <c r="AK230" s="1350"/>
      <c r="AL230" s="1350"/>
      <c r="AM230" s="1350"/>
      <c r="AN230" s="1350"/>
      <c r="AO230" s="1350"/>
      <c r="AP230" s="1350"/>
      <c r="AQ230" s="1350"/>
      <c r="AR230" s="1350"/>
      <c r="AS230" s="1350"/>
      <c r="AT230" s="1350"/>
      <c r="AU230" s="1350"/>
      <c r="AV230" s="1350"/>
      <c r="AW230" s="1350"/>
      <c r="AX230" s="1350"/>
      <c r="AY230" s="1350"/>
      <c r="AZ230" s="1350"/>
      <c r="BA230" s="1350"/>
      <c r="BB230" s="1350"/>
      <c r="BC230" s="1350"/>
      <c r="BD230" s="1350"/>
      <c r="BE230" s="1350"/>
      <c r="BF230" s="1350"/>
      <c r="BG230" s="1350"/>
      <c r="BH230" s="1350"/>
      <c r="BI230" s="1350"/>
      <c r="BJ230" s="1350"/>
      <c r="BK230" s="1350"/>
      <c r="BL230" s="1350"/>
      <c r="BM230" s="1350"/>
      <c r="BN230" s="1350"/>
      <c r="BO230" s="1350"/>
      <c r="BP230" s="1350"/>
    </row>
    <row r="231" spans="3:68" ht="14.25">
      <c r="C231" s="1350"/>
      <c r="D231" s="1350"/>
      <c r="E231" s="1350"/>
      <c r="F231" s="1350"/>
      <c r="G231" s="1350"/>
      <c r="H231" s="1350"/>
      <c r="I231" s="1350"/>
      <c r="J231" s="1350"/>
      <c r="K231" s="1350"/>
      <c r="L231" s="1350"/>
      <c r="M231" s="1350"/>
      <c r="N231" s="1350"/>
      <c r="O231" s="1350"/>
      <c r="P231" s="1350"/>
      <c r="Q231" s="1350"/>
      <c r="R231" s="1350"/>
      <c r="S231" s="1350"/>
      <c r="T231" s="1350"/>
      <c r="U231" s="1350"/>
      <c r="V231" s="1350"/>
      <c r="W231" s="1350"/>
      <c r="X231" s="1350"/>
      <c r="Y231" s="1350"/>
      <c r="Z231" s="1350"/>
      <c r="AA231" s="1350"/>
      <c r="AB231" s="1350"/>
      <c r="AC231" s="1350"/>
      <c r="AD231" s="1350"/>
      <c r="AE231" s="1350"/>
      <c r="AF231" s="1350"/>
      <c r="AG231" s="1350"/>
      <c r="AH231" s="1350"/>
      <c r="AI231" s="1350"/>
      <c r="AJ231" s="1350"/>
      <c r="AK231" s="1350"/>
      <c r="AL231" s="1350"/>
      <c r="AM231" s="1350"/>
      <c r="AN231" s="1350"/>
      <c r="AO231" s="1350"/>
      <c r="AP231" s="1350"/>
      <c r="AQ231" s="1350"/>
      <c r="AR231" s="1350"/>
      <c r="AS231" s="1350"/>
      <c r="AT231" s="1350"/>
      <c r="AU231" s="1350"/>
      <c r="AV231" s="1350"/>
      <c r="AW231" s="1350"/>
      <c r="AX231" s="1350"/>
      <c r="AY231" s="1350"/>
      <c r="AZ231" s="1350"/>
      <c r="BA231" s="1350"/>
      <c r="BB231" s="1350"/>
      <c r="BC231" s="1350"/>
      <c r="BD231" s="1350"/>
      <c r="BE231" s="1350"/>
      <c r="BF231" s="1350"/>
      <c r="BG231" s="1350"/>
      <c r="BH231" s="1350"/>
      <c r="BI231" s="1350"/>
      <c r="BJ231" s="1350"/>
      <c r="BK231" s="1350"/>
      <c r="BL231" s="1350"/>
      <c r="BM231" s="1350"/>
      <c r="BN231" s="1350"/>
      <c r="BO231" s="1350"/>
      <c r="BP231" s="1350"/>
    </row>
    <row r="232" spans="3:68" ht="14.25">
      <c r="C232" s="1350"/>
      <c r="D232" s="1350"/>
      <c r="E232" s="1350"/>
      <c r="F232" s="1350"/>
      <c r="G232" s="1350"/>
      <c r="H232" s="1350"/>
      <c r="I232" s="1350"/>
      <c r="J232" s="1350"/>
      <c r="K232" s="1350"/>
      <c r="L232" s="1350"/>
      <c r="M232" s="1350"/>
      <c r="N232" s="1350"/>
      <c r="O232" s="1350"/>
      <c r="P232" s="1350"/>
      <c r="Q232" s="1350"/>
      <c r="R232" s="1350"/>
      <c r="S232" s="1350"/>
      <c r="T232" s="1350"/>
      <c r="U232" s="1350"/>
      <c r="V232" s="1350"/>
      <c r="W232" s="1350"/>
      <c r="X232" s="1350"/>
      <c r="Y232" s="1350"/>
      <c r="Z232" s="1350"/>
      <c r="AA232" s="1350"/>
      <c r="AB232" s="1350"/>
      <c r="AC232" s="1350"/>
      <c r="AD232" s="1350"/>
      <c r="AE232" s="1350"/>
      <c r="AF232" s="1350"/>
      <c r="AG232" s="1350"/>
      <c r="AH232" s="1350"/>
      <c r="AI232" s="1350"/>
      <c r="AJ232" s="1350"/>
      <c r="AK232" s="1350"/>
      <c r="AL232" s="1350"/>
      <c r="AM232" s="1350"/>
      <c r="AN232" s="1350"/>
      <c r="AO232" s="1350"/>
      <c r="AP232" s="1350"/>
      <c r="AQ232" s="1350"/>
      <c r="AR232" s="1350"/>
      <c r="AS232" s="1350"/>
      <c r="AT232" s="1350"/>
      <c r="AU232" s="1350"/>
      <c r="AV232" s="1350"/>
      <c r="AW232" s="1350"/>
      <c r="AX232" s="1350"/>
      <c r="AY232" s="1350"/>
      <c r="AZ232" s="1350"/>
      <c r="BA232" s="1350"/>
      <c r="BB232" s="1350"/>
      <c r="BC232" s="1350"/>
      <c r="BD232" s="1350"/>
      <c r="BE232" s="1350"/>
      <c r="BF232" s="1350"/>
      <c r="BG232" s="1350"/>
      <c r="BH232" s="1350"/>
      <c r="BI232" s="1350"/>
      <c r="BJ232" s="1350"/>
      <c r="BK232" s="1350"/>
      <c r="BL232" s="1350"/>
      <c r="BM232" s="1350"/>
      <c r="BN232" s="1350"/>
      <c r="BO232" s="1350"/>
      <c r="BP232" s="1350"/>
    </row>
    <row r="233" spans="3:68" ht="14.25">
      <c r="C233" s="1350"/>
      <c r="D233" s="1350"/>
      <c r="E233" s="1350"/>
      <c r="F233" s="1350"/>
      <c r="G233" s="1350"/>
      <c r="H233" s="1350"/>
      <c r="I233" s="1350"/>
      <c r="J233" s="1350"/>
      <c r="K233" s="1350"/>
      <c r="L233" s="1350"/>
      <c r="M233" s="1350"/>
      <c r="N233" s="1350"/>
      <c r="O233" s="1350"/>
      <c r="P233" s="1350"/>
      <c r="Q233" s="1350"/>
      <c r="R233" s="1350"/>
      <c r="S233" s="1350"/>
      <c r="T233" s="1350"/>
      <c r="U233" s="1350"/>
      <c r="V233" s="1350"/>
      <c r="W233" s="1350"/>
      <c r="X233" s="1350"/>
      <c r="Y233" s="1350"/>
      <c r="Z233" s="1350"/>
      <c r="AA233" s="1350"/>
      <c r="AB233" s="1350"/>
      <c r="AC233" s="1350"/>
      <c r="AD233" s="1350"/>
      <c r="AE233" s="1350"/>
      <c r="AF233" s="1350"/>
      <c r="AG233" s="1350"/>
      <c r="AH233" s="1350"/>
      <c r="AI233" s="1350"/>
      <c r="AJ233" s="1350"/>
      <c r="AK233" s="1350"/>
      <c r="AL233" s="1350"/>
      <c r="AM233" s="1350"/>
      <c r="AN233" s="1350"/>
      <c r="AO233" s="1350"/>
      <c r="AP233" s="1350"/>
      <c r="AQ233" s="1350"/>
      <c r="AR233" s="1350"/>
      <c r="AS233" s="1350"/>
      <c r="AT233" s="1350"/>
      <c r="AU233" s="1350"/>
      <c r="AV233" s="1350"/>
      <c r="AW233" s="1350"/>
      <c r="AX233" s="1350"/>
      <c r="AY233" s="1350"/>
      <c r="AZ233" s="1350"/>
      <c r="BA233" s="1350"/>
      <c r="BB233" s="1350"/>
      <c r="BC233" s="1350"/>
      <c r="BD233" s="1350"/>
      <c r="BE233" s="1350"/>
      <c r="BF233" s="1350"/>
      <c r="BG233" s="1350"/>
      <c r="BH233" s="1350"/>
      <c r="BI233" s="1350"/>
      <c r="BJ233" s="1350"/>
      <c r="BK233" s="1350"/>
      <c r="BL233" s="1350"/>
      <c r="BM233" s="1350"/>
      <c r="BN233" s="1350"/>
      <c r="BO233" s="1350"/>
      <c r="BP233" s="1350"/>
    </row>
    <row r="234" spans="3:68" ht="14.25">
      <c r="C234" s="1350"/>
      <c r="D234" s="1350"/>
      <c r="E234" s="1350"/>
      <c r="F234" s="1350"/>
      <c r="G234" s="1350"/>
      <c r="H234" s="1350"/>
      <c r="I234" s="1350"/>
      <c r="J234" s="1350"/>
      <c r="K234" s="1350"/>
      <c r="L234" s="1350"/>
      <c r="M234" s="1350"/>
      <c r="N234" s="1350"/>
      <c r="O234" s="1350"/>
      <c r="P234" s="1350"/>
      <c r="Q234" s="1350"/>
      <c r="R234" s="1350"/>
      <c r="S234" s="1350"/>
      <c r="T234" s="1350"/>
      <c r="U234" s="1350"/>
      <c r="V234" s="1350"/>
      <c r="W234" s="1350"/>
      <c r="X234" s="1350"/>
      <c r="Y234" s="1350"/>
      <c r="Z234" s="1350"/>
      <c r="AA234" s="1350"/>
      <c r="AB234" s="1350"/>
      <c r="AC234" s="1350"/>
      <c r="AD234" s="1350"/>
      <c r="AE234" s="1350"/>
      <c r="AF234" s="1350"/>
      <c r="AG234" s="1350"/>
      <c r="AH234" s="1350"/>
      <c r="AI234" s="1350"/>
      <c r="AJ234" s="1350"/>
      <c r="AK234" s="1350"/>
      <c r="AL234" s="1350"/>
      <c r="AM234" s="1350"/>
      <c r="AN234" s="1350"/>
      <c r="AO234" s="1350"/>
      <c r="AP234" s="1350"/>
      <c r="AQ234" s="1350"/>
      <c r="AR234" s="1350"/>
      <c r="AS234" s="1350"/>
      <c r="AT234" s="1350"/>
      <c r="AU234" s="1350"/>
      <c r="AV234" s="1350"/>
      <c r="AW234" s="1350"/>
      <c r="AX234" s="1350"/>
      <c r="AY234" s="1350"/>
      <c r="AZ234" s="1350"/>
      <c r="BA234" s="1350"/>
      <c r="BB234" s="1350"/>
      <c r="BC234" s="1350"/>
      <c r="BD234" s="1350"/>
      <c r="BE234" s="1350"/>
      <c r="BF234" s="1350"/>
      <c r="BG234" s="1350"/>
      <c r="BH234" s="1350"/>
      <c r="BI234" s="1350"/>
      <c r="BJ234" s="1350"/>
      <c r="BK234" s="1350"/>
      <c r="BL234" s="1350"/>
      <c r="BM234" s="1350"/>
      <c r="BN234" s="1350"/>
      <c r="BO234" s="1350"/>
      <c r="BP234" s="1350"/>
    </row>
    <row r="235" spans="3:68" ht="14.25">
      <c r="C235" s="1350"/>
      <c r="D235" s="1350"/>
      <c r="E235" s="1350"/>
      <c r="F235" s="1350"/>
      <c r="G235" s="1350"/>
      <c r="H235" s="1350"/>
      <c r="I235" s="1350"/>
      <c r="J235" s="1350"/>
      <c r="K235" s="1350"/>
      <c r="L235" s="1350"/>
      <c r="M235" s="1350"/>
      <c r="N235" s="1350"/>
      <c r="O235" s="1350"/>
      <c r="P235" s="1350"/>
      <c r="Q235" s="1350"/>
      <c r="R235" s="1350"/>
      <c r="S235" s="1350"/>
      <c r="T235" s="1350"/>
      <c r="U235" s="1350"/>
      <c r="V235" s="1350"/>
      <c r="W235" s="1350"/>
      <c r="X235" s="1350"/>
      <c r="Y235" s="1350"/>
      <c r="Z235" s="1350"/>
      <c r="AA235" s="1350"/>
      <c r="AB235" s="1350"/>
      <c r="AC235" s="1350"/>
      <c r="AD235" s="1350"/>
      <c r="AE235" s="1350"/>
      <c r="AF235" s="1350"/>
      <c r="AG235" s="1350"/>
      <c r="AH235" s="1350"/>
      <c r="AI235" s="1350"/>
      <c r="AJ235" s="1350"/>
      <c r="AK235" s="1350"/>
      <c r="AL235" s="1350"/>
      <c r="AM235" s="1350"/>
      <c r="AN235" s="1350"/>
      <c r="AO235" s="1350"/>
      <c r="AP235" s="1350"/>
      <c r="AQ235" s="1350"/>
      <c r="AR235" s="1350"/>
      <c r="AS235" s="1350"/>
      <c r="AT235" s="1350"/>
      <c r="AU235" s="1350"/>
      <c r="AV235" s="1350"/>
      <c r="AW235" s="1350"/>
      <c r="AX235" s="1350"/>
      <c r="AY235" s="1350"/>
      <c r="AZ235" s="1350"/>
      <c r="BA235" s="1350"/>
      <c r="BB235" s="1350"/>
      <c r="BC235" s="1350"/>
      <c r="BD235" s="1350"/>
      <c r="BE235" s="1350"/>
      <c r="BF235" s="1350"/>
      <c r="BG235" s="1350"/>
      <c r="BH235" s="1350"/>
      <c r="BI235" s="1350"/>
      <c r="BJ235" s="1350"/>
      <c r="BK235" s="1350"/>
      <c r="BL235" s="1350"/>
      <c r="BM235" s="1350"/>
      <c r="BN235" s="1350"/>
      <c r="BO235" s="1350"/>
      <c r="BP235" s="1350"/>
    </row>
    <row r="236" spans="3:68" ht="14.25">
      <c r="C236" s="1350"/>
      <c r="D236" s="1350"/>
      <c r="E236" s="1350"/>
      <c r="F236" s="1350"/>
      <c r="G236" s="1350"/>
      <c r="H236" s="1350"/>
      <c r="I236" s="1350"/>
      <c r="J236" s="1350"/>
      <c r="K236" s="1350"/>
      <c r="L236" s="1350"/>
      <c r="M236" s="1350"/>
      <c r="N236" s="1350"/>
      <c r="O236" s="1350"/>
      <c r="P236" s="1350"/>
      <c r="Q236" s="1350"/>
      <c r="R236" s="1350"/>
      <c r="S236" s="1350"/>
      <c r="T236" s="1350"/>
      <c r="U236" s="1350"/>
      <c r="V236" s="1350"/>
      <c r="W236" s="1350"/>
      <c r="X236" s="1350"/>
      <c r="Y236" s="1350"/>
      <c r="Z236" s="1350"/>
      <c r="AA236" s="1350"/>
      <c r="AB236" s="1350"/>
      <c r="AC236" s="1350"/>
      <c r="AD236" s="1350"/>
      <c r="AE236" s="1350"/>
      <c r="AF236" s="1350"/>
      <c r="AG236" s="1350"/>
      <c r="AH236" s="1350"/>
      <c r="AI236" s="1350"/>
      <c r="AJ236" s="1350"/>
      <c r="AK236" s="1350"/>
      <c r="AL236" s="1350"/>
      <c r="AM236" s="1350"/>
      <c r="AN236" s="1350"/>
      <c r="AO236" s="1350"/>
      <c r="AP236" s="1350"/>
      <c r="AQ236" s="1350"/>
      <c r="AR236" s="1350"/>
      <c r="AS236" s="1350"/>
      <c r="AT236" s="1350"/>
      <c r="AU236" s="1350"/>
      <c r="AV236" s="1350"/>
      <c r="AW236" s="1350"/>
      <c r="AX236" s="1350"/>
      <c r="AY236" s="1350"/>
      <c r="AZ236" s="1350"/>
      <c r="BA236" s="1350"/>
      <c r="BB236" s="1350"/>
      <c r="BC236" s="1350"/>
      <c r="BD236" s="1350"/>
      <c r="BE236" s="1350"/>
      <c r="BF236" s="1350"/>
      <c r="BG236" s="1350"/>
      <c r="BH236" s="1350"/>
      <c r="BI236" s="1350"/>
      <c r="BJ236" s="1350"/>
      <c r="BK236" s="1350"/>
      <c r="BL236" s="1350"/>
      <c r="BM236" s="1350"/>
      <c r="BN236" s="1350"/>
      <c r="BO236" s="1350"/>
      <c r="BP236" s="1350"/>
    </row>
    <row r="237" spans="3:68" ht="14.25">
      <c r="C237" s="1350"/>
      <c r="D237" s="1350"/>
      <c r="E237" s="1350"/>
      <c r="F237" s="1350"/>
      <c r="G237" s="1350"/>
      <c r="H237" s="1350"/>
      <c r="I237" s="1350"/>
      <c r="J237" s="1350"/>
      <c r="K237" s="1350"/>
      <c r="L237" s="1350"/>
      <c r="M237" s="1350"/>
      <c r="N237" s="1350"/>
      <c r="O237" s="1350"/>
      <c r="P237" s="1350"/>
      <c r="Q237" s="1350"/>
      <c r="R237" s="1350"/>
      <c r="S237" s="1350"/>
      <c r="T237" s="1350"/>
      <c r="U237" s="1350"/>
      <c r="V237" s="1350"/>
      <c r="W237" s="1350"/>
      <c r="X237" s="1350"/>
      <c r="Y237" s="1350"/>
      <c r="Z237" s="1350"/>
      <c r="AA237" s="1350"/>
      <c r="AB237" s="1350"/>
      <c r="AC237" s="1350"/>
      <c r="AD237" s="1350"/>
      <c r="AE237" s="1350"/>
      <c r="AF237" s="1350"/>
      <c r="AG237" s="1350"/>
      <c r="AH237" s="1350"/>
      <c r="AI237" s="1350"/>
      <c r="AJ237" s="1350"/>
      <c r="AK237" s="1350"/>
      <c r="AL237" s="1350"/>
      <c r="AM237" s="1350"/>
      <c r="AN237" s="1350"/>
      <c r="AO237" s="1350"/>
      <c r="AP237" s="1350"/>
      <c r="AQ237" s="1350"/>
      <c r="AR237" s="1350"/>
      <c r="AS237" s="1350"/>
      <c r="AT237" s="1350"/>
      <c r="AU237" s="1350"/>
      <c r="AV237" s="1350"/>
      <c r="AW237" s="1350"/>
      <c r="AX237" s="1350"/>
      <c r="AY237" s="1350"/>
      <c r="AZ237" s="1350"/>
      <c r="BA237" s="1350"/>
      <c r="BB237" s="1350"/>
      <c r="BC237" s="1350"/>
      <c r="BD237" s="1350"/>
      <c r="BE237" s="1350"/>
      <c r="BF237" s="1350"/>
      <c r="BG237" s="1350"/>
      <c r="BH237" s="1350"/>
      <c r="BI237" s="1350"/>
      <c r="BJ237" s="1350"/>
      <c r="BK237" s="1350"/>
      <c r="BL237" s="1350"/>
      <c r="BM237" s="1350"/>
      <c r="BN237" s="1350"/>
      <c r="BO237" s="1350"/>
      <c r="BP237" s="1350"/>
    </row>
    <row r="238" spans="3:68" ht="14.25">
      <c r="C238" s="1350"/>
      <c r="D238" s="1350"/>
      <c r="E238" s="1350"/>
      <c r="F238" s="1350"/>
      <c r="G238" s="1350"/>
      <c r="H238" s="1350"/>
      <c r="I238" s="1350"/>
      <c r="J238" s="1350"/>
      <c r="K238" s="1350"/>
      <c r="L238" s="1350"/>
      <c r="M238" s="1350"/>
      <c r="N238" s="1350"/>
      <c r="O238" s="1350"/>
      <c r="P238" s="1350"/>
      <c r="Q238" s="1350"/>
      <c r="R238" s="1350"/>
      <c r="S238" s="1350"/>
      <c r="T238" s="1350"/>
      <c r="U238" s="1350"/>
      <c r="V238" s="1350"/>
      <c r="W238" s="1350"/>
      <c r="X238" s="1350"/>
      <c r="Y238" s="1350"/>
      <c r="Z238" s="1350"/>
      <c r="AA238" s="1350"/>
      <c r="AB238" s="1350"/>
      <c r="AC238" s="1350"/>
      <c r="AD238" s="1350"/>
      <c r="AE238" s="1350"/>
      <c r="AF238" s="1350"/>
      <c r="AG238" s="1350"/>
      <c r="AH238" s="1350"/>
      <c r="AI238" s="1350"/>
      <c r="AJ238" s="1350"/>
      <c r="AK238" s="1350"/>
      <c r="AL238" s="1350"/>
      <c r="AM238" s="1350"/>
      <c r="AN238" s="1350"/>
      <c r="AO238" s="1350"/>
      <c r="AP238" s="1350"/>
      <c r="AQ238" s="1350"/>
      <c r="AR238" s="1350"/>
      <c r="AS238" s="1350"/>
      <c r="AT238" s="1350"/>
      <c r="AU238" s="1350"/>
      <c r="AV238" s="1350"/>
      <c r="AW238" s="1350"/>
      <c r="AX238" s="1350"/>
      <c r="AY238" s="1350"/>
      <c r="AZ238" s="1350"/>
      <c r="BA238" s="1350"/>
      <c r="BB238" s="1350"/>
      <c r="BC238" s="1350"/>
      <c r="BD238" s="1350"/>
      <c r="BE238" s="1350"/>
      <c r="BF238" s="1350"/>
      <c r="BG238" s="1350"/>
      <c r="BH238" s="1350"/>
      <c r="BI238" s="1350"/>
      <c r="BJ238" s="1350"/>
      <c r="BK238" s="1350"/>
      <c r="BL238" s="1350"/>
      <c r="BM238" s="1350"/>
      <c r="BN238" s="1350"/>
      <c r="BO238" s="1350"/>
      <c r="BP238" s="1350"/>
    </row>
    <row r="239" spans="3:68" ht="14.25">
      <c r="C239" s="1350"/>
      <c r="D239" s="1350"/>
      <c r="E239" s="1350"/>
      <c r="F239" s="1350"/>
      <c r="G239" s="1350"/>
      <c r="H239" s="1350"/>
      <c r="I239" s="1350"/>
      <c r="J239" s="1350"/>
      <c r="K239" s="1350"/>
      <c r="L239" s="1350"/>
      <c r="M239" s="1350"/>
      <c r="N239" s="1350"/>
      <c r="O239" s="1350"/>
      <c r="P239" s="1350"/>
      <c r="Q239" s="1350"/>
      <c r="R239" s="1350"/>
      <c r="S239" s="1350"/>
      <c r="T239" s="1350"/>
      <c r="U239" s="1350"/>
      <c r="V239" s="1350"/>
      <c r="W239" s="1350"/>
      <c r="X239" s="1350"/>
      <c r="Y239" s="1350"/>
      <c r="Z239" s="1350"/>
      <c r="AA239" s="1350"/>
      <c r="AB239" s="1350"/>
      <c r="AC239" s="1350"/>
      <c r="AD239" s="1350"/>
      <c r="AE239" s="1350"/>
      <c r="AF239" s="1350"/>
      <c r="AG239" s="1350"/>
      <c r="AH239" s="1350"/>
      <c r="AI239" s="1350"/>
      <c r="AJ239" s="1350"/>
      <c r="AK239" s="1350"/>
      <c r="AL239" s="1350"/>
      <c r="AM239" s="1350"/>
      <c r="AN239" s="1350"/>
      <c r="AO239" s="1350"/>
      <c r="AP239" s="1350"/>
      <c r="AQ239" s="1350"/>
      <c r="AR239" s="1350"/>
      <c r="AS239" s="1350"/>
      <c r="AT239" s="1350"/>
      <c r="AU239" s="1350"/>
      <c r="AV239" s="1350"/>
      <c r="AW239" s="1350"/>
      <c r="AX239" s="1350"/>
      <c r="AY239" s="1350"/>
      <c r="AZ239" s="1350"/>
      <c r="BA239" s="1350"/>
      <c r="BB239" s="1350"/>
      <c r="BC239" s="1350"/>
      <c r="BD239" s="1350"/>
      <c r="BE239" s="1350"/>
      <c r="BF239" s="1350"/>
      <c r="BG239" s="1350"/>
      <c r="BH239" s="1350"/>
      <c r="BI239" s="1350"/>
      <c r="BJ239" s="1350"/>
      <c r="BK239" s="1350"/>
      <c r="BL239" s="1350"/>
      <c r="BM239" s="1350"/>
      <c r="BN239" s="1350"/>
      <c r="BO239" s="1350"/>
      <c r="BP239" s="1350"/>
    </row>
    <row r="240" spans="3:68" ht="14.25">
      <c r="C240" s="1350"/>
      <c r="D240" s="1350"/>
      <c r="E240" s="1350"/>
      <c r="F240" s="1350"/>
      <c r="G240" s="1350"/>
      <c r="H240" s="1350"/>
      <c r="I240" s="1350"/>
      <c r="J240" s="1350"/>
      <c r="K240" s="1350"/>
      <c r="L240" s="1350"/>
      <c r="M240" s="1350"/>
      <c r="N240" s="1350"/>
      <c r="O240" s="1350"/>
      <c r="P240" s="1350"/>
      <c r="Q240" s="1350"/>
      <c r="R240" s="1350"/>
      <c r="S240" s="1350"/>
      <c r="T240" s="1350"/>
      <c r="U240" s="1350"/>
      <c r="V240" s="1350"/>
      <c r="W240" s="1350"/>
      <c r="X240" s="1350"/>
      <c r="Y240" s="1350"/>
      <c r="Z240" s="1350"/>
      <c r="AA240" s="1350"/>
      <c r="AB240" s="1350"/>
      <c r="AC240" s="1350"/>
      <c r="AD240" s="1350"/>
      <c r="AE240" s="1350"/>
      <c r="AF240" s="1350"/>
      <c r="AG240" s="1350"/>
      <c r="AH240" s="1350"/>
      <c r="AI240" s="1350"/>
      <c r="AJ240" s="1350"/>
      <c r="AK240" s="1350"/>
      <c r="AL240" s="1350"/>
      <c r="AM240" s="1350"/>
      <c r="AN240" s="1350"/>
      <c r="AO240" s="1350"/>
      <c r="AP240" s="1350"/>
      <c r="AQ240" s="1350"/>
      <c r="AR240" s="1350"/>
      <c r="AS240" s="1350"/>
      <c r="AT240" s="1350"/>
      <c r="AU240" s="1350"/>
      <c r="AV240" s="1350"/>
      <c r="AW240" s="1350"/>
      <c r="AX240" s="1350"/>
      <c r="AY240" s="1350"/>
      <c r="AZ240" s="1350"/>
      <c r="BA240" s="1350"/>
      <c r="BB240" s="1350"/>
      <c r="BC240" s="1350"/>
      <c r="BD240" s="1350"/>
      <c r="BE240" s="1350"/>
      <c r="BF240" s="1350"/>
      <c r="BG240" s="1350"/>
      <c r="BH240" s="1350"/>
      <c r="BI240" s="1350"/>
      <c r="BJ240" s="1350"/>
      <c r="BK240" s="1350"/>
      <c r="BL240" s="1350"/>
      <c r="BM240" s="1350"/>
      <c r="BN240" s="1350"/>
      <c r="BO240" s="1350"/>
      <c r="BP240" s="1350"/>
    </row>
    <row r="241" spans="3:68" ht="14.25">
      <c r="C241" s="1350"/>
      <c r="D241" s="1350"/>
      <c r="E241" s="1350"/>
      <c r="F241" s="1350"/>
      <c r="G241" s="1350"/>
      <c r="H241" s="1350"/>
      <c r="I241" s="1350"/>
      <c r="J241" s="1350"/>
      <c r="K241" s="1350"/>
      <c r="L241" s="1350"/>
      <c r="M241" s="1350"/>
      <c r="N241" s="1350"/>
      <c r="O241" s="1350"/>
      <c r="P241" s="1350"/>
      <c r="Q241" s="1350"/>
      <c r="R241" s="1350"/>
      <c r="S241" s="1350"/>
      <c r="T241" s="1350"/>
      <c r="U241" s="1350"/>
      <c r="V241" s="1350"/>
      <c r="W241" s="1350"/>
      <c r="X241" s="1350"/>
      <c r="Y241" s="1350"/>
      <c r="Z241" s="1350"/>
      <c r="AA241" s="1350"/>
      <c r="AB241" s="1350"/>
      <c r="AC241" s="1350"/>
      <c r="AD241" s="1350"/>
      <c r="AE241" s="1350"/>
      <c r="AF241" s="1350"/>
      <c r="AG241" s="1350"/>
      <c r="AH241" s="1350"/>
      <c r="AI241" s="1350"/>
      <c r="AJ241" s="1350"/>
      <c r="AK241" s="1350"/>
      <c r="AL241" s="1350"/>
      <c r="AM241" s="1350"/>
      <c r="AN241" s="1350"/>
      <c r="AO241" s="1350"/>
      <c r="AP241" s="1350"/>
      <c r="AQ241" s="1350"/>
      <c r="AR241" s="1350"/>
      <c r="AS241" s="1350"/>
      <c r="AT241" s="1350"/>
      <c r="AU241" s="1350"/>
      <c r="AV241" s="1350"/>
      <c r="AW241" s="1350"/>
      <c r="AX241" s="1350"/>
      <c r="AY241" s="1350"/>
      <c r="AZ241" s="1350"/>
      <c r="BA241" s="1350"/>
      <c r="BB241" s="1350"/>
      <c r="BC241" s="1350"/>
      <c r="BD241" s="1350"/>
      <c r="BE241" s="1350"/>
      <c r="BF241" s="1350"/>
      <c r="BG241" s="1350"/>
      <c r="BH241" s="1350"/>
      <c r="BI241" s="1350"/>
      <c r="BJ241" s="1350"/>
      <c r="BK241" s="1350"/>
      <c r="BL241" s="1350"/>
      <c r="BM241" s="1350"/>
      <c r="BN241" s="1350"/>
      <c r="BO241" s="1350"/>
      <c r="BP241" s="1350"/>
    </row>
    <row r="242" spans="3:68" ht="14.25">
      <c r="C242" s="1350"/>
      <c r="D242" s="1350"/>
      <c r="E242" s="1350"/>
      <c r="F242" s="1350"/>
      <c r="G242" s="1350"/>
      <c r="H242" s="1350"/>
      <c r="I242" s="1350"/>
      <c r="J242" s="1350"/>
      <c r="K242" s="1350"/>
      <c r="L242" s="1350"/>
      <c r="M242" s="1350"/>
      <c r="N242" s="1350"/>
      <c r="O242" s="1350"/>
      <c r="P242" s="1350"/>
      <c r="Q242" s="1350"/>
      <c r="R242" s="1350"/>
      <c r="S242" s="1350"/>
      <c r="T242" s="1350"/>
      <c r="U242" s="1350"/>
      <c r="V242" s="1350"/>
      <c r="W242" s="1350"/>
      <c r="X242" s="1350"/>
      <c r="Y242" s="1350"/>
      <c r="Z242" s="1350"/>
      <c r="AA242" s="1350"/>
      <c r="AB242" s="1350"/>
      <c r="AC242" s="1350"/>
      <c r="AD242" s="1350"/>
      <c r="AE242" s="1350"/>
      <c r="AF242" s="1350"/>
      <c r="AG242" s="1350"/>
      <c r="AH242" s="1350"/>
      <c r="AI242" s="1350"/>
      <c r="AJ242" s="1350"/>
      <c r="AK242" s="1350"/>
      <c r="AL242" s="1350"/>
      <c r="AM242" s="1350"/>
      <c r="AN242" s="1350"/>
      <c r="AO242" s="1350"/>
      <c r="AP242" s="1350"/>
      <c r="AQ242" s="1350"/>
      <c r="AR242" s="1350"/>
      <c r="AS242" s="1350"/>
      <c r="AT242" s="1350"/>
      <c r="AU242" s="1350"/>
      <c r="AV242" s="1350"/>
      <c r="AW242" s="1350"/>
      <c r="AX242" s="1350"/>
      <c r="AY242" s="1350"/>
      <c r="AZ242" s="1350"/>
      <c r="BA242" s="1350"/>
      <c r="BB242" s="1350"/>
      <c r="BC242" s="1350"/>
      <c r="BD242" s="1350"/>
      <c r="BE242" s="1350"/>
      <c r="BF242" s="1350"/>
      <c r="BG242" s="1350"/>
      <c r="BH242" s="1350"/>
      <c r="BI242" s="1350"/>
      <c r="BJ242" s="1350"/>
      <c r="BK242" s="1350"/>
      <c r="BL242" s="1350"/>
      <c r="BM242" s="1350"/>
      <c r="BN242" s="1350"/>
      <c r="BO242" s="1350"/>
      <c r="BP242" s="1350"/>
    </row>
    <row r="243" spans="3:68" ht="14.25">
      <c r="C243" s="1350"/>
      <c r="D243" s="1350"/>
      <c r="E243" s="1350"/>
      <c r="F243" s="1350"/>
      <c r="G243" s="1350"/>
      <c r="H243" s="1350"/>
      <c r="I243" s="1350"/>
      <c r="J243" s="1350"/>
      <c r="K243" s="1350"/>
      <c r="L243" s="1350"/>
      <c r="M243" s="1350"/>
      <c r="N243" s="1350"/>
      <c r="O243" s="1350"/>
      <c r="P243" s="1350"/>
      <c r="Q243" s="1350"/>
      <c r="R243" s="1350"/>
      <c r="S243" s="1350"/>
      <c r="T243" s="1350"/>
      <c r="U243" s="1350"/>
      <c r="V243" s="1350"/>
      <c r="W243" s="1350"/>
      <c r="X243" s="1350"/>
      <c r="Y243" s="1350"/>
      <c r="Z243" s="1350"/>
      <c r="AA243" s="1350"/>
      <c r="AB243" s="1350"/>
      <c r="AC243" s="1350"/>
      <c r="AD243" s="1350"/>
      <c r="AE243" s="1350"/>
      <c r="AF243" s="1350"/>
      <c r="AG243" s="1350"/>
      <c r="AH243" s="1350"/>
      <c r="AI243" s="1350"/>
      <c r="AJ243" s="1350"/>
      <c r="AK243" s="1350"/>
      <c r="AL243" s="1350"/>
      <c r="AM243" s="1350"/>
      <c r="AN243" s="1350"/>
      <c r="AO243" s="1350"/>
      <c r="AP243" s="1350"/>
      <c r="AQ243" s="1350"/>
      <c r="AR243" s="1350"/>
      <c r="AS243" s="1350"/>
      <c r="AT243" s="1350"/>
      <c r="AU243" s="1350"/>
      <c r="AV243" s="1350"/>
      <c r="AW243" s="1350"/>
      <c r="AX243" s="1350"/>
      <c r="AY243" s="1350"/>
      <c r="AZ243" s="1350"/>
      <c r="BA243" s="1350"/>
      <c r="BB243" s="1350"/>
      <c r="BC243" s="1350"/>
      <c r="BD243" s="1350"/>
      <c r="BE243" s="1350"/>
      <c r="BF243" s="1350"/>
      <c r="BG243" s="1350"/>
      <c r="BH243" s="1350"/>
      <c r="BI243" s="1350"/>
      <c r="BJ243" s="1350"/>
      <c r="BK243" s="1350"/>
      <c r="BL243" s="1350"/>
      <c r="BM243" s="1350"/>
      <c r="BN243" s="1350"/>
      <c r="BO243" s="1350"/>
      <c r="BP243" s="1350"/>
    </row>
    <row r="244" spans="3:68" ht="14.25">
      <c r="C244" s="1350"/>
      <c r="D244" s="1350"/>
      <c r="E244" s="1350"/>
      <c r="F244" s="1350"/>
      <c r="G244" s="1350"/>
      <c r="H244" s="1350"/>
      <c r="I244" s="1350"/>
      <c r="J244" s="1350"/>
      <c r="K244" s="1350"/>
      <c r="L244" s="1350"/>
      <c r="M244" s="1350"/>
      <c r="N244" s="1350"/>
      <c r="O244" s="1350"/>
      <c r="P244" s="1350"/>
      <c r="Q244" s="1350"/>
      <c r="R244" s="1350"/>
      <c r="S244" s="1350"/>
      <c r="T244" s="1350"/>
      <c r="U244" s="1350"/>
      <c r="V244" s="1350"/>
      <c r="W244" s="1350"/>
      <c r="X244" s="1350"/>
      <c r="Y244" s="1350"/>
      <c r="Z244" s="1350"/>
      <c r="AA244" s="1350"/>
      <c r="AB244" s="1350"/>
      <c r="AC244" s="1350"/>
      <c r="AD244" s="1350"/>
      <c r="AE244" s="1350"/>
      <c r="AF244" s="1350"/>
      <c r="AG244" s="1350"/>
      <c r="AH244" s="1350"/>
      <c r="AI244" s="1350"/>
      <c r="AJ244" s="1350"/>
      <c r="AK244" s="1350"/>
      <c r="AL244" s="1350"/>
      <c r="AM244" s="1350"/>
      <c r="AN244" s="1350"/>
      <c r="AO244" s="1350"/>
      <c r="AP244" s="1350"/>
      <c r="AQ244" s="1350"/>
      <c r="AR244" s="1350"/>
      <c r="AS244" s="1350"/>
      <c r="AT244" s="1350"/>
      <c r="AU244" s="1350"/>
      <c r="AV244" s="1350"/>
      <c r="AW244" s="1350"/>
      <c r="AX244" s="1350"/>
      <c r="AY244" s="1350"/>
      <c r="AZ244" s="1350"/>
      <c r="BA244" s="1350"/>
      <c r="BB244" s="1350"/>
      <c r="BC244" s="1350"/>
      <c r="BD244" s="1350"/>
      <c r="BE244" s="1350"/>
      <c r="BF244" s="1350"/>
      <c r="BG244" s="1350"/>
      <c r="BH244" s="1350"/>
      <c r="BI244" s="1350"/>
      <c r="BJ244" s="1350"/>
      <c r="BK244" s="1350"/>
      <c r="BL244" s="1350"/>
      <c r="BM244" s="1350"/>
      <c r="BN244" s="1350"/>
      <c r="BO244" s="1350"/>
      <c r="BP244" s="1350"/>
    </row>
    <row r="245" spans="3:68" ht="14.25">
      <c r="C245" s="1350"/>
      <c r="D245" s="1350"/>
      <c r="E245" s="1350"/>
      <c r="F245" s="1350"/>
      <c r="G245" s="1350"/>
      <c r="H245" s="1350"/>
      <c r="I245" s="1350"/>
      <c r="J245" s="1350"/>
      <c r="K245" s="1350"/>
      <c r="L245" s="1350"/>
      <c r="M245" s="1350"/>
      <c r="N245" s="1350"/>
      <c r="O245" s="1350"/>
      <c r="P245" s="1350"/>
      <c r="Q245" s="1350"/>
      <c r="R245" s="1350"/>
      <c r="S245" s="1350"/>
      <c r="T245" s="1350"/>
      <c r="U245" s="1350"/>
      <c r="V245" s="1350"/>
      <c r="W245" s="1350"/>
      <c r="X245" s="1350"/>
      <c r="Y245" s="1350"/>
      <c r="Z245" s="1350"/>
      <c r="AA245" s="1350"/>
      <c r="AB245" s="1350"/>
      <c r="AC245" s="1350"/>
      <c r="AD245" s="1350"/>
      <c r="AE245" s="1350"/>
      <c r="AF245" s="1350"/>
      <c r="AG245" s="1350"/>
      <c r="AH245" s="1350"/>
      <c r="AI245" s="1350"/>
      <c r="AJ245" s="1350"/>
      <c r="AK245" s="1350"/>
      <c r="AL245" s="1350"/>
      <c r="AM245" s="1350"/>
      <c r="AN245" s="1350"/>
      <c r="AO245" s="1350"/>
      <c r="AP245" s="1350"/>
      <c r="AQ245" s="1350"/>
      <c r="AR245" s="1350"/>
      <c r="AS245" s="1350"/>
      <c r="AT245" s="1350"/>
      <c r="AU245" s="1350"/>
      <c r="AV245" s="1350"/>
      <c r="AW245" s="1350"/>
      <c r="AX245" s="1350"/>
      <c r="AY245" s="1350"/>
      <c r="AZ245" s="1350"/>
      <c r="BA245" s="1350"/>
      <c r="BB245" s="1350"/>
      <c r="BC245" s="1350"/>
      <c r="BD245" s="1350"/>
      <c r="BE245" s="1350"/>
      <c r="BF245" s="1350"/>
      <c r="BG245" s="1350"/>
      <c r="BH245" s="1350"/>
      <c r="BI245" s="1350"/>
      <c r="BJ245" s="1350"/>
      <c r="BK245" s="1350"/>
      <c r="BL245" s="1350"/>
      <c r="BM245" s="1350"/>
      <c r="BN245" s="1350"/>
      <c r="BO245" s="1350"/>
      <c r="BP245" s="1350"/>
    </row>
    <row r="246" spans="3:68" ht="14.25">
      <c r="C246" s="1350"/>
      <c r="D246" s="1350"/>
      <c r="E246" s="1350"/>
      <c r="F246" s="1350"/>
      <c r="G246" s="1350"/>
      <c r="H246" s="1350"/>
      <c r="I246" s="1350"/>
      <c r="J246" s="1350"/>
      <c r="K246" s="1350"/>
      <c r="L246" s="1350"/>
      <c r="M246" s="1350"/>
      <c r="N246" s="1350"/>
      <c r="O246" s="1350"/>
      <c r="P246" s="1350"/>
      <c r="Q246" s="1350"/>
      <c r="R246" s="1350"/>
      <c r="S246" s="1350"/>
      <c r="T246" s="1350"/>
      <c r="U246" s="1350"/>
      <c r="V246" s="1350"/>
      <c r="W246" s="1350"/>
      <c r="X246" s="1350"/>
      <c r="Y246" s="1350"/>
      <c r="Z246" s="1350"/>
      <c r="AA246" s="1350"/>
      <c r="AB246" s="1350"/>
      <c r="AC246" s="1350"/>
      <c r="AD246" s="1350"/>
      <c r="AE246" s="1350"/>
      <c r="AF246" s="1350"/>
      <c r="AG246" s="1350"/>
      <c r="AH246" s="1350"/>
      <c r="AI246" s="1350"/>
      <c r="AJ246" s="1350"/>
      <c r="AK246" s="1350"/>
      <c r="AL246" s="1350"/>
      <c r="AM246" s="1350"/>
      <c r="AN246" s="1350"/>
      <c r="AO246" s="1350"/>
      <c r="AP246" s="1350"/>
      <c r="AQ246" s="1350"/>
      <c r="AR246" s="1350"/>
      <c r="AS246" s="1350"/>
      <c r="AT246" s="1350"/>
      <c r="AU246" s="1350"/>
      <c r="AV246" s="1350"/>
      <c r="AW246" s="1350"/>
      <c r="AX246" s="1350"/>
      <c r="AY246" s="1350"/>
      <c r="AZ246" s="1350"/>
      <c r="BA246" s="1350"/>
      <c r="BB246" s="1350"/>
      <c r="BC246" s="1350"/>
      <c r="BD246" s="1350"/>
      <c r="BE246" s="1350"/>
      <c r="BF246" s="1350"/>
      <c r="BG246" s="1350"/>
      <c r="BH246" s="1350"/>
      <c r="BI246" s="1350"/>
      <c r="BJ246" s="1350"/>
      <c r="BK246" s="1350"/>
      <c r="BL246" s="1350"/>
      <c r="BM246" s="1350"/>
      <c r="BN246" s="1350"/>
      <c r="BO246" s="1350"/>
      <c r="BP246" s="1350"/>
    </row>
    <row r="247" spans="3:68" ht="14.25">
      <c r="C247" s="1350"/>
      <c r="D247" s="1350"/>
      <c r="E247" s="1350"/>
      <c r="F247" s="1350"/>
      <c r="G247" s="1350"/>
      <c r="H247" s="1350"/>
      <c r="I247" s="1350"/>
      <c r="J247" s="1350"/>
      <c r="K247" s="1350"/>
      <c r="L247" s="1350"/>
      <c r="M247" s="1350"/>
      <c r="N247" s="1350"/>
      <c r="O247" s="1350"/>
      <c r="P247" s="1350"/>
      <c r="Q247" s="1350"/>
      <c r="R247" s="1350"/>
      <c r="S247" s="1350"/>
      <c r="T247" s="1350"/>
      <c r="U247" s="1350"/>
      <c r="V247" s="1350"/>
      <c r="W247" s="1350"/>
      <c r="X247" s="1350"/>
      <c r="Y247" s="1350"/>
      <c r="Z247" s="1350"/>
      <c r="AA247" s="1350"/>
      <c r="AB247" s="1350"/>
      <c r="AC247" s="1350"/>
      <c r="AD247" s="1350"/>
      <c r="AE247" s="1350"/>
      <c r="AF247" s="1350"/>
      <c r="AG247" s="1350"/>
      <c r="AH247" s="1350"/>
      <c r="AI247" s="1350"/>
      <c r="AJ247" s="1350"/>
      <c r="AK247" s="1350"/>
      <c r="AL247" s="1350"/>
      <c r="AM247" s="1350"/>
      <c r="AN247" s="1350"/>
      <c r="AO247" s="1350"/>
      <c r="AP247" s="1350"/>
      <c r="AQ247" s="1350"/>
      <c r="AR247" s="1350"/>
      <c r="AS247" s="1350"/>
      <c r="AT247" s="1350"/>
      <c r="AU247" s="1350"/>
      <c r="AV247" s="1350"/>
      <c r="AW247" s="1350"/>
      <c r="AX247" s="1350"/>
      <c r="AY247" s="1350"/>
      <c r="AZ247" s="1350"/>
      <c r="BA247" s="1350"/>
      <c r="BB247" s="1350"/>
      <c r="BC247" s="1350"/>
      <c r="BD247" s="1350"/>
      <c r="BE247" s="1350"/>
      <c r="BF247" s="1350"/>
      <c r="BG247" s="1350"/>
      <c r="BH247" s="1350"/>
      <c r="BI247" s="1350"/>
      <c r="BJ247" s="1350"/>
      <c r="BK247" s="1350"/>
      <c r="BL247" s="1350"/>
      <c r="BM247" s="1350"/>
      <c r="BN247" s="1350"/>
      <c r="BO247" s="1350"/>
      <c r="BP247" s="1350"/>
    </row>
    <row r="248" spans="3:68" ht="14.25">
      <c r="C248" s="1350"/>
      <c r="D248" s="1350"/>
      <c r="E248" s="1350"/>
      <c r="F248" s="1350"/>
      <c r="G248" s="1350"/>
      <c r="H248" s="1350"/>
      <c r="I248" s="1350"/>
      <c r="J248" s="1350"/>
      <c r="K248" s="1350"/>
      <c r="L248" s="1350"/>
      <c r="M248" s="1350"/>
      <c r="N248" s="1350"/>
      <c r="O248" s="1350"/>
      <c r="P248" s="1350"/>
      <c r="Q248" s="1350"/>
      <c r="R248" s="1350"/>
      <c r="S248" s="1350"/>
      <c r="T248" s="1350"/>
      <c r="U248" s="1350"/>
      <c r="V248" s="1350"/>
      <c r="W248" s="1350"/>
      <c r="X248" s="1350"/>
      <c r="Y248" s="1350"/>
      <c r="Z248" s="1350"/>
      <c r="AA248" s="1350"/>
      <c r="AB248" s="1350"/>
      <c r="AC248" s="1350"/>
      <c r="AD248" s="1350"/>
      <c r="AE248" s="1350"/>
      <c r="AF248" s="1350"/>
      <c r="AG248" s="1350"/>
      <c r="AH248" s="1350"/>
      <c r="AI248" s="1350"/>
      <c r="AJ248" s="1350"/>
      <c r="AK248" s="1350"/>
      <c r="AL248" s="1350"/>
      <c r="AM248" s="1350"/>
      <c r="AN248" s="1350"/>
      <c r="AO248" s="1350"/>
      <c r="AP248" s="1350"/>
      <c r="AQ248" s="1350"/>
      <c r="AR248" s="1350"/>
      <c r="AS248" s="1350"/>
      <c r="AT248" s="1350"/>
      <c r="AU248" s="1350"/>
      <c r="AV248" s="1350"/>
      <c r="AW248" s="1350"/>
      <c r="AX248" s="1350"/>
      <c r="AY248" s="1350"/>
      <c r="AZ248" s="1350"/>
      <c r="BA248" s="1350"/>
      <c r="BB248" s="1350"/>
      <c r="BC248" s="1350"/>
      <c r="BD248" s="1350"/>
      <c r="BE248" s="1350"/>
      <c r="BF248" s="1350"/>
      <c r="BG248" s="1350"/>
      <c r="BH248" s="1350"/>
      <c r="BI248" s="1350"/>
      <c r="BJ248" s="1350"/>
      <c r="BK248" s="1350"/>
      <c r="BL248" s="1350"/>
      <c r="BM248" s="1350"/>
      <c r="BN248" s="1350"/>
      <c r="BO248" s="1350"/>
      <c r="BP248" s="1350"/>
    </row>
    <row r="249" spans="3:68" ht="14.25">
      <c r="C249" s="1350"/>
      <c r="D249" s="1350"/>
      <c r="E249" s="1350"/>
      <c r="F249" s="1350"/>
      <c r="G249" s="1350"/>
      <c r="H249" s="1350"/>
      <c r="I249" s="1350"/>
      <c r="J249" s="1350"/>
      <c r="K249" s="1350"/>
      <c r="L249" s="1350"/>
      <c r="M249" s="1350"/>
      <c r="N249" s="1350"/>
      <c r="O249" s="1350"/>
      <c r="P249" s="1350"/>
      <c r="Q249" s="1350"/>
      <c r="R249" s="1350"/>
      <c r="S249" s="1350"/>
      <c r="T249" s="1350"/>
      <c r="U249" s="1350"/>
      <c r="V249" s="1350"/>
      <c r="W249" s="1350"/>
      <c r="X249" s="1350"/>
      <c r="Y249" s="1350"/>
      <c r="Z249" s="1350"/>
      <c r="AA249" s="1350"/>
      <c r="AB249" s="1350"/>
      <c r="AC249" s="1350"/>
      <c r="AD249" s="1350"/>
      <c r="AE249" s="1350"/>
      <c r="AF249" s="1350"/>
      <c r="AG249" s="1350"/>
      <c r="AH249" s="1350"/>
      <c r="AI249" s="1350"/>
      <c r="AJ249" s="1350"/>
      <c r="AK249" s="1350"/>
      <c r="AL249" s="1350"/>
      <c r="AM249" s="1350"/>
      <c r="AN249" s="1350"/>
      <c r="AO249" s="1350"/>
      <c r="AP249" s="1350"/>
      <c r="AQ249" s="1350"/>
      <c r="AR249" s="1350"/>
      <c r="AS249" s="1350"/>
      <c r="AT249" s="1350"/>
      <c r="AU249" s="1350"/>
      <c r="AV249" s="1350"/>
      <c r="AW249" s="1350"/>
      <c r="AX249" s="1350"/>
      <c r="AY249" s="1350"/>
      <c r="AZ249" s="1350"/>
      <c r="BA249" s="1350"/>
      <c r="BB249" s="1350"/>
      <c r="BC249" s="1350"/>
      <c r="BD249" s="1350"/>
      <c r="BE249" s="1350"/>
      <c r="BF249" s="1350"/>
      <c r="BG249" s="1350"/>
      <c r="BH249" s="1350"/>
      <c r="BI249" s="1350"/>
      <c r="BJ249" s="1350"/>
      <c r="BK249" s="1350"/>
      <c r="BL249" s="1350"/>
      <c r="BM249" s="1350"/>
      <c r="BN249" s="1350"/>
      <c r="BO249" s="1350"/>
      <c r="BP249" s="1350"/>
    </row>
    <row r="250" spans="3:68" ht="14.25">
      <c r="C250" s="1350"/>
      <c r="D250" s="1350"/>
      <c r="E250" s="1350"/>
      <c r="F250" s="1350"/>
      <c r="G250" s="1350"/>
      <c r="H250" s="1350"/>
      <c r="I250" s="1350"/>
      <c r="J250" s="1350"/>
      <c r="K250" s="1350"/>
      <c r="L250" s="1350"/>
      <c r="M250" s="1350"/>
      <c r="N250" s="1350"/>
      <c r="O250" s="1350"/>
      <c r="P250" s="1350"/>
      <c r="Q250" s="1350"/>
      <c r="R250" s="1350"/>
      <c r="S250" s="1350"/>
      <c r="T250" s="1350"/>
      <c r="U250" s="1350"/>
      <c r="V250" s="1350"/>
      <c r="W250" s="1350"/>
      <c r="X250" s="1350"/>
      <c r="Y250" s="1350"/>
      <c r="Z250" s="1350"/>
      <c r="AA250" s="1350"/>
      <c r="AB250" s="1350"/>
      <c r="AC250" s="1350"/>
      <c r="AD250" s="1350"/>
      <c r="AE250" s="1350"/>
      <c r="AF250" s="1350"/>
      <c r="AG250" s="1350"/>
      <c r="AH250" s="1350"/>
      <c r="AI250" s="1350"/>
      <c r="AJ250" s="1350"/>
      <c r="AK250" s="1350"/>
      <c r="AL250" s="1350"/>
      <c r="AM250" s="1350"/>
      <c r="AN250" s="1350"/>
      <c r="AO250" s="1350"/>
      <c r="AP250" s="1350"/>
      <c r="AQ250" s="1350"/>
      <c r="AR250" s="1350"/>
      <c r="AS250" s="1350"/>
      <c r="AT250" s="1350"/>
      <c r="AU250" s="1350"/>
      <c r="AV250" s="1350"/>
      <c r="AW250" s="1350"/>
      <c r="AX250" s="1350"/>
      <c r="AY250" s="1350"/>
      <c r="AZ250" s="1350"/>
      <c r="BA250" s="1350"/>
      <c r="BB250" s="1350"/>
      <c r="BC250" s="1350"/>
      <c r="BD250" s="1350"/>
      <c r="BE250" s="1350"/>
      <c r="BF250" s="1350"/>
      <c r="BG250" s="1350"/>
      <c r="BH250" s="1350"/>
      <c r="BI250" s="1350"/>
      <c r="BJ250" s="1350"/>
      <c r="BK250" s="1350"/>
      <c r="BL250" s="1350"/>
      <c r="BM250" s="1350"/>
      <c r="BN250" s="1350"/>
      <c r="BO250" s="1350"/>
      <c r="BP250" s="1350"/>
    </row>
    <row r="251" spans="3:68" ht="14.25">
      <c r="C251" s="1350"/>
      <c r="D251" s="1350"/>
      <c r="E251" s="1350"/>
      <c r="F251" s="1350"/>
      <c r="G251" s="1350"/>
      <c r="H251" s="1350"/>
      <c r="I251" s="1350"/>
      <c r="J251" s="1350"/>
      <c r="K251" s="1350"/>
      <c r="L251" s="1350"/>
      <c r="M251" s="1350"/>
      <c r="N251" s="1350"/>
      <c r="O251" s="1350"/>
      <c r="P251" s="1350"/>
      <c r="Q251" s="1350"/>
      <c r="R251" s="1350"/>
      <c r="S251" s="1350"/>
      <c r="T251" s="1350"/>
      <c r="U251" s="1350"/>
      <c r="V251" s="1350"/>
      <c r="W251" s="1350"/>
      <c r="X251" s="1350"/>
      <c r="Y251" s="1350"/>
      <c r="Z251" s="1350"/>
      <c r="AA251" s="1350"/>
      <c r="AB251" s="1350"/>
      <c r="AC251" s="1350"/>
      <c r="AD251" s="1350"/>
      <c r="AE251" s="1350"/>
      <c r="AF251" s="1350"/>
      <c r="AG251" s="1350"/>
      <c r="AH251" s="1350"/>
      <c r="AI251" s="1350"/>
      <c r="AJ251" s="1350"/>
      <c r="AK251" s="1350"/>
      <c r="AL251" s="1350"/>
      <c r="AM251" s="1350"/>
      <c r="AN251" s="1350"/>
      <c r="AO251" s="1350"/>
      <c r="AP251" s="1350"/>
      <c r="AQ251" s="1350"/>
      <c r="AR251" s="1350"/>
      <c r="AS251" s="1350"/>
      <c r="AT251" s="1350"/>
      <c r="AU251" s="1350"/>
      <c r="AV251" s="1350"/>
      <c r="AW251" s="1350"/>
      <c r="AX251" s="1350"/>
      <c r="AY251" s="1350"/>
      <c r="AZ251" s="1350"/>
      <c r="BA251" s="1350"/>
      <c r="BB251" s="1350"/>
      <c r="BC251" s="1350"/>
      <c r="BD251" s="1350"/>
      <c r="BE251" s="1350"/>
      <c r="BF251" s="1350"/>
      <c r="BG251" s="1350"/>
      <c r="BH251" s="1350"/>
      <c r="BI251" s="1350"/>
      <c r="BJ251" s="1350"/>
      <c r="BK251" s="1350"/>
      <c r="BL251" s="1350"/>
      <c r="BM251" s="1350"/>
      <c r="BN251" s="1350"/>
      <c r="BO251" s="1350"/>
      <c r="BP251" s="1350"/>
    </row>
    <row r="252" spans="3:68" ht="14.25">
      <c r="C252" s="1350"/>
      <c r="D252" s="1350"/>
      <c r="E252" s="1350"/>
      <c r="F252" s="1350"/>
      <c r="G252" s="1350"/>
      <c r="H252" s="1350"/>
      <c r="I252" s="1350"/>
      <c r="J252" s="1350"/>
      <c r="K252" s="1350"/>
      <c r="L252" s="1350"/>
      <c r="M252" s="1350"/>
      <c r="N252" s="1350"/>
      <c r="O252" s="1350"/>
      <c r="P252" s="1350"/>
      <c r="Q252" s="1350"/>
      <c r="R252" s="1350"/>
      <c r="S252" s="1350"/>
      <c r="T252" s="1350"/>
      <c r="U252" s="1350"/>
      <c r="V252" s="1350"/>
      <c r="W252" s="1350"/>
      <c r="X252" s="1350"/>
      <c r="Y252" s="1350"/>
      <c r="Z252" s="1350"/>
      <c r="AA252" s="1350"/>
      <c r="AB252" s="1350"/>
      <c r="AC252" s="1350"/>
      <c r="AD252" s="1350"/>
      <c r="AE252" s="1350"/>
      <c r="AF252" s="1350"/>
      <c r="AG252" s="1350"/>
      <c r="AH252" s="1350"/>
      <c r="AI252" s="1350"/>
      <c r="AJ252" s="1350"/>
      <c r="AK252" s="1350"/>
      <c r="AL252" s="1350"/>
      <c r="AM252" s="1350"/>
      <c r="AN252" s="1350"/>
      <c r="AO252" s="1350"/>
      <c r="AP252" s="1350"/>
      <c r="AQ252" s="1350"/>
      <c r="AR252" s="1350"/>
      <c r="AS252" s="1350"/>
      <c r="AT252" s="1350"/>
      <c r="AU252" s="1350"/>
      <c r="AV252" s="1350"/>
      <c r="AW252" s="1350"/>
      <c r="AX252" s="1350"/>
      <c r="AY252" s="1350"/>
      <c r="AZ252" s="1350"/>
      <c r="BA252" s="1350"/>
      <c r="BB252" s="1350"/>
      <c r="BC252" s="1350"/>
      <c r="BD252" s="1350"/>
      <c r="BE252" s="1350"/>
      <c r="BF252" s="1350"/>
      <c r="BG252" s="1350"/>
      <c r="BH252" s="1350"/>
      <c r="BI252" s="1350"/>
      <c r="BJ252" s="1350"/>
      <c r="BK252" s="1350"/>
      <c r="BL252" s="1350"/>
      <c r="BM252" s="1350"/>
      <c r="BN252" s="1350"/>
      <c r="BO252" s="1350"/>
      <c r="BP252" s="1350"/>
    </row>
    <row r="253" spans="3:68" ht="14.25">
      <c r="C253" s="1350"/>
      <c r="D253" s="1350"/>
      <c r="E253" s="1350"/>
      <c r="F253" s="1350"/>
      <c r="G253" s="1350"/>
      <c r="H253" s="1350"/>
      <c r="I253" s="1350"/>
      <c r="J253" s="1350"/>
      <c r="K253" s="1350"/>
      <c r="L253" s="1350"/>
      <c r="M253" s="1350"/>
      <c r="N253" s="1350"/>
      <c r="O253" s="1350"/>
      <c r="P253" s="1350"/>
      <c r="Q253" s="1350"/>
      <c r="R253" s="1350"/>
      <c r="S253" s="1350"/>
      <c r="T253" s="1350"/>
      <c r="U253" s="1350"/>
      <c r="V253" s="1350"/>
      <c r="W253" s="1350"/>
      <c r="X253" s="1350"/>
      <c r="Y253" s="1350"/>
      <c r="Z253" s="1350"/>
      <c r="AA253" s="1350"/>
      <c r="AB253" s="1350"/>
      <c r="AC253" s="1350"/>
      <c r="AD253" s="1350"/>
      <c r="AE253" s="1350"/>
      <c r="AF253" s="1350"/>
      <c r="AG253" s="1350"/>
      <c r="AH253" s="1350"/>
      <c r="AI253" s="1350"/>
      <c r="AJ253" s="1350"/>
      <c r="AK253" s="1350"/>
      <c r="AL253" s="1350"/>
      <c r="AM253" s="1350"/>
      <c r="AN253" s="1350"/>
      <c r="AO253" s="1350"/>
      <c r="AP253" s="1350"/>
      <c r="AQ253" s="1350"/>
      <c r="AR253" s="1350"/>
      <c r="AS253" s="1350"/>
      <c r="AT253" s="1350"/>
      <c r="AU253" s="1350"/>
      <c r="AV253" s="1350"/>
      <c r="AW253" s="1350"/>
      <c r="AX253" s="1350"/>
      <c r="AY253" s="1350"/>
      <c r="AZ253" s="1350"/>
      <c r="BA253" s="1350"/>
      <c r="BB253" s="1350"/>
      <c r="BC253" s="1350"/>
      <c r="BD253" s="1350"/>
      <c r="BE253" s="1350"/>
      <c r="BF253" s="1350"/>
      <c r="BG253" s="1350"/>
      <c r="BH253" s="1350"/>
      <c r="BI253" s="1350"/>
      <c r="BJ253" s="1350"/>
      <c r="BK253" s="1350"/>
      <c r="BL253" s="1350"/>
      <c r="BM253" s="1350"/>
      <c r="BN253" s="1350"/>
      <c r="BO253" s="1350"/>
      <c r="BP253" s="1350"/>
    </row>
    <row r="254" spans="3:68" ht="14.25">
      <c r="C254" s="1350"/>
      <c r="D254" s="1350"/>
      <c r="E254" s="1350"/>
      <c r="F254" s="1350"/>
      <c r="G254" s="1350"/>
      <c r="H254" s="1350"/>
      <c r="I254" s="1350"/>
      <c r="J254" s="1350"/>
      <c r="K254" s="1350"/>
      <c r="L254" s="1350"/>
      <c r="M254" s="1350"/>
      <c r="N254" s="1350"/>
      <c r="O254" s="1350"/>
      <c r="P254" s="1350"/>
      <c r="Q254" s="1350"/>
      <c r="R254" s="1350"/>
      <c r="S254" s="1350"/>
      <c r="T254" s="1350"/>
      <c r="U254" s="1350"/>
      <c r="V254" s="1350"/>
      <c r="W254" s="1350"/>
      <c r="X254" s="1350"/>
      <c r="Y254" s="1350"/>
      <c r="Z254" s="1350"/>
      <c r="AA254" s="1350"/>
      <c r="AB254" s="1350"/>
      <c r="AC254" s="1350"/>
      <c r="AD254" s="1350"/>
      <c r="AE254" s="1350"/>
      <c r="AF254" s="1350"/>
      <c r="AG254" s="1350"/>
      <c r="AH254" s="1350"/>
      <c r="AI254" s="1350"/>
      <c r="AJ254" s="1350"/>
      <c r="AK254" s="1350"/>
      <c r="AL254" s="1350"/>
      <c r="AM254" s="1350"/>
      <c r="AN254" s="1350"/>
      <c r="AO254" s="1350"/>
      <c r="AP254" s="1350"/>
      <c r="AQ254" s="1350"/>
      <c r="AR254" s="1350"/>
      <c r="AS254" s="1350"/>
      <c r="AT254" s="1350"/>
      <c r="AU254" s="1350"/>
      <c r="AV254" s="1350"/>
      <c r="AW254" s="1350"/>
      <c r="AX254" s="1350"/>
      <c r="AY254" s="1350"/>
      <c r="AZ254" s="1350"/>
      <c r="BA254" s="1350"/>
      <c r="BB254" s="1350"/>
      <c r="BC254" s="1350"/>
      <c r="BD254" s="1350"/>
      <c r="BE254" s="1350"/>
      <c r="BF254" s="1350"/>
      <c r="BG254" s="1350"/>
      <c r="BH254" s="1350"/>
      <c r="BI254" s="1350"/>
      <c r="BJ254" s="1350"/>
      <c r="BK254" s="1350"/>
      <c r="BL254" s="1350"/>
      <c r="BM254" s="1350"/>
      <c r="BN254" s="1350"/>
      <c r="BO254" s="1350"/>
      <c r="BP254" s="1350"/>
    </row>
    <row r="255" spans="3:68" ht="14.25">
      <c r="C255" s="1350"/>
      <c r="D255" s="1350"/>
      <c r="E255" s="1350"/>
      <c r="F255" s="1350"/>
      <c r="G255" s="1350"/>
      <c r="H255" s="1350"/>
      <c r="I255" s="1350"/>
      <c r="J255" s="1350"/>
      <c r="K255" s="1350"/>
      <c r="L255" s="1350"/>
      <c r="M255" s="1350"/>
      <c r="N255" s="1350"/>
      <c r="O255" s="1350"/>
      <c r="P255" s="1350"/>
      <c r="Q255" s="1350"/>
      <c r="R255" s="1350"/>
      <c r="S255" s="1350"/>
      <c r="T255" s="1350"/>
      <c r="U255" s="1350"/>
      <c r="V255" s="1350"/>
      <c r="W255" s="1350"/>
      <c r="X255" s="1350"/>
      <c r="Y255" s="1350"/>
      <c r="Z255" s="1350"/>
      <c r="AA255" s="1350"/>
      <c r="AB255" s="1350"/>
      <c r="AC255" s="1350"/>
      <c r="AD255" s="1350"/>
      <c r="AE255" s="1350"/>
      <c r="AF255" s="1350"/>
      <c r="AG255" s="1350"/>
      <c r="AH255" s="1350"/>
      <c r="AI255" s="1350"/>
      <c r="AJ255" s="1350"/>
      <c r="AK255" s="1350"/>
      <c r="AL255" s="1350"/>
      <c r="AM255" s="1350"/>
      <c r="AN255" s="1350"/>
      <c r="AO255" s="1350"/>
      <c r="AP255" s="1350"/>
      <c r="AQ255" s="1350"/>
      <c r="AR255" s="1350"/>
      <c r="AS255" s="1350"/>
      <c r="AT255" s="1350"/>
      <c r="AU255" s="1350"/>
      <c r="AV255" s="1350"/>
      <c r="AW255" s="1350"/>
      <c r="AX255" s="1350"/>
      <c r="AY255" s="1350"/>
      <c r="AZ255" s="1350"/>
      <c r="BA255" s="1350"/>
      <c r="BB255" s="1350"/>
      <c r="BC255" s="1350"/>
      <c r="BD255" s="1350"/>
      <c r="BE255" s="1350"/>
      <c r="BF255" s="1350"/>
      <c r="BG255" s="1350"/>
      <c r="BH255" s="1350"/>
      <c r="BI255" s="1350"/>
      <c r="BJ255" s="1350"/>
      <c r="BK255" s="1350"/>
      <c r="BL255" s="1350"/>
      <c r="BM255" s="1350"/>
      <c r="BN255" s="1350"/>
      <c r="BO255" s="1350"/>
      <c r="BP255" s="1350"/>
    </row>
    <row r="256" spans="3:68" ht="14.25">
      <c r="C256" s="1350"/>
      <c r="D256" s="1350"/>
      <c r="E256" s="1350"/>
      <c r="F256" s="1350"/>
      <c r="G256" s="1350"/>
      <c r="H256" s="1350"/>
      <c r="I256" s="1350"/>
      <c r="J256" s="1350"/>
      <c r="K256" s="1350"/>
      <c r="L256" s="1350"/>
      <c r="M256" s="1350"/>
      <c r="N256" s="1350"/>
      <c r="O256" s="1350"/>
      <c r="P256" s="1350"/>
      <c r="Q256" s="1350"/>
      <c r="R256" s="1350"/>
      <c r="S256" s="1350"/>
      <c r="T256" s="1350"/>
      <c r="U256" s="1350"/>
      <c r="V256" s="1350"/>
      <c r="W256" s="1350"/>
      <c r="X256" s="1350"/>
      <c r="Y256" s="1350"/>
      <c r="Z256" s="1350"/>
      <c r="AA256" s="1350"/>
      <c r="AB256" s="1350"/>
      <c r="AC256" s="1350"/>
      <c r="AD256" s="1350"/>
      <c r="AE256" s="1350"/>
      <c r="AF256" s="1350"/>
      <c r="AG256" s="1350"/>
      <c r="AH256" s="1350"/>
      <c r="AI256" s="1350"/>
      <c r="AJ256" s="1350"/>
      <c r="AK256" s="1350"/>
      <c r="AL256" s="1350"/>
      <c r="AM256" s="1350"/>
      <c r="AN256" s="1350"/>
      <c r="AO256" s="1350"/>
      <c r="AP256" s="1350"/>
      <c r="AQ256" s="1350"/>
      <c r="AR256" s="1350"/>
      <c r="AS256" s="1350"/>
      <c r="AT256" s="1350"/>
      <c r="AU256" s="1350"/>
      <c r="AV256" s="1350"/>
      <c r="AW256" s="1350"/>
      <c r="AX256" s="1350"/>
      <c r="AY256" s="1350"/>
      <c r="AZ256" s="1350"/>
      <c r="BA256" s="1350"/>
      <c r="BB256" s="1350"/>
      <c r="BC256" s="1350"/>
      <c r="BD256" s="1350"/>
      <c r="BE256" s="1350"/>
      <c r="BF256" s="1350"/>
      <c r="BG256" s="1350"/>
      <c r="BH256" s="1350"/>
      <c r="BI256" s="1350"/>
      <c r="BJ256" s="1350"/>
      <c r="BK256" s="1350"/>
      <c r="BL256" s="1350"/>
      <c r="BM256" s="1350"/>
      <c r="BN256" s="1350"/>
      <c r="BO256" s="1350"/>
      <c r="BP256" s="1350"/>
    </row>
    <row r="257" spans="3:68" ht="14.25">
      <c r="C257" s="1350"/>
      <c r="D257" s="1350"/>
      <c r="E257" s="1350"/>
      <c r="F257" s="1350"/>
      <c r="G257" s="1350"/>
      <c r="H257" s="1350"/>
      <c r="I257" s="1350"/>
      <c r="J257" s="1350"/>
      <c r="K257" s="1350"/>
      <c r="L257" s="1350"/>
      <c r="M257" s="1350"/>
      <c r="N257" s="1350"/>
      <c r="O257" s="1350"/>
      <c r="P257" s="1350"/>
      <c r="Q257" s="1350"/>
      <c r="R257" s="1350"/>
      <c r="S257" s="1350"/>
      <c r="T257" s="1350"/>
      <c r="U257" s="1350"/>
      <c r="V257" s="1350"/>
      <c r="W257" s="1350"/>
      <c r="X257" s="1350"/>
      <c r="Y257" s="1350"/>
      <c r="Z257" s="1350"/>
      <c r="AA257" s="1350"/>
      <c r="AB257" s="1350"/>
      <c r="AC257" s="1350"/>
      <c r="AD257" s="1350"/>
      <c r="AE257" s="1350"/>
      <c r="AF257" s="1350"/>
      <c r="AG257" s="1350"/>
      <c r="AH257" s="1350"/>
      <c r="AI257" s="1350"/>
      <c r="AJ257" s="1350"/>
      <c r="AK257" s="1350"/>
      <c r="AL257" s="1350"/>
      <c r="AM257" s="1350"/>
      <c r="AN257" s="1350"/>
      <c r="AO257" s="1350"/>
      <c r="AP257" s="1350"/>
      <c r="AQ257" s="1350"/>
      <c r="AR257" s="1350"/>
      <c r="AS257" s="1350"/>
      <c r="AT257" s="1350"/>
      <c r="AU257" s="1350"/>
      <c r="AV257" s="1350"/>
      <c r="AW257" s="1350"/>
      <c r="AX257" s="1350"/>
      <c r="AY257" s="1350"/>
      <c r="AZ257" s="1350"/>
      <c r="BA257" s="1350"/>
      <c r="BB257" s="1350"/>
      <c r="BC257" s="1350"/>
      <c r="BD257" s="1350"/>
      <c r="BE257" s="1350"/>
      <c r="BF257" s="1350"/>
      <c r="BG257" s="1350"/>
      <c r="BH257" s="1350"/>
      <c r="BI257" s="1350"/>
      <c r="BJ257" s="1350"/>
      <c r="BK257" s="1350"/>
      <c r="BL257" s="1350"/>
      <c r="BM257" s="1350"/>
      <c r="BN257" s="1350"/>
      <c r="BO257" s="1350"/>
      <c r="BP257" s="1350"/>
    </row>
    <row r="258" spans="3:68" ht="14.25">
      <c r="C258" s="1350"/>
      <c r="D258" s="1350"/>
      <c r="E258" s="1350"/>
      <c r="F258" s="1350"/>
      <c r="G258" s="1350"/>
      <c r="H258" s="1350"/>
      <c r="I258" s="1350"/>
      <c r="J258" s="1350"/>
      <c r="K258" s="1350"/>
      <c r="L258" s="1350"/>
      <c r="M258" s="1350"/>
      <c r="N258" s="1350"/>
      <c r="O258" s="1350"/>
      <c r="P258" s="1350"/>
      <c r="Q258" s="1350"/>
      <c r="R258" s="1350"/>
      <c r="S258" s="1350"/>
      <c r="T258" s="1350"/>
      <c r="U258" s="1350"/>
      <c r="V258" s="1350"/>
      <c r="W258" s="1350"/>
      <c r="X258" s="1350"/>
      <c r="Y258" s="1350"/>
      <c r="Z258" s="1350"/>
      <c r="AA258" s="1350"/>
      <c r="AB258" s="1350"/>
      <c r="AC258" s="1350"/>
      <c r="AD258" s="1350"/>
      <c r="AE258" s="1350"/>
      <c r="AF258" s="1350"/>
      <c r="AG258" s="1350"/>
      <c r="AH258" s="1350"/>
      <c r="AI258" s="1350"/>
      <c r="AJ258" s="1350"/>
      <c r="AK258" s="1350"/>
      <c r="AL258" s="1350"/>
      <c r="AM258" s="1350"/>
      <c r="AN258" s="1350"/>
      <c r="AO258" s="1350"/>
      <c r="AP258" s="1350"/>
      <c r="AQ258" s="1350"/>
      <c r="AR258" s="1350"/>
      <c r="AS258" s="1350"/>
      <c r="AT258" s="1350"/>
      <c r="AU258" s="1350"/>
      <c r="AV258" s="1350"/>
      <c r="AW258" s="1350"/>
      <c r="AX258" s="1350"/>
      <c r="AY258" s="1350"/>
      <c r="AZ258" s="1350"/>
      <c r="BA258" s="1350"/>
      <c r="BB258" s="1350"/>
      <c r="BC258" s="1350"/>
      <c r="BD258" s="1350"/>
      <c r="BE258" s="1350"/>
      <c r="BF258" s="1350"/>
      <c r="BG258" s="1350"/>
      <c r="BH258" s="1350"/>
      <c r="BI258" s="1350"/>
      <c r="BJ258" s="1350"/>
      <c r="BK258" s="1350"/>
      <c r="BL258" s="1350"/>
      <c r="BM258" s="1350"/>
      <c r="BN258" s="1350"/>
      <c r="BO258" s="1350"/>
      <c r="BP258" s="1350"/>
    </row>
    <row r="259" spans="3:68" ht="14.25">
      <c r="C259" s="1350"/>
      <c r="D259" s="1350"/>
      <c r="E259" s="1350"/>
      <c r="F259" s="1350"/>
      <c r="G259" s="1350"/>
      <c r="H259" s="1350"/>
      <c r="I259" s="1350"/>
      <c r="J259" s="1350"/>
      <c r="K259" s="1350"/>
      <c r="L259" s="1350"/>
      <c r="M259" s="1350"/>
      <c r="N259" s="1350"/>
      <c r="O259" s="1350"/>
      <c r="P259" s="1350"/>
      <c r="Q259" s="1350"/>
      <c r="R259" s="1350"/>
      <c r="S259" s="1350"/>
      <c r="T259" s="1350"/>
      <c r="U259" s="1350"/>
      <c r="V259" s="1350"/>
      <c r="W259" s="1350"/>
      <c r="X259" s="1350"/>
      <c r="Y259" s="1350"/>
      <c r="Z259" s="1350"/>
      <c r="AA259" s="1350"/>
      <c r="AB259" s="1350"/>
      <c r="AC259" s="1350"/>
      <c r="AD259" s="1350"/>
      <c r="AE259" s="1350"/>
      <c r="AF259" s="1350"/>
      <c r="AG259" s="1350"/>
      <c r="AH259" s="1350"/>
      <c r="AI259" s="1350"/>
      <c r="AJ259" s="1350"/>
      <c r="AK259" s="1350"/>
      <c r="AL259" s="1350"/>
      <c r="AM259" s="1350"/>
      <c r="AN259" s="1350"/>
      <c r="AO259" s="1350"/>
      <c r="AP259" s="1350"/>
      <c r="AQ259" s="1350"/>
      <c r="AR259" s="1350"/>
      <c r="AS259" s="1350"/>
      <c r="AT259" s="1350"/>
      <c r="AU259" s="1350"/>
      <c r="AV259" s="1350"/>
      <c r="AW259" s="1350"/>
      <c r="AX259" s="1350"/>
      <c r="AY259" s="1350"/>
      <c r="AZ259" s="1350"/>
      <c r="BA259" s="1350"/>
      <c r="BB259" s="1350"/>
      <c r="BC259" s="1350"/>
      <c r="BD259" s="1350"/>
      <c r="BE259" s="1350"/>
      <c r="BF259" s="1350"/>
      <c r="BG259" s="1350"/>
      <c r="BH259" s="1350"/>
      <c r="BI259" s="1350"/>
      <c r="BJ259" s="1350"/>
      <c r="BK259" s="1350"/>
      <c r="BL259" s="1350"/>
      <c r="BM259" s="1350"/>
      <c r="BN259" s="1350"/>
      <c r="BO259" s="1350"/>
      <c r="BP259" s="1350"/>
    </row>
    <row r="260" spans="3:68" ht="14.25">
      <c r="C260" s="1350"/>
      <c r="D260" s="1350"/>
      <c r="E260" s="1350"/>
      <c r="F260" s="1350"/>
      <c r="G260" s="1350"/>
      <c r="H260" s="1350"/>
      <c r="I260" s="1350"/>
      <c r="J260" s="1350"/>
      <c r="K260" s="1350"/>
      <c r="L260" s="1350"/>
      <c r="M260" s="1350"/>
      <c r="N260" s="1350"/>
      <c r="O260" s="1350"/>
      <c r="P260" s="1350"/>
      <c r="Q260" s="1350"/>
      <c r="R260" s="1350"/>
      <c r="S260" s="1350"/>
      <c r="T260" s="1350"/>
      <c r="U260" s="1350"/>
      <c r="V260" s="1350"/>
      <c r="W260" s="1350"/>
      <c r="X260" s="1350"/>
      <c r="Y260" s="1350"/>
      <c r="Z260" s="1350"/>
      <c r="AA260" s="1350"/>
      <c r="AB260" s="1350"/>
      <c r="AC260" s="1350"/>
      <c r="AD260" s="1350"/>
      <c r="AE260" s="1350"/>
      <c r="AF260" s="1350"/>
      <c r="AG260" s="1350"/>
      <c r="AH260" s="1350"/>
      <c r="AI260" s="1350"/>
      <c r="AJ260" s="1350"/>
      <c r="AK260" s="1350"/>
      <c r="AL260" s="1350"/>
      <c r="AM260" s="1350"/>
      <c r="AN260" s="1350"/>
      <c r="AO260" s="1350"/>
      <c r="AP260" s="1350"/>
      <c r="AQ260" s="1350"/>
      <c r="AR260" s="1350"/>
      <c r="AS260" s="1350"/>
      <c r="AT260" s="1350"/>
      <c r="AU260" s="1350"/>
      <c r="AV260" s="1350"/>
      <c r="AW260" s="1350"/>
      <c r="AX260" s="1350"/>
      <c r="AY260" s="1350"/>
      <c r="AZ260" s="1350"/>
      <c r="BA260" s="1350"/>
      <c r="BB260" s="1350"/>
      <c r="BC260" s="1350"/>
      <c r="BD260" s="1350"/>
      <c r="BE260" s="1350"/>
      <c r="BF260" s="1350"/>
      <c r="BG260" s="1350"/>
      <c r="BH260" s="1350"/>
      <c r="BI260" s="1350"/>
      <c r="BJ260" s="1350"/>
      <c r="BK260" s="1350"/>
      <c r="BL260" s="1350"/>
      <c r="BM260" s="1350"/>
      <c r="BN260" s="1350"/>
      <c r="BO260" s="1350"/>
      <c r="BP260" s="1350"/>
    </row>
    <row r="261" spans="3:68" ht="14.25">
      <c r="C261" s="1350"/>
      <c r="D261" s="1350"/>
      <c r="E261" s="1350"/>
      <c r="F261" s="1350"/>
      <c r="G261" s="1350"/>
      <c r="H261" s="1350"/>
      <c r="I261" s="1350"/>
      <c r="J261" s="1350"/>
      <c r="K261" s="1350"/>
      <c r="L261" s="1350"/>
      <c r="M261" s="1350"/>
      <c r="N261" s="1350"/>
      <c r="O261" s="1350"/>
      <c r="P261" s="1350"/>
      <c r="Q261" s="1350"/>
      <c r="R261" s="1350"/>
      <c r="S261" s="1350"/>
      <c r="T261" s="1350"/>
      <c r="U261" s="1350"/>
      <c r="V261" s="1350"/>
      <c r="W261" s="1350"/>
      <c r="X261" s="1350"/>
      <c r="Y261" s="1350"/>
      <c r="Z261" s="1350"/>
      <c r="AA261" s="1350"/>
      <c r="AB261" s="1350"/>
      <c r="AC261" s="1350"/>
      <c r="AD261" s="1350"/>
      <c r="AE261" s="1350"/>
      <c r="AF261" s="1350"/>
      <c r="AG261" s="1350"/>
      <c r="AH261" s="1350"/>
      <c r="AI261" s="1350"/>
      <c r="AJ261" s="1350"/>
      <c r="AK261" s="1350"/>
      <c r="AL261" s="1350"/>
      <c r="AM261" s="1350"/>
      <c r="AN261" s="1350"/>
      <c r="AO261" s="1350"/>
      <c r="AP261" s="1350"/>
      <c r="AQ261" s="1350"/>
      <c r="AR261" s="1350"/>
      <c r="AS261" s="1350"/>
      <c r="AT261" s="1350"/>
      <c r="AU261" s="1350"/>
      <c r="AV261" s="1350"/>
      <c r="AW261" s="1350"/>
      <c r="AX261" s="1350"/>
      <c r="AY261" s="1350"/>
      <c r="AZ261" s="1350"/>
      <c r="BA261" s="1350"/>
      <c r="BB261" s="1350"/>
      <c r="BC261" s="1350"/>
      <c r="BD261" s="1350"/>
      <c r="BE261" s="1350"/>
      <c r="BF261" s="1350"/>
      <c r="BG261" s="1350"/>
      <c r="BH261" s="1350"/>
      <c r="BI261" s="1350"/>
      <c r="BJ261" s="1350"/>
      <c r="BK261" s="1350"/>
      <c r="BL261" s="1350"/>
      <c r="BM261" s="1350"/>
      <c r="BN261" s="1350"/>
      <c r="BO261" s="1350"/>
      <c r="BP261" s="1350"/>
    </row>
    <row r="262" spans="3:68" ht="14.25">
      <c r="C262" s="1350"/>
      <c r="D262" s="1350"/>
      <c r="E262" s="1350"/>
      <c r="F262" s="1350"/>
      <c r="G262" s="1350"/>
      <c r="H262" s="1350"/>
      <c r="I262" s="1350"/>
      <c r="J262" s="1350"/>
      <c r="K262" s="1350"/>
      <c r="L262" s="1350"/>
      <c r="M262" s="1350"/>
      <c r="N262" s="1350"/>
      <c r="O262" s="1350"/>
      <c r="P262" s="1350"/>
      <c r="Q262" s="1350"/>
      <c r="R262" s="1350"/>
      <c r="S262" s="1350"/>
      <c r="T262" s="1350"/>
      <c r="U262" s="1350"/>
      <c r="V262" s="1350"/>
      <c r="W262" s="1350"/>
      <c r="X262" s="1350"/>
      <c r="Y262" s="1350"/>
      <c r="Z262" s="1350"/>
      <c r="AA262" s="1350"/>
      <c r="AB262" s="1350"/>
      <c r="AC262" s="1350"/>
      <c r="AD262" s="1350"/>
      <c r="AE262" s="1350"/>
      <c r="AF262" s="1350"/>
      <c r="AG262" s="1350"/>
      <c r="AH262" s="1350"/>
      <c r="AI262" s="1350"/>
      <c r="AJ262" s="1350"/>
      <c r="AK262" s="1350"/>
      <c r="AL262" s="1350"/>
      <c r="AM262" s="1350"/>
      <c r="AN262" s="1350"/>
      <c r="AO262" s="1350"/>
      <c r="AP262" s="1350"/>
      <c r="AQ262" s="1350"/>
      <c r="AR262" s="1350"/>
      <c r="AS262" s="1350"/>
      <c r="AT262" s="1350"/>
      <c r="AU262" s="1350"/>
      <c r="AV262" s="1350"/>
      <c r="AW262" s="1350"/>
      <c r="AX262" s="1350"/>
      <c r="AY262" s="1350"/>
      <c r="AZ262" s="1350"/>
      <c r="BA262" s="1350"/>
      <c r="BB262" s="1350"/>
      <c r="BC262" s="1350"/>
      <c r="BD262" s="1350"/>
      <c r="BE262" s="1350"/>
      <c r="BF262" s="1350"/>
      <c r="BG262" s="1350"/>
      <c r="BH262" s="1350"/>
      <c r="BI262" s="1350"/>
      <c r="BJ262" s="1350"/>
      <c r="BK262" s="1350"/>
      <c r="BL262" s="1350"/>
      <c r="BM262" s="1350"/>
      <c r="BN262" s="1350"/>
      <c r="BO262" s="1350"/>
      <c r="BP262" s="1350"/>
    </row>
    <row r="263" spans="3:68" ht="14.25">
      <c r="C263" s="1350"/>
      <c r="D263" s="1350"/>
      <c r="E263" s="1350"/>
      <c r="F263" s="1350"/>
      <c r="G263" s="1350"/>
      <c r="H263" s="1350"/>
      <c r="I263" s="1350"/>
      <c r="J263" s="1350"/>
      <c r="K263" s="1350"/>
      <c r="L263" s="1350"/>
      <c r="M263" s="1350"/>
      <c r="N263" s="1350"/>
      <c r="O263" s="1350"/>
      <c r="P263" s="1350"/>
      <c r="Q263" s="1350"/>
      <c r="R263" s="1350"/>
      <c r="S263" s="1350"/>
      <c r="T263" s="1350"/>
      <c r="U263" s="1350"/>
      <c r="V263" s="1350"/>
      <c r="W263" s="1350"/>
      <c r="X263" s="1350"/>
      <c r="Y263" s="1350"/>
      <c r="Z263" s="1350"/>
      <c r="AA263" s="1350"/>
      <c r="AB263" s="1350"/>
      <c r="AC263" s="1350"/>
      <c r="AD263" s="1350"/>
      <c r="AE263" s="1350"/>
      <c r="AF263" s="1350"/>
      <c r="AG263" s="1350"/>
      <c r="AH263" s="1350"/>
      <c r="AI263" s="1350"/>
      <c r="AJ263" s="1350"/>
      <c r="AK263" s="1350"/>
      <c r="AL263" s="1350"/>
      <c r="AM263" s="1350"/>
      <c r="AN263" s="1350"/>
      <c r="AO263" s="1350"/>
      <c r="AP263" s="1350"/>
      <c r="AQ263" s="1350"/>
      <c r="AR263" s="1350"/>
      <c r="AS263" s="1350"/>
      <c r="AT263" s="1350"/>
      <c r="AU263" s="1350"/>
      <c r="AV263" s="1350"/>
      <c r="AW263" s="1350"/>
      <c r="AX263" s="1350"/>
      <c r="AY263" s="1350"/>
      <c r="AZ263" s="1350"/>
      <c r="BA263" s="1350"/>
      <c r="BB263" s="1350"/>
      <c r="BC263" s="1350"/>
      <c r="BD263" s="1350"/>
      <c r="BE263" s="1350"/>
      <c r="BF263" s="1350"/>
      <c r="BG263" s="1350"/>
      <c r="BH263" s="1350"/>
      <c r="BI263" s="1350"/>
      <c r="BJ263" s="1350"/>
      <c r="BK263" s="1350"/>
      <c r="BL263" s="1350"/>
      <c r="BM263" s="1350"/>
      <c r="BN263" s="1350"/>
      <c r="BO263" s="1350"/>
      <c r="BP263" s="1350"/>
    </row>
    <row r="264" spans="3:68" ht="14.25">
      <c r="C264" s="1350"/>
      <c r="D264" s="1350"/>
      <c r="E264" s="1350"/>
      <c r="F264" s="1350"/>
      <c r="G264" s="1350"/>
      <c r="H264" s="1350"/>
      <c r="I264" s="1350"/>
      <c r="J264" s="1350"/>
      <c r="K264" s="1350"/>
      <c r="L264" s="1350"/>
      <c r="M264" s="1350"/>
      <c r="N264" s="1350"/>
      <c r="O264" s="1350"/>
      <c r="P264" s="1350"/>
      <c r="Q264" s="1350"/>
      <c r="R264" s="1350"/>
      <c r="S264" s="1350"/>
      <c r="T264" s="1350"/>
      <c r="U264" s="1350"/>
      <c r="V264" s="1350"/>
      <c r="W264" s="1350"/>
      <c r="X264" s="1350"/>
      <c r="Y264" s="1350"/>
      <c r="Z264" s="1350"/>
      <c r="AA264" s="1350"/>
      <c r="AB264" s="1350"/>
      <c r="AC264" s="1350"/>
      <c r="AD264" s="1350"/>
      <c r="AE264" s="1350"/>
      <c r="AF264" s="1350"/>
      <c r="AG264" s="1350"/>
      <c r="AH264" s="1350"/>
      <c r="AI264" s="1350"/>
      <c r="AJ264" s="1350"/>
      <c r="AK264" s="1350"/>
      <c r="AL264" s="1350"/>
      <c r="AM264" s="1350"/>
      <c r="AN264" s="1350"/>
      <c r="AO264" s="1350"/>
      <c r="AP264" s="1350"/>
      <c r="AQ264" s="1350"/>
      <c r="AR264" s="1350"/>
      <c r="AS264" s="1350"/>
      <c r="AT264" s="1350"/>
      <c r="AU264" s="1350"/>
      <c r="AV264" s="1350"/>
      <c r="AW264" s="1350"/>
      <c r="AX264" s="1350"/>
      <c r="AY264" s="1350"/>
      <c r="AZ264" s="1350"/>
      <c r="BA264" s="1350"/>
      <c r="BB264" s="1350"/>
      <c r="BC264" s="1350"/>
      <c r="BD264" s="1350"/>
      <c r="BE264" s="1350"/>
      <c r="BF264" s="1350"/>
      <c r="BG264" s="1350"/>
      <c r="BH264" s="1350"/>
      <c r="BI264" s="1350"/>
      <c r="BJ264" s="1350"/>
      <c r="BK264" s="1350"/>
      <c r="BL264" s="1350"/>
      <c r="BM264" s="1350"/>
      <c r="BN264" s="1350"/>
      <c r="BO264" s="1350"/>
      <c r="BP264" s="1350"/>
    </row>
    <row r="265" spans="3:68" ht="14.25">
      <c r="C265" s="1350"/>
      <c r="D265" s="1350"/>
      <c r="E265" s="1350"/>
      <c r="F265" s="1350"/>
      <c r="G265" s="1350"/>
      <c r="H265" s="1350"/>
      <c r="I265" s="1350"/>
      <c r="J265" s="1350"/>
      <c r="K265" s="1350"/>
      <c r="L265" s="1350"/>
      <c r="M265" s="1350"/>
      <c r="N265" s="1350"/>
      <c r="O265" s="1350"/>
      <c r="P265" s="1350"/>
      <c r="Q265" s="1350"/>
      <c r="R265" s="1350"/>
      <c r="S265" s="1350"/>
      <c r="T265" s="1350"/>
      <c r="U265" s="1350"/>
      <c r="V265" s="1350"/>
      <c r="W265" s="1350"/>
      <c r="X265" s="1350"/>
      <c r="Y265" s="1350"/>
      <c r="Z265" s="1350"/>
      <c r="AA265" s="1350"/>
      <c r="AB265" s="1350"/>
      <c r="AC265" s="1350"/>
      <c r="AD265" s="1350"/>
      <c r="AE265" s="1350"/>
      <c r="AF265" s="1350"/>
      <c r="AG265" s="1350"/>
      <c r="AH265" s="1350"/>
      <c r="AI265" s="1350"/>
      <c r="AJ265" s="1350"/>
      <c r="AK265" s="1350"/>
      <c r="AL265" s="1350"/>
      <c r="AM265" s="1350"/>
      <c r="AN265" s="1350"/>
      <c r="AO265" s="1350"/>
      <c r="AP265" s="1350"/>
      <c r="AQ265" s="1350"/>
      <c r="AR265" s="1350"/>
      <c r="AS265" s="1350"/>
      <c r="AT265" s="1350"/>
      <c r="AU265" s="1350"/>
      <c r="AV265" s="1350"/>
      <c r="AW265" s="1350"/>
      <c r="AX265" s="1350"/>
      <c r="AY265" s="1350"/>
      <c r="AZ265" s="1350"/>
      <c r="BA265" s="1350"/>
      <c r="BB265" s="1350"/>
      <c r="BC265" s="1350"/>
      <c r="BD265" s="1350"/>
      <c r="BE265" s="1350"/>
      <c r="BF265" s="1350"/>
      <c r="BG265" s="1350"/>
      <c r="BH265" s="1350"/>
      <c r="BI265" s="1350"/>
      <c r="BJ265" s="1350"/>
      <c r="BK265" s="1350"/>
      <c r="BL265" s="1350"/>
      <c r="BM265" s="1350"/>
      <c r="BN265" s="1350"/>
      <c r="BO265" s="1350"/>
      <c r="BP265" s="1350"/>
    </row>
    <row r="266" spans="3:68" ht="14.25">
      <c r="C266" s="1350"/>
      <c r="D266" s="1350"/>
      <c r="E266" s="1350"/>
      <c r="F266" s="1350"/>
      <c r="G266" s="1350"/>
      <c r="H266" s="1350"/>
      <c r="I266" s="1350"/>
      <c r="J266" s="1350"/>
      <c r="K266" s="1350"/>
      <c r="L266" s="1350"/>
      <c r="M266" s="1350"/>
      <c r="N266" s="1350"/>
      <c r="O266" s="1350"/>
      <c r="P266" s="1350"/>
      <c r="Q266" s="1350"/>
      <c r="R266" s="1350"/>
      <c r="S266" s="1350"/>
      <c r="T266" s="1350"/>
      <c r="U266" s="1350"/>
      <c r="V266" s="1350"/>
      <c r="W266" s="1350"/>
      <c r="X266" s="1350"/>
      <c r="Y266" s="1350"/>
      <c r="Z266" s="1350"/>
      <c r="AA266" s="1350"/>
      <c r="AB266" s="1350"/>
      <c r="AC266" s="1350"/>
      <c r="AD266" s="1350"/>
      <c r="AE266" s="1350"/>
      <c r="AF266" s="1350"/>
      <c r="AG266" s="1350"/>
      <c r="AH266" s="1350"/>
      <c r="AI266" s="1350"/>
      <c r="AJ266" s="1350"/>
      <c r="AK266" s="1350"/>
      <c r="AL266" s="1350"/>
      <c r="AM266" s="1350"/>
      <c r="AN266" s="1350"/>
      <c r="AO266" s="1350"/>
      <c r="AP266" s="1350"/>
      <c r="AQ266" s="1350"/>
      <c r="AR266" s="1350"/>
      <c r="AS266" s="1350"/>
      <c r="AT266" s="1350"/>
      <c r="AU266" s="1350"/>
      <c r="AV266" s="1350"/>
      <c r="AW266" s="1350"/>
      <c r="AX266" s="1350"/>
      <c r="AY266" s="1350"/>
      <c r="AZ266" s="1350"/>
      <c r="BA266" s="1350"/>
      <c r="BB266" s="1350"/>
      <c r="BC266" s="1350"/>
      <c r="BD266" s="1350"/>
      <c r="BE266" s="1350"/>
      <c r="BF266" s="1350"/>
      <c r="BG266" s="1350"/>
      <c r="BH266" s="1350"/>
      <c r="BI266" s="1350"/>
      <c r="BJ266" s="1350"/>
      <c r="BK266" s="1350"/>
      <c r="BL266" s="1350"/>
      <c r="BM266" s="1350"/>
      <c r="BN266" s="1350"/>
      <c r="BO266" s="1350"/>
      <c r="BP266" s="1350"/>
    </row>
  </sheetData>
  <sheetProtection/>
  <printOptions/>
  <pageMargins left="0.57" right="0.31" top="0.33" bottom="0.29" header="0.26" footer="0.2"/>
  <pageSetup fitToWidth="2" horizontalDpi="600" verticalDpi="600" orientation="portrait" paperSize="9" scale="68" r:id="rId1"/>
  <colBreaks count="1" manualBreakCount="1">
    <brk id="14" max="65535" man="1"/>
  </colBreaks>
</worksheet>
</file>

<file path=xl/worksheets/sheet15.xml><?xml version="1.0" encoding="utf-8"?>
<worksheet xmlns="http://schemas.openxmlformats.org/spreadsheetml/2006/main" xmlns:r="http://schemas.openxmlformats.org/officeDocument/2006/relationships">
  <dimension ref="A1:BU67"/>
  <sheetViews>
    <sheetView view="pageBreakPreview" zoomScaleNormal="75" zoomScaleSheetLayoutView="100" zoomScalePageLayoutView="0" workbookViewId="0" topLeftCell="A52">
      <selection activeCell="J61" sqref="J61"/>
    </sheetView>
  </sheetViews>
  <sheetFormatPr defaultColWidth="10.00390625" defaultRowHeight="12.75"/>
  <cols>
    <col min="1" max="1" width="4.625" style="115" customWidth="1"/>
    <col min="2" max="2" width="11.75390625" style="234" customWidth="1"/>
    <col min="3" max="3" width="10.75390625" style="115" customWidth="1"/>
    <col min="4" max="4" width="4.00390625" style="115" customWidth="1"/>
    <col min="5" max="5" width="10.125" style="115" customWidth="1"/>
    <col min="6" max="6" width="4.375" style="115" customWidth="1"/>
    <col min="7" max="7" width="10.75390625" style="115" customWidth="1"/>
    <col min="8" max="8" width="4.00390625" style="115" customWidth="1"/>
    <col min="9" max="9" width="10.125" style="115" customWidth="1"/>
    <col min="10" max="10" width="4.375" style="115" customWidth="1"/>
    <col min="11" max="11" width="10.75390625" style="115" customWidth="1"/>
    <col min="12" max="12" width="4.00390625" style="115" customWidth="1"/>
    <col min="13" max="13" width="10.125" style="115" customWidth="1"/>
    <col min="14" max="14" width="5.00390625" style="115" customWidth="1"/>
    <col min="15" max="15" width="11.75390625" style="115" customWidth="1"/>
    <col min="16" max="17" width="4.625" style="115" customWidth="1"/>
    <col min="18" max="18" width="10.00390625" style="115" customWidth="1"/>
    <col min="19" max="19" width="19.25390625" style="115" customWidth="1"/>
    <col min="20" max="20" width="17.75390625" style="220" customWidth="1"/>
    <col min="21" max="21" width="17.75390625" style="115" customWidth="1"/>
    <col min="22" max="22" width="11.75390625" style="115" customWidth="1"/>
    <col min="23" max="23" width="10.75390625" style="115" customWidth="1"/>
    <col min="24" max="24" width="11.625" style="115" customWidth="1"/>
    <col min="25" max="25" width="10.00390625" style="115" customWidth="1"/>
    <col min="26" max="26" width="10.125" style="115" customWidth="1"/>
    <col min="27" max="27" width="4.75390625" style="115" customWidth="1"/>
    <col min="28" max="28" width="10.75390625" style="115" bestFit="1" customWidth="1"/>
    <col min="29" max="29" width="5.25390625" style="115" customWidth="1"/>
    <col min="30" max="30" width="10.75390625" style="115" bestFit="1" customWidth="1"/>
    <col min="31" max="31" width="4.625" style="115" customWidth="1"/>
    <col min="32" max="32" width="5.125" style="115" customWidth="1"/>
    <col min="33" max="33" width="10.75390625" style="221" hidden="1" customWidth="1"/>
    <col min="34" max="34" width="17.25390625" style="115" hidden="1" customWidth="1"/>
    <col min="35" max="35" width="18.25390625" style="221" hidden="1" customWidth="1"/>
    <col min="36" max="36" width="17.75390625" style="115" hidden="1" customWidth="1"/>
    <col min="37" max="38" width="10.125" style="115" hidden="1" customWidth="1"/>
    <col min="39" max="39" width="11.75390625" style="115" hidden="1" customWidth="1"/>
    <col min="40" max="16384" width="10.00390625" style="115" customWidth="1"/>
  </cols>
  <sheetData>
    <row r="1" spans="1:73" ht="24" customHeight="1">
      <c r="A1" s="891" t="s">
        <v>648</v>
      </c>
      <c r="B1" s="892"/>
      <c r="C1" s="893"/>
      <c r="D1" s="894"/>
      <c r="E1" s="894"/>
      <c r="F1" s="894"/>
      <c r="G1" s="894"/>
      <c r="H1" s="894"/>
      <c r="I1" s="894"/>
      <c r="J1" s="894"/>
      <c r="K1" s="894"/>
      <c r="L1" s="894"/>
      <c r="M1" s="895"/>
      <c r="N1" s="895"/>
      <c r="O1" s="155"/>
      <c r="P1" s="155"/>
      <c r="Q1" s="155"/>
      <c r="R1" s="144"/>
      <c r="S1" s="144"/>
      <c r="T1" s="415"/>
      <c r="U1" s="144"/>
      <c r="V1" s="144"/>
      <c r="W1" s="144"/>
      <c r="X1" s="144"/>
      <c r="Y1" s="144"/>
      <c r="Z1" s="144"/>
      <c r="AA1" s="144"/>
      <c r="AB1" s="144"/>
      <c r="AC1" s="144"/>
      <c r="AD1" s="144"/>
      <c r="AE1" s="144"/>
      <c r="AF1" s="144"/>
      <c r="AG1" s="416"/>
      <c r="AH1" s="144"/>
      <c r="AI1" s="416"/>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row>
    <row r="2" spans="1:73" ht="9" customHeight="1">
      <c r="A2" s="896"/>
      <c r="B2" s="892"/>
      <c r="C2" s="894"/>
      <c r="D2" s="894"/>
      <c r="E2" s="896"/>
      <c r="F2" s="894"/>
      <c r="G2" s="894"/>
      <c r="H2" s="894"/>
      <c r="I2" s="894"/>
      <c r="J2" s="894"/>
      <c r="K2" s="894"/>
      <c r="L2" s="894"/>
      <c r="M2" s="894"/>
      <c r="N2" s="894"/>
      <c r="O2" s="410"/>
      <c r="P2" s="410"/>
      <c r="Q2" s="410"/>
      <c r="R2" s="144"/>
      <c r="S2" s="144"/>
      <c r="T2" s="415"/>
      <c r="U2" s="144"/>
      <c r="V2" s="144"/>
      <c r="W2" s="144"/>
      <c r="X2" s="144"/>
      <c r="Y2" s="144"/>
      <c r="Z2" s="144"/>
      <c r="AA2" s="144"/>
      <c r="AB2" s="144"/>
      <c r="AC2" s="144"/>
      <c r="AD2" s="144"/>
      <c r="AE2" s="144"/>
      <c r="AF2" s="144"/>
      <c r="AG2" s="416"/>
      <c r="AH2" s="144"/>
      <c r="AI2" s="416"/>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row>
    <row r="3" spans="1:73" ht="18" customHeight="1">
      <c r="A3" s="1174" t="s">
        <v>7</v>
      </c>
      <c r="B3" s="1174" t="s">
        <v>8</v>
      </c>
      <c r="C3" s="1176" t="s">
        <v>266</v>
      </c>
      <c r="D3" s="1177"/>
      <c r="E3" s="1177"/>
      <c r="F3" s="1178"/>
      <c r="G3" s="1176" t="s">
        <v>267</v>
      </c>
      <c r="H3" s="1177"/>
      <c r="I3" s="1177"/>
      <c r="J3" s="1178"/>
      <c r="K3" s="1176" t="s">
        <v>169</v>
      </c>
      <c r="L3" s="1177"/>
      <c r="M3" s="1177"/>
      <c r="N3" s="1178"/>
      <c r="O3" s="1179"/>
      <c r="P3" s="1172"/>
      <c r="Q3" s="222"/>
      <c r="R3" s="144"/>
      <c r="S3" s="144"/>
      <c r="T3" s="415"/>
      <c r="U3" s="144"/>
      <c r="V3" s="144"/>
      <c r="W3" s="144"/>
      <c r="X3" s="144"/>
      <c r="Y3" s="1172"/>
      <c r="Z3" s="417"/>
      <c r="AA3" s="417"/>
      <c r="AB3" s="417"/>
      <c r="AC3" s="417"/>
      <c r="AD3" s="417"/>
      <c r="AE3" s="417"/>
      <c r="AF3" s="223"/>
      <c r="AG3" s="416"/>
      <c r="AH3" s="144"/>
      <c r="AI3" s="416"/>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row>
    <row r="4" spans="1:73" ht="18" customHeight="1">
      <c r="A4" s="1175"/>
      <c r="B4" s="1175"/>
      <c r="C4" s="897" t="s">
        <v>649</v>
      </c>
      <c r="D4" s="898" t="s">
        <v>268</v>
      </c>
      <c r="E4" s="897" t="s">
        <v>269</v>
      </c>
      <c r="F4" s="898" t="s">
        <v>268</v>
      </c>
      <c r="G4" s="897" t="s">
        <v>270</v>
      </c>
      <c r="H4" s="898" t="s">
        <v>268</v>
      </c>
      <c r="I4" s="897" t="s">
        <v>269</v>
      </c>
      <c r="J4" s="898" t="s">
        <v>268</v>
      </c>
      <c r="K4" s="897" t="s">
        <v>270</v>
      </c>
      <c r="L4" s="899" t="s">
        <v>268</v>
      </c>
      <c r="M4" s="897" t="s">
        <v>269</v>
      </c>
      <c r="N4" s="899" t="s">
        <v>268</v>
      </c>
      <c r="O4" s="1179"/>
      <c r="P4" s="1172"/>
      <c r="Q4" s="222"/>
      <c r="R4" s="144"/>
      <c r="S4" s="144"/>
      <c r="T4" s="418"/>
      <c r="U4" s="144"/>
      <c r="V4" s="144"/>
      <c r="W4" s="144"/>
      <c r="X4" s="144"/>
      <c r="Y4" s="1173"/>
      <c r="Z4" s="222"/>
      <c r="AA4" s="222"/>
      <c r="AB4" s="222"/>
      <c r="AC4" s="222"/>
      <c r="AD4" s="222"/>
      <c r="AE4" s="222"/>
      <c r="AF4" s="222"/>
      <c r="AG4" s="416"/>
      <c r="AH4" s="144"/>
      <c r="AI4" s="416"/>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row>
    <row r="5" spans="1:73" ht="18" customHeight="1">
      <c r="A5" s="900"/>
      <c r="B5" s="901" t="s">
        <v>650</v>
      </c>
      <c r="C5" s="902">
        <v>315365</v>
      </c>
      <c r="D5" s="903"/>
      <c r="E5" s="904">
        <v>1.94</v>
      </c>
      <c r="F5" s="903"/>
      <c r="G5" s="905">
        <v>405974</v>
      </c>
      <c r="H5" s="903"/>
      <c r="I5" s="906">
        <v>3.1</v>
      </c>
      <c r="J5" s="903"/>
      <c r="K5" s="907">
        <v>320341</v>
      </c>
      <c r="L5" s="908"/>
      <c r="M5" s="904">
        <v>1.93</v>
      </c>
      <c r="N5" s="903"/>
      <c r="O5" s="433"/>
      <c r="P5" s="143"/>
      <c r="Q5" s="143"/>
      <c r="R5" s="143"/>
      <c r="S5" s="419"/>
      <c r="T5" s="419"/>
      <c r="U5" s="143"/>
      <c r="V5" s="420"/>
      <c r="W5" s="420"/>
      <c r="X5" s="143"/>
      <c r="Y5" s="421"/>
      <c r="Z5" s="225"/>
      <c r="AA5" s="143"/>
      <c r="AB5" s="225"/>
      <c r="AC5" s="143"/>
      <c r="AD5" s="225"/>
      <c r="AE5" s="143"/>
      <c r="AF5" s="143"/>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row>
    <row r="6" spans="1:73" ht="15.75" customHeight="1">
      <c r="A6" s="909"/>
      <c r="B6" s="910" t="s">
        <v>580</v>
      </c>
      <c r="C6" s="902">
        <v>323954</v>
      </c>
      <c r="D6" s="903"/>
      <c r="E6" s="904">
        <v>2.72</v>
      </c>
      <c r="F6" s="903"/>
      <c r="G6" s="905">
        <v>407710</v>
      </c>
      <c r="H6" s="903"/>
      <c r="I6" s="911">
        <v>0.43</v>
      </c>
      <c r="J6" s="903"/>
      <c r="K6" s="907">
        <v>328076</v>
      </c>
      <c r="L6" s="908"/>
      <c r="M6" s="904">
        <v>2.41</v>
      </c>
      <c r="N6" s="903"/>
      <c r="O6" s="133"/>
      <c r="P6" s="143"/>
      <c r="Q6" s="143"/>
      <c r="R6" s="143"/>
      <c r="S6" s="143"/>
      <c r="T6" s="418"/>
      <c r="U6" s="143"/>
      <c r="V6" s="143"/>
      <c r="W6" s="143"/>
      <c r="X6" s="143"/>
      <c r="Y6" s="406"/>
      <c r="Z6" s="226"/>
      <c r="AA6" s="144"/>
      <c r="AB6" s="226"/>
      <c r="AC6" s="144"/>
      <c r="AD6" s="226"/>
      <c r="AE6" s="143"/>
      <c r="AF6" s="143"/>
      <c r="AG6" s="224"/>
      <c r="AH6" s="224"/>
      <c r="AI6" s="224"/>
      <c r="AJ6" s="224"/>
      <c r="AK6" s="224"/>
      <c r="AL6" s="224"/>
      <c r="AM6" s="22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row>
    <row r="7" spans="1:73" ht="15.75" customHeight="1">
      <c r="A7" s="909"/>
      <c r="B7" s="910" t="s">
        <v>185</v>
      </c>
      <c r="C7" s="902">
        <v>334550</v>
      </c>
      <c r="D7" s="903"/>
      <c r="E7" s="912">
        <v>3.27</v>
      </c>
      <c r="F7" s="903"/>
      <c r="G7" s="902">
        <v>408944</v>
      </c>
      <c r="H7" s="903"/>
      <c r="I7" s="912">
        <v>0.3</v>
      </c>
      <c r="J7" s="903"/>
      <c r="K7" s="902">
        <v>337579</v>
      </c>
      <c r="L7" s="903"/>
      <c r="M7" s="912">
        <v>2.9</v>
      </c>
      <c r="N7" s="903"/>
      <c r="O7" s="133"/>
      <c r="P7" s="143"/>
      <c r="Q7" s="143"/>
      <c r="R7" s="143"/>
      <c r="S7" s="143"/>
      <c r="T7" s="418"/>
      <c r="U7" s="227"/>
      <c r="V7" s="143"/>
      <c r="W7" s="143"/>
      <c r="X7" s="143"/>
      <c r="Y7" s="406"/>
      <c r="Z7" s="226"/>
      <c r="AA7" s="144"/>
      <c r="AB7" s="226"/>
      <c r="AC7" s="144"/>
      <c r="AD7" s="226"/>
      <c r="AE7" s="144"/>
      <c r="AF7" s="143"/>
      <c r="AG7" s="224"/>
      <c r="AH7" s="224"/>
      <c r="AI7" s="224"/>
      <c r="AJ7" s="224"/>
      <c r="AK7" s="224"/>
      <c r="AL7" s="224"/>
      <c r="AM7" s="22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row>
    <row r="8" spans="1:73" ht="15.75" customHeight="1">
      <c r="A8" s="909"/>
      <c r="B8" s="910" t="s">
        <v>465</v>
      </c>
      <c r="C8" s="913">
        <v>350942</v>
      </c>
      <c r="D8" s="914"/>
      <c r="E8" s="915">
        <v>4.9</v>
      </c>
      <c r="F8" s="914"/>
      <c r="G8" s="913">
        <v>430673</v>
      </c>
      <c r="H8" s="914"/>
      <c r="I8" s="915">
        <v>5.31</v>
      </c>
      <c r="J8" s="914"/>
      <c r="K8" s="913">
        <v>353444</v>
      </c>
      <c r="L8" s="914"/>
      <c r="M8" s="915">
        <v>4.7</v>
      </c>
      <c r="N8" s="914"/>
      <c r="O8" s="133"/>
      <c r="P8" s="143"/>
      <c r="Q8" s="143"/>
      <c r="R8" s="143"/>
      <c r="S8" s="418"/>
      <c r="T8" s="418"/>
      <c r="U8" s="143"/>
      <c r="V8" s="422"/>
      <c r="W8" s="422"/>
      <c r="X8" s="422"/>
      <c r="Y8" s="406"/>
      <c r="Z8" s="225"/>
      <c r="AA8" s="143"/>
      <c r="AB8" s="225"/>
      <c r="AC8" s="143"/>
      <c r="AD8" s="225"/>
      <c r="AE8" s="144"/>
      <c r="AF8" s="143"/>
      <c r="AG8" s="224"/>
      <c r="AH8" s="224"/>
      <c r="AI8" s="224"/>
      <c r="AJ8" s="224"/>
      <c r="AK8" s="224"/>
      <c r="AL8" s="224"/>
      <c r="AM8" s="22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row>
    <row r="9" spans="1:73" ht="18" customHeight="1">
      <c r="A9" s="909"/>
      <c r="B9" s="916" t="s">
        <v>651</v>
      </c>
      <c r="C9" s="917">
        <v>356415</v>
      </c>
      <c r="D9" s="918"/>
      <c r="E9" s="919">
        <v>1.56</v>
      </c>
      <c r="F9" s="918"/>
      <c r="G9" s="917">
        <v>441922</v>
      </c>
      <c r="H9" s="918"/>
      <c r="I9" s="919">
        <v>2.61</v>
      </c>
      <c r="J9" s="918"/>
      <c r="K9" s="917">
        <v>358181</v>
      </c>
      <c r="L9" s="920"/>
      <c r="M9" s="919">
        <v>1.34</v>
      </c>
      <c r="N9" s="920"/>
      <c r="O9" s="434"/>
      <c r="P9" s="228"/>
      <c r="Q9" s="228"/>
      <c r="R9" s="423"/>
      <c r="S9" s="424"/>
      <c r="T9" s="425"/>
      <c r="U9" s="424"/>
      <c r="V9" s="424"/>
      <c r="W9" s="424"/>
      <c r="X9" s="424"/>
      <c r="Y9" s="426"/>
      <c r="Z9" s="427"/>
      <c r="AA9" s="427"/>
      <c r="AB9" s="427"/>
      <c r="AC9" s="427"/>
      <c r="AD9" s="427"/>
      <c r="AE9" s="427"/>
      <c r="AF9" s="229"/>
      <c r="AG9" s="233"/>
      <c r="AH9" s="224"/>
      <c r="AI9" s="224"/>
      <c r="AJ9" s="224"/>
      <c r="AK9" s="224"/>
      <c r="AL9" s="224"/>
      <c r="AM9" s="22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row>
    <row r="10" spans="1:73" ht="15.75" customHeight="1">
      <c r="A10" s="909"/>
      <c r="B10" s="864" t="s">
        <v>34</v>
      </c>
      <c r="C10" s="921">
        <v>370129</v>
      </c>
      <c r="D10" s="922"/>
      <c r="E10" s="923">
        <v>1.61</v>
      </c>
      <c r="F10" s="922"/>
      <c r="G10" s="921">
        <v>442461</v>
      </c>
      <c r="H10" s="922"/>
      <c r="I10" s="923">
        <v>2.38</v>
      </c>
      <c r="J10" s="922"/>
      <c r="K10" s="921">
        <v>371716</v>
      </c>
      <c r="L10" s="924"/>
      <c r="M10" s="923">
        <v>1.42</v>
      </c>
      <c r="N10" s="924"/>
      <c r="O10" s="230"/>
      <c r="P10" s="143"/>
      <c r="Q10" s="143"/>
      <c r="R10" s="143"/>
      <c r="S10" s="232"/>
      <c r="T10" s="428"/>
      <c r="U10" s="232"/>
      <c r="V10" s="232"/>
      <c r="W10" s="232"/>
      <c r="X10" s="232"/>
      <c r="Y10" s="429"/>
      <c r="Z10" s="430"/>
      <c r="AA10" s="430"/>
      <c r="AB10" s="430"/>
      <c r="AC10" s="430"/>
      <c r="AD10" s="430"/>
      <c r="AE10" s="430"/>
      <c r="AF10" s="231"/>
      <c r="AG10" s="233"/>
      <c r="AH10" s="224"/>
      <c r="AI10" s="224"/>
      <c r="AJ10" s="224"/>
      <c r="AK10" s="224"/>
      <c r="AL10" s="224"/>
      <c r="AM10" s="22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row>
    <row r="11" spans="1:73" ht="15.75" customHeight="1">
      <c r="A11" s="909"/>
      <c r="B11" s="864" t="s">
        <v>35</v>
      </c>
      <c r="C11" s="921">
        <v>388059</v>
      </c>
      <c r="D11" s="922"/>
      <c r="E11" s="923">
        <v>3.13</v>
      </c>
      <c r="F11" s="922"/>
      <c r="G11" s="921">
        <v>435244</v>
      </c>
      <c r="H11" s="922"/>
      <c r="I11" s="923">
        <v>5.62</v>
      </c>
      <c r="J11" s="922"/>
      <c r="K11" s="921">
        <v>389666</v>
      </c>
      <c r="L11" s="924"/>
      <c r="M11" s="923">
        <v>3.04</v>
      </c>
      <c r="N11" s="924"/>
      <c r="O11" s="230"/>
      <c r="P11" s="143"/>
      <c r="Q11" s="143"/>
      <c r="R11" s="143"/>
      <c r="S11" s="232"/>
      <c r="T11" s="428"/>
      <c r="U11" s="232"/>
      <c r="V11" s="232"/>
      <c r="W11" s="232"/>
      <c r="X11" s="232"/>
      <c r="Y11" s="429"/>
      <c r="Z11" s="430"/>
      <c r="AA11" s="430"/>
      <c r="AB11" s="430"/>
      <c r="AC11" s="430"/>
      <c r="AD11" s="430"/>
      <c r="AE11" s="430"/>
      <c r="AF11" s="231"/>
      <c r="AG11" s="233"/>
      <c r="AH11" s="224"/>
      <c r="AI11" s="224"/>
      <c r="AJ11" s="224"/>
      <c r="AK11" s="224"/>
      <c r="AL11" s="224"/>
      <c r="AM11" s="22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row>
    <row r="12" spans="1:73" ht="15.75" customHeight="1">
      <c r="A12" s="909"/>
      <c r="B12" s="864" t="s">
        <v>36</v>
      </c>
      <c r="C12" s="921">
        <v>371003</v>
      </c>
      <c r="D12" s="922"/>
      <c r="E12" s="923">
        <v>1.69</v>
      </c>
      <c r="F12" s="922"/>
      <c r="G12" s="921">
        <v>441922</v>
      </c>
      <c r="H12" s="922"/>
      <c r="I12" s="923">
        <v>2.61</v>
      </c>
      <c r="J12" s="922"/>
      <c r="K12" s="921">
        <v>372602</v>
      </c>
      <c r="L12" s="924"/>
      <c r="M12" s="923">
        <v>1.5</v>
      </c>
      <c r="N12" s="924"/>
      <c r="O12" s="230"/>
      <c r="P12" s="143"/>
      <c r="Q12" s="143"/>
      <c r="R12" s="143"/>
      <c r="S12" s="232"/>
      <c r="T12" s="428"/>
      <c r="U12" s="232"/>
      <c r="V12" s="232"/>
      <c r="W12" s="232"/>
      <c r="X12" s="232"/>
      <c r="Y12" s="429"/>
      <c r="Z12" s="430"/>
      <c r="AA12" s="430"/>
      <c r="AB12" s="430"/>
      <c r="AC12" s="430"/>
      <c r="AD12" s="430"/>
      <c r="AE12" s="430"/>
      <c r="AF12" s="231"/>
      <c r="AG12" s="233"/>
      <c r="AH12" s="224"/>
      <c r="AI12" s="224"/>
      <c r="AJ12" s="224"/>
      <c r="AK12" s="224"/>
      <c r="AL12" s="224"/>
      <c r="AM12" s="22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row>
    <row r="13" spans="1:73" ht="15.75" customHeight="1">
      <c r="A13" s="909"/>
      <c r="B13" s="864" t="s">
        <v>38</v>
      </c>
      <c r="C13" s="921">
        <v>199859</v>
      </c>
      <c r="D13" s="922"/>
      <c r="E13" s="923">
        <v>-0.33</v>
      </c>
      <c r="F13" s="922"/>
      <c r="G13" s="921"/>
      <c r="H13" s="922"/>
      <c r="I13" s="925"/>
      <c r="J13" s="922"/>
      <c r="K13" s="921">
        <v>199859</v>
      </c>
      <c r="L13" s="924"/>
      <c r="M13" s="923">
        <v>-0.33</v>
      </c>
      <c r="N13" s="924"/>
      <c r="O13" s="230"/>
      <c r="P13" s="143"/>
      <c r="Q13" s="143"/>
      <c r="R13" s="143"/>
      <c r="S13" s="232"/>
      <c r="T13" s="428"/>
      <c r="U13" s="232"/>
      <c r="V13" s="232"/>
      <c r="W13" s="232"/>
      <c r="X13" s="232"/>
      <c r="Y13" s="429"/>
      <c r="Z13" s="430"/>
      <c r="AA13" s="430"/>
      <c r="AB13" s="430"/>
      <c r="AC13" s="430"/>
      <c r="AD13" s="430"/>
      <c r="AE13" s="430"/>
      <c r="AF13" s="231"/>
      <c r="AG13" s="233"/>
      <c r="AH13" s="224"/>
      <c r="AI13" s="224"/>
      <c r="AJ13" s="224"/>
      <c r="AK13" s="224"/>
      <c r="AL13" s="224"/>
      <c r="AM13" s="22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row>
    <row r="14" spans="1:73" ht="11.25" customHeight="1">
      <c r="A14" s="909"/>
      <c r="B14" s="864"/>
      <c r="C14" s="921"/>
      <c r="D14" s="922"/>
      <c r="E14" s="925"/>
      <c r="F14" s="922"/>
      <c r="G14" s="921"/>
      <c r="H14" s="922"/>
      <c r="I14" s="925"/>
      <c r="J14" s="922"/>
      <c r="K14" s="921"/>
      <c r="L14" s="924"/>
      <c r="M14" s="925"/>
      <c r="N14" s="924"/>
      <c r="O14" s="134"/>
      <c r="P14" s="143"/>
      <c r="Q14" s="143"/>
      <c r="R14" s="143"/>
      <c r="S14" s="143"/>
      <c r="T14" s="418"/>
      <c r="U14" s="143"/>
      <c r="V14" s="143"/>
      <c r="W14" s="143"/>
      <c r="X14" s="143"/>
      <c r="Y14" s="429"/>
      <c r="Z14" s="225"/>
      <c r="AA14" s="225"/>
      <c r="AB14" s="225"/>
      <c r="AC14" s="225"/>
      <c r="AD14" s="225"/>
      <c r="AE14" s="225"/>
      <c r="AF14" s="231"/>
      <c r="AG14" s="233"/>
      <c r="AH14" s="224"/>
      <c r="AI14" s="224"/>
      <c r="AJ14" s="224"/>
      <c r="AK14" s="224"/>
      <c r="AL14" s="224"/>
      <c r="AM14" s="22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row>
    <row r="15" spans="1:73" ht="15.75" customHeight="1">
      <c r="A15" s="909">
        <v>1</v>
      </c>
      <c r="B15" s="864" t="s">
        <v>40</v>
      </c>
      <c r="C15" s="921">
        <v>366801</v>
      </c>
      <c r="D15" s="926">
        <v>30</v>
      </c>
      <c r="E15" s="925">
        <v>0.8</v>
      </c>
      <c r="F15" s="922">
        <v>32</v>
      </c>
      <c r="G15" s="921">
        <v>468780</v>
      </c>
      <c r="H15" s="926">
        <v>8</v>
      </c>
      <c r="I15" s="925">
        <v>2.48</v>
      </c>
      <c r="J15" s="922">
        <v>17</v>
      </c>
      <c r="K15" s="921">
        <v>368392</v>
      </c>
      <c r="L15" s="927">
        <v>30</v>
      </c>
      <c r="M15" s="925">
        <v>0.68</v>
      </c>
      <c r="N15" s="924">
        <v>34</v>
      </c>
      <c r="O15" s="230"/>
      <c r="P15" s="143"/>
      <c r="Q15" s="143"/>
      <c r="R15" s="143"/>
      <c r="S15" s="431"/>
      <c r="T15" s="431"/>
      <c r="U15" s="232"/>
      <c r="V15" s="431"/>
      <c r="W15" s="224"/>
      <c r="X15" s="232"/>
      <c r="Y15" s="429"/>
      <c r="Z15" s="430"/>
      <c r="AA15" s="432"/>
      <c r="AB15" s="430"/>
      <c r="AC15" s="432"/>
      <c r="AD15" s="430"/>
      <c r="AE15" s="432"/>
      <c r="AF15" s="231"/>
      <c r="AG15" s="233"/>
      <c r="AH15" s="224"/>
      <c r="AI15" s="224"/>
      <c r="AJ15" s="224"/>
      <c r="AK15" s="224"/>
      <c r="AL15" s="224"/>
      <c r="AM15" s="22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row>
    <row r="16" spans="1:73" ht="15.75" customHeight="1">
      <c r="A16" s="909">
        <v>2</v>
      </c>
      <c r="B16" s="864" t="s">
        <v>41</v>
      </c>
      <c r="C16" s="921">
        <v>356583</v>
      </c>
      <c r="D16" s="926">
        <v>39</v>
      </c>
      <c r="E16" s="925">
        <v>1.95</v>
      </c>
      <c r="F16" s="922">
        <v>23</v>
      </c>
      <c r="G16" s="921">
        <v>433858</v>
      </c>
      <c r="H16" s="926">
        <v>15</v>
      </c>
      <c r="I16" s="925">
        <v>-2.83</v>
      </c>
      <c r="J16" s="922">
        <v>29</v>
      </c>
      <c r="K16" s="921">
        <v>358224</v>
      </c>
      <c r="L16" s="927">
        <v>40</v>
      </c>
      <c r="M16" s="925">
        <v>1.51</v>
      </c>
      <c r="N16" s="924">
        <v>28</v>
      </c>
      <c r="O16" s="230"/>
      <c r="P16" s="143"/>
      <c r="Q16" s="143"/>
      <c r="R16" s="143"/>
      <c r="S16" s="431"/>
      <c r="T16" s="431"/>
      <c r="U16" s="232"/>
      <c r="V16" s="431"/>
      <c r="W16" s="224"/>
      <c r="X16" s="232"/>
      <c r="Y16" s="429"/>
      <c r="Z16" s="430"/>
      <c r="AA16" s="432"/>
      <c r="AB16" s="430"/>
      <c r="AC16" s="432"/>
      <c r="AD16" s="430"/>
      <c r="AE16" s="432"/>
      <c r="AF16" s="231"/>
      <c r="AG16" s="233"/>
      <c r="AH16" s="224"/>
      <c r="AI16" s="224"/>
      <c r="AJ16" s="224"/>
      <c r="AK16" s="224"/>
      <c r="AL16" s="224"/>
      <c r="AM16" s="22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row>
    <row r="17" spans="1:73" ht="15.75" customHeight="1">
      <c r="A17" s="909">
        <v>3</v>
      </c>
      <c r="B17" s="864" t="s">
        <v>42</v>
      </c>
      <c r="C17" s="921">
        <v>370126</v>
      </c>
      <c r="D17" s="926">
        <v>25</v>
      </c>
      <c r="E17" s="925">
        <v>3.98</v>
      </c>
      <c r="F17" s="922">
        <v>9</v>
      </c>
      <c r="G17" s="921">
        <v>507490</v>
      </c>
      <c r="H17" s="926">
        <v>4</v>
      </c>
      <c r="I17" s="925">
        <v>8.46</v>
      </c>
      <c r="J17" s="922">
        <v>9</v>
      </c>
      <c r="K17" s="921">
        <v>372854</v>
      </c>
      <c r="L17" s="927">
        <v>25</v>
      </c>
      <c r="M17" s="925">
        <v>3.71</v>
      </c>
      <c r="N17" s="924">
        <v>9</v>
      </c>
      <c r="O17" s="230"/>
      <c r="P17" s="143"/>
      <c r="Q17" s="143"/>
      <c r="R17" s="143"/>
      <c r="S17" s="431"/>
      <c r="T17" s="431"/>
      <c r="U17" s="232"/>
      <c r="V17" s="431"/>
      <c r="W17" s="224"/>
      <c r="X17" s="232"/>
      <c r="Y17" s="429"/>
      <c r="Z17" s="430"/>
      <c r="AA17" s="432"/>
      <c r="AB17" s="430"/>
      <c r="AC17" s="432"/>
      <c r="AD17" s="430"/>
      <c r="AE17" s="432"/>
      <c r="AF17" s="231"/>
      <c r="AG17" s="233"/>
      <c r="AH17" s="224"/>
      <c r="AI17" s="224"/>
      <c r="AJ17" s="224"/>
      <c r="AK17" s="224"/>
      <c r="AL17" s="224"/>
      <c r="AM17" s="22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row>
    <row r="18" spans="1:73" ht="15.75" customHeight="1">
      <c r="A18" s="909">
        <v>4</v>
      </c>
      <c r="B18" s="864" t="s">
        <v>43</v>
      </c>
      <c r="C18" s="921">
        <v>376900</v>
      </c>
      <c r="D18" s="926">
        <v>21</v>
      </c>
      <c r="E18" s="925">
        <v>1.18</v>
      </c>
      <c r="F18" s="922">
        <v>30</v>
      </c>
      <c r="G18" s="921">
        <v>416121</v>
      </c>
      <c r="H18" s="926">
        <v>24</v>
      </c>
      <c r="I18" s="925">
        <v>-5.41</v>
      </c>
      <c r="J18" s="922">
        <v>35</v>
      </c>
      <c r="K18" s="921">
        <v>377934</v>
      </c>
      <c r="L18" s="927">
        <v>21</v>
      </c>
      <c r="M18" s="925">
        <v>0.72</v>
      </c>
      <c r="N18" s="924">
        <v>33</v>
      </c>
      <c r="O18" s="230"/>
      <c r="P18" s="143"/>
      <c r="Q18" s="143"/>
      <c r="R18" s="143"/>
      <c r="S18" s="431"/>
      <c r="T18" s="431"/>
      <c r="U18" s="232"/>
      <c r="V18" s="431"/>
      <c r="W18" s="224"/>
      <c r="X18" s="232"/>
      <c r="Y18" s="429"/>
      <c r="Z18" s="430"/>
      <c r="AA18" s="432"/>
      <c r="AB18" s="430"/>
      <c r="AC18" s="432"/>
      <c r="AD18" s="430"/>
      <c r="AE18" s="432"/>
      <c r="AF18" s="231"/>
      <c r="AG18" s="233"/>
      <c r="AH18" s="224"/>
      <c r="AI18" s="224"/>
      <c r="AJ18" s="224"/>
      <c r="AK18" s="224"/>
      <c r="AL18" s="224"/>
      <c r="AM18" s="22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row>
    <row r="19" spans="1:73" ht="15.75" customHeight="1">
      <c r="A19" s="909">
        <v>5</v>
      </c>
      <c r="B19" s="864" t="s">
        <v>44</v>
      </c>
      <c r="C19" s="921">
        <v>364811</v>
      </c>
      <c r="D19" s="926">
        <v>33</v>
      </c>
      <c r="E19" s="925">
        <v>2.14</v>
      </c>
      <c r="F19" s="922">
        <v>21</v>
      </c>
      <c r="G19" s="921">
        <v>457979</v>
      </c>
      <c r="H19" s="926">
        <v>11</v>
      </c>
      <c r="I19" s="925">
        <v>1.08</v>
      </c>
      <c r="J19" s="922">
        <v>19</v>
      </c>
      <c r="K19" s="921">
        <v>366507</v>
      </c>
      <c r="L19" s="927">
        <v>33</v>
      </c>
      <c r="M19" s="925">
        <v>1.83</v>
      </c>
      <c r="N19" s="924">
        <v>23</v>
      </c>
      <c r="O19" s="230"/>
      <c r="P19" s="143"/>
      <c r="Q19" s="143"/>
      <c r="R19" s="143"/>
      <c r="S19" s="431"/>
      <c r="T19" s="431"/>
      <c r="U19" s="232"/>
      <c r="V19" s="431"/>
      <c r="W19" s="224"/>
      <c r="X19" s="232"/>
      <c r="Y19" s="429"/>
      <c r="Z19" s="430"/>
      <c r="AA19" s="432"/>
      <c r="AB19" s="430"/>
      <c r="AC19" s="432"/>
      <c r="AD19" s="430"/>
      <c r="AE19" s="432"/>
      <c r="AF19" s="231"/>
      <c r="AG19" s="233"/>
      <c r="AH19" s="224"/>
      <c r="AI19" s="224"/>
      <c r="AJ19" s="224"/>
      <c r="AK19" s="224"/>
      <c r="AL19" s="224"/>
      <c r="AM19" s="22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row>
    <row r="20" spans="1:73" ht="15.75" customHeight="1">
      <c r="A20" s="909">
        <v>6</v>
      </c>
      <c r="B20" s="864" t="s">
        <v>45</v>
      </c>
      <c r="C20" s="921">
        <v>378359</v>
      </c>
      <c r="D20" s="926">
        <v>19</v>
      </c>
      <c r="E20" s="925">
        <v>4.5</v>
      </c>
      <c r="F20" s="922">
        <v>7</v>
      </c>
      <c r="G20" s="921">
        <v>427098</v>
      </c>
      <c r="H20" s="926">
        <v>18</v>
      </c>
      <c r="I20" s="925">
        <v>-3.86</v>
      </c>
      <c r="J20" s="922">
        <v>32</v>
      </c>
      <c r="K20" s="921">
        <v>380122</v>
      </c>
      <c r="L20" s="927">
        <v>19</v>
      </c>
      <c r="M20" s="925">
        <v>3.74</v>
      </c>
      <c r="N20" s="924">
        <v>8</v>
      </c>
      <c r="O20" s="230"/>
      <c r="P20" s="143"/>
      <c r="Q20" s="143"/>
      <c r="R20" s="143"/>
      <c r="S20" s="431"/>
      <c r="T20" s="431"/>
      <c r="U20" s="232"/>
      <c r="V20" s="431"/>
      <c r="W20" s="224"/>
      <c r="X20" s="232"/>
      <c r="Y20" s="429"/>
      <c r="Z20" s="430"/>
      <c r="AA20" s="432"/>
      <c r="AB20" s="430"/>
      <c r="AC20" s="432"/>
      <c r="AD20" s="430"/>
      <c r="AE20" s="432"/>
      <c r="AF20" s="231"/>
      <c r="AG20" s="233"/>
      <c r="AH20" s="224"/>
      <c r="AI20" s="224"/>
      <c r="AJ20" s="224"/>
      <c r="AK20" s="224"/>
      <c r="AL20" s="224"/>
      <c r="AM20" s="22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row>
    <row r="21" spans="1:73" ht="15.75" customHeight="1">
      <c r="A21" s="909">
        <v>7</v>
      </c>
      <c r="B21" s="864" t="s">
        <v>46</v>
      </c>
      <c r="C21" s="921">
        <v>363633</v>
      </c>
      <c r="D21" s="926">
        <v>36</v>
      </c>
      <c r="E21" s="925">
        <v>0.59</v>
      </c>
      <c r="F21" s="922">
        <v>34</v>
      </c>
      <c r="G21" s="921">
        <v>543236</v>
      </c>
      <c r="H21" s="926">
        <v>3</v>
      </c>
      <c r="I21" s="925">
        <v>16.65</v>
      </c>
      <c r="J21" s="922">
        <v>6</v>
      </c>
      <c r="K21" s="921">
        <v>367092</v>
      </c>
      <c r="L21" s="927">
        <v>32</v>
      </c>
      <c r="M21" s="925">
        <v>0.62</v>
      </c>
      <c r="N21" s="924">
        <v>35</v>
      </c>
      <c r="O21" s="230"/>
      <c r="P21" s="143"/>
      <c r="Q21" s="143"/>
      <c r="R21" s="143"/>
      <c r="S21" s="431"/>
      <c r="T21" s="431"/>
      <c r="U21" s="232"/>
      <c r="V21" s="431"/>
      <c r="W21" s="224"/>
      <c r="X21" s="232"/>
      <c r="Y21" s="429"/>
      <c r="Z21" s="430"/>
      <c r="AA21" s="432"/>
      <c r="AB21" s="430"/>
      <c r="AC21" s="432"/>
      <c r="AD21" s="430"/>
      <c r="AE21" s="432"/>
      <c r="AF21" s="231"/>
      <c r="AG21" s="233"/>
      <c r="AH21" s="224"/>
      <c r="AI21" s="224"/>
      <c r="AJ21" s="224"/>
      <c r="AK21" s="224"/>
      <c r="AL21" s="224"/>
      <c r="AM21" s="22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row>
    <row r="22" spans="1:73" ht="15.75" customHeight="1">
      <c r="A22" s="909">
        <v>8</v>
      </c>
      <c r="B22" s="864" t="s">
        <v>47</v>
      </c>
      <c r="C22" s="921">
        <v>364726</v>
      </c>
      <c r="D22" s="926">
        <v>34</v>
      </c>
      <c r="E22" s="925">
        <v>3.04</v>
      </c>
      <c r="F22" s="922">
        <v>16</v>
      </c>
      <c r="G22" s="921">
        <v>474464</v>
      </c>
      <c r="H22" s="926">
        <v>7</v>
      </c>
      <c r="I22" s="925">
        <v>10.31</v>
      </c>
      <c r="J22" s="922">
        <v>8</v>
      </c>
      <c r="K22" s="921">
        <v>367179</v>
      </c>
      <c r="L22" s="927">
        <v>31</v>
      </c>
      <c r="M22" s="925">
        <v>2.94</v>
      </c>
      <c r="N22" s="924">
        <v>13</v>
      </c>
      <c r="O22" s="230"/>
      <c r="P22" s="143"/>
      <c r="Q22" s="143"/>
      <c r="R22" s="143"/>
      <c r="S22" s="431"/>
      <c r="T22" s="431"/>
      <c r="U22" s="232"/>
      <c r="V22" s="431"/>
      <c r="W22" s="224"/>
      <c r="X22" s="232"/>
      <c r="Y22" s="429"/>
      <c r="Z22" s="430"/>
      <c r="AA22" s="432"/>
      <c r="AB22" s="430"/>
      <c r="AC22" s="432"/>
      <c r="AD22" s="430"/>
      <c r="AE22" s="432"/>
      <c r="AF22" s="231"/>
      <c r="AG22" s="233"/>
      <c r="AH22" s="224"/>
      <c r="AI22" s="224"/>
      <c r="AJ22" s="224"/>
      <c r="AK22" s="224"/>
      <c r="AL22" s="224"/>
      <c r="AM22" s="22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row>
    <row r="23" spans="1:73" ht="15.75" customHeight="1">
      <c r="A23" s="909">
        <v>9</v>
      </c>
      <c r="B23" s="864" t="s">
        <v>48</v>
      </c>
      <c r="C23" s="921">
        <v>417160</v>
      </c>
      <c r="D23" s="926">
        <v>4</v>
      </c>
      <c r="E23" s="925">
        <v>0.47</v>
      </c>
      <c r="F23" s="922">
        <v>35</v>
      </c>
      <c r="G23" s="921">
        <v>348278</v>
      </c>
      <c r="H23" s="926">
        <v>37</v>
      </c>
      <c r="I23" s="925">
        <v>-3.94</v>
      </c>
      <c r="J23" s="922">
        <v>33</v>
      </c>
      <c r="K23" s="921">
        <v>415191</v>
      </c>
      <c r="L23" s="927">
        <v>4</v>
      </c>
      <c r="M23" s="925">
        <v>0.6</v>
      </c>
      <c r="N23" s="924">
        <v>36</v>
      </c>
      <c r="O23" s="230"/>
      <c r="P23" s="143"/>
      <c r="Q23" s="143"/>
      <c r="R23" s="143"/>
      <c r="S23" s="431"/>
      <c r="T23" s="431"/>
      <c r="U23" s="232"/>
      <c r="V23" s="431"/>
      <c r="W23" s="224"/>
      <c r="X23" s="232"/>
      <c r="Y23" s="429"/>
      <c r="Z23" s="430"/>
      <c r="AA23" s="432"/>
      <c r="AB23" s="430"/>
      <c r="AC23" s="432"/>
      <c r="AD23" s="430"/>
      <c r="AE23" s="432"/>
      <c r="AF23" s="231"/>
      <c r="AG23" s="233"/>
      <c r="AH23" s="224"/>
      <c r="AI23" s="224"/>
      <c r="AJ23" s="224"/>
      <c r="AK23" s="224"/>
      <c r="AL23" s="224"/>
      <c r="AM23" s="22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row>
    <row r="24" spans="1:73" ht="15.75" customHeight="1">
      <c r="A24" s="909">
        <v>11</v>
      </c>
      <c r="B24" s="864" t="s">
        <v>50</v>
      </c>
      <c r="C24" s="921">
        <v>377369</v>
      </c>
      <c r="D24" s="926">
        <v>20</v>
      </c>
      <c r="E24" s="925">
        <v>1.31</v>
      </c>
      <c r="F24" s="922">
        <v>29</v>
      </c>
      <c r="G24" s="921">
        <v>414055</v>
      </c>
      <c r="H24" s="926">
        <v>25</v>
      </c>
      <c r="I24" s="925">
        <v>-2.29</v>
      </c>
      <c r="J24" s="922">
        <v>26</v>
      </c>
      <c r="K24" s="921">
        <v>378104</v>
      </c>
      <c r="L24" s="927">
        <v>20</v>
      </c>
      <c r="M24" s="925">
        <v>1.08</v>
      </c>
      <c r="N24" s="924">
        <v>29</v>
      </c>
      <c r="O24" s="230"/>
      <c r="P24" s="143"/>
      <c r="Q24" s="143"/>
      <c r="R24" s="143"/>
      <c r="S24" s="431"/>
      <c r="T24" s="431"/>
      <c r="U24" s="232"/>
      <c r="V24" s="431"/>
      <c r="W24" s="224"/>
      <c r="X24" s="232"/>
      <c r="Y24" s="429"/>
      <c r="Z24" s="430"/>
      <c r="AA24" s="432"/>
      <c r="AB24" s="430"/>
      <c r="AC24" s="432"/>
      <c r="AD24" s="430"/>
      <c r="AE24" s="432"/>
      <c r="AF24" s="231"/>
      <c r="AG24" s="233"/>
      <c r="AH24" s="224"/>
      <c r="AI24" s="224"/>
      <c r="AJ24" s="224"/>
      <c r="AK24" s="224"/>
      <c r="AL24" s="224"/>
      <c r="AM24" s="22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row>
    <row r="25" spans="1:39" s="144" customFormat="1" ht="18" customHeight="1">
      <c r="A25" s="909">
        <v>13</v>
      </c>
      <c r="B25" s="864" t="s">
        <v>51</v>
      </c>
      <c r="C25" s="921">
        <v>416093</v>
      </c>
      <c r="D25" s="926">
        <v>5</v>
      </c>
      <c r="E25" s="925">
        <v>-1.33</v>
      </c>
      <c r="F25" s="922">
        <v>42</v>
      </c>
      <c r="G25" s="921">
        <v>407656</v>
      </c>
      <c r="H25" s="926">
        <v>27</v>
      </c>
      <c r="I25" s="925">
        <v>4.32</v>
      </c>
      <c r="J25" s="922">
        <v>15</v>
      </c>
      <c r="K25" s="921">
        <v>415792</v>
      </c>
      <c r="L25" s="927">
        <v>3</v>
      </c>
      <c r="M25" s="925">
        <v>-1</v>
      </c>
      <c r="N25" s="924">
        <v>41</v>
      </c>
      <c r="O25" s="230"/>
      <c r="P25" s="143"/>
      <c r="Q25" s="143"/>
      <c r="R25" s="143"/>
      <c r="S25" s="431"/>
      <c r="T25" s="431"/>
      <c r="U25" s="232"/>
      <c r="V25" s="431"/>
      <c r="W25" s="224"/>
      <c r="X25" s="232"/>
      <c r="Y25" s="429"/>
      <c r="Z25" s="430"/>
      <c r="AA25" s="432"/>
      <c r="AB25" s="430"/>
      <c r="AC25" s="432"/>
      <c r="AD25" s="430"/>
      <c r="AE25" s="432"/>
      <c r="AF25" s="231"/>
      <c r="AG25" s="233"/>
      <c r="AH25" s="224"/>
      <c r="AI25" s="224"/>
      <c r="AJ25" s="224"/>
      <c r="AK25" s="224"/>
      <c r="AL25" s="224"/>
      <c r="AM25" s="224"/>
    </row>
    <row r="26" spans="1:73" ht="15.75" customHeight="1">
      <c r="A26" s="909">
        <v>14</v>
      </c>
      <c r="B26" s="864" t="s">
        <v>52</v>
      </c>
      <c r="C26" s="921">
        <v>393940</v>
      </c>
      <c r="D26" s="926">
        <v>11</v>
      </c>
      <c r="E26" s="925">
        <v>4.51</v>
      </c>
      <c r="F26" s="922">
        <v>6</v>
      </c>
      <c r="G26" s="921">
        <v>441247</v>
      </c>
      <c r="H26" s="926">
        <v>14</v>
      </c>
      <c r="I26" s="925">
        <v>8.13</v>
      </c>
      <c r="J26" s="922">
        <v>10</v>
      </c>
      <c r="K26" s="921">
        <v>395064</v>
      </c>
      <c r="L26" s="927">
        <v>10</v>
      </c>
      <c r="M26" s="925">
        <v>4.49</v>
      </c>
      <c r="N26" s="924">
        <v>6</v>
      </c>
      <c r="O26" s="230"/>
      <c r="P26" s="143"/>
      <c r="Q26" s="143"/>
      <c r="R26" s="143"/>
      <c r="S26" s="431"/>
      <c r="T26" s="431"/>
      <c r="U26" s="232"/>
      <c r="V26" s="431"/>
      <c r="W26" s="144"/>
      <c r="X26" s="232"/>
      <c r="Y26" s="429"/>
      <c r="Z26" s="430"/>
      <c r="AA26" s="432"/>
      <c r="AB26" s="430"/>
      <c r="AC26" s="432"/>
      <c r="AD26" s="430"/>
      <c r="AE26" s="432"/>
      <c r="AF26" s="231"/>
      <c r="AG26" s="233"/>
      <c r="AH26" s="224"/>
      <c r="AI26" s="224"/>
      <c r="AJ26" s="224"/>
      <c r="AK26" s="224"/>
      <c r="AL26" s="224"/>
      <c r="AM26" s="22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row>
    <row r="27" spans="1:73" ht="15.75" customHeight="1">
      <c r="A27" s="909">
        <v>15</v>
      </c>
      <c r="B27" s="864" t="s">
        <v>188</v>
      </c>
      <c r="C27" s="921">
        <v>367448</v>
      </c>
      <c r="D27" s="926">
        <v>28</v>
      </c>
      <c r="E27" s="925">
        <v>1.95</v>
      </c>
      <c r="F27" s="922">
        <v>23</v>
      </c>
      <c r="G27" s="921">
        <v>464380</v>
      </c>
      <c r="H27" s="926">
        <v>10</v>
      </c>
      <c r="I27" s="925">
        <v>22.74</v>
      </c>
      <c r="J27" s="922">
        <v>4</v>
      </c>
      <c r="K27" s="921">
        <v>369438</v>
      </c>
      <c r="L27" s="927">
        <v>26</v>
      </c>
      <c r="M27" s="925">
        <v>2.33</v>
      </c>
      <c r="N27" s="924">
        <v>19</v>
      </c>
      <c r="O27" s="230"/>
      <c r="P27" s="143"/>
      <c r="Q27" s="143"/>
      <c r="R27" s="143"/>
      <c r="S27" s="431"/>
      <c r="T27" s="431"/>
      <c r="U27" s="232"/>
      <c r="V27" s="431"/>
      <c r="W27" s="224"/>
      <c r="X27" s="232"/>
      <c r="Y27" s="429"/>
      <c r="Z27" s="430"/>
      <c r="AA27" s="432"/>
      <c r="AB27" s="430"/>
      <c r="AC27" s="432"/>
      <c r="AD27" s="430"/>
      <c r="AE27" s="432"/>
      <c r="AF27" s="231"/>
      <c r="AG27" s="233"/>
      <c r="AH27" s="224"/>
      <c r="AI27" s="224"/>
      <c r="AJ27" s="224"/>
      <c r="AK27" s="224"/>
      <c r="AL27" s="224"/>
      <c r="AM27" s="22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row>
    <row r="28" spans="1:73" ht="15.75" customHeight="1">
      <c r="A28" s="909">
        <v>16</v>
      </c>
      <c r="B28" s="864" t="s">
        <v>54</v>
      </c>
      <c r="C28" s="921">
        <v>393533</v>
      </c>
      <c r="D28" s="926">
        <v>13</v>
      </c>
      <c r="E28" s="925">
        <v>2.65</v>
      </c>
      <c r="F28" s="922">
        <v>17</v>
      </c>
      <c r="G28" s="921">
        <v>362944</v>
      </c>
      <c r="H28" s="926">
        <v>36</v>
      </c>
      <c r="I28" s="925">
        <v>-20.65</v>
      </c>
      <c r="J28" s="922">
        <v>40</v>
      </c>
      <c r="K28" s="921">
        <v>392747</v>
      </c>
      <c r="L28" s="927">
        <v>12</v>
      </c>
      <c r="M28" s="925">
        <v>1.54</v>
      </c>
      <c r="N28" s="924">
        <v>27</v>
      </c>
      <c r="O28" s="230"/>
      <c r="P28" s="143"/>
      <c r="Q28" s="143"/>
      <c r="R28" s="143"/>
      <c r="S28" s="431"/>
      <c r="T28" s="431"/>
      <c r="U28" s="232"/>
      <c r="V28" s="431"/>
      <c r="W28" s="224"/>
      <c r="X28" s="232"/>
      <c r="Y28" s="429"/>
      <c r="Z28" s="430"/>
      <c r="AA28" s="432"/>
      <c r="AB28" s="430"/>
      <c r="AC28" s="432"/>
      <c r="AD28" s="430"/>
      <c r="AE28" s="432"/>
      <c r="AF28" s="231"/>
      <c r="AG28" s="233"/>
      <c r="AH28" s="224"/>
      <c r="AI28" s="224"/>
      <c r="AJ28" s="224"/>
      <c r="AK28" s="224"/>
      <c r="AL28" s="224"/>
      <c r="AM28" s="22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row>
    <row r="29" spans="1:73" ht="15.75" customHeight="1">
      <c r="A29" s="909">
        <v>17</v>
      </c>
      <c r="B29" s="864" t="s">
        <v>55</v>
      </c>
      <c r="C29" s="921">
        <v>392307</v>
      </c>
      <c r="D29" s="926">
        <v>14</v>
      </c>
      <c r="E29" s="925">
        <v>1.8</v>
      </c>
      <c r="F29" s="922">
        <v>27</v>
      </c>
      <c r="G29" s="921">
        <v>384158</v>
      </c>
      <c r="H29" s="926">
        <v>33</v>
      </c>
      <c r="I29" s="925">
        <v>0.43</v>
      </c>
      <c r="J29" s="922">
        <v>21</v>
      </c>
      <c r="K29" s="921">
        <v>392047</v>
      </c>
      <c r="L29" s="927">
        <v>13</v>
      </c>
      <c r="M29" s="925">
        <v>1.77</v>
      </c>
      <c r="N29" s="924">
        <v>25</v>
      </c>
      <c r="O29" s="230"/>
      <c r="P29" s="143"/>
      <c r="Q29" s="143"/>
      <c r="R29" s="143"/>
      <c r="S29" s="431"/>
      <c r="T29" s="431"/>
      <c r="U29" s="232"/>
      <c r="V29" s="431"/>
      <c r="W29" s="224"/>
      <c r="X29" s="232"/>
      <c r="Y29" s="429"/>
      <c r="Z29" s="430"/>
      <c r="AA29" s="432"/>
      <c r="AB29" s="430"/>
      <c r="AC29" s="432"/>
      <c r="AD29" s="430"/>
      <c r="AE29" s="432"/>
      <c r="AF29" s="231"/>
      <c r="AG29" s="233"/>
      <c r="AH29" s="224"/>
      <c r="AI29" s="224"/>
      <c r="AJ29" s="224"/>
      <c r="AK29" s="224"/>
      <c r="AL29" s="224"/>
      <c r="AM29" s="22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row>
    <row r="30" spans="1:73" ht="15.75" customHeight="1">
      <c r="A30" s="909">
        <v>18</v>
      </c>
      <c r="B30" s="864" t="s">
        <v>56</v>
      </c>
      <c r="C30" s="921">
        <v>376432</v>
      </c>
      <c r="D30" s="926">
        <v>22</v>
      </c>
      <c r="E30" s="925">
        <v>3.42</v>
      </c>
      <c r="F30" s="922">
        <v>11</v>
      </c>
      <c r="G30" s="921">
        <v>396839</v>
      </c>
      <c r="H30" s="926">
        <v>30</v>
      </c>
      <c r="I30" s="925">
        <v>-1.78</v>
      </c>
      <c r="J30" s="922">
        <v>25</v>
      </c>
      <c r="K30" s="921">
        <v>376902</v>
      </c>
      <c r="L30" s="927">
        <v>23</v>
      </c>
      <c r="M30" s="925">
        <v>3.11</v>
      </c>
      <c r="N30" s="924">
        <v>11</v>
      </c>
      <c r="O30" s="230"/>
      <c r="P30" s="143"/>
      <c r="Q30" s="143"/>
      <c r="R30" s="143"/>
      <c r="S30" s="431"/>
      <c r="T30" s="431"/>
      <c r="U30" s="232"/>
      <c r="V30" s="431"/>
      <c r="W30" s="224"/>
      <c r="X30" s="232"/>
      <c r="Y30" s="429"/>
      <c r="Z30" s="430"/>
      <c r="AA30" s="432"/>
      <c r="AB30" s="430"/>
      <c r="AC30" s="432"/>
      <c r="AD30" s="430"/>
      <c r="AE30" s="432"/>
      <c r="AF30" s="231"/>
      <c r="AG30" s="233"/>
      <c r="AH30" s="224"/>
      <c r="AI30" s="224"/>
      <c r="AJ30" s="224"/>
      <c r="AK30" s="224"/>
      <c r="AL30" s="224"/>
      <c r="AM30" s="22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row>
    <row r="31" spans="1:73" ht="15.75" customHeight="1">
      <c r="A31" s="909">
        <v>19</v>
      </c>
      <c r="B31" s="864" t="s">
        <v>57</v>
      </c>
      <c r="C31" s="921">
        <v>396905</v>
      </c>
      <c r="D31" s="926">
        <v>9</v>
      </c>
      <c r="E31" s="925">
        <v>1.9</v>
      </c>
      <c r="F31" s="922">
        <v>25</v>
      </c>
      <c r="G31" s="921">
        <v>441820</v>
      </c>
      <c r="H31" s="926">
        <v>12</v>
      </c>
      <c r="I31" s="925">
        <v>24.01</v>
      </c>
      <c r="J31" s="922">
        <v>3</v>
      </c>
      <c r="K31" s="921">
        <v>398436</v>
      </c>
      <c r="L31" s="927">
        <v>9</v>
      </c>
      <c r="M31" s="925">
        <v>2.75</v>
      </c>
      <c r="N31" s="924">
        <v>14</v>
      </c>
      <c r="O31" s="230"/>
      <c r="P31" s="143"/>
      <c r="Q31" s="143"/>
      <c r="R31" s="143"/>
      <c r="S31" s="431"/>
      <c r="T31" s="431"/>
      <c r="U31" s="232"/>
      <c r="V31" s="431"/>
      <c r="W31" s="224"/>
      <c r="X31" s="232"/>
      <c r="Y31" s="429"/>
      <c r="Z31" s="430"/>
      <c r="AA31" s="432"/>
      <c r="AB31" s="430"/>
      <c r="AC31" s="432"/>
      <c r="AD31" s="430"/>
      <c r="AE31" s="432"/>
      <c r="AF31" s="231"/>
      <c r="AG31" s="233"/>
      <c r="AH31" s="224"/>
      <c r="AI31" s="224"/>
      <c r="AJ31" s="224"/>
      <c r="AK31" s="224"/>
      <c r="AL31" s="224"/>
      <c r="AM31" s="22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row>
    <row r="32" spans="1:73" ht="15.75" customHeight="1">
      <c r="A32" s="909">
        <v>20</v>
      </c>
      <c r="B32" s="864" t="s">
        <v>58</v>
      </c>
      <c r="C32" s="921">
        <v>368567</v>
      </c>
      <c r="D32" s="926">
        <v>27</v>
      </c>
      <c r="E32" s="925">
        <v>-0.94</v>
      </c>
      <c r="F32" s="922">
        <v>40</v>
      </c>
      <c r="G32" s="921">
        <v>389076</v>
      </c>
      <c r="H32" s="926">
        <v>31</v>
      </c>
      <c r="I32" s="925">
        <v>0.3</v>
      </c>
      <c r="J32" s="922">
        <v>22</v>
      </c>
      <c r="K32" s="921">
        <v>369254</v>
      </c>
      <c r="L32" s="927">
        <v>28</v>
      </c>
      <c r="M32" s="925">
        <v>-0.98</v>
      </c>
      <c r="N32" s="924">
        <v>40</v>
      </c>
      <c r="O32" s="230"/>
      <c r="P32" s="143"/>
      <c r="Q32" s="143"/>
      <c r="R32" s="143"/>
      <c r="S32" s="431"/>
      <c r="T32" s="431"/>
      <c r="U32" s="232"/>
      <c r="V32" s="431"/>
      <c r="W32" s="224"/>
      <c r="X32" s="232"/>
      <c r="Y32" s="429"/>
      <c r="Z32" s="430"/>
      <c r="AA32" s="432"/>
      <c r="AB32" s="430"/>
      <c r="AC32" s="432"/>
      <c r="AD32" s="430"/>
      <c r="AE32" s="432"/>
      <c r="AF32" s="231"/>
      <c r="AG32" s="233"/>
      <c r="AH32" s="224"/>
      <c r="AI32" s="224"/>
      <c r="AJ32" s="224"/>
      <c r="AK32" s="224"/>
      <c r="AL32" s="224"/>
      <c r="AM32" s="22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row>
    <row r="33" spans="1:73" ht="15.75" customHeight="1">
      <c r="A33" s="909">
        <v>21</v>
      </c>
      <c r="B33" s="864" t="s">
        <v>59</v>
      </c>
      <c r="C33" s="921">
        <v>386991</v>
      </c>
      <c r="D33" s="926">
        <v>17</v>
      </c>
      <c r="E33" s="925">
        <v>-0.17</v>
      </c>
      <c r="F33" s="922">
        <v>37</v>
      </c>
      <c r="G33" s="921">
        <v>416336</v>
      </c>
      <c r="H33" s="926">
        <v>23</v>
      </c>
      <c r="I33" s="925">
        <v>0.83</v>
      </c>
      <c r="J33" s="922">
        <v>20</v>
      </c>
      <c r="K33" s="921">
        <v>388311</v>
      </c>
      <c r="L33" s="927">
        <v>17</v>
      </c>
      <c r="M33" s="925">
        <v>-0.26</v>
      </c>
      <c r="N33" s="924">
        <v>38</v>
      </c>
      <c r="O33" s="230"/>
      <c r="P33" s="143"/>
      <c r="Q33" s="143"/>
      <c r="R33" s="143"/>
      <c r="S33" s="431"/>
      <c r="T33" s="431"/>
      <c r="U33" s="232"/>
      <c r="V33" s="431"/>
      <c r="W33" s="144"/>
      <c r="X33" s="232"/>
      <c r="Y33" s="429"/>
      <c r="Z33" s="430"/>
      <c r="AA33" s="432"/>
      <c r="AB33" s="430"/>
      <c r="AC33" s="432"/>
      <c r="AD33" s="430"/>
      <c r="AE33" s="432"/>
      <c r="AF33" s="231"/>
      <c r="AG33" s="233"/>
      <c r="AH33" s="224"/>
      <c r="AI33" s="224"/>
      <c r="AJ33" s="224"/>
      <c r="AK33" s="224"/>
      <c r="AL33" s="224"/>
      <c r="AM33" s="22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row>
    <row r="34" spans="1:73" ht="15.75" customHeight="1">
      <c r="A34" s="909">
        <v>22</v>
      </c>
      <c r="B34" s="864" t="s">
        <v>189</v>
      </c>
      <c r="C34" s="921">
        <v>355946</v>
      </c>
      <c r="D34" s="926">
        <v>40</v>
      </c>
      <c r="E34" s="925">
        <v>-0.27</v>
      </c>
      <c r="F34" s="922">
        <v>38</v>
      </c>
      <c r="G34" s="921">
        <v>476361</v>
      </c>
      <c r="H34" s="926">
        <v>6</v>
      </c>
      <c r="I34" s="925">
        <v>29.3</v>
      </c>
      <c r="J34" s="922">
        <v>1</v>
      </c>
      <c r="K34" s="921">
        <v>360642</v>
      </c>
      <c r="L34" s="927">
        <v>39</v>
      </c>
      <c r="M34" s="925">
        <v>0.85</v>
      </c>
      <c r="N34" s="924">
        <v>31</v>
      </c>
      <c r="O34" s="230"/>
      <c r="P34" s="143"/>
      <c r="Q34" s="143"/>
      <c r="R34" s="143"/>
      <c r="S34" s="431"/>
      <c r="T34" s="431"/>
      <c r="U34" s="232"/>
      <c r="V34" s="431"/>
      <c r="W34" s="144"/>
      <c r="X34" s="232"/>
      <c r="Y34" s="429"/>
      <c r="Z34" s="430"/>
      <c r="AA34" s="432"/>
      <c r="AB34" s="430"/>
      <c r="AC34" s="432"/>
      <c r="AD34" s="430"/>
      <c r="AE34" s="432"/>
      <c r="AF34" s="231"/>
      <c r="AG34" s="233"/>
      <c r="AH34" s="224"/>
      <c r="AI34" s="224"/>
      <c r="AJ34" s="224"/>
      <c r="AK34" s="224"/>
      <c r="AL34" s="224"/>
      <c r="AM34" s="22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row>
    <row r="35" spans="1:39" s="144" customFormat="1" ht="18" customHeight="1">
      <c r="A35" s="909">
        <v>24</v>
      </c>
      <c r="B35" s="864" t="s">
        <v>128</v>
      </c>
      <c r="C35" s="921">
        <v>368653</v>
      </c>
      <c r="D35" s="926">
        <v>26</v>
      </c>
      <c r="E35" s="925">
        <v>-3.71</v>
      </c>
      <c r="F35" s="922">
        <v>45</v>
      </c>
      <c r="G35" s="921">
        <v>385916</v>
      </c>
      <c r="H35" s="926">
        <v>32</v>
      </c>
      <c r="I35" s="925">
        <v>4.35</v>
      </c>
      <c r="J35" s="922">
        <v>14</v>
      </c>
      <c r="K35" s="921">
        <v>369377</v>
      </c>
      <c r="L35" s="927">
        <v>27</v>
      </c>
      <c r="M35" s="925">
        <v>-3.32</v>
      </c>
      <c r="N35" s="924">
        <v>44</v>
      </c>
      <c r="O35" s="230"/>
      <c r="P35" s="143"/>
      <c r="Q35" s="143"/>
      <c r="R35" s="143"/>
      <c r="S35" s="431"/>
      <c r="T35" s="431"/>
      <c r="U35" s="232"/>
      <c r="V35" s="431"/>
      <c r="X35" s="232"/>
      <c r="Y35" s="429"/>
      <c r="Z35" s="430"/>
      <c r="AA35" s="432"/>
      <c r="AB35" s="430"/>
      <c r="AC35" s="432"/>
      <c r="AD35" s="430"/>
      <c r="AE35" s="432"/>
      <c r="AF35" s="231"/>
      <c r="AG35" s="233"/>
      <c r="AH35" s="224"/>
      <c r="AI35" s="224"/>
      <c r="AJ35" s="224"/>
      <c r="AK35" s="224"/>
      <c r="AL35" s="224"/>
      <c r="AM35" s="224"/>
    </row>
    <row r="36" spans="1:73" ht="15.75" customHeight="1">
      <c r="A36" s="909">
        <v>27</v>
      </c>
      <c r="B36" s="864" t="s">
        <v>129</v>
      </c>
      <c r="C36" s="921">
        <v>388385</v>
      </c>
      <c r="D36" s="926">
        <v>16</v>
      </c>
      <c r="E36" s="925">
        <v>7.1</v>
      </c>
      <c r="F36" s="922">
        <v>2</v>
      </c>
      <c r="G36" s="921">
        <v>401067</v>
      </c>
      <c r="H36" s="926">
        <v>29</v>
      </c>
      <c r="I36" s="925">
        <v>4.73</v>
      </c>
      <c r="J36" s="922">
        <v>13</v>
      </c>
      <c r="K36" s="921">
        <v>388801</v>
      </c>
      <c r="L36" s="927">
        <v>16</v>
      </c>
      <c r="M36" s="925">
        <v>6.93</v>
      </c>
      <c r="N36" s="924">
        <v>3</v>
      </c>
      <c r="O36" s="230"/>
      <c r="P36" s="143"/>
      <c r="Q36" s="143"/>
      <c r="R36" s="143"/>
      <c r="S36" s="431"/>
      <c r="T36" s="431"/>
      <c r="U36" s="232"/>
      <c r="V36" s="431"/>
      <c r="W36" s="144"/>
      <c r="X36" s="232"/>
      <c r="Y36" s="429"/>
      <c r="Z36" s="430"/>
      <c r="AA36" s="432"/>
      <c r="AB36" s="430"/>
      <c r="AC36" s="432"/>
      <c r="AD36" s="430"/>
      <c r="AE36" s="432"/>
      <c r="AF36" s="231"/>
      <c r="AG36" s="233"/>
      <c r="AH36" s="224"/>
      <c r="AI36" s="224"/>
      <c r="AJ36" s="224"/>
      <c r="AK36" s="224"/>
      <c r="AL36" s="224"/>
      <c r="AM36" s="22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row>
    <row r="37" spans="1:73" ht="15.75" customHeight="1">
      <c r="A37" s="909">
        <v>31</v>
      </c>
      <c r="B37" s="864" t="s">
        <v>62</v>
      </c>
      <c r="C37" s="921">
        <v>404397</v>
      </c>
      <c r="D37" s="926">
        <v>6</v>
      </c>
      <c r="E37" s="925">
        <v>4.22</v>
      </c>
      <c r="F37" s="922">
        <v>8</v>
      </c>
      <c r="G37" s="921">
        <v>595287</v>
      </c>
      <c r="H37" s="926">
        <v>1</v>
      </c>
      <c r="I37" s="925">
        <v>21.82</v>
      </c>
      <c r="J37" s="922">
        <v>5</v>
      </c>
      <c r="K37" s="921">
        <v>410988</v>
      </c>
      <c r="L37" s="927">
        <v>6</v>
      </c>
      <c r="M37" s="925">
        <v>4.44</v>
      </c>
      <c r="N37" s="924">
        <v>7</v>
      </c>
      <c r="O37" s="230"/>
      <c r="P37" s="143"/>
      <c r="Q37" s="143"/>
      <c r="R37" s="143"/>
      <c r="S37" s="431"/>
      <c r="T37" s="431"/>
      <c r="U37" s="232"/>
      <c r="V37" s="431"/>
      <c r="W37" s="224"/>
      <c r="X37" s="232"/>
      <c r="Y37" s="429"/>
      <c r="Z37" s="430"/>
      <c r="AA37" s="432"/>
      <c r="AB37" s="430"/>
      <c r="AC37" s="432"/>
      <c r="AD37" s="430"/>
      <c r="AE37" s="432"/>
      <c r="AF37" s="231"/>
      <c r="AG37" s="233"/>
      <c r="AH37" s="224"/>
      <c r="AI37" s="224"/>
      <c r="AJ37" s="224"/>
      <c r="AK37" s="224"/>
      <c r="AL37" s="224"/>
      <c r="AM37" s="22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row>
    <row r="38" spans="1:73" ht="15.75" customHeight="1">
      <c r="A38" s="909">
        <v>32</v>
      </c>
      <c r="B38" s="864" t="s">
        <v>63</v>
      </c>
      <c r="C38" s="921">
        <v>393609</v>
      </c>
      <c r="D38" s="926">
        <v>12</v>
      </c>
      <c r="E38" s="925">
        <v>3.39</v>
      </c>
      <c r="F38" s="922">
        <v>12</v>
      </c>
      <c r="G38" s="921">
        <v>416704</v>
      </c>
      <c r="H38" s="926">
        <v>21</v>
      </c>
      <c r="I38" s="925">
        <v>-4.37</v>
      </c>
      <c r="J38" s="922">
        <v>34</v>
      </c>
      <c r="K38" s="921">
        <v>394069</v>
      </c>
      <c r="L38" s="927">
        <v>11</v>
      </c>
      <c r="M38" s="925">
        <v>3.03</v>
      </c>
      <c r="N38" s="924">
        <v>12</v>
      </c>
      <c r="O38" s="230"/>
      <c r="P38" s="143"/>
      <c r="Q38" s="143"/>
      <c r="R38" s="143"/>
      <c r="S38" s="431"/>
      <c r="T38" s="431"/>
      <c r="U38" s="232"/>
      <c r="V38" s="431"/>
      <c r="W38" s="144"/>
      <c r="X38" s="232"/>
      <c r="Y38" s="429"/>
      <c r="Z38" s="430"/>
      <c r="AA38" s="432"/>
      <c r="AB38" s="430"/>
      <c r="AC38" s="432"/>
      <c r="AD38" s="430"/>
      <c r="AE38" s="432"/>
      <c r="AF38" s="231"/>
      <c r="AG38" s="233"/>
      <c r="AH38" s="224"/>
      <c r="AI38" s="224"/>
      <c r="AJ38" s="224"/>
      <c r="AK38" s="224"/>
      <c r="AL38" s="224"/>
      <c r="AM38" s="22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row>
    <row r="39" spans="1:73" ht="15.75" customHeight="1">
      <c r="A39" s="909">
        <v>37</v>
      </c>
      <c r="B39" s="864" t="s">
        <v>64</v>
      </c>
      <c r="C39" s="921">
        <v>417339</v>
      </c>
      <c r="D39" s="926">
        <v>3</v>
      </c>
      <c r="E39" s="925">
        <v>3.26</v>
      </c>
      <c r="F39" s="922">
        <v>15</v>
      </c>
      <c r="G39" s="921">
        <v>332091</v>
      </c>
      <c r="H39" s="926">
        <v>38</v>
      </c>
      <c r="I39" s="925">
        <v>-6.75</v>
      </c>
      <c r="J39" s="922">
        <v>36</v>
      </c>
      <c r="K39" s="921">
        <v>414101</v>
      </c>
      <c r="L39" s="927">
        <v>5</v>
      </c>
      <c r="M39" s="925">
        <v>3.19</v>
      </c>
      <c r="N39" s="924">
        <v>10</v>
      </c>
      <c r="O39" s="230"/>
      <c r="P39" s="143"/>
      <c r="Q39" s="143"/>
      <c r="R39" s="143"/>
      <c r="S39" s="431"/>
      <c r="T39" s="431"/>
      <c r="U39" s="232"/>
      <c r="V39" s="431"/>
      <c r="W39" s="144"/>
      <c r="X39" s="232"/>
      <c r="Y39" s="429"/>
      <c r="Z39" s="430"/>
      <c r="AA39" s="432"/>
      <c r="AB39" s="430"/>
      <c r="AC39" s="432"/>
      <c r="AD39" s="430"/>
      <c r="AE39" s="432"/>
      <c r="AF39" s="231"/>
      <c r="AG39" s="233"/>
      <c r="AH39" s="224"/>
      <c r="AI39" s="224"/>
      <c r="AJ39" s="224"/>
      <c r="AK39" s="224"/>
      <c r="AL39" s="224"/>
      <c r="AM39" s="22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row>
    <row r="40" spans="1:73" ht="15.75" customHeight="1">
      <c r="A40" s="909">
        <v>39</v>
      </c>
      <c r="B40" s="864" t="s">
        <v>65</v>
      </c>
      <c r="C40" s="921">
        <v>365198</v>
      </c>
      <c r="D40" s="926">
        <v>32</v>
      </c>
      <c r="E40" s="925">
        <v>3.48</v>
      </c>
      <c r="F40" s="922">
        <v>10</v>
      </c>
      <c r="G40" s="921">
        <v>322115</v>
      </c>
      <c r="H40" s="926">
        <v>39</v>
      </c>
      <c r="I40" s="925">
        <v>-22.05</v>
      </c>
      <c r="J40" s="922">
        <v>41</v>
      </c>
      <c r="K40" s="921">
        <v>363805</v>
      </c>
      <c r="L40" s="927">
        <v>36</v>
      </c>
      <c r="M40" s="925">
        <v>2.17</v>
      </c>
      <c r="N40" s="924">
        <v>21</v>
      </c>
      <c r="O40" s="230"/>
      <c r="P40" s="143"/>
      <c r="Q40" s="143"/>
      <c r="R40" s="143"/>
      <c r="S40" s="431"/>
      <c r="T40" s="431"/>
      <c r="U40" s="232"/>
      <c r="V40" s="431"/>
      <c r="W40" s="144"/>
      <c r="X40" s="232"/>
      <c r="Y40" s="429"/>
      <c r="Z40" s="430"/>
      <c r="AA40" s="432"/>
      <c r="AB40" s="430"/>
      <c r="AC40" s="432"/>
      <c r="AD40" s="430"/>
      <c r="AE40" s="432"/>
      <c r="AF40" s="231"/>
      <c r="AG40" s="233"/>
      <c r="AH40" s="224"/>
      <c r="AI40" s="224"/>
      <c r="AJ40" s="224"/>
      <c r="AK40" s="224"/>
      <c r="AL40" s="224"/>
      <c r="AM40" s="22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row>
    <row r="41" spans="1:73" ht="15.75" customHeight="1">
      <c r="A41" s="909">
        <v>40</v>
      </c>
      <c r="B41" s="864" t="s">
        <v>190</v>
      </c>
      <c r="C41" s="921">
        <v>394572</v>
      </c>
      <c r="D41" s="926">
        <v>10</v>
      </c>
      <c r="E41" s="925">
        <v>7.71</v>
      </c>
      <c r="F41" s="922">
        <v>1</v>
      </c>
      <c r="G41" s="921">
        <v>294938</v>
      </c>
      <c r="H41" s="926">
        <v>40</v>
      </c>
      <c r="I41" s="925">
        <v>-13</v>
      </c>
      <c r="J41" s="922">
        <v>39</v>
      </c>
      <c r="K41" s="921">
        <v>390484</v>
      </c>
      <c r="L41" s="927">
        <v>15</v>
      </c>
      <c r="M41" s="925">
        <v>7.07</v>
      </c>
      <c r="N41" s="924">
        <v>1</v>
      </c>
      <c r="O41" s="230"/>
      <c r="P41" s="143"/>
      <c r="Q41" s="143"/>
      <c r="R41" s="143"/>
      <c r="S41" s="431"/>
      <c r="T41" s="431"/>
      <c r="U41" s="232"/>
      <c r="V41" s="431"/>
      <c r="W41" s="144"/>
      <c r="X41" s="232"/>
      <c r="Y41" s="429"/>
      <c r="Z41" s="430"/>
      <c r="AA41" s="432"/>
      <c r="AB41" s="430"/>
      <c r="AC41" s="432"/>
      <c r="AD41" s="430"/>
      <c r="AE41" s="432"/>
      <c r="AF41" s="231"/>
      <c r="AG41" s="233"/>
      <c r="AH41" s="224"/>
      <c r="AI41" s="224"/>
      <c r="AJ41" s="224"/>
      <c r="AK41" s="224"/>
      <c r="AL41" s="224"/>
      <c r="AM41" s="22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4"/>
      <c r="BR41" s="144"/>
      <c r="BS41" s="144"/>
      <c r="BT41" s="144"/>
      <c r="BU41" s="144"/>
    </row>
    <row r="42" spans="1:73" ht="15.75" customHeight="1">
      <c r="A42" s="909">
        <v>42</v>
      </c>
      <c r="B42" s="864" t="s">
        <v>66</v>
      </c>
      <c r="C42" s="921">
        <v>361272</v>
      </c>
      <c r="D42" s="926">
        <v>38</v>
      </c>
      <c r="E42" s="925">
        <v>3.32</v>
      </c>
      <c r="F42" s="922">
        <v>13</v>
      </c>
      <c r="G42" s="921">
        <v>441621</v>
      </c>
      <c r="H42" s="926">
        <v>13</v>
      </c>
      <c r="I42" s="925">
        <v>-1.38</v>
      </c>
      <c r="J42" s="922">
        <v>23</v>
      </c>
      <c r="K42" s="921">
        <v>363474</v>
      </c>
      <c r="L42" s="927">
        <v>37</v>
      </c>
      <c r="M42" s="925">
        <v>2.69</v>
      </c>
      <c r="N42" s="924">
        <v>16</v>
      </c>
      <c r="O42" s="230"/>
      <c r="P42" s="143"/>
      <c r="Q42" s="143"/>
      <c r="R42" s="143"/>
      <c r="S42" s="431"/>
      <c r="T42" s="431"/>
      <c r="U42" s="232"/>
      <c r="V42" s="431"/>
      <c r="W42" s="144"/>
      <c r="X42" s="232"/>
      <c r="Y42" s="429"/>
      <c r="Z42" s="430"/>
      <c r="AA42" s="432"/>
      <c r="AB42" s="430"/>
      <c r="AC42" s="432"/>
      <c r="AD42" s="430"/>
      <c r="AE42" s="432"/>
      <c r="AF42" s="231"/>
      <c r="AG42" s="233"/>
      <c r="AH42" s="224"/>
      <c r="AI42" s="224"/>
      <c r="AJ42" s="224"/>
      <c r="AK42" s="224"/>
      <c r="AL42" s="224"/>
      <c r="AM42" s="22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4"/>
      <c r="BR42" s="144"/>
      <c r="BS42" s="144"/>
      <c r="BT42" s="144"/>
      <c r="BU42" s="144"/>
    </row>
    <row r="43" spans="1:73" ht="15.75" customHeight="1">
      <c r="A43" s="909">
        <v>43</v>
      </c>
      <c r="B43" s="864" t="s">
        <v>191</v>
      </c>
      <c r="C43" s="921">
        <v>375014</v>
      </c>
      <c r="D43" s="926">
        <v>24</v>
      </c>
      <c r="E43" s="925">
        <v>1.07</v>
      </c>
      <c r="F43" s="922">
        <v>31</v>
      </c>
      <c r="G43" s="921">
        <v>402722</v>
      </c>
      <c r="H43" s="926">
        <v>28</v>
      </c>
      <c r="I43" s="925">
        <v>1.33</v>
      </c>
      <c r="J43" s="922">
        <v>18</v>
      </c>
      <c r="K43" s="921">
        <v>375859</v>
      </c>
      <c r="L43" s="927">
        <v>24</v>
      </c>
      <c r="M43" s="925">
        <v>0.96</v>
      </c>
      <c r="N43" s="924">
        <v>30</v>
      </c>
      <c r="O43" s="230"/>
      <c r="P43" s="143"/>
      <c r="Q43" s="143"/>
      <c r="R43" s="143"/>
      <c r="S43" s="431"/>
      <c r="T43" s="431"/>
      <c r="U43" s="232"/>
      <c r="V43" s="431"/>
      <c r="W43" s="224"/>
      <c r="X43" s="232"/>
      <c r="Y43" s="429"/>
      <c r="Z43" s="430"/>
      <c r="AA43" s="432"/>
      <c r="AB43" s="430"/>
      <c r="AC43" s="432"/>
      <c r="AD43" s="430"/>
      <c r="AE43" s="432"/>
      <c r="AF43" s="231"/>
      <c r="AG43" s="233"/>
      <c r="AH43" s="224"/>
      <c r="AI43" s="224"/>
      <c r="AJ43" s="224"/>
      <c r="AK43" s="224"/>
      <c r="AL43" s="224"/>
      <c r="AM43" s="22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row>
    <row r="44" spans="1:73" ht="15.75" customHeight="1">
      <c r="A44" s="909">
        <v>45</v>
      </c>
      <c r="B44" s="864" t="s">
        <v>67</v>
      </c>
      <c r="C44" s="921">
        <v>434140</v>
      </c>
      <c r="D44" s="926">
        <v>2</v>
      </c>
      <c r="E44" s="925">
        <v>0.06</v>
      </c>
      <c r="F44" s="922">
        <v>36</v>
      </c>
      <c r="G44" s="921">
        <v>430955</v>
      </c>
      <c r="H44" s="926">
        <v>17</v>
      </c>
      <c r="I44" s="925">
        <v>-3.43</v>
      </c>
      <c r="J44" s="922">
        <v>30</v>
      </c>
      <c r="K44" s="921">
        <v>434013</v>
      </c>
      <c r="L44" s="927">
        <v>2</v>
      </c>
      <c r="M44" s="925">
        <v>-0.14</v>
      </c>
      <c r="N44" s="924">
        <v>37</v>
      </c>
      <c r="O44" s="230"/>
      <c r="P44" s="143"/>
      <c r="Q44" s="143"/>
      <c r="R44" s="143"/>
      <c r="S44" s="431"/>
      <c r="T44" s="431"/>
      <c r="U44" s="232"/>
      <c r="V44" s="431"/>
      <c r="W44" s="144"/>
      <c r="X44" s="232"/>
      <c r="Y44" s="429"/>
      <c r="Z44" s="430"/>
      <c r="AA44" s="432"/>
      <c r="AB44" s="430"/>
      <c r="AC44" s="432"/>
      <c r="AD44" s="430"/>
      <c r="AE44" s="432"/>
      <c r="AF44" s="231"/>
      <c r="AG44" s="233"/>
      <c r="AH44" s="224"/>
      <c r="AI44" s="224"/>
      <c r="AJ44" s="224"/>
      <c r="AK44" s="224"/>
      <c r="AL44" s="224"/>
      <c r="AM44" s="22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4"/>
      <c r="BR44" s="144"/>
      <c r="BS44" s="144"/>
      <c r="BT44" s="144"/>
      <c r="BU44" s="144"/>
    </row>
    <row r="45" spans="1:39" s="144" customFormat="1" ht="18" customHeight="1">
      <c r="A45" s="909">
        <v>46</v>
      </c>
      <c r="B45" s="864" t="s">
        <v>68</v>
      </c>
      <c r="C45" s="921">
        <v>435768</v>
      </c>
      <c r="D45" s="926">
        <v>1</v>
      </c>
      <c r="E45" s="925">
        <v>5.81</v>
      </c>
      <c r="F45" s="922">
        <v>4</v>
      </c>
      <c r="G45" s="921">
        <v>547237</v>
      </c>
      <c r="H45" s="926">
        <v>2</v>
      </c>
      <c r="I45" s="925">
        <v>28.26</v>
      </c>
      <c r="J45" s="922">
        <v>2</v>
      </c>
      <c r="K45" s="921">
        <v>441107</v>
      </c>
      <c r="L45" s="927">
        <v>1</v>
      </c>
      <c r="M45" s="925">
        <v>6.84</v>
      </c>
      <c r="N45" s="924">
        <v>4</v>
      </c>
      <c r="O45" s="230"/>
      <c r="P45" s="143"/>
      <c r="Q45" s="143"/>
      <c r="R45" s="143"/>
      <c r="S45" s="431"/>
      <c r="T45" s="431"/>
      <c r="U45" s="232"/>
      <c r="V45" s="431"/>
      <c r="X45" s="232"/>
      <c r="Y45" s="429"/>
      <c r="Z45" s="430"/>
      <c r="AA45" s="432"/>
      <c r="AB45" s="430"/>
      <c r="AC45" s="432"/>
      <c r="AD45" s="430"/>
      <c r="AE45" s="432"/>
      <c r="AF45" s="231"/>
      <c r="AG45" s="233"/>
      <c r="AH45" s="224"/>
      <c r="AI45" s="224"/>
      <c r="AJ45" s="224"/>
      <c r="AK45" s="224"/>
      <c r="AL45" s="224"/>
      <c r="AM45" s="224"/>
    </row>
    <row r="46" spans="1:73" ht="15.75" customHeight="1">
      <c r="A46" s="909">
        <v>50</v>
      </c>
      <c r="B46" s="864" t="s">
        <v>131</v>
      </c>
      <c r="C46" s="921">
        <v>366910</v>
      </c>
      <c r="D46" s="926">
        <v>29</v>
      </c>
      <c r="E46" s="925">
        <v>1.81</v>
      </c>
      <c r="F46" s="922">
        <v>26</v>
      </c>
      <c r="G46" s="921">
        <v>416506</v>
      </c>
      <c r="H46" s="926">
        <v>22</v>
      </c>
      <c r="I46" s="925">
        <v>6.68</v>
      </c>
      <c r="J46" s="922">
        <v>12</v>
      </c>
      <c r="K46" s="921">
        <v>368587</v>
      </c>
      <c r="L46" s="927">
        <v>29</v>
      </c>
      <c r="M46" s="925">
        <v>1.83</v>
      </c>
      <c r="N46" s="924">
        <v>23</v>
      </c>
      <c r="O46" s="230"/>
      <c r="P46" s="143"/>
      <c r="Q46" s="143"/>
      <c r="R46" s="143"/>
      <c r="S46" s="431"/>
      <c r="T46" s="431"/>
      <c r="U46" s="232"/>
      <c r="V46" s="431"/>
      <c r="W46" s="144"/>
      <c r="X46" s="232"/>
      <c r="Y46" s="429"/>
      <c r="Z46" s="430"/>
      <c r="AA46" s="432"/>
      <c r="AB46" s="430"/>
      <c r="AC46" s="432"/>
      <c r="AD46" s="430"/>
      <c r="AE46" s="432"/>
      <c r="AF46" s="231"/>
      <c r="AG46" s="233"/>
      <c r="AH46" s="224"/>
      <c r="AI46" s="224"/>
      <c r="AJ46" s="224"/>
      <c r="AK46" s="224"/>
      <c r="AL46" s="224"/>
      <c r="AM46" s="22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row>
    <row r="47" spans="1:73" ht="15.75" customHeight="1">
      <c r="A47" s="909">
        <v>57</v>
      </c>
      <c r="B47" s="928" t="s">
        <v>132</v>
      </c>
      <c r="C47" s="929">
        <v>375338</v>
      </c>
      <c r="D47" s="927">
        <v>23</v>
      </c>
      <c r="E47" s="925">
        <v>5.4</v>
      </c>
      <c r="F47" s="924">
        <v>5</v>
      </c>
      <c r="G47" s="929">
        <v>425814</v>
      </c>
      <c r="H47" s="926">
        <v>19</v>
      </c>
      <c r="I47" s="925">
        <v>-2.49</v>
      </c>
      <c r="J47" s="922">
        <v>27</v>
      </c>
      <c r="K47" s="929">
        <v>376956</v>
      </c>
      <c r="L47" s="927">
        <v>22</v>
      </c>
      <c r="M47" s="925">
        <v>4.67</v>
      </c>
      <c r="N47" s="924">
        <v>5</v>
      </c>
      <c r="O47" s="230"/>
      <c r="P47" s="143"/>
      <c r="Q47" s="143"/>
      <c r="R47" s="143"/>
      <c r="S47" s="431"/>
      <c r="T47" s="431"/>
      <c r="U47" s="232"/>
      <c r="V47" s="431"/>
      <c r="W47" s="144"/>
      <c r="X47" s="232"/>
      <c r="Y47" s="429"/>
      <c r="Z47" s="430"/>
      <c r="AA47" s="432"/>
      <c r="AB47" s="430"/>
      <c r="AC47" s="432"/>
      <c r="AD47" s="430"/>
      <c r="AE47" s="432"/>
      <c r="AF47" s="231"/>
      <c r="AG47" s="233"/>
      <c r="AH47" s="224"/>
      <c r="AI47" s="224"/>
      <c r="AJ47" s="224"/>
      <c r="AK47" s="224"/>
      <c r="AL47" s="224"/>
      <c r="AM47" s="22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row>
    <row r="48" spans="1:73" ht="15.75" customHeight="1">
      <c r="A48" s="909">
        <v>62</v>
      </c>
      <c r="B48" s="864" t="s">
        <v>110</v>
      </c>
      <c r="C48" s="921">
        <v>365283</v>
      </c>
      <c r="D48" s="926">
        <v>31</v>
      </c>
      <c r="E48" s="925">
        <v>-5.34</v>
      </c>
      <c r="F48" s="922">
        <v>47</v>
      </c>
      <c r="G48" s="921">
        <v>291452</v>
      </c>
      <c r="H48" s="926">
        <v>41</v>
      </c>
      <c r="I48" s="925">
        <v>-7.51</v>
      </c>
      <c r="J48" s="922">
        <v>37</v>
      </c>
      <c r="K48" s="921">
        <v>362037</v>
      </c>
      <c r="L48" s="927">
        <v>38</v>
      </c>
      <c r="M48" s="925">
        <v>-5.15</v>
      </c>
      <c r="N48" s="924">
        <v>47</v>
      </c>
      <c r="O48" s="230"/>
      <c r="P48" s="143"/>
      <c r="Q48" s="143"/>
      <c r="R48" s="143"/>
      <c r="S48" s="431"/>
      <c r="T48" s="431"/>
      <c r="U48" s="232"/>
      <c r="V48" s="431"/>
      <c r="W48" s="144"/>
      <c r="X48" s="232"/>
      <c r="Y48" s="429"/>
      <c r="Z48" s="430"/>
      <c r="AA48" s="432"/>
      <c r="AB48" s="430"/>
      <c r="AC48" s="432"/>
      <c r="AD48" s="430"/>
      <c r="AE48" s="432"/>
      <c r="AF48" s="231"/>
      <c r="AG48" s="233"/>
      <c r="AH48" s="224"/>
      <c r="AI48" s="224"/>
      <c r="AJ48" s="224"/>
      <c r="AK48" s="224"/>
      <c r="AL48" s="224"/>
      <c r="AM48" s="22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4"/>
      <c r="BR48" s="144"/>
      <c r="BS48" s="144"/>
      <c r="BT48" s="144"/>
      <c r="BU48" s="144"/>
    </row>
    <row r="49" spans="1:73" ht="15.75" customHeight="1">
      <c r="A49" s="909">
        <v>65</v>
      </c>
      <c r="B49" s="864" t="s">
        <v>192</v>
      </c>
      <c r="C49" s="921">
        <v>404389</v>
      </c>
      <c r="D49" s="926">
        <v>7</v>
      </c>
      <c r="E49" s="925">
        <v>-2.45</v>
      </c>
      <c r="F49" s="922">
        <v>43</v>
      </c>
      <c r="G49" s="921">
        <v>481774</v>
      </c>
      <c r="H49" s="926">
        <v>5</v>
      </c>
      <c r="I49" s="925">
        <v>-11.72</v>
      </c>
      <c r="J49" s="922">
        <v>38</v>
      </c>
      <c r="K49" s="921">
        <v>407768</v>
      </c>
      <c r="L49" s="927">
        <v>7</v>
      </c>
      <c r="M49" s="925">
        <v>-3.33</v>
      </c>
      <c r="N49" s="924">
        <v>45</v>
      </c>
      <c r="O49" s="230"/>
      <c r="P49" s="143"/>
      <c r="Q49" s="143"/>
      <c r="R49" s="143"/>
      <c r="S49" s="431"/>
      <c r="T49" s="431"/>
      <c r="U49" s="232"/>
      <c r="V49" s="431"/>
      <c r="W49" s="144"/>
      <c r="X49" s="232"/>
      <c r="Y49" s="429"/>
      <c r="Z49" s="430"/>
      <c r="AA49" s="432"/>
      <c r="AB49" s="430"/>
      <c r="AC49" s="432"/>
      <c r="AD49" s="430"/>
      <c r="AE49" s="432"/>
      <c r="AF49" s="231"/>
      <c r="AG49" s="233"/>
      <c r="AH49" s="224"/>
      <c r="AI49" s="224"/>
      <c r="AJ49" s="224"/>
      <c r="AK49" s="224"/>
      <c r="AL49" s="224"/>
      <c r="AM49" s="22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row>
    <row r="50" spans="1:73" ht="15.75" customHeight="1">
      <c r="A50" s="909">
        <v>70</v>
      </c>
      <c r="B50" s="864" t="s">
        <v>133</v>
      </c>
      <c r="C50" s="921">
        <v>392198</v>
      </c>
      <c r="D50" s="926">
        <v>15</v>
      </c>
      <c r="E50" s="925">
        <v>1.74</v>
      </c>
      <c r="F50" s="922">
        <v>28</v>
      </c>
      <c r="G50" s="921">
        <v>376896</v>
      </c>
      <c r="H50" s="926">
        <v>35</v>
      </c>
      <c r="I50" s="925">
        <v>-2.7</v>
      </c>
      <c r="J50" s="922">
        <v>28</v>
      </c>
      <c r="K50" s="921">
        <v>391666</v>
      </c>
      <c r="L50" s="927">
        <v>14</v>
      </c>
      <c r="M50" s="925">
        <v>1.58</v>
      </c>
      <c r="N50" s="924">
        <v>26</v>
      </c>
      <c r="O50" s="123"/>
      <c r="P50" s="143"/>
      <c r="Q50" s="155"/>
      <c r="R50" s="143"/>
      <c r="S50" s="431"/>
      <c r="T50" s="431"/>
      <c r="U50" s="232"/>
      <c r="V50" s="431"/>
      <c r="W50" s="144"/>
      <c r="X50" s="232"/>
      <c r="Y50" s="429"/>
      <c r="Z50" s="430"/>
      <c r="AA50" s="432"/>
      <c r="AB50" s="430"/>
      <c r="AC50" s="432"/>
      <c r="AD50" s="430"/>
      <c r="AE50" s="432"/>
      <c r="AF50" s="231"/>
      <c r="AG50" s="233"/>
      <c r="AH50" s="224"/>
      <c r="AI50" s="224"/>
      <c r="AJ50" s="224"/>
      <c r="AK50" s="224"/>
      <c r="AL50" s="224"/>
      <c r="AM50" s="22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4"/>
      <c r="BR50" s="144"/>
      <c r="BS50" s="144"/>
      <c r="BT50" s="144"/>
      <c r="BU50" s="144"/>
    </row>
    <row r="51" spans="1:73" ht="15.75" customHeight="1">
      <c r="A51" s="909">
        <v>73</v>
      </c>
      <c r="B51" s="864" t="s">
        <v>194</v>
      </c>
      <c r="C51" s="921">
        <v>402849</v>
      </c>
      <c r="D51" s="926">
        <v>8</v>
      </c>
      <c r="E51" s="925">
        <v>3.3</v>
      </c>
      <c r="F51" s="922">
        <v>14</v>
      </c>
      <c r="G51" s="921">
        <v>464748</v>
      </c>
      <c r="H51" s="926">
        <v>9</v>
      </c>
      <c r="I51" s="925">
        <v>-1.6</v>
      </c>
      <c r="J51" s="922">
        <v>24</v>
      </c>
      <c r="K51" s="921">
        <v>405211</v>
      </c>
      <c r="L51" s="927">
        <v>8</v>
      </c>
      <c r="M51" s="925">
        <v>2.7</v>
      </c>
      <c r="N51" s="924">
        <v>15</v>
      </c>
      <c r="O51" s="230"/>
      <c r="P51" s="143"/>
      <c r="Q51" s="143"/>
      <c r="R51" s="143"/>
      <c r="S51" s="431"/>
      <c r="T51" s="431"/>
      <c r="U51" s="232"/>
      <c r="V51" s="431"/>
      <c r="W51" s="224"/>
      <c r="X51" s="232"/>
      <c r="Y51" s="429"/>
      <c r="Z51" s="430"/>
      <c r="AA51" s="432"/>
      <c r="AB51" s="430"/>
      <c r="AC51" s="432"/>
      <c r="AD51" s="430"/>
      <c r="AE51" s="432"/>
      <c r="AF51" s="231"/>
      <c r="AG51" s="233"/>
      <c r="AH51" s="224"/>
      <c r="AI51" s="224"/>
      <c r="AJ51" s="224"/>
      <c r="AK51" s="224"/>
      <c r="AL51" s="224"/>
      <c r="AM51" s="22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4"/>
    </row>
    <row r="52" spans="1:73" ht="15.75" customHeight="1">
      <c r="A52" s="909">
        <v>79</v>
      </c>
      <c r="B52" s="864" t="s">
        <v>196</v>
      </c>
      <c r="C52" s="921">
        <v>383251</v>
      </c>
      <c r="D52" s="926">
        <v>18</v>
      </c>
      <c r="E52" s="925">
        <v>2.23</v>
      </c>
      <c r="F52" s="922">
        <v>20</v>
      </c>
      <c r="G52" s="921">
        <v>377888</v>
      </c>
      <c r="H52" s="926">
        <v>34</v>
      </c>
      <c r="I52" s="925">
        <v>3.64</v>
      </c>
      <c r="J52" s="922">
        <v>16</v>
      </c>
      <c r="K52" s="921">
        <v>383053</v>
      </c>
      <c r="L52" s="927">
        <v>18</v>
      </c>
      <c r="M52" s="925">
        <v>2.33</v>
      </c>
      <c r="N52" s="924">
        <v>19</v>
      </c>
      <c r="O52" s="230"/>
      <c r="P52" s="143"/>
      <c r="Q52" s="143"/>
      <c r="R52" s="143"/>
      <c r="S52" s="431"/>
      <c r="T52" s="431"/>
      <c r="U52" s="232"/>
      <c r="V52" s="431"/>
      <c r="W52" s="224"/>
      <c r="X52" s="232"/>
      <c r="Y52" s="429"/>
      <c r="Z52" s="430"/>
      <c r="AA52" s="432"/>
      <c r="AB52" s="430"/>
      <c r="AC52" s="432"/>
      <c r="AD52" s="430"/>
      <c r="AE52" s="432"/>
      <c r="AF52" s="231"/>
      <c r="AG52" s="233"/>
      <c r="AH52" s="224"/>
      <c r="AI52" s="224"/>
      <c r="AJ52" s="224"/>
      <c r="AK52" s="224"/>
      <c r="AL52" s="224"/>
      <c r="AM52" s="22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4"/>
      <c r="BR52" s="144"/>
      <c r="BS52" s="144"/>
      <c r="BT52" s="144"/>
      <c r="BU52" s="144"/>
    </row>
    <row r="53" spans="1:73" ht="15.75" customHeight="1">
      <c r="A53" s="909">
        <v>86</v>
      </c>
      <c r="B53" s="864" t="s">
        <v>134</v>
      </c>
      <c r="C53" s="921">
        <v>364123</v>
      </c>
      <c r="D53" s="926">
        <v>35</v>
      </c>
      <c r="E53" s="925">
        <v>-2.82</v>
      </c>
      <c r="F53" s="922">
        <v>44</v>
      </c>
      <c r="G53" s="921">
        <v>411973</v>
      </c>
      <c r="H53" s="926">
        <v>26</v>
      </c>
      <c r="I53" s="925">
        <v>-3.81</v>
      </c>
      <c r="J53" s="922">
        <v>31</v>
      </c>
      <c r="K53" s="921">
        <v>365461</v>
      </c>
      <c r="L53" s="927">
        <v>34</v>
      </c>
      <c r="M53" s="925">
        <v>-3</v>
      </c>
      <c r="N53" s="924">
        <v>43</v>
      </c>
      <c r="O53" s="230"/>
      <c r="P53" s="143"/>
      <c r="Q53" s="143"/>
      <c r="R53" s="143"/>
      <c r="S53" s="431"/>
      <c r="T53" s="431"/>
      <c r="U53" s="232"/>
      <c r="V53" s="431"/>
      <c r="W53" s="144"/>
      <c r="X53" s="232"/>
      <c r="Y53" s="429"/>
      <c r="Z53" s="430"/>
      <c r="AA53" s="432"/>
      <c r="AB53" s="430"/>
      <c r="AC53" s="432"/>
      <c r="AD53" s="430"/>
      <c r="AE53" s="432"/>
      <c r="AF53" s="231"/>
      <c r="AG53" s="233"/>
      <c r="AH53" s="224"/>
      <c r="AI53" s="224"/>
      <c r="AJ53" s="224"/>
      <c r="AK53" s="224"/>
      <c r="AL53" s="224"/>
      <c r="AM53" s="22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4"/>
      <c r="BR53" s="144"/>
      <c r="BS53" s="144"/>
      <c r="BT53" s="144"/>
      <c r="BU53" s="144"/>
    </row>
    <row r="54" spans="1:73" ht="15.75" customHeight="1">
      <c r="A54" s="909">
        <v>93</v>
      </c>
      <c r="B54" s="864" t="s">
        <v>198</v>
      </c>
      <c r="C54" s="921">
        <v>362992</v>
      </c>
      <c r="D54" s="926">
        <v>37</v>
      </c>
      <c r="E54" s="925">
        <v>-0.4</v>
      </c>
      <c r="F54" s="922">
        <v>39</v>
      </c>
      <c r="G54" s="921">
        <v>424948</v>
      </c>
      <c r="H54" s="926">
        <v>20</v>
      </c>
      <c r="I54" s="925">
        <v>7.5</v>
      </c>
      <c r="J54" s="922">
        <v>11</v>
      </c>
      <c r="K54" s="921">
        <v>364629</v>
      </c>
      <c r="L54" s="927">
        <v>35</v>
      </c>
      <c r="M54" s="925">
        <v>-0.28</v>
      </c>
      <c r="N54" s="924">
        <v>39</v>
      </c>
      <c r="O54" s="230"/>
      <c r="P54" s="143"/>
      <c r="Q54" s="143"/>
      <c r="R54" s="143"/>
      <c r="S54" s="431"/>
      <c r="T54" s="431"/>
      <c r="U54" s="232"/>
      <c r="V54" s="431"/>
      <c r="W54" s="224"/>
      <c r="X54" s="232"/>
      <c r="Y54" s="429"/>
      <c r="Z54" s="430"/>
      <c r="AA54" s="432"/>
      <c r="AB54" s="430"/>
      <c r="AC54" s="432"/>
      <c r="AD54" s="430"/>
      <c r="AE54" s="432"/>
      <c r="AF54" s="231"/>
      <c r="AG54" s="233"/>
      <c r="AH54" s="224"/>
      <c r="AI54" s="224"/>
      <c r="AJ54" s="224"/>
      <c r="AK54" s="224"/>
      <c r="AL54" s="224"/>
      <c r="AM54" s="22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4"/>
    </row>
    <row r="55" spans="1:39" s="144" customFormat="1" ht="18" customHeight="1">
      <c r="A55" s="909">
        <v>95</v>
      </c>
      <c r="B55" s="864" t="s">
        <v>200</v>
      </c>
      <c r="C55" s="921">
        <v>338802</v>
      </c>
      <c r="D55" s="926">
        <v>41</v>
      </c>
      <c r="E55" s="925">
        <v>2.3</v>
      </c>
      <c r="F55" s="922">
        <v>19</v>
      </c>
      <c r="G55" s="921">
        <v>431774</v>
      </c>
      <c r="H55" s="926">
        <v>16</v>
      </c>
      <c r="I55" s="925">
        <v>11.04</v>
      </c>
      <c r="J55" s="922">
        <v>7</v>
      </c>
      <c r="K55" s="921">
        <v>342119</v>
      </c>
      <c r="L55" s="927">
        <v>41</v>
      </c>
      <c r="M55" s="930">
        <v>2.37</v>
      </c>
      <c r="N55" s="924">
        <v>18</v>
      </c>
      <c r="O55" s="230"/>
      <c r="P55" s="143"/>
      <c r="Q55" s="143"/>
      <c r="R55" s="143"/>
      <c r="S55" s="431"/>
      <c r="T55" s="431"/>
      <c r="U55" s="232"/>
      <c r="V55" s="431"/>
      <c r="W55" s="224"/>
      <c r="X55" s="232"/>
      <c r="Y55" s="429"/>
      <c r="Z55" s="430"/>
      <c r="AA55" s="432"/>
      <c r="AB55" s="430"/>
      <c r="AC55" s="432"/>
      <c r="AD55" s="430"/>
      <c r="AE55" s="432"/>
      <c r="AF55" s="231"/>
      <c r="AG55" s="233"/>
      <c r="AH55" s="224"/>
      <c r="AI55" s="224"/>
      <c r="AJ55" s="224"/>
      <c r="AK55" s="224"/>
      <c r="AL55" s="224"/>
      <c r="AM55" s="224"/>
    </row>
    <row r="56" spans="1:73" ht="15.75" customHeight="1">
      <c r="A56" s="931">
        <v>301</v>
      </c>
      <c r="B56" s="932" t="s">
        <v>70</v>
      </c>
      <c r="C56" s="933">
        <v>276044</v>
      </c>
      <c r="D56" s="934">
        <v>43</v>
      </c>
      <c r="E56" s="935">
        <v>2.13</v>
      </c>
      <c r="F56" s="936">
        <v>22</v>
      </c>
      <c r="G56" s="933"/>
      <c r="H56" s="937"/>
      <c r="I56" s="935"/>
      <c r="J56" s="938"/>
      <c r="K56" s="933">
        <v>276044</v>
      </c>
      <c r="L56" s="937">
        <v>43</v>
      </c>
      <c r="M56" s="925">
        <v>2.13</v>
      </c>
      <c r="N56" s="938">
        <v>22</v>
      </c>
      <c r="O56" s="230"/>
      <c r="P56" s="143"/>
      <c r="Q56" s="143"/>
      <c r="R56" s="143"/>
      <c r="S56" s="431"/>
      <c r="T56" s="418"/>
      <c r="U56" s="232"/>
      <c r="V56" s="431"/>
      <c r="W56" s="144"/>
      <c r="X56" s="232"/>
      <c r="Y56" s="429"/>
      <c r="Z56" s="430"/>
      <c r="AA56" s="432"/>
      <c r="AB56" s="430"/>
      <c r="AC56" s="432"/>
      <c r="AD56" s="430"/>
      <c r="AE56" s="432"/>
      <c r="AF56" s="231"/>
      <c r="AG56" s="233"/>
      <c r="AH56" s="224"/>
      <c r="AI56" s="224"/>
      <c r="AJ56" s="224"/>
      <c r="AK56" s="224"/>
      <c r="AL56" s="224"/>
      <c r="AM56" s="224"/>
      <c r="AN56" s="144"/>
      <c r="AO56" s="144"/>
      <c r="AP56" s="144"/>
      <c r="AQ56" s="144"/>
      <c r="AR56" s="144"/>
      <c r="AS56" s="144"/>
      <c r="AT56" s="144"/>
      <c r="AU56" s="144"/>
      <c r="AV56" s="144"/>
      <c r="AW56" s="144"/>
      <c r="AX56" s="144"/>
      <c r="AY56" s="144"/>
      <c r="AZ56" s="144"/>
      <c r="BA56" s="144"/>
      <c r="BB56" s="144"/>
      <c r="BC56" s="144"/>
      <c r="BD56" s="144"/>
      <c r="BE56" s="144"/>
      <c r="BF56" s="144"/>
      <c r="BG56" s="144"/>
      <c r="BH56" s="144"/>
      <c r="BI56" s="144"/>
      <c r="BJ56" s="144"/>
      <c r="BK56" s="144"/>
      <c r="BL56" s="144"/>
      <c r="BM56" s="144"/>
      <c r="BN56" s="144"/>
      <c r="BO56" s="144"/>
      <c r="BP56" s="144"/>
      <c r="BQ56" s="144"/>
      <c r="BR56" s="144"/>
      <c r="BS56" s="144"/>
      <c r="BT56" s="144"/>
      <c r="BU56" s="144"/>
    </row>
    <row r="57" spans="1:73" ht="15.75" customHeight="1">
      <c r="A57" s="909">
        <v>303</v>
      </c>
      <c r="B57" s="864" t="s">
        <v>74</v>
      </c>
      <c r="C57" s="950" t="s">
        <v>615</v>
      </c>
      <c r="D57" s="951" t="s">
        <v>615</v>
      </c>
      <c r="E57" s="952" t="s">
        <v>615</v>
      </c>
      <c r="F57" s="953" t="s">
        <v>615</v>
      </c>
      <c r="G57" s="950"/>
      <c r="H57" s="951"/>
      <c r="I57" s="952"/>
      <c r="J57" s="953"/>
      <c r="K57" s="950" t="s">
        <v>615</v>
      </c>
      <c r="L57" s="954" t="s">
        <v>615</v>
      </c>
      <c r="M57" s="952" t="s">
        <v>615</v>
      </c>
      <c r="N57" s="955" t="s">
        <v>615</v>
      </c>
      <c r="O57" s="230"/>
      <c r="P57" s="143"/>
      <c r="Q57" s="143"/>
      <c r="R57" s="143"/>
      <c r="S57" s="431"/>
      <c r="T57" s="418"/>
      <c r="U57" s="232"/>
      <c r="V57" s="431"/>
      <c r="W57" s="144"/>
      <c r="X57" s="232"/>
      <c r="Y57" s="429"/>
      <c r="Z57" s="430"/>
      <c r="AA57" s="432"/>
      <c r="AB57" s="430"/>
      <c r="AC57" s="432"/>
      <c r="AD57" s="430"/>
      <c r="AE57" s="432"/>
      <c r="AF57" s="231"/>
      <c r="AG57" s="233"/>
      <c r="AH57" s="224"/>
      <c r="AI57" s="224"/>
      <c r="AJ57" s="224"/>
      <c r="AK57" s="224"/>
      <c r="AL57" s="224"/>
      <c r="AM57" s="224"/>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c r="BP57" s="144"/>
      <c r="BQ57" s="144"/>
      <c r="BR57" s="144"/>
      <c r="BS57" s="144"/>
      <c r="BT57" s="144"/>
      <c r="BU57" s="144"/>
    </row>
    <row r="58" spans="1:73" ht="15.75" customHeight="1">
      <c r="A58" s="909">
        <v>305</v>
      </c>
      <c r="B58" s="864" t="s">
        <v>75</v>
      </c>
      <c r="C58" s="921">
        <v>293873</v>
      </c>
      <c r="D58" s="926">
        <v>42</v>
      </c>
      <c r="E58" s="925">
        <v>7.05</v>
      </c>
      <c r="F58" s="922">
        <v>3</v>
      </c>
      <c r="G58" s="921"/>
      <c r="H58" s="926"/>
      <c r="I58" s="925"/>
      <c r="J58" s="922"/>
      <c r="K58" s="921">
        <v>293873</v>
      </c>
      <c r="L58" s="927">
        <v>42</v>
      </c>
      <c r="M58" s="925">
        <v>7.05</v>
      </c>
      <c r="N58" s="924">
        <v>2</v>
      </c>
      <c r="O58" s="230"/>
      <c r="P58" s="143"/>
      <c r="Q58" s="143"/>
      <c r="R58" s="143"/>
      <c r="S58" s="431"/>
      <c r="T58" s="418"/>
      <c r="U58" s="232"/>
      <c r="V58" s="431"/>
      <c r="W58" s="144"/>
      <c r="X58" s="232"/>
      <c r="Y58" s="429"/>
      <c r="Z58" s="430"/>
      <c r="AA58" s="432"/>
      <c r="AB58" s="430"/>
      <c r="AC58" s="432"/>
      <c r="AD58" s="430"/>
      <c r="AE58" s="432"/>
      <c r="AF58" s="231"/>
      <c r="AG58" s="233"/>
      <c r="AH58" s="224"/>
      <c r="AI58" s="224"/>
      <c r="AJ58" s="224"/>
      <c r="AK58" s="224"/>
      <c r="AL58" s="224"/>
      <c r="AM58" s="224"/>
      <c r="AN58" s="144"/>
      <c r="AO58" s="144"/>
      <c r="AP58" s="144"/>
      <c r="AQ58" s="144"/>
      <c r="AR58" s="144"/>
      <c r="AS58" s="144"/>
      <c r="AT58" s="144"/>
      <c r="AU58" s="144"/>
      <c r="AV58" s="144"/>
      <c r="AW58" s="144"/>
      <c r="AX58" s="144"/>
      <c r="AY58" s="144"/>
      <c r="AZ58" s="144"/>
      <c r="BA58" s="144"/>
      <c r="BB58" s="144"/>
      <c r="BC58" s="144"/>
      <c r="BD58" s="144"/>
      <c r="BE58" s="144"/>
      <c r="BF58" s="144"/>
      <c r="BG58" s="144"/>
      <c r="BH58" s="144"/>
      <c r="BI58" s="144"/>
      <c r="BJ58" s="144"/>
      <c r="BK58" s="144"/>
      <c r="BL58" s="144"/>
      <c r="BM58" s="144"/>
      <c r="BN58" s="144"/>
      <c r="BO58" s="144"/>
      <c r="BP58" s="144"/>
      <c r="BQ58" s="144"/>
      <c r="BR58" s="144"/>
      <c r="BS58" s="144"/>
      <c r="BT58" s="144"/>
      <c r="BU58" s="144"/>
    </row>
    <row r="59" spans="1:73" ht="15.75" customHeight="1">
      <c r="A59" s="909">
        <v>306</v>
      </c>
      <c r="B59" s="864" t="s">
        <v>81</v>
      </c>
      <c r="C59" s="921">
        <v>171544</v>
      </c>
      <c r="D59" s="926">
        <v>47</v>
      </c>
      <c r="E59" s="925">
        <v>0.76</v>
      </c>
      <c r="F59" s="922">
        <v>33</v>
      </c>
      <c r="G59" s="921"/>
      <c r="H59" s="926"/>
      <c r="I59" s="925"/>
      <c r="J59" s="922"/>
      <c r="K59" s="921">
        <v>171544</v>
      </c>
      <c r="L59" s="927">
        <v>47</v>
      </c>
      <c r="M59" s="925">
        <v>0.76</v>
      </c>
      <c r="N59" s="924">
        <v>32</v>
      </c>
      <c r="O59" s="230"/>
      <c r="P59" s="143"/>
      <c r="Q59" s="143"/>
      <c r="R59" s="143"/>
      <c r="S59" s="431"/>
      <c r="T59" s="418"/>
      <c r="U59" s="232"/>
      <c r="V59" s="431"/>
      <c r="W59" s="144"/>
      <c r="X59" s="232"/>
      <c r="Y59" s="429"/>
      <c r="Z59" s="430"/>
      <c r="AA59" s="432"/>
      <c r="AB59" s="430"/>
      <c r="AC59" s="432"/>
      <c r="AD59" s="430"/>
      <c r="AE59" s="432"/>
      <c r="AF59" s="231"/>
      <c r="AG59" s="233"/>
      <c r="AH59" s="224"/>
      <c r="AI59" s="224"/>
      <c r="AJ59" s="224"/>
      <c r="AK59" s="224"/>
      <c r="AL59" s="224"/>
      <c r="AM59" s="224"/>
      <c r="AN59" s="144"/>
      <c r="AO59" s="144"/>
      <c r="AP59" s="144"/>
      <c r="AQ59" s="144"/>
      <c r="AR59" s="144"/>
      <c r="AS59" s="144"/>
      <c r="AT59" s="144"/>
      <c r="AU59" s="144"/>
      <c r="AV59" s="144"/>
      <c r="AW59" s="144"/>
      <c r="AX59" s="144"/>
      <c r="AY59" s="144"/>
      <c r="AZ59" s="144"/>
      <c r="BA59" s="144"/>
      <c r="BB59" s="144"/>
      <c r="BC59" s="144"/>
      <c r="BD59" s="144"/>
      <c r="BE59" s="144"/>
      <c r="BF59" s="144"/>
      <c r="BG59" s="144"/>
      <c r="BH59" s="144"/>
      <c r="BI59" s="144"/>
      <c r="BJ59" s="144"/>
      <c r="BK59" s="144"/>
      <c r="BL59" s="144"/>
      <c r="BM59" s="144"/>
      <c r="BN59" s="144"/>
      <c r="BO59" s="144"/>
      <c r="BP59" s="144"/>
      <c r="BQ59" s="144"/>
      <c r="BR59" s="144"/>
      <c r="BS59" s="144"/>
      <c r="BT59" s="144"/>
      <c r="BU59" s="144"/>
    </row>
    <row r="60" spans="1:73" ht="15.75" customHeight="1">
      <c r="A60" s="909">
        <v>307</v>
      </c>
      <c r="B60" s="864" t="s">
        <v>82</v>
      </c>
      <c r="C60" s="921">
        <v>176121</v>
      </c>
      <c r="D60" s="926">
        <v>46</v>
      </c>
      <c r="E60" s="925">
        <v>2.52</v>
      </c>
      <c r="F60" s="922">
        <v>18</v>
      </c>
      <c r="G60" s="921"/>
      <c r="H60" s="926"/>
      <c r="I60" s="925"/>
      <c r="J60" s="922"/>
      <c r="K60" s="921">
        <v>176121</v>
      </c>
      <c r="L60" s="927">
        <v>46</v>
      </c>
      <c r="M60" s="925">
        <v>2.52</v>
      </c>
      <c r="N60" s="924">
        <v>17</v>
      </c>
      <c r="O60" s="230"/>
      <c r="P60" s="143"/>
      <c r="Q60" s="143"/>
      <c r="R60" s="143"/>
      <c r="S60" s="431"/>
      <c r="T60" s="418"/>
      <c r="U60" s="232"/>
      <c r="V60" s="431"/>
      <c r="W60" s="144"/>
      <c r="X60" s="232"/>
      <c r="Y60" s="429"/>
      <c r="Z60" s="430"/>
      <c r="AA60" s="432"/>
      <c r="AB60" s="430"/>
      <c r="AC60" s="432"/>
      <c r="AD60" s="430"/>
      <c r="AE60" s="432"/>
      <c r="AF60" s="231"/>
      <c r="AG60" s="233"/>
      <c r="AH60" s="224"/>
      <c r="AI60" s="224"/>
      <c r="AJ60" s="224"/>
      <c r="AK60" s="224"/>
      <c r="AL60" s="224"/>
      <c r="AM60" s="224"/>
      <c r="AN60" s="144"/>
      <c r="AO60" s="144"/>
      <c r="AP60" s="144"/>
      <c r="AQ60" s="144"/>
      <c r="AR60" s="144"/>
      <c r="AS60" s="144"/>
      <c r="AT60" s="144"/>
      <c r="AU60" s="144"/>
      <c r="AV60" s="144"/>
      <c r="AW60" s="144"/>
      <c r="AX60" s="144"/>
      <c r="AY60" s="144"/>
      <c r="AZ60" s="144"/>
      <c r="BA60" s="144"/>
      <c r="BB60" s="144"/>
      <c r="BC60" s="144"/>
      <c r="BD60" s="144"/>
      <c r="BE60" s="144"/>
      <c r="BF60" s="144"/>
      <c r="BG60" s="144"/>
      <c r="BH60" s="144"/>
      <c r="BI60" s="144"/>
      <c r="BJ60" s="144"/>
      <c r="BK60" s="144"/>
      <c r="BL60" s="144"/>
      <c r="BM60" s="144"/>
      <c r="BN60" s="144"/>
      <c r="BO60" s="144"/>
      <c r="BP60" s="144"/>
      <c r="BQ60" s="144"/>
      <c r="BR60" s="144"/>
      <c r="BS60" s="144"/>
      <c r="BT60" s="144"/>
      <c r="BU60" s="144"/>
    </row>
    <row r="61" spans="1:73" ht="15.75" customHeight="1">
      <c r="A61" s="909">
        <v>308</v>
      </c>
      <c r="B61" s="864" t="s">
        <v>87</v>
      </c>
      <c r="C61" s="921">
        <v>202094</v>
      </c>
      <c r="D61" s="926">
        <v>45</v>
      </c>
      <c r="E61" s="925">
        <v>-3.88</v>
      </c>
      <c r="F61" s="922">
        <v>46</v>
      </c>
      <c r="G61" s="921"/>
      <c r="H61" s="926"/>
      <c r="I61" s="925"/>
      <c r="J61" s="922"/>
      <c r="K61" s="921">
        <v>202094</v>
      </c>
      <c r="L61" s="927">
        <v>45</v>
      </c>
      <c r="M61" s="925">
        <v>-3.88</v>
      </c>
      <c r="N61" s="924">
        <v>46</v>
      </c>
      <c r="O61" s="230"/>
      <c r="P61" s="143"/>
      <c r="Q61" s="143"/>
      <c r="R61" s="143"/>
      <c r="S61" s="431"/>
      <c r="T61" s="418"/>
      <c r="U61" s="232"/>
      <c r="V61" s="431"/>
      <c r="W61" s="144"/>
      <c r="X61" s="232"/>
      <c r="Y61" s="429"/>
      <c r="Z61" s="430"/>
      <c r="AA61" s="432"/>
      <c r="AB61" s="430"/>
      <c r="AC61" s="432"/>
      <c r="AD61" s="430"/>
      <c r="AE61" s="432"/>
      <c r="AF61" s="231"/>
      <c r="AG61" s="233"/>
      <c r="AH61" s="224"/>
      <c r="AI61" s="224"/>
      <c r="AJ61" s="224"/>
      <c r="AK61" s="224"/>
      <c r="AL61" s="224"/>
      <c r="AM61" s="224"/>
      <c r="AN61" s="144"/>
      <c r="AO61" s="144"/>
      <c r="AP61" s="144"/>
      <c r="AQ61" s="144"/>
      <c r="AR61" s="144"/>
      <c r="AS61" s="144"/>
      <c r="AT61" s="144"/>
      <c r="AU61" s="144"/>
      <c r="AV61" s="144"/>
      <c r="AW61" s="144"/>
      <c r="AX61" s="144"/>
      <c r="AY61" s="144"/>
      <c r="AZ61" s="144"/>
      <c r="BA61" s="144"/>
      <c r="BB61" s="144"/>
      <c r="BC61" s="144"/>
      <c r="BD61" s="144"/>
      <c r="BE61" s="144"/>
      <c r="BF61" s="144"/>
      <c r="BG61" s="144"/>
      <c r="BH61" s="144"/>
      <c r="BI61" s="144"/>
      <c r="BJ61" s="144"/>
      <c r="BK61" s="144"/>
      <c r="BL61" s="144"/>
      <c r="BM61" s="144"/>
      <c r="BN61" s="144"/>
      <c r="BO61" s="144"/>
      <c r="BP61" s="144"/>
      <c r="BQ61" s="144"/>
      <c r="BR61" s="144"/>
      <c r="BS61" s="144"/>
      <c r="BT61" s="144"/>
      <c r="BU61" s="144"/>
    </row>
    <row r="62" spans="1:73" s="147" customFormat="1" ht="15.75" customHeight="1">
      <c r="A62" s="939">
        <v>309</v>
      </c>
      <c r="B62" s="940" t="s">
        <v>88</v>
      </c>
      <c r="C62" s="941">
        <v>206413</v>
      </c>
      <c r="D62" s="942">
        <v>44</v>
      </c>
      <c r="E62" s="943">
        <v>-1.07</v>
      </c>
      <c r="F62" s="944">
        <v>41</v>
      </c>
      <c r="G62" s="941"/>
      <c r="H62" s="945"/>
      <c r="I62" s="943"/>
      <c r="J62" s="944"/>
      <c r="K62" s="941">
        <v>206413</v>
      </c>
      <c r="L62" s="945">
        <v>44</v>
      </c>
      <c r="M62" s="943">
        <v>-1.07</v>
      </c>
      <c r="N62" s="946">
        <v>42</v>
      </c>
      <c r="O62" s="230"/>
      <c r="P62" s="143"/>
      <c r="Q62" s="143"/>
      <c r="R62" s="143"/>
      <c r="S62" s="431"/>
      <c r="T62" s="418"/>
      <c r="U62" s="232"/>
      <c r="V62" s="431"/>
      <c r="W62" s="144"/>
      <c r="X62" s="232"/>
      <c r="Y62" s="429"/>
      <c r="Z62" s="430"/>
      <c r="AA62" s="432"/>
      <c r="AB62" s="430"/>
      <c r="AC62" s="432"/>
      <c r="AD62" s="430"/>
      <c r="AE62" s="432"/>
      <c r="AF62" s="231"/>
      <c r="AG62" s="233"/>
      <c r="AH62" s="224"/>
      <c r="AI62" s="224"/>
      <c r="AJ62" s="224"/>
      <c r="AK62" s="224"/>
      <c r="AL62" s="224"/>
      <c r="AM62" s="224"/>
      <c r="AN62" s="144"/>
      <c r="AO62" s="144"/>
      <c r="AP62" s="144"/>
      <c r="AQ62" s="144"/>
      <c r="AR62" s="144"/>
      <c r="AS62" s="144"/>
      <c r="AT62" s="144"/>
      <c r="AU62" s="144"/>
      <c r="AV62" s="144"/>
      <c r="AW62" s="144"/>
      <c r="AX62" s="144"/>
      <c r="AY62" s="144"/>
      <c r="AZ62" s="144"/>
      <c r="BA62" s="144"/>
      <c r="BB62" s="144"/>
      <c r="BC62" s="144"/>
      <c r="BD62" s="144"/>
      <c r="BE62" s="144"/>
      <c r="BF62" s="144"/>
      <c r="BG62" s="144"/>
      <c r="BH62" s="144"/>
      <c r="BI62" s="144"/>
      <c r="BJ62" s="144"/>
      <c r="BK62" s="144"/>
      <c r="BL62" s="144"/>
      <c r="BM62" s="144"/>
      <c r="BN62" s="144"/>
      <c r="BO62" s="144"/>
      <c r="BP62" s="144"/>
      <c r="BQ62" s="144"/>
      <c r="BR62" s="144"/>
      <c r="BS62" s="144"/>
      <c r="BT62" s="144"/>
      <c r="BU62" s="144"/>
    </row>
    <row r="63" spans="1:73" ht="15" customHeight="1">
      <c r="A63" s="895"/>
      <c r="B63" s="947" t="s">
        <v>652</v>
      </c>
      <c r="C63" s="948"/>
      <c r="D63" s="948"/>
      <c r="E63" s="948"/>
      <c r="F63" s="948"/>
      <c r="G63" s="948"/>
      <c r="H63" s="948"/>
      <c r="I63" s="948"/>
      <c r="J63" s="948"/>
      <c r="K63" s="948"/>
      <c r="L63" s="948"/>
      <c r="M63" s="948"/>
      <c r="N63" s="948"/>
      <c r="O63" s="144"/>
      <c r="P63" s="144"/>
      <c r="Q63" s="144"/>
      <c r="R63" s="144"/>
      <c r="S63" s="144"/>
      <c r="T63" s="415"/>
      <c r="U63" s="144"/>
      <c r="V63" s="144"/>
      <c r="W63" s="144"/>
      <c r="X63" s="144"/>
      <c r="Y63" s="144"/>
      <c r="Z63" s="144"/>
      <c r="AA63" s="144"/>
      <c r="AB63" s="144"/>
      <c r="AC63" s="144"/>
      <c r="AD63" s="144"/>
      <c r="AE63" s="144"/>
      <c r="AF63" s="144"/>
      <c r="AG63" s="416"/>
      <c r="AH63" s="224"/>
      <c r="AI63" s="224"/>
      <c r="AJ63" s="144"/>
      <c r="AK63" s="144"/>
      <c r="AL63" s="144"/>
      <c r="AM63" s="144"/>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44"/>
      <c r="BP63" s="144"/>
      <c r="BQ63" s="144"/>
      <c r="BR63" s="144"/>
      <c r="BS63" s="144"/>
      <c r="BT63" s="144"/>
      <c r="BU63" s="144"/>
    </row>
    <row r="64" spans="1:73" ht="15" customHeight="1">
      <c r="A64" s="895"/>
      <c r="B64" s="949"/>
      <c r="C64" s="895"/>
      <c r="D64" s="895"/>
      <c r="E64" s="895"/>
      <c r="F64" s="895"/>
      <c r="G64" s="895"/>
      <c r="H64" s="895"/>
      <c r="I64" s="895"/>
      <c r="J64" s="895"/>
      <c r="K64" s="895"/>
      <c r="L64" s="895"/>
      <c r="M64" s="895"/>
      <c r="N64" s="895"/>
      <c r="O64" s="144"/>
      <c r="P64" s="144"/>
      <c r="Q64" s="144"/>
      <c r="R64" s="144"/>
      <c r="S64" s="144"/>
      <c r="T64" s="415"/>
      <c r="U64" s="144"/>
      <c r="V64" s="144"/>
      <c r="W64" s="144"/>
      <c r="X64" s="144"/>
      <c r="Y64" s="144"/>
      <c r="Z64" s="144"/>
      <c r="AA64" s="144"/>
      <c r="AB64" s="144"/>
      <c r="AC64" s="144"/>
      <c r="AD64" s="144"/>
      <c r="AE64" s="144"/>
      <c r="AF64" s="144"/>
      <c r="AG64" s="416"/>
      <c r="AH64" s="144"/>
      <c r="AI64" s="416"/>
      <c r="AJ64" s="144"/>
      <c r="AK64" s="144"/>
      <c r="AL64" s="144"/>
      <c r="AM64" s="144"/>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c r="BK64" s="144"/>
      <c r="BL64" s="144"/>
      <c r="BM64" s="144"/>
      <c r="BN64" s="144"/>
      <c r="BO64" s="144"/>
      <c r="BP64" s="144"/>
      <c r="BQ64" s="144"/>
      <c r="BR64" s="144"/>
      <c r="BS64" s="144"/>
      <c r="BT64" s="144"/>
      <c r="BU64" s="144"/>
    </row>
    <row r="65" spans="15:73" ht="12">
      <c r="O65" s="144"/>
      <c r="P65" s="144"/>
      <c r="Q65" s="144"/>
      <c r="R65" s="144"/>
      <c r="S65" s="144"/>
      <c r="T65" s="415"/>
      <c r="U65" s="144"/>
      <c r="V65" s="144"/>
      <c r="W65" s="144"/>
      <c r="X65" s="144"/>
      <c r="Y65" s="144"/>
      <c r="Z65" s="144"/>
      <c r="AA65" s="144"/>
      <c r="AB65" s="144"/>
      <c r="AC65" s="144"/>
      <c r="AD65" s="144"/>
      <c r="AE65" s="144"/>
      <c r="AF65" s="144"/>
      <c r="AG65" s="416"/>
      <c r="AH65" s="144"/>
      <c r="AI65" s="416"/>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row>
    <row r="66" spans="15:73" ht="12">
      <c r="O66" s="144"/>
      <c r="P66" s="144"/>
      <c r="Q66" s="144"/>
      <c r="R66" s="144"/>
      <c r="S66" s="144"/>
      <c r="T66" s="415"/>
      <c r="U66" s="144"/>
      <c r="V66" s="144"/>
      <c r="W66" s="144"/>
      <c r="X66" s="144"/>
      <c r="Y66" s="144"/>
      <c r="Z66" s="144"/>
      <c r="AA66" s="144"/>
      <c r="AB66" s="144"/>
      <c r="AC66" s="144"/>
      <c r="AD66" s="144"/>
      <c r="AE66" s="144"/>
      <c r="AF66" s="144"/>
      <c r="AG66" s="416"/>
      <c r="AH66" s="144"/>
      <c r="AI66" s="416"/>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c r="BF66" s="144"/>
      <c r="BG66" s="144"/>
      <c r="BH66" s="144"/>
      <c r="BI66" s="144"/>
      <c r="BJ66" s="144"/>
      <c r="BK66" s="144"/>
      <c r="BL66" s="144"/>
      <c r="BM66" s="144"/>
      <c r="BN66" s="144"/>
      <c r="BO66" s="144"/>
      <c r="BP66" s="144"/>
      <c r="BQ66" s="144"/>
      <c r="BR66" s="144"/>
      <c r="BS66" s="144"/>
      <c r="BT66" s="144"/>
      <c r="BU66" s="144"/>
    </row>
    <row r="67" spans="15:73" ht="12">
      <c r="O67" s="144"/>
      <c r="P67" s="144"/>
      <c r="Q67" s="144"/>
      <c r="R67" s="144"/>
      <c r="S67" s="144"/>
      <c r="T67" s="415"/>
      <c r="U67" s="144"/>
      <c r="V67" s="144"/>
      <c r="W67" s="144"/>
      <c r="X67" s="144"/>
      <c r="Y67" s="144"/>
      <c r="Z67" s="144"/>
      <c r="AA67" s="144"/>
      <c r="AB67" s="144"/>
      <c r="AC67" s="144"/>
      <c r="AD67" s="144"/>
      <c r="AE67" s="144"/>
      <c r="AF67" s="144"/>
      <c r="AG67" s="416"/>
      <c r="AH67" s="144"/>
      <c r="AI67" s="416"/>
      <c r="AJ67" s="144"/>
      <c r="AK67" s="144"/>
      <c r="AL67" s="144"/>
      <c r="AM67" s="144"/>
      <c r="AN67" s="144"/>
      <c r="AO67" s="144"/>
      <c r="AP67" s="144"/>
      <c r="AQ67" s="144"/>
      <c r="AR67" s="144"/>
      <c r="AS67" s="144"/>
      <c r="AT67" s="144"/>
      <c r="AU67" s="144"/>
      <c r="AV67" s="144"/>
      <c r="AW67" s="144"/>
      <c r="AX67" s="144"/>
      <c r="AY67" s="144"/>
      <c r="AZ67" s="144"/>
      <c r="BA67" s="144"/>
      <c r="BB67" s="144"/>
      <c r="BC67" s="144"/>
      <c r="BD67" s="144"/>
      <c r="BE67" s="144"/>
      <c r="BF67" s="144"/>
      <c r="BG67" s="144"/>
      <c r="BH67" s="144"/>
      <c r="BI67" s="144"/>
      <c r="BJ67" s="144"/>
      <c r="BK67" s="144"/>
      <c r="BL67" s="144"/>
      <c r="BM67" s="144"/>
      <c r="BN67" s="144"/>
      <c r="BO67" s="144"/>
      <c r="BP67" s="144"/>
      <c r="BQ67" s="144"/>
      <c r="BR67" s="144"/>
      <c r="BS67" s="144"/>
      <c r="BT67" s="144"/>
      <c r="BU67" s="144"/>
    </row>
  </sheetData>
  <sheetProtection/>
  <mergeCells count="8">
    <mergeCell ref="P3:P4"/>
    <mergeCell ref="Y3:Y4"/>
    <mergeCell ref="A3:A4"/>
    <mergeCell ref="B3:B4"/>
    <mergeCell ref="C3:F3"/>
    <mergeCell ref="G3:J3"/>
    <mergeCell ref="K3:N3"/>
    <mergeCell ref="O3:O4"/>
  </mergeCells>
  <printOptions/>
  <pageMargins left="0.75" right="0.43" top="0.72" bottom="0.51" header="0.512" footer="0.31"/>
  <pageSetup horizontalDpi="600" verticalDpi="600" orientation="portrait" paperSize="9" scale="78" r:id="rId1"/>
  <colBreaks count="1" manualBreakCount="1">
    <brk id="24" max="64" man="1"/>
  </colBreaks>
</worksheet>
</file>

<file path=xl/worksheets/sheet16.xml><?xml version="1.0" encoding="utf-8"?>
<worksheet xmlns="http://schemas.openxmlformats.org/spreadsheetml/2006/main" xmlns:r="http://schemas.openxmlformats.org/officeDocument/2006/relationships">
  <dimension ref="A1:AH95"/>
  <sheetViews>
    <sheetView view="pageBreakPreview"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5.125" style="236" customWidth="1"/>
    <col min="2" max="2" width="21.00390625" style="236" customWidth="1"/>
    <col min="3" max="4" width="5.375" style="236" customWidth="1"/>
    <col min="5" max="5" width="6.00390625" style="218" customWidth="1"/>
    <col min="6" max="6" width="6.75390625" style="218" customWidth="1"/>
    <col min="7" max="7" width="10.625" style="218" customWidth="1"/>
    <col min="8" max="8" width="10.625" style="256" customWidth="1"/>
    <col min="9" max="10" width="10.625" style="218" customWidth="1"/>
    <col min="11" max="11" width="7.75390625" style="218" customWidth="1"/>
    <col min="12" max="12" width="3.375" style="235" customWidth="1"/>
    <col min="13" max="13" width="4.875" style="218" customWidth="1"/>
    <col min="14" max="14" width="19.25390625" style="218" customWidth="1"/>
    <col min="15" max="15" width="6.75390625" style="218" customWidth="1"/>
    <col min="16" max="19" width="9.75390625" style="218" customWidth="1"/>
    <col min="20" max="20" width="7.75390625" style="218" customWidth="1"/>
    <col min="21" max="21" width="9.125" style="218" customWidth="1"/>
    <col min="22" max="22" width="9.125" style="236" customWidth="1"/>
    <col min="23" max="23" width="5.125" style="236" customWidth="1"/>
    <col min="24" max="24" width="4.875" style="236" customWidth="1"/>
    <col min="25" max="25" width="19.25390625" style="236" customWidth="1"/>
    <col min="26" max="26" width="6.75390625" style="250" customWidth="1"/>
    <col min="27" max="30" width="9.75390625" style="236" customWidth="1"/>
    <col min="31" max="31" width="7.75390625" style="236" customWidth="1"/>
    <col min="32" max="33" width="9.125" style="236" customWidth="1"/>
    <col min="34" max="34" width="5.125" style="236" customWidth="1"/>
    <col min="35" max="16384" width="9.125" style="236" customWidth="1"/>
  </cols>
  <sheetData>
    <row r="1" spans="1:34" ht="17.25">
      <c r="A1" s="1128" t="s">
        <v>666</v>
      </c>
      <c r="B1" s="956"/>
      <c r="C1" s="956"/>
      <c r="D1" s="957"/>
      <c r="E1" s="958"/>
      <c r="F1" s="543"/>
      <c r="G1" s="543"/>
      <c r="H1" s="959"/>
      <c r="I1" s="960"/>
      <c r="J1" s="960"/>
      <c r="K1" s="543"/>
      <c r="L1" s="961"/>
      <c r="M1" s="1128" t="s">
        <v>667</v>
      </c>
      <c r="N1" s="958"/>
      <c r="O1" s="543"/>
      <c r="P1" s="543"/>
      <c r="Q1" s="960"/>
      <c r="R1" s="960"/>
      <c r="S1" s="960"/>
      <c r="T1" s="543"/>
      <c r="U1" s="540"/>
      <c r="V1" s="962"/>
      <c r="W1" s="962"/>
      <c r="X1" s="1128" t="s">
        <v>668</v>
      </c>
      <c r="Y1" s="958"/>
      <c r="Z1" s="543"/>
      <c r="AA1" s="543"/>
      <c r="AB1" s="960"/>
      <c r="AC1" s="960"/>
      <c r="AD1" s="960"/>
      <c r="AE1" s="543"/>
      <c r="AF1" s="540"/>
      <c r="AG1" s="962"/>
      <c r="AH1" s="962"/>
    </row>
    <row r="2" spans="1:34" ht="20.25" customHeight="1">
      <c r="A2" s="962"/>
      <c r="B2" s="963" t="s">
        <v>275</v>
      </c>
      <c r="C2" s="964"/>
      <c r="D2" s="964"/>
      <c r="E2" s="540"/>
      <c r="F2" s="545"/>
      <c r="G2" s="545"/>
      <c r="H2" s="959"/>
      <c r="I2" s="635"/>
      <c r="J2" s="635"/>
      <c r="K2" s="965"/>
      <c r="L2" s="961"/>
      <c r="M2" s="966" t="s">
        <v>276</v>
      </c>
      <c r="N2" s="854"/>
      <c r="O2" s="545"/>
      <c r="P2" s="545"/>
      <c r="Q2" s="635"/>
      <c r="R2" s="635"/>
      <c r="S2" s="635"/>
      <c r="T2" s="965"/>
      <c r="U2" s="540"/>
      <c r="V2" s="962"/>
      <c r="W2" s="962"/>
      <c r="X2" s="966" t="s">
        <v>277</v>
      </c>
      <c r="Y2" s="854"/>
      <c r="Z2" s="545"/>
      <c r="AA2" s="545"/>
      <c r="AB2" s="635"/>
      <c r="AC2" s="635"/>
      <c r="AD2" s="635"/>
      <c r="AE2" s="967"/>
      <c r="AF2" s="540"/>
      <c r="AG2" s="962"/>
      <c r="AH2" s="962"/>
    </row>
    <row r="3" spans="1:34" ht="12" customHeight="1">
      <c r="A3" s="968"/>
      <c r="B3" s="969"/>
      <c r="C3" s="970" t="s">
        <v>278</v>
      </c>
      <c r="D3" s="970" t="s">
        <v>279</v>
      </c>
      <c r="E3" s="971" t="s">
        <v>280</v>
      </c>
      <c r="F3" s="972" t="s">
        <v>281</v>
      </c>
      <c r="G3" s="1180" t="s">
        <v>282</v>
      </c>
      <c r="H3" s="1181"/>
      <c r="I3" s="1181"/>
      <c r="J3" s="1182"/>
      <c r="K3" s="973" t="s">
        <v>283</v>
      </c>
      <c r="L3" s="974"/>
      <c r="M3" s="975" t="s">
        <v>284</v>
      </c>
      <c r="N3" s="976"/>
      <c r="O3" s="972" t="s">
        <v>281</v>
      </c>
      <c r="P3" s="977" t="s">
        <v>282</v>
      </c>
      <c r="Q3" s="978"/>
      <c r="R3" s="979"/>
      <c r="S3" s="979"/>
      <c r="T3" s="973" t="s">
        <v>283</v>
      </c>
      <c r="U3" s="540"/>
      <c r="V3" s="962"/>
      <c r="W3" s="962"/>
      <c r="X3" s="975" t="s">
        <v>284</v>
      </c>
      <c r="Y3" s="976"/>
      <c r="Z3" s="972" t="s">
        <v>281</v>
      </c>
      <c r="AA3" s="977" t="s">
        <v>282</v>
      </c>
      <c r="AB3" s="978"/>
      <c r="AC3" s="979"/>
      <c r="AD3" s="979"/>
      <c r="AE3" s="973" t="s">
        <v>283</v>
      </c>
      <c r="AF3" s="540"/>
      <c r="AG3" s="962"/>
      <c r="AH3" s="962"/>
    </row>
    <row r="4" spans="1:34" s="237" customFormat="1" ht="13.5" customHeight="1">
      <c r="A4" s="980" t="s">
        <v>7</v>
      </c>
      <c r="B4" s="981" t="s">
        <v>8</v>
      </c>
      <c r="C4" s="982"/>
      <c r="D4" s="983"/>
      <c r="E4" s="984"/>
      <c r="F4" s="985" t="s">
        <v>285</v>
      </c>
      <c r="G4" s="986" t="s">
        <v>286</v>
      </c>
      <c r="H4" s="987" t="s">
        <v>281</v>
      </c>
      <c r="I4" s="988" t="s">
        <v>287</v>
      </c>
      <c r="J4" s="988" t="s">
        <v>288</v>
      </c>
      <c r="K4" s="989" t="s">
        <v>289</v>
      </c>
      <c r="L4" s="990"/>
      <c r="M4" s="991" t="s">
        <v>7</v>
      </c>
      <c r="N4" s="992" t="s">
        <v>8</v>
      </c>
      <c r="O4" s="985" t="s">
        <v>285</v>
      </c>
      <c r="P4" s="986" t="s">
        <v>286</v>
      </c>
      <c r="Q4" s="993" t="s">
        <v>281</v>
      </c>
      <c r="R4" s="988" t="s">
        <v>287</v>
      </c>
      <c r="S4" s="988" t="s">
        <v>288</v>
      </c>
      <c r="T4" s="989" t="s">
        <v>289</v>
      </c>
      <c r="U4" s="994"/>
      <c r="V4" s="995"/>
      <c r="W4" s="995"/>
      <c r="X4" s="991" t="s">
        <v>7</v>
      </c>
      <c r="Y4" s="992" t="s">
        <v>8</v>
      </c>
      <c r="Z4" s="985" t="s">
        <v>285</v>
      </c>
      <c r="AA4" s="986" t="s">
        <v>286</v>
      </c>
      <c r="AB4" s="993" t="s">
        <v>281</v>
      </c>
      <c r="AC4" s="988" t="s">
        <v>287</v>
      </c>
      <c r="AD4" s="988" t="s">
        <v>288</v>
      </c>
      <c r="AE4" s="989" t="s">
        <v>289</v>
      </c>
      <c r="AF4" s="994"/>
      <c r="AG4" s="995"/>
      <c r="AH4" s="995"/>
    </row>
    <row r="5" spans="1:34" s="237" customFormat="1" ht="12" customHeight="1">
      <c r="A5" s="996"/>
      <c r="B5" s="997"/>
      <c r="C5" s="998" t="s">
        <v>290</v>
      </c>
      <c r="D5" s="998" t="s">
        <v>291</v>
      </c>
      <c r="E5" s="999" t="s">
        <v>292</v>
      </c>
      <c r="F5" s="1000" t="s">
        <v>293</v>
      </c>
      <c r="G5" s="1001" t="s">
        <v>294</v>
      </c>
      <c r="H5" s="1002" t="s">
        <v>294</v>
      </c>
      <c r="I5" s="1003" t="s">
        <v>295</v>
      </c>
      <c r="J5" s="1003" t="s">
        <v>295</v>
      </c>
      <c r="K5" s="1004" t="s">
        <v>296</v>
      </c>
      <c r="L5" s="1005"/>
      <c r="M5" s="1006"/>
      <c r="N5" s="1007"/>
      <c r="O5" s="1000" t="s">
        <v>293</v>
      </c>
      <c r="P5" s="1001" t="s">
        <v>294</v>
      </c>
      <c r="Q5" s="1002" t="s">
        <v>294</v>
      </c>
      <c r="R5" s="1003" t="s">
        <v>295</v>
      </c>
      <c r="S5" s="1003" t="s">
        <v>295</v>
      </c>
      <c r="T5" s="1004" t="s">
        <v>296</v>
      </c>
      <c r="U5" s="994"/>
      <c r="V5" s="995"/>
      <c r="W5" s="995"/>
      <c r="X5" s="1006"/>
      <c r="Y5" s="1007"/>
      <c r="Z5" s="1000" t="s">
        <v>293</v>
      </c>
      <c r="AA5" s="1001" t="s">
        <v>294</v>
      </c>
      <c r="AB5" s="1002" t="s">
        <v>294</v>
      </c>
      <c r="AC5" s="1003" t="s">
        <v>295</v>
      </c>
      <c r="AD5" s="1003" t="s">
        <v>295</v>
      </c>
      <c r="AE5" s="1004" t="s">
        <v>296</v>
      </c>
      <c r="AF5" s="994"/>
      <c r="AG5" s="995"/>
      <c r="AH5" s="995"/>
    </row>
    <row r="6" spans="1:34" ht="18" customHeight="1">
      <c r="A6" s="1008" t="s">
        <v>297</v>
      </c>
      <c r="B6" s="1008" t="s">
        <v>298</v>
      </c>
      <c r="C6" s="1009" t="s">
        <v>299</v>
      </c>
      <c r="D6" s="1009">
        <v>3</v>
      </c>
      <c r="E6" s="1010">
        <v>10</v>
      </c>
      <c r="F6" s="1011"/>
      <c r="G6" s="1012">
        <v>11.55</v>
      </c>
      <c r="H6" s="1013"/>
      <c r="I6" s="1014">
        <v>24690</v>
      </c>
      <c r="J6" s="1014">
        <v>26990</v>
      </c>
      <c r="K6" s="1015">
        <v>54</v>
      </c>
      <c r="L6" s="1016"/>
      <c r="M6" s="1017" t="s">
        <v>297</v>
      </c>
      <c r="N6" s="1017" t="s">
        <v>298</v>
      </c>
      <c r="O6" s="1011"/>
      <c r="P6" s="1012">
        <v>3.23</v>
      </c>
      <c r="Q6" s="1018"/>
      <c r="R6" s="1014">
        <v>7080</v>
      </c>
      <c r="S6" s="1014">
        <v>7740</v>
      </c>
      <c r="T6" s="1015">
        <v>19</v>
      </c>
      <c r="U6" s="540"/>
      <c r="V6" s="962"/>
      <c r="W6" s="962"/>
      <c r="X6" s="1017" t="s">
        <v>297</v>
      </c>
      <c r="Y6" s="1017" t="s">
        <v>298</v>
      </c>
      <c r="Z6" s="1011"/>
      <c r="AA6" s="1012">
        <v>3.22</v>
      </c>
      <c r="AB6" s="1013"/>
      <c r="AC6" s="1014">
        <v>7560</v>
      </c>
      <c r="AD6" s="1014">
        <v>6030</v>
      </c>
      <c r="AE6" s="1015">
        <v>16</v>
      </c>
      <c r="AF6" s="540"/>
      <c r="AG6" s="962"/>
      <c r="AH6" s="962"/>
    </row>
    <row r="7" spans="1:34" ht="12" customHeight="1">
      <c r="A7" s="1008" t="s">
        <v>300</v>
      </c>
      <c r="B7" s="1008" t="s">
        <v>653</v>
      </c>
      <c r="C7" s="1019" t="s">
        <v>299</v>
      </c>
      <c r="D7" s="1019">
        <v>3</v>
      </c>
      <c r="E7" s="1010">
        <v>10</v>
      </c>
      <c r="F7" s="1020"/>
      <c r="G7" s="1021">
        <v>9.2</v>
      </c>
      <c r="H7" s="1022"/>
      <c r="I7" s="1023">
        <v>28110</v>
      </c>
      <c r="J7" s="1023">
        <v>20340</v>
      </c>
      <c r="K7" s="602">
        <v>54</v>
      </c>
      <c r="L7" s="1016"/>
      <c r="M7" s="1017" t="s">
        <v>300</v>
      </c>
      <c r="N7" s="1017" t="s">
        <v>653</v>
      </c>
      <c r="O7" s="1020" t="s">
        <v>301</v>
      </c>
      <c r="P7" s="1021">
        <v>1.9</v>
      </c>
      <c r="Q7" s="1024"/>
      <c r="R7" s="1023">
        <v>5660</v>
      </c>
      <c r="S7" s="1023">
        <v>4100</v>
      </c>
      <c r="T7" s="602">
        <v>19</v>
      </c>
      <c r="U7" s="540"/>
      <c r="V7" s="962"/>
      <c r="W7" s="962"/>
      <c r="X7" s="1017" t="s">
        <v>300</v>
      </c>
      <c r="Y7" s="1017" t="s">
        <v>654</v>
      </c>
      <c r="Z7" s="1020" t="s">
        <v>301</v>
      </c>
      <c r="AA7" s="1021">
        <v>3.1</v>
      </c>
      <c r="AB7" s="1022"/>
      <c r="AC7" s="1023">
        <v>10060</v>
      </c>
      <c r="AD7" s="1023">
        <v>5150</v>
      </c>
      <c r="AE7" s="602">
        <v>16</v>
      </c>
      <c r="AF7" s="540"/>
      <c r="AG7" s="962"/>
      <c r="AH7" s="962"/>
    </row>
    <row r="8" spans="1:34" ht="13.5">
      <c r="A8" s="1008" t="s">
        <v>302</v>
      </c>
      <c r="B8" s="1008" t="s">
        <v>303</v>
      </c>
      <c r="C8" s="1019" t="s">
        <v>299</v>
      </c>
      <c r="D8" s="1019">
        <v>3</v>
      </c>
      <c r="E8" s="1010">
        <v>10</v>
      </c>
      <c r="F8" s="1020"/>
      <c r="G8" s="1025">
        <v>9.6</v>
      </c>
      <c r="H8" s="1022"/>
      <c r="I8" s="1023">
        <v>30432</v>
      </c>
      <c r="J8" s="1023">
        <v>22752</v>
      </c>
      <c r="K8" s="602">
        <v>52</v>
      </c>
      <c r="L8" s="1016"/>
      <c r="M8" s="1017" t="s">
        <v>302</v>
      </c>
      <c r="N8" s="1017" t="s">
        <v>303</v>
      </c>
      <c r="O8" s="1020"/>
      <c r="P8" s="1025">
        <v>3.36</v>
      </c>
      <c r="Q8" s="1024"/>
      <c r="R8" s="1023">
        <v>10464</v>
      </c>
      <c r="S8" s="1023">
        <v>7824</v>
      </c>
      <c r="T8" s="602">
        <v>17</v>
      </c>
      <c r="U8" s="540"/>
      <c r="V8" s="962"/>
      <c r="W8" s="962"/>
      <c r="X8" s="1017" t="s">
        <v>302</v>
      </c>
      <c r="Y8" s="1017" t="s">
        <v>303</v>
      </c>
      <c r="Z8" s="1020"/>
      <c r="AA8" s="1025">
        <v>2.88</v>
      </c>
      <c r="AB8" s="1022"/>
      <c r="AC8" s="1023">
        <v>11040</v>
      </c>
      <c r="AD8" s="1023">
        <v>5640</v>
      </c>
      <c r="AE8" s="602">
        <v>16</v>
      </c>
      <c r="AF8" s="540"/>
      <c r="AG8" s="962"/>
      <c r="AH8" s="962"/>
    </row>
    <row r="9" spans="1:34" ht="13.5">
      <c r="A9" s="1008" t="s">
        <v>304</v>
      </c>
      <c r="B9" s="1008" t="s">
        <v>305</v>
      </c>
      <c r="C9" s="1019" t="s">
        <v>299</v>
      </c>
      <c r="D9" s="1026">
        <v>4</v>
      </c>
      <c r="E9" s="1010">
        <v>10</v>
      </c>
      <c r="F9" s="1020" t="s">
        <v>301</v>
      </c>
      <c r="G9" s="1021">
        <v>7.25</v>
      </c>
      <c r="H9" s="1027">
        <v>13</v>
      </c>
      <c r="I9" s="1023">
        <v>30360</v>
      </c>
      <c r="J9" s="1023">
        <v>24720</v>
      </c>
      <c r="K9" s="602">
        <v>54</v>
      </c>
      <c r="L9" s="1016"/>
      <c r="M9" s="1017" t="s">
        <v>304</v>
      </c>
      <c r="N9" s="1017" t="s">
        <v>305</v>
      </c>
      <c r="O9" s="1020" t="s">
        <v>301</v>
      </c>
      <c r="P9" s="1021">
        <v>1.65</v>
      </c>
      <c r="Q9" s="1022">
        <v>5</v>
      </c>
      <c r="R9" s="1023">
        <v>7560</v>
      </c>
      <c r="S9" s="1023">
        <v>5760</v>
      </c>
      <c r="T9" s="602">
        <v>19</v>
      </c>
      <c r="U9" s="540"/>
      <c r="V9" s="962"/>
      <c r="W9" s="962"/>
      <c r="X9" s="1017" t="s">
        <v>304</v>
      </c>
      <c r="Y9" s="1017" t="s">
        <v>305</v>
      </c>
      <c r="Z9" s="1020" t="s">
        <v>301</v>
      </c>
      <c r="AA9" s="1021">
        <v>1.77</v>
      </c>
      <c r="AB9" s="1022">
        <v>1.8</v>
      </c>
      <c r="AC9" s="1023">
        <v>9000</v>
      </c>
      <c r="AD9" s="1023">
        <v>5880</v>
      </c>
      <c r="AE9" s="602">
        <v>16</v>
      </c>
      <c r="AF9" s="540"/>
      <c r="AG9" s="962"/>
      <c r="AH9" s="962"/>
    </row>
    <row r="10" spans="1:34" ht="13.5">
      <c r="A10" s="1008" t="s">
        <v>306</v>
      </c>
      <c r="B10" s="1008" t="s">
        <v>307</v>
      </c>
      <c r="C10" s="1019" t="s">
        <v>299</v>
      </c>
      <c r="D10" s="1019">
        <v>3</v>
      </c>
      <c r="E10" s="1010">
        <v>10</v>
      </c>
      <c r="F10" s="1020"/>
      <c r="G10" s="1021">
        <v>6.9</v>
      </c>
      <c r="H10" s="1022"/>
      <c r="I10" s="1023">
        <v>27720</v>
      </c>
      <c r="J10" s="1023">
        <v>21120</v>
      </c>
      <c r="K10" s="602">
        <v>52</v>
      </c>
      <c r="L10" s="1016"/>
      <c r="M10" s="1017" t="s">
        <v>306</v>
      </c>
      <c r="N10" s="1017" t="s">
        <v>307</v>
      </c>
      <c r="O10" s="1020"/>
      <c r="P10" s="1021">
        <v>2.2</v>
      </c>
      <c r="Q10" s="1024"/>
      <c r="R10" s="1023">
        <v>8040</v>
      </c>
      <c r="S10" s="1023">
        <v>6240</v>
      </c>
      <c r="T10" s="602">
        <v>17</v>
      </c>
      <c r="U10" s="540"/>
      <c r="V10" s="962"/>
      <c r="W10" s="962"/>
      <c r="X10" s="1017" t="s">
        <v>306</v>
      </c>
      <c r="Y10" s="1017" t="s">
        <v>307</v>
      </c>
      <c r="Z10" s="1020"/>
      <c r="AA10" s="1021">
        <v>2.2</v>
      </c>
      <c r="AB10" s="1022"/>
      <c r="AC10" s="1023">
        <v>12720</v>
      </c>
      <c r="AD10" s="1023"/>
      <c r="AE10" s="602">
        <v>16</v>
      </c>
      <c r="AF10" s="540"/>
      <c r="AG10" s="962"/>
      <c r="AH10" s="962"/>
    </row>
    <row r="11" spans="1:34" ht="12" customHeight="1">
      <c r="A11" s="1008" t="s">
        <v>308</v>
      </c>
      <c r="B11" s="1008" t="s">
        <v>655</v>
      </c>
      <c r="C11" s="1019" t="s">
        <v>309</v>
      </c>
      <c r="D11" s="1019">
        <v>4</v>
      </c>
      <c r="E11" s="1010">
        <v>9</v>
      </c>
      <c r="F11" s="1020" t="s">
        <v>301</v>
      </c>
      <c r="G11" s="1021">
        <v>7.9</v>
      </c>
      <c r="H11" s="1022">
        <v>10</v>
      </c>
      <c r="I11" s="1023">
        <v>25000</v>
      </c>
      <c r="J11" s="1023">
        <v>25000</v>
      </c>
      <c r="K11" s="602">
        <v>54</v>
      </c>
      <c r="L11" s="1016"/>
      <c r="M11" s="1017" t="s">
        <v>308</v>
      </c>
      <c r="N11" s="1017" t="s">
        <v>655</v>
      </c>
      <c r="O11" s="1020" t="s">
        <v>301</v>
      </c>
      <c r="P11" s="1021">
        <v>2.4</v>
      </c>
      <c r="Q11" s="1024">
        <v>5</v>
      </c>
      <c r="R11" s="1023">
        <v>7800</v>
      </c>
      <c r="S11" s="1023">
        <v>7200</v>
      </c>
      <c r="T11" s="602">
        <v>19</v>
      </c>
      <c r="U11" s="540"/>
      <c r="V11" s="962"/>
      <c r="W11" s="962"/>
      <c r="X11" s="1017" t="s">
        <v>308</v>
      </c>
      <c r="Y11" s="1017" t="s">
        <v>655</v>
      </c>
      <c r="Z11" s="1020" t="s">
        <v>301</v>
      </c>
      <c r="AA11" s="1021">
        <v>2.2</v>
      </c>
      <c r="AB11" s="1022">
        <v>2.2</v>
      </c>
      <c r="AC11" s="1023">
        <v>9300</v>
      </c>
      <c r="AD11" s="1023">
        <v>6000</v>
      </c>
      <c r="AE11" s="602">
        <v>16</v>
      </c>
      <c r="AF11" s="540"/>
      <c r="AG11" s="962"/>
      <c r="AH11" s="962"/>
    </row>
    <row r="12" spans="1:34" ht="13.5">
      <c r="A12" s="1008" t="s">
        <v>310</v>
      </c>
      <c r="B12" s="1008" t="s">
        <v>311</v>
      </c>
      <c r="C12" s="1019" t="s">
        <v>299</v>
      </c>
      <c r="D12" s="1019">
        <v>3</v>
      </c>
      <c r="E12" s="1010">
        <v>8</v>
      </c>
      <c r="F12" s="1020"/>
      <c r="G12" s="1021">
        <v>6.3</v>
      </c>
      <c r="H12" s="1022"/>
      <c r="I12" s="1023">
        <v>29760</v>
      </c>
      <c r="J12" s="1023">
        <v>21120</v>
      </c>
      <c r="K12" s="602">
        <v>52</v>
      </c>
      <c r="L12" s="1016"/>
      <c r="M12" s="1017" t="s">
        <v>310</v>
      </c>
      <c r="N12" s="1017" t="s">
        <v>311</v>
      </c>
      <c r="O12" s="1020"/>
      <c r="P12" s="1021">
        <v>2.7</v>
      </c>
      <c r="Q12" s="1024"/>
      <c r="R12" s="1023">
        <v>11520</v>
      </c>
      <c r="S12" s="1023">
        <v>8280</v>
      </c>
      <c r="T12" s="602">
        <v>17</v>
      </c>
      <c r="U12" s="540"/>
      <c r="V12" s="962"/>
      <c r="W12" s="962"/>
      <c r="X12" s="1017" t="s">
        <v>310</v>
      </c>
      <c r="Y12" s="1017" t="s">
        <v>311</v>
      </c>
      <c r="Z12" s="1020"/>
      <c r="AA12" s="1021">
        <v>2.6</v>
      </c>
      <c r="AB12" s="1022"/>
      <c r="AC12" s="1023">
        <v>13440</v>
      </c>
      <c r="AD12" s="1023">
        <v>6720</v>
      </c>
      <c r="AE12" s="602">
        <v>16</v>
      </c>
      <c r="AF12" s="540"/>
      <c r="AG12" s="962"/>
      <c r="AH12" s="962"/>
    </row>
    <row r="13" spans="1:34" ht="13.5">
      <c r="A13" s="1008" t="s">
        <v>312</v>
      </c>
      <c r="B13" s="1008" t="s">
        <v>313</v>
      </c>
      <c r="C13" s="1019" t="s">
        <v>309</v>
      </c>
      <c r="D13" s="1019">
        <v>3</v>
      </c>
      <c r="E13" s="1010">
        <v>10</v>
      </c>
      <c r="F13" s="1020"/>
      <c r="G13" s="1021">
        <v>8.48</v>
      </c>
      <c r="H13" s="1022"/>
      <c r="I13" s="1023">
        <v>26800</v>
      </c>
      <c r="J13" s="1023">
        <v>22500</v>
      </c>
      <c r="K13" s="602">
        <v>54</v>
      </c>
      <c r="L13" s="1016"/>
      <c r="M13" s="1017" t="s">
        <v>312</v>
      </c>
      <c r="N13" s="1017" t="s">
        <v>313</v>
      </c>
      <c r="O13" s="1020"/>
      <c r="P13" s="1021">
        <v>1.88</v>
      </c>
      <c r="Q13" s="1024"/>
      <c r="R13" s="1023">
        <v>7900</v>
      </c>
      <c r="S13" s="1023">
        <v>6900</v>
      </c>
      <c r="T13" s="602">
        <v>19</v>
      </c>
      <c r="U13" s="540"/>
      <c r="V13" s="962"/>
      <c r="W13" s="962"/>
      <c r="X13" s="1017" t="s">
        <v>312</v>
      </c>
      <c r="Y13" s="1017" t="s">
        <v>313</v>
      </c>
      <c r="Z13" s="1020"/>
      <c r="AA13" s="1021">
        <v>2.09</v>
      </c>
      <c r="AB13" s="1022"/>
      <c r="AC13" s="1023">
        <v>11800</v>
      </c>
      <c r="AD13" s="1023">
        <v>9300</v>
      </c>
      <c r="AE13" s="602">
        <v>16</v>
      </c>
      <c r="AF13" s="540"/>
      <c r="AG13" s="962"/>
      <c r="AH13" s="962"/>
    </row>
    <row r="14" spans="1:34" ht="13.5">
      <c r="A14" s="1008" t="s">
        <v>314</v>
      </c>
      <c r="B14" s="1008" t="s">
        <v>315</v>
      </c>
      <c r="C14" s="1019" t="s">
        <v>309</v>
      </c>
      <c r="D14" s="1019">
        <v>3</v>
      </c>
      <c r="E14" s="1010">
        <v>8</v>
      </c>
      <c r="F14" s="1020"/>
      <c r="G14" s="1021">
        <v>6.74</v>
      </c>
      <c r="H14" s="1022"/>
      <c r="I14" s="1023">
        <v>24720</v>
      </c>
      <c r="J14" s="1023">
        <v>15000</v>
      </c>
      <c r="K14" s="602">
        <v>54</v>
      </c>
      <c r="L14" s="1016"/>
      <c r="M14" s="1017" t="s">
        <v>314</v>
      </c>
      <c r="N14" s="1017" t="s">
        <v>315</v>
      </c>
      <c r="O14" s="1020"/>
      <c r="P14" s="1021">
        <v>1.66</v>
      </c>
      <c r="Q14" s="1024"/>
      <c r="R14" s="1023">
        <v>6720</v>
      </c>
      <c r="S14" s="1023">
        <v>6600</v>
      </c>
      <c r="T14" s="602">
        <v>19</v>
      </c>
      <c r="U14" s="540"/>
      <c r="V14" s="962"/>
      <c r="W14" s="962"/>
      <c r="X14" s="1017" t="s">
        <v>314</v>
      </c>
      <c r="Y14" s="1017" t="s">
        <v>315</v>
      </c>
      <c r="Z14" s="1020"/>
      <c r="AA14" s="1021">
        <v>1.65</v>
      </c>
      <c r="AB14" s="1022"/>
      <c r="AC14" s="1023">
        <v>8400</v>
      </c>
      <c r="AD14" s="1023">
        <v>3000</v>
      </c>
      <c r="AE14" s="602">
        <v>16</v>
      </c>
      <c r="AF14" s="540"/>
      <c r="AG14" s="962"/>
      <c r="AH14" s="962"/>
    </row>
    <row r="15" spans="1:34" ht="15" customHeight="1">
      <c r="A15" s="1008" t="s">
        <v>316</v>
      </c>
      <c r="B15" s="1008" t="s">
        <v>50</v>
      </c>
      <c r="C15" s="1019" t="s">
        <v>299</v>
      </c>
      <c r="D15" s="1019">
        <v>3</v>
      </c>
      <c r="E15" s="1010">
        <v>9</v>
      </c>
      <c r="F15" s="1020"/>
      <c r="G15" s="1021">
        <v>7.8</v>
      </c>
      <c r="H15" s="1022"/>
      <c r="I15" s="1023">
        <v>25600</v>
      </c>
      <c r="J15" s="1023">
        <v>22800</v>
      </c>
      <c r="K15" s="602">
        <v>54</v>
      </c>
      <c r="L15" s="1016"/>
      <c r="M15" s="1017" t="s">
        <v>316</v>
      </c>
      <c r="N15" s="1017" t="s">
        <v>50</v>
      </c>
      <c r="O15" s="1020"/>
      <c r="P15" s="1021">
        <v>1.8</v>
      </c>
      <c r="Q15" s="1028"/>
      <c r="R15" s="1023">
        <v>6800</v>
      </c>
      <c r="S15" s="1023">
        <v>5400</v>
      </c>
      <c r="T15" s="602">
        <v>19</v>
      </c>
      <c r="U15" s="540"/>
      <c r="V15" s="962"/>
      <c r="W15" s="962"/>
      <c r="X15" s="1017" t="s">
        <v>316</v>
      </c>
      <c r="Y15" s="1017" t="s">
        <v>50</v>
      </c>
      <c r="Z15" s="1020"/>
      <c r="AA15" s="1021">
        <v>2.4</v>
      </c>
      <c r="AB15" s="1022"/>
      <c r="AC15" s="1023">
        <v>9500</v>
      </c>
      <c r="AD15" s="1023">
        <v>5400</v>
      </c>
      <c r="AE15" s="602">
        <v>16</v>
      </c>
      <c r="AF15" s="540"/>
      <c r="AG15" s="962"/>
      <c r="AH15" s="962"/>
    </row>
    <row r="16" spans="1:34" ht="13.5">
      <c r="A16" s="1008" t="s">
        <v>317</v>
      </c>
      <c r="B16" s="1008" t="s">
        <v>318</v>
      </c>
      <c r="C16" s="1019" t="s">
        <v>309</v>
      </c>
      <c r="D16" s="1019">
        <v>3</v>
      </c>
      <c r="E16" s="1010">
        <v>8</v>
      </c>
      <c r="F16" s="1020"/>
      <c r="G16" s="1021">
        <v>7.69</v>
      </c>
      <c r="H16" s="1022"/>
      <c r="I16" s="1023">
        <v>26800</v>
      </c>
      <c r="J16" s="1023">
        <v>19000</v>
      </c>
      <c r="K16" s="602">
        <v>52</v>
      </c>
      <c r="L16" s="1016"/>
      <c r="M16" s="1017" t="s">
        <v>317</v>
      </c>
      <c r="N16" s="1017" t="s">
        <v>318</v>
      </c>
      <c r="O16" s="1020"/>
      <c r="P16" s="1021">
        <v>2.69</v>
      </c>
      <c r="Q16" s="1024"/>
      <c r="R16" s="1023">
        <v>9400</v>
      </c>
      <c r="S16" s="1023">
        <v>6700</v>
      </c>
      <c r="T16" s="602">
        <v>17</v>
      </c>
      <c r="U16" s="540"/>
      <c r="V16" s="962"/>
      <c r="W16" s="962"/>
      <c r="X16" s="1017" t="s">
        <v>317</v>
      </c>
      <c r="Y16" s="1017" t="s">
        <v>318</v>
      </c>
      <c r="Z16" s="1020"/>
      <c r="AA16" s="1021">
        <v>1.92</v>
      </c>
      <c r="AB16" s="1022"/>
      <c r="AC16" s="1023">
        <v>7800</v>
      </c>
      <c r="AD16" s="1023">
        <v>4000</v>
      </c>
      <c r="AE16" s="602">
        <v>16</v>
      </c>
      <c r="AF16" s="540"/>
      <c r="AG16" s="962"/>
      <c r="AH16" s="962"/>
    </row>
    <row r="17" spans="1:34" ht="13.5">
      <c r="A17" s="1008" t="s">
        <v>319</v>
      </c>
      <c r="B17" s="1008" t="s">
        <v>656</v>
      </c>
      <c r="C17" s="1019" t="s">
        <v>309</v>
      </c>
      <c r="D17" s="1019">
        <v>4</v>
      </c>
      <c r="E17" s="1010">
        <v>9</v>
      </c>
      <c r="F17" s="1020" t="s">
        <v>301</v>
      </c>
      <c r="G17" s="1021">
        <v>7.9</v>
      </c>
      <c r="H17" s="1022">
        <v>10</v>
      </c>
      <c r="I17" s="1023">
        <v>26000</v>
      </c>
      <c r="J17" s="1023">
        <v>25000</v>
      </c>
      <c r="K17" s="602">
        <v>54</v>
      </c>
      <c r="L17" s="1016"/>
      <c r="M17" s="1017" t="s">
        <v>319</v>
      </c>
      <c r="N17" s="1017" t="s">
        <v>320</v>
      </c>
      <c r="O17" s="1020" t="s">
        <v>301</v>
      </c>
      <c r="P17" s="1021">
        <v>2.1</v>
      </c>
      <c r="Q17" s="1024">
        <v>1</v>
      </c>
      <c r="R17" s="1023">
        <v>7700</v>
      </c>
      <c r="S17" s="1023">
        <v>6000</v>
      </c>
      <c r="T17" s="602">
        <v>19</v>
      </c>
      <c r="U17" s="540"/>
      <c r="V17" s="962"/>
      <c r="W17" s="962"/>
      <c r="X17" s="1017" t="s">
        <v>319</v>
      </c>
      <c r="Y17" s="1017" t="s">
        <v>320</v>
      </c>
      <c r="Z17" s="1020" t="s">
        <v>301</v>
      </c>
      <c r="AA17" s="1021">
        <v>1.7</v>
      </c>
      <c r="AB17" s="1022">
        <v>1</v>
      </c>
      <c r="AC17" s="1023">
        <v>8700</v>
      </c>
      <c r="AD17" s="1023">
        <v>5000</v>
      </c>
      <c r="AE17" s="602">
        <v>16</v>
      </c>
      <c r="AF17" s="540"/>
      <c r="AG17" s="962"/>
      <c r="AH17" s="962"/>
    </row>
    <row r="18" spans="1:34" ht="13.5" customHeight="1">
      <c r="A18" s="1008" t="s">
        <v>321</v>
      </c>
      <c r="B18" s="1008" t="s">
        <v>322</v>
      </c>
      <c r="C18" s="1019" t="s">
        <v>309</v>
      </c>
      <c r="D18" s="1019">
        <v>3</v>
      </c>
      <c r="E18" s="1029">
        <v>9</v>
      </c>
      <c r="F18" s="1020"/>
      <c r="G18" s="1021">
        <v>6.8</v>
      </c>
      <c r="H18" s="1022"/>
      <c r="I18" s="1023">
        <v>25500</v>
      </c>
      <c r="J18" s="1023">
        <v>21600</v>
      </c>
      <c r="K18" s="602">
        <v>54</v>
      </c>
      <c r="L18" s="1016"/>
      <c r="M18" s="1017" t="s">
        <v>321</v>
      </c>
      <c r="N18" s="1017" t="s">
        <v>322</v>
      </c>
      <c r="O18" s="1020"/>
      <c r="P18" s="1021">
        <v>2.7</v>
      </c>
      <c r="Q18" s="1024"/>
      <c r="R18" s="1023">
        <v>10300</v>
      </c>
      <c r="S18" s="1023">
        <v>7300</v>
      </c>
      <c r="T18" s="602">
        <v>19</v>
      </c>
      <c r="U18" s="540"/>
      <c r="V18" s="962"/>
      <c r="W18" s="962"/>
      <c r="X18" s="1017" t="s">
        <v>321</v>
      </c>
      <c r="Y18" s="1017" t="s">
        <v>322</v>
      </c>
      <c r="Z18" s="1020"/>
      <c r="AA18" s="1021">
        <v>3.1</v>
      </c>
      <c r="AB18" s="1022"/>
      <c r="AC18" s="1023">
        <v>13700</v>
      </c>
      <c r="AD18" s="1023">
        <v>7000</v>
      </c>
      <c r="AE18" s="602">
        <v>16</v>
      </c>
      <c r="AF18" s="540"/>
      <c r="AG18" s="962"/>
      <c r="AH18" s="962"/>
    </row>
    <row r="19" spans="1:34" ht="13.5">
      <c r="A19" s="1008" t="s">
        <v>323</v>
      </c>
      <c r="B19" s="1008" t="s">
        <v>657</v>
      </c>
      <c r="C19" s="1019" t="s">
        <v>309</v>
      </c>
      <c r="D19" s="1019">
        <v>3</v>
      </c>
      <c r="E19" s="1010">
        <v>8</v>
      </c>
      <c r="F19" s="1020"/>
      <c r="G19" s="1021">
        <v>5.9</v>
      </c>
      <c r="H19" s="1022"/>
      <c r="I19" s="1023">
        <v>24000</v>
      </c>
      <c r="J19" s="1023">
        <v>19500</v>
      </c>
      <c r="K19" s="602">
        <v>54</v>
      </c>
      <c r="L19" s="1016"/>
      <c r="M19" s="1017" t="s">
        <v>323</v>
      </c>
      <c r="N19" s="1017" t="s">
        <v>324</v>
      </c>
      <c r="O19" s="1020"/>
      <c r="P19" s="1021">
        <v>2.1</v>
      </c>
      <c r="Q19" s="1024"/>
      <c r="R19" s="1023">
        <v>7500</v>
      </c>
      <c r="S19" s="1023">
        <v>6000</v>
      </c>
      <c r="T19" s="602">
        <v>19</v>
      </c>
      <c r="U19" s="540"/>
      <c r="V19" s="962"/>
      <c r="W19" s="962"/>
      <c r="X19" s="1017" t="s">
        <v>323</v>
      </c>
      <c r="Y19" s="1017" t="s">
        <v>324</v>
      </c>
      <c r="Z19" s="1020"/>
      <c r="AA19" s="1021">
        <v>1.6</v>
      </c>
      <c r="AB19" s="1022"/>
      <c r="AC19" s="1023">
        <v>7000</v>
      </c>
      <c r="AD19" s="1023">
        <v>5500</v>
      </c>
      <c r="AE19" s="602">
        <v>16</v>
      </c>
      <c r="AF19" s="540"/>
      <c r="AG19" s="962"/>
      <c r="AH19" s="962"/>
    </row>
    <row r="20" spans="1:34" ht="13.5">
      <c r="A20" s="1008" t="s">
        <v>325</v>
      </c>
      <c r="B20" s="1008" t="s">
        <v>326</v>
      </c>
      <c r="C20" s="1019" t="s">
        <v>299</v>
      </c>
      <c r="D20" s="1019">
        <v>3</v>
      </c>
      <c r="E20" s="1029">
        <v>9</v>
      </c>
      <c r="F20" s="1020"/>
      <c r="G20" s="1021">
        <v>7.7</v>
      </c>
      <c r="H20" s="1022"/>
      <c r="I20" s="1023">
        <v>24000</v>
      </c>
      <c r="J20" s="1023">
        <v>22500</v>
      </c>
      <c r="K20" s="602">
        <v>54</v>
      </c>
      <c r="L20" s="1016"/>
      <c r="M20" s="1017" t="s">
        <v>325</v>
      </c>
      <c r="N20" s="1017" t="s">
        <v>326</v>
      </c>
      <c r="O20" s="1020"/>
      <c r="P20" s="1021">
        <v>2.3</v>
      </c>
      <c r="Q20" s="1024"/>
      <c r="R20" s="1023">
        <v>7800</v>
      </c>
      <c r="S20" s="1023">
        <v>7200</v>
      </c>
      <c r="T20" s="602">
        <v>19</v>
      </c>
      <c r="U20" s="540"/>
      <c r="V20" s="962"/>
      <c r="W20" s="962"/>
      <c r="X20" s="1017" t="s">
        <v>325</v>
      </c>
      <c r="Y20" s="1017" t="s">
        <v>326</v>
      </c>
      <c r="Z20" s="1020"/>
      <c r="AA20" s="1021">
        <v>2.3</v>
      </c>
      <c r="AB20" s="1022"/>
      <c r="AC20" s="1023">
        <v>8400</v>
      </c>
      <c r="AD20" s="1023">
        <v>6000</v>
      </c>
      <c r="AE20" s="602">
        <v>16</v>
      </c>
      <c r="AF20" s="540"/>
      <c r="AG20" s="962"/>
      <c r="AH20" s="962"/>
    </row>
    <row r="21" spans="1:34" ht="12" customHeight="1">
      <c r="A21" s="1008" t="s">
        <v>327</v>
      </c>
      <c r="B21" s="1008" t="s">
        <v>328</v>
      </c>
      <c r="C21" s="1019" t="s">
        <v>309</v>
      </c>
      <c r="D21" s="1019">
        <v>3</v>
      </c>
      <c r="E21" s="1010">
        <v>9</v>
      </c>
      <c r="F21" s="1020"/>
      <c r="G21" s="1021">
        <v>6.72</v>
      </c>
      <c r="H21" s="1022"/>
      <c r="I21" s="1023">
        <v>26800</v>
      </c>
      <c r="J21" s="1023">
        <v>20600</v>
      </c>
      <c r="K21" s="602">
        <v>54</v>
      </c>
      <c r="L21" s="1016"/>
      <c r="M21" s="1017" t="s">
        <v>327</v>
      </c>
      <c r="N21" s="1017" t="s">
        <v>328</v>
      </c>
      <c r="O21" s="1020"/>
      <c r="P21" s="1021">
        <v>2.67</v>
      </c>
      <c r="Q21" s="1024"/>
      <c r="R21" s="1023">
        <v>10200</v>
      </c>
      <c r="S21" s="1023">
        <v>8000</v>
      </c>
      <c r="T21" s="602">
        <v>19</v>
      </c>
      <c r="U21" s="540"/>
      <c r="V21" s="962"/>
      <c r="W21" s="962"/>
      <c r="X21" s="1017" t="s">
        <v>327</v>
      </c>
      <c r="Y21" s="1017" t="s">
        <v>328</v>
      </c>
      <c r="Z21" s="1020"/>
      <c r="AA21" s="1021">
        <v>2.62</v>
      </c>
      <c r="AB21" s="1022"/>
      <c r="AC21" s="1023">
        <v>11600</v>
      </c>
      <c r="AD21" s="1023">
        <v>6000</v>
      </c>
      <c r="AE21" s="602">
        <v>16</v>
      </c>
      <c r="AF21" s="540"/>
      <c r="AG21" s="962"/>
      <c r="AH21" s="962"/>
    </row>
    <row r="22" spans="1:34" ht="13.5">
      <c r="A22" s="1008" t="s">
        <v>329</v>
      </c>
      <c r="B22" s="1008" t="s">
        <v>330</v>
      </c>
      <c r="C22" s="1019" t="s">
        <v>309</v>
      </c>
      <c r="D22" s="1019">
        <v>3</v>
      </c>
      <c r="E22" s="1010">
        <v>10</v>
      </c>
      <c r="F22" s="1020"/>
      <c r="G22" s="1021">
        <v>8.2</v>
      </c>
      <c r="H22" s="1022"/>
      <c r="I22" s="1023">
        <v>26000</v>
      </c>
      <c r="J22" s="1023">
        <v>25000</v>
      </c>
      <c r="K22" s="602">
        <v>54</v>
      </c>
      <c r="L22" s="1016"/>
      <c r="M22" s="1017" t="s">
        <v>329</v>
      </c>
      <c r="N22" s="1017" t="s">
        <v>330</v>
      </c>
      <c r="O22" s="1020"/>
      <c r="P22" s="1021">
        <v>2.5</v>
      </c>
      <c r="Q22" s="1024"/>
      <c r="R22" s="1023">
        <v>8000</v>
      </c>
      <c r="S22" s="1023">
        <v>8000</v>
      </c>
      <c r="T22" s="602">
        <v>19</v>
      </c>
      <c r="U22" s="540"/>
      <c r="V22" s="962"/>
      <c r="W22" s="962"/>
      <c r="X22" s="1017" t="s">
        <v>329</v>
      </c>
      <c r="Y22" s="1017" t="s">
        <v>330</v>
      </c>
      <c r="Z22" s="1020"/>
      <c r="AA22" s="1021">
        <v>2.3</v>
      </c>
      <c r="AB22" s="1022"/>
      <c r="AC22" s="1023">
        <v>9000</v>
      </c>
      <c r="AD22" s="1023">
        <v>6000</v>
      </c>
      <c r="AE22" s="602">
        <v>16</v>
      </c>
      <c r="AF22" s="540"/>
      <c r="AG22" s="962"/>
      <c r="AH22" s="962"/>
    </row>
    <row r="23" spans="1:34" ht="13.5">
      <c r="A23" s="1008" t="s">
        <v>331</v>
      </c>
      <c r="B23" s="1008" t="s">
        <v>332</v>
      </c>
      <c r="C23" s="1019" t="s">
        <v>309</v>
      </c>
      <c r="D23" s="1019">
        <v>3</v>
      </c>
      <c r="E23" s="1010">
        <v>9</v>
      </c>
      <c r="F23" s="1020"/>
      <c r="G23" s="1021">
        <v>6.7</v>
      </c>
      <c r="H23" s="1022"/>
      <c r="I23" s="1023">
        <v>27000</v>
      </c>
      <c r="J23" s="1023">
        <v>24000</v>
      </c>
      <c r="K23" s="602">
        <v>52</v>
      </c>
      <c r="L23" s="1016"/>
      <c r="M23" s="1017" t="s">
        <v>331</v>
      </c>
      <c r="N23" s="1017" t="s">
        <v>332</v>
      </c>
      <c r="O23" s="1020"/>
      <c r="P23" s="1021">
        <v>1.8</v>
      </c>
      <c r="Q23" s="1024"/>
      <c r="R23" s="1023">
        <v>6900</v>
      </c>
      <c r="S23" s="1023">
        <v>6000</v>
      </c>
      <c r="T23" s="602">
        <v>17</v>
      </c>
      <c r="U23" s="540"/>
      <c r="V23" s="962"/>
      <c r="W23" s="962"/>
      <c r="X23" s="1017" t="s">
        <v>331</v>
      </c>
      <c r="Y23" s="1017" t="s">
        <v>332</v>
      </c>
      <c r="Z23" s="1020"/>
      <c r="AA23" s="1021">
        <v>1.85</v>
      </c>
      <c r="AB23" s="1022"/>
      <c r="AC23" s="1023">
        <v>9500</v>
      </c>
      <c r="AD23" s="1023">
        <v>5600</v>
      </c>
      <c r="AE23" s="602">
        <v>16</v>
      </c>
      <c r="AF23" s="540"/>
      <c r="AG23" s="962"/>
      <c r="AH23" s="962"/>
    </row>
    <row r="24" spans="1:34" ht="15" customHeight="1">
      <c r="A24" s="1008" t="s">
        <v>333</v>
      </c>
      <c r="B24" s="1008" t="s">
        <v>334</v>
      </c>
      <c r="C24" s="1019" t="s">
        <v>309</v>
      </c>
      <c r="D24" s="1019">
        <v>3</v>
      </c>
      <c r="E24" s="1010">
        <v>9</v>
      </c>
      <c r="F24" s="1020"/>
      <c r="G24" s="1021">
        <v>7.7</v>
      </c>
      <c r="H24" s="1022"/>
      <c r="I24" s="1023">
        <v>27000</v>
      </c>
      <c r="J24" s="1023">
        <v>26000</v>
      </c>
      <c r="K24" s="602">
        <v>54</v>
      </c>
      <c r="L24" s="1016"/>
      <c r="M24" s="1017" t="s">
        <v>333</v>
      </c>
      <c r="N24" s="1017" t="s">
        <v>334</v>
      </c>
      <c r="O24" s="1020"/>
      <c r="P24" s="1021">
        <v>2.9</v>
      </c>
      <c r="Q24" s="1024"/>
      <c r="R24" s="1023">
        <v>9000</v>
      </c>
      <c r="S24" s="1023">
        <v>8000</v>
      </c>
      <c r="T24" s="602">
        <v>19</v>
      </c>
      <c r="U24" s="540"/>
      <c r="V24" s="962"/>
      <c r="W24" s="962"/>
      <c r="X24" s="1017" t="s">
        <v>333</v>
      </c>
      <c r="Y24" s="1017" t="s">
        <v>334</v>
      </c>
      <c r="Z24" s="1020"/>
      <c r="AA24" s="1021">
        <v>2.3</v>
      </c>
      <c r="AB24" s="1022"/>
      <c r="AC24" s="1023">
        <v>10000</v>
      </c>
      <c r="AD24" s="1023">
        <v>6000</v>
      </c>
      <c r="AE24" s="602">
        <v>16</v>
      </c>
      <c r="AF24" s="540"/>
      <c r="AG24" s="962"/>
      <c r="AH24" s="962"/>
    </row>
    <row r="25" spans="1:34" ht="13.5">
      <c r="A25" s="1008" t="s">
        <v>335</v>
      </c>
      <c r="B25" s="1008" t="s">
        <v>60</v>
      </c>
      <c r="C25" s="1019" t="s">
        <v>309</v>
      </c>
      <c r="D25" s="1019">
        <v>3</v>
      </c>
      <c r="E25" s="1010">
        <v>9</v>
      </c>
      <c r="F25" s="1020"/>
      <c r="G25" s="1021">
        <v>5.3</v>
      </c>
      <c r="H25" s="1022"/>
      <c r="I25" s="1023">
        <v>23800</v>
      </c>
      <c r="J25" s="1023">
        <v>21000</v>
      </c>
      <c r="K25" s="602">
        <v>54</v>
      </c>
      <c r="L25" s="1016"/>
      <c r="M25" s="1017" t="s">
        <v>335</v>
      </c>
      <c r="N25" s="1017" t="s">
        <v>60</v>
      </c>
      <c r="O25" s="1020"/>
      <c r="P25" s="1021">
        <v>2.3</v>
      </c>
      <c r="Q25" s="1024"/>
      <c r="R25" s="1023">
        <v>10600</v>
      </c>
      <c r="S25" s="1023">
        <v>8800</v>
      </c>
      <c r="T25" s="602">
        <v>19</v>
      </c>
      <c r="U25" s="540"/>
      <c r="V25" s="962"/>
      <c r="W25" s="962"/>
      <c r="X25" s="1017" t="s">
        <v>335</v>
      </c>
      <c r="Y25" s="1017" t="s">
        <v>60</v>
      </c>
      <c r="Z25" s="1020"/>
      <c r="AA25" s="1021">
        <v>2.5</v>
      </c>
      <c r="AB25" s="1022"/>
      <c r="AC25" s="1023">
        <v>12000</v>
      </c>
      <c r="AD25" s="1023">
        <v>8000</v>
      </c>
      <c r="AE25" s="602">
        <v>16</v>
      </c>
      <c r="AF25" s="540"/>
      <c r="AG25" s="962"/>
      <c r="AH25" s="962"/>
    </row>
    <row r="26" spans="1:34" ht="12" customHeight="1">
      <c r="A26" s="1008" t="s">
        <v>336</v>
      </c>
      <c r="B26" s="1008" t="s">
        <v>658</v>
      </c>
      <c r="C26" s="1019" t="s">
        <v>309</v>
      </c>
      <c r="D26" s="1019">
        <v>3</v>
      </c>
      <c r="E26" s="1010">
        <v>8</v>
      </c>
      <c r="F26" s="1020"/>
      <c r="G26" s="1021">
        <v>6.64</v>
      </c>
      <c r="H26" s="1022"/>
      <c r="I26" s="1023">
        <v>26600</v>
      </c>
      <c r="J26" s="1023">
        <v>21500</v>
      </c>
      <c r="K26" s="602">
        <v>54</v>
      </c>
      <c r="L26" s="1016"/>
      <c r="M26" s="1017" t="s">
        <v>336</v>
      </c>
      <c r="N26" s="1017" t="s">
        <v>337</v>
      </c>
      <c r="O26" s="1020"/>
      <c r="P26" s="1021">
        <v>2.62</v>
      </c>
      <c r="Q26" s="1024"/>
      <c r="R26" s="1023">
        <v>9900</v>
      </c>
      <c r="S26" s="1023">
        <v>7600</v>
      </c>
      <c r="T26" s="602">
        <v>19</v>
      </c>
      <c r="U26" s="540"/>
      <c r="V26" s="962"/>
      <c r="W26" s="962"/>
      <c r="X26" s="1017" t="s">
        <v>336</v>
      </c>
      <c r="Y26" s="1017" t="s">
        <v>337</v>
      </c>
      <c r="Z26" s="1020"/>
      <c r="AA26" s="1021">
        <v>2.1</v>
      </c>
      <c r="AB26" s="1022"/>
      <c r="AC26" s="1023">
        <v>10200</v>
      </c>
      <c r="AD26" s="1023">
        <v>6000</v>
      </c>
      <c r="AE26" s="602">
        <v>16</v>
      </c>
      <c r="AF26" s="540"/>
      <c r="AG26" s="962"/>
      <c r="AH26" s="962"/>
    </row>
    <row r="27" spans="1:34" ht="12" customHeight="1">
      <c r="A27" s="1008" t="s">
        <v>338</v>
      </c>
      <c r="B27" s="1008" t="s">
        <v>659</v>
      </c>
      <c r="C27" s="1019" t="s">
        <v>309</v>
      </c>
      <c r="D27" s="1019">
        <v>3</v>
      </c>
      <c r="E27" s="1029">
        <v>9</v>
      </c>
      <c r="F27" s="1020"/>
      <c r="G27" s="1021">
        <v>7.2</v>
      </c>
      <c r="H27" s="1022"/>
      <c r="I27" s="1023">
        <v>24600</v>
      </c>
      <c r="J27" s="1023">
        <v>19800</v>
      </c>
      <c r="K27" s="602">
        <v>54</v>
      </c>
      <c r="L27" s="1016"/>
      <c r="M27" s="1017" t="s">
        <v>338</v>
      </c>
      <c r="N27" s="1017" t="s">
        <v>339</v>
      </c>
      <c r="O27" s="1020"/>
      <c r="P27" s="1021">
        <v>2.39</v>
      </c>
      <c r="Q27" s="1024"/>
      <c r="R27" s="1023">
        <v>8100</v>
      </c>
      <c r="S27" s="1023">
        <v>6000</v>
      </c>
      <c r="T27" s="602">
        <v>19</v>
      </c>
      <c r="U27" s="540"/>
      <c r="V27" s="962"/>
      <c r="W27" s="962"/>
      <c r="X27" s="1017" t="s">
        <v>338</v>
      </c>
      <c r="Y27" s="1017" t="s">
        <v>339</v>
      </c>
      <c r="Z27" s="1020"/>
      <c r="AA27" s="1021">
        <v>2.07</v>
      </c>
      <c r="AB27" s="1022"/>
      <c r="AC27" s="1023">
        <v>9600</v>
      </c>
      <c r="AD27" s="1023">
        <v>5100</v>
      </c>
      <c r="AE27" s="602">
        <v>16</v>
      </c>
      <c r="AF27" s="540"/>
      <c r="AG27" s="962"/>
      <c r="AH27" s="962"/>
    </row>
    <row r="28" spans="1:34" ht="15.75" customHeight="1">
      <c r="A28" s="1008" t="s">
        <v>340</v>
      </c>
      <c r="B28" s="1008" t="s">
        <v>341</v>
      </c>
      <c r="C28" s="1019" t="s">
        <v>309</v>
      </c>
      <c r="D28" s="1019">
        <v>3</v>
      </c>
      <c r="E28" s="1029">
        <v>8</v>
      </c>
      <c r="F28" s="1020"/>
      <c r="G28" s="1021">
        <v>7.9</v>
      </c>
      <c r="H28" s="1022"/>
      <c r="I28" s="1023">
        <v>27500</v>
      </c>
      <c r="J28" s="1023">
        <v>22000</v>
      </c>
      <c r="K28" s="602">
        <v>54</v>
      </c>
      <c r="L28" s="1016"/>
      <c r="M28" s="1017" t="s">
        <v>340</v>
      </c>
      <c r="N28" s="1017" t="s">
        <v>341</v>
      </c>
      <c r="O28" s="1020"/>
      <c r="P28" s="1021">
        <v>1.9</v>
      </c>
      <c r="Q28" s="1024"/>
      <c r="R28" s="1023">
        <v>7000</v>
      </c>
      <c r="S28" s="1023">
        <v>4100</v>
      </c>
      <c r="T28" s="602">
        <v>19</v>
      </c>
      <c r="U28" s="540"/>
      <c r="V28" s="962"/>
      <c r="W28" s="962"/>
      <c r="X28" s="1017" t="s">
        <v>340</v>
      </c>
      <c r="Y28" s="1017" t="s">
        <v>341</v>
      </c>
      <c r="Z28" s="1020"/>
      <c r="AA28" s="1021">
        <v>2.3</v>
      </c>
      <c r="AB28" s="1022"/>
      <c r="AC28" s="1023">
        <v>9000</v>
      </c>
      <c r="AD28" s="1023">
        <v>4000</v>
      </c>
      <c r="AE28" s="602">
        <v>16</v>
      </c>
      <c r="AF28" s="540"/>
      <c r="AG28" s="962"/>
      <c r="AH28" s="962"/>
    </row>
    <row r="29" spans="1:34" ht="12" customHeight="1">
      <c r="A29" s="1008" t="s">
        <v>342</v>
      </c>
      <c r="B29" s="1008" t="s">
        <v>343</v>
      </c>
      <c r="C29" s="1019" t="s">
        <v>309</v>
      </c>
      <c r="D29" s="1019">
        <v>3</v>
      </c>
      <c r="E29" s="1010">
        <v>9</v>
      </c>
      <c r="F29" s="1020"/>
      <c r="G29" s="1021">
        <v>7.9</v>
      </c>
      <c r="H29" s="1022"/>
      <c r="I29" s="1023">
        <v>27600</v>
      </c>
      <c r="J29" s="1023">
        <v>22800</v>
      </c>
      <c r="K29" s="602">
        <v>54</v>
      </c>
      <c r="L29" s="1016"/>
      <c r="M29" s="1017" t="s">
        <v>342</v>
      </c>
      <c r="N29" s="1017" t="s">
        <v>343</v>
      </c>
      <c r="O29" s="1020"/>
      <c r="P29" s="1021">
        <v>2</v>
      </c>
      <c r="Q29" s="1024"/>
      <c r="R29" s="1023">
        <v>6800</v>
      </c>
      <c r="S29" s="1023">
        <v>5400</v>
      </c>
      <c r="T29" s="602">
        <v>19</v>
      </c>
      <c r="U29" s="540"/>
      <c r="V29" s="962"/>
      <c r="W29" s="962"/>
      <c r="X29" s="1017" t="s">
        <v>342</v>
      </c>
      <c r="Y29" s="1017" t="s">
        <v>343</v>
      </c>
      <c r="Z29" s="1020"/>
      <c r="AA29" s="1021">
        <v>2.4</v>
      </c>
      <c r="AB29" s="1022"/>
      <c r="AC29" s="1023">
        <v>13200</v>
      </c>
      <c r="AD29" s="1023"/>
      <c r="AE29" s="602">
        <v>16</v>
      </c>
      <c r="AF29" s="540"/>
      <c r="AG29" s="962"/>
      <c r="AH29" s="962"/>
    </row>
    <row r="30" spans="1:34" ht="12" customHeight="1">
      <c r="A30" s="1008" t="s">
        <v>344</v>
      </c>
      <c r="B30" s="1008" t="s">
        <v>345</v>
      </c>
      <c r="C30" s="1019" t="s">
        <v>309</v>
      </c>
      <c r="D30" s="1019">
        <v>4</v>
      </c>
      <c r="E30" s="1010">
        <v>8</v>
      </c>
      <c r="F30" s="1020" t="s">
        <v>301</v>
      </c>
      <c r="G30" s="1021">
        <v>5.6</v>
      </c>
      <c r="H30" s="1022">
        <v>21</v>
      </c>
      <c r="I30" s="1023">
        <v>21000</v>
      </c>
      <c r="J30" s="1023">
        <v>22200</v>
      </c>
      <c r="K30" s="602">
        <v>54</v>
      </c>
      <c r="L30" s="961"/>
      <c r="M30" s="1017" t="s">
        <v>344</v>
      </c>
      <c r="N30" s="1017" t="s">
        <v>345</v>
      </c>
      <c r="O30" s="1020" t="s">
        <v>301</v>
      </c>
      <c r="P30" s="1021">
        <v>1.8</v>
      </c>
      <c r="Q30" s="1024">
        <v>6</v>
      </c>
      <c r="R30" s="1023">
        <v>8300</v>
      </c>
      <c r="S30" s="1023">
        <v>7400</v>
      </c>
      <c r="T30" s="602">
        <v>19</v>
      </c>
      <c r="U30" s="540"/>
      <c r="V30" s="962"/>
      <c r="W30" s="962"/>
      <c r="X30" s="1017" t="s">
        <v>344</v>
      </c>
      <c r="Y30" s="1017" t="s">
        <v>345</v>
      </c>
      <c r="Z30" s="1020" t="s">
        <v>301</v>
      </c>
      <c r="AA30" s="1021">
        <v>2.7</v>
      </c>
      <c r="AB30" s="1022">
        <v>8.6</v>
      </c>
      <c r="AC30" s="1023">
        <v>8600</v>
      </c>
      <c r="AD30" s="1023">
        <v>7600</v>
      </c>
      <c r="AE30" s="602">
        <v>16</v>
      </c>
      <c r="AF30" s="540"/>
      <c r="AG30" s="962"/>
      <c r="AH30" s="962"/>
    </row>
    <row r="31" spans="1:34" ht="12" customHeight="1">
      <c r="A31" s="1008" t="s">
        <v>346</v>
      </c>
      <c r="B31" s="1008" t="s">
        <v>347</v>
      </c>
      <c r="C31" s="1019" t="s">
        <v>309</v>
      </c>
      <c r="D31" s="1019">
        <v>4</v>
      </c>
      <c r="E31" s="1010">
        <v>10</v>
      </c>
      <c r="F31" s="1020" t="s">
        <v>301</v>
      </c>
      <c r="G31" s="1021">
        <v>5.53</v>
      </c>
      <c r="H31" s="1022">
        <v>10</v>
      </c>
      <c r="I31" s="1023">
        <v>18600</v>
      </c>
      <c r="J31" s="1023">
        <v>13100</v>
      </c>
      <c r="K31" s="602">
        <v>54</v>
      </c>
      <c r="L31" s="1016"/>
      <c r="M31" s="1017" t="s">
        <v>346</v>
      </c>
      <c r="N31" s="1017" t="s">
        <v>347</v>
      </c>
      <c r="O31" s="1020" t="s">
        <v>301</v>
      </c>
      <c r="P31" s="1021">
        <v>2.4</v>
      </c>
      <c r="Q31" s="1024">
        <v>5.7</v>
      </c>
      <c r="R31" s="1023">
        <v>8600</v>
      </c>
      <c r="S31" s="1023">
        <v>6400</v>
      </c>
      <c r="T31" s="602">
        <v>19</v>
      </c>
      <c r="U31" s="540"/>
      <c r="V31" s="962"/>
      <c r="W31" s="962"/>
      <c r="X31" s="1017" t="s">
        <v>346</v>
      </c>
      <c r="Y31" s="1017" t="s">
        <v>347</v>
      </c>
      <c r="Z31" s="1020" t="s">
        <v>301</v>
      </c>
      <c r="AA31" s="1021">
        <v>2.6</v>
      </c>
      <c r="AB31" s="1022">
        <v>8.6</v>
      </c>
      <c r="AC31" s="1023">
        <v>9400</v>
      </c>
      <c r="AD31" s="1023">
        <v>4700</v>
      </c>
      <c r="AE31" s="602">
        <v>16</v>
      </c>
      <c r="AF31" s="540"/>
      <c r="AG31" s="962"/>
      <c r="AH31" s="962"/>
    </row>
    <row r="32" spans="1:34" ht="12" customHeight="1">
      <c r="A32" s="1008" t="s">
        <v>348</v>
      </c>
      <c r="B32" s="1008" t="s">
        <v>660</v>
      </c>
      <c r="C32" s="1019" t="s">
        <v>309</v>
      </c>
      <c r="D32" s="1019">
        <v>4</v>
      </c>
      <c r="E32" s="1010">
        <v>8</v>
      </c>
      <c r="F32" s="1020" t="s">
        <v>301</v>
      </c>
      <c r="G32" s="1021">
        <v>5.39</v>
      </c>
      <c r="H32" s="1022">
        <v>18.8</v>
      </c>
      <c r="I32" s="1023">
        <v>21500</v>
      </c>
      <c r="J32" s="1023">
        <v>16400</v>
      </c>
      <c r="K32" s="602">
        <v>54</v>
      </c>
      <c r="L32" s="1016"/>
      <c r="M32" s="1017" t="s">
        <v>348</v>
      </c>
      <c r="N32" s="1017" t="s">
        <v>660</v>
      </c>
      <c r="O32" s="1020" t="s">
        <v>301</v>
      </c>
      <c r="P32" s="1021">
        <v>2.53</v>
      </c>
      <c r="Q32" s="1024">
        <v>8.8</v>
      </c>
      <c r="R32" s="1023">
        <v>9800</v>
      </c>
      <c r="S32" s="1023">
        <v>7500</v>
      </c>
      <c r="T32" s="602">
        <v>19</v>
      </c>
      <c r="U32" s="540"/>
      <c r="V32" s="962"/>
      <c r="W32" s="962"/>
      <c r="X32" s="1017" t="s">
        <v>348</v>
      </c>
      <c r="Y32" s="1017" t="s">
        <v>660</v>
      </c>
      <c r="Z32" s="1020" t="s">
        <v>301</v>
      </c>
      <c r="AA32" s="1021">
        <v>2.59</v>
      </c>
      <c r="AB32" s="1022">
        <v>12</v>
      </c>
      <c r="AC32" s="1023">
        <v>12500</v>
      </c>
      <c r="AD32" s="1023">
        <v>6500</v>
      </c>
      <c r="AE32" s="602">
        <v>16</v>
      </c>
      <c r="AF32" s="540"/>
      <c r="AG32" s="962"/>
      <c r="AH32" s="962"/>
    </row>
    <row r="33" spans="1:34" ht="13.5">
      <c r="A33" s="1008" t="s">
        <v>349</v>
      </c>
      <c r="B33" s="1008" t="s">
        <v>350</v>
      </c>
      <c r="C33" s="1019" t="s">
        <v>309</v>
      </c>
      <c r="D33" s="1019">
        <v>3</v>
      </c>
      <c r="E33" s="1010">
        <v>9</v>
      </c>
      <c r="F33" s="1020"/>
      <c r="G33" s="1021">
        <v>6.99</v>
      </c>
      <c r="H33" s="1022"/>
      <c r="I33" s="1023">
        <v>24000</v>
      </c>
      <c r="J33" s="1023">
        <v>18400</v>
      </c>
      <c r="K33" s="602">
        <v>54</v>
      </c>
      <c r="L33" s="1016"/>
      <c r="M33" s="1017" t="s">
        <v>349</v>
      </c>
      <c r="N33" s="1017" t="s">
        <v>350</v>
      </c>
      <c r="O33" s="1020" t="s">
        <v>301</v>
      </c>
      <c r="P33" s="1021">
        <v>2.43</v>
      </c>
      <c r="Q33" s="1024"/>
      <c r="R33" s="1023">
        <v>8200</v>
      </c>
      <c r="S33" s="1023">
        <v>6600</v>
      </c>
      <c r="T33" s="602">
        <v>19</v>
      </c>
      <c r="U33" s="540"/>
      <c r="V33" s="962"/>
      <c r="W33" s="962"/>
      <c r="X33" s="1017" t="s">
        <v>349</v>
      </c>
      <c r="Y33" s="1017" t="s">
        <v>350</v>
      </c>
      <c r="Z33" s="1020"/>
      <c r="AA33" s="1021">
        <v>2.62</v>
      </c>
      <c r="AB33" s="1022"/>
      <c r="AC33" s="1023">
        <v>9800</v>
      </c>
      <c r="AD33" s="1023">
        <v>5200</v>
      </c>
      <c r="AE33" s="602">
        <v>16</v>
      </c>
      <c r="AF33" s="540"/>
      <c r="AG33" s="962"/>
      <c r="AH33" s="962"/>
    </row>
    <row r="34" spans="1:34" ht="13.5">
      <c r="A34" s="1008" t="s">
        <v>351</v>
      </c>
      <c r="B34" s="1008" t="s">
        <v>507</v>
      </c>
      <c r="C34" s="1019" t="s">
        <v>309</v>
      </c>
      <c r="D34" s="1019">
        <v>4</v>
      </c>
      <c r="E34" s="1010">
        <v>8</v>
      </c>
      <c r="F34" s="1020" t="s">
        <v>301</v>
      </c>
      <c r="G34" s="1021">
        <v>6.67</v>
      </c>
      <c r="H34" s="1022">
        <v>12</v>
      </c>
      <c r="I34" s="1023">
        <v>26100</v>
      </c>
      <c r="J34" s="1023">
        <v>22300</v>
      </c>
      <c r="K34" s="602">
        <v>52</v>
      </c>
      <c r="L34" s="1016"/>
      <c r="M34" s="1017" t="s">
        <v>351</v>
      </c>
      <c r="N34" s="1017" t="s">
        <v>352</v>
      </c>
      <c r="O34" s="1020" t="s">
        <v>301</v>
      </c>
      <c r="P34" s="1021">
        <v>1.95</v>
      </c>
      <c r="Q34" s="1024">
        <v>3</v>
      </c>
      <c r="R34" s="1023">
        <v>7400</v>
      </c>
      <c r="S34" s="1023">
        <v>6000</v>
      </c>
      <c r="T34" s="602">
        <v>17</v>
      </c>
      <c r="U34" s="540"/>
      <c r="V34" s="962"/>
      <c r="W34" s="962"/>
      <c r="X34" s="1017" t="s">
        <v>351</v>
      </c>
      <c r="Y34" s="1017" t="s">
        <v>352</v>
      </c>
      <c r="Z34" s="1020" t="s">
        <v>301</v>
      </c>
      <c r="AA34" s="1021">
        <v>1.93</v>
      </c>
      <c r="AB34" s="1022">
        <v>2.6</v>
      </c>
      <c r="AC34" s="1023">
        <v>9200</v>
      </c>
      <c r="AD34" s="1023">
        <v>4900</v>
      </c>
      <c r="AE34" s="602">
        <v>16</v>
      </c>
      <c r="AF34" s="540"/>
      <c r="AG34" s="962"/>
      <c r="AH34" s="962"/>
    </row>
    <row r="35" spans="1:34" ht="12" customHeight="1">
      <c r="A35" s="1008" t="s">
        <v>353</v>
      </c>
      <c r="B35" s="1008" t="s">
        <v>354</v>
      </c>
      <c r="C35" s="1019" t="s">
        <v>309</v>
      </c>
      <c r="D35" s="1019">
        <v>4</v>
      </c>
      <c r="E35" s="1029">
        <v>8</v>
      </c>
      <c r="F35" s="1020" t="s">
        <v>301</v>
      </c>
      <c r="G35" s="1021">
        <v>6.4</v>
      </c>
      <c r="H35" s="1022">
        <v>10</v>
      </c>
      <c r="I35" s="1023">
        <v>21000</v>
      </c>
      <c r="J35" s="1023">
        <v>21000</v>
      </c>
      <c r="K35" s="602">
        <v>54</v>
      </c>
      <c r="L35" s="961"/>
      <c r="M35" s="1017" t="s">
        <v>353</v>
      </c>
      <c r="N35" s="1017" t="s">
        <v>354</v>
      </c>
      <c r="O35" s="1020"/>
      <c r="P35" s="1021">
        <v>2.5</v>
      </c>
      <c r="Q35" s="1024"/>
      <c r="R35" s="1023">
        <v>6000</v>
      </c>
      <c r="S35" s="1023">
        <v>5000</v>
      </c>
      <c r="T35" s="602">
        <v>19</v>
      </c>
      <c r="U35" s="540"/>
      <c r="V35" s="962"/>
      <c r="W35" s="962"/>
      <c r="X35" s="1017" t="s">
        <v>353</v>
      </c>
      <c r="Y35" s="1017" t="s">
        <v>354</v>
      </c>
      <c r="Z35" s="1020"/>
      <c r="AA35" s="1021">
        <v>1.65</v>
      </c>
      <c r="AB35" s="1022"/>
      <c r="AC35" s="1023">
        <v>8400</v>
      </c>
      <c r="AD35" s="1023">
        <v>3900</v>
      </c>
      <c r="AE35" s="602">
        <v>16</v>
      </c>
      <c r="AF35" s="540"/>
      <c r="AG35" s="962"/>
      <c r="AH35" s="962"/>
    </row>
    <row r="36" spans="1:34" ht="12" customHeight="1">
      <c r="A36" s="1030" t="s">
        <v>355</v>
      </c>
      <c r="B36" s="1030" t="s">
        <v>661</v>
      </c>
      <c r="C36" s="1031" t="s">
        <v>309</v>
      </c>
      <c r="D36" s="1031">
        <v>4</v>
      </c>
      <c r="E36" s="1010">
        <v>8</v>
      </c>
      <c r="F36" s="1032" t="s">
        <v>301</v>
      </c>
      <c r="G36" s="1033">
        <v>7.2</v>
      </c>
      <c r="H36" s="1034">
        <v>25</v>
      </c>
      <c r="I36" s="1023">
        <v>23300</v>
      </c>
      <c r="J36" s="1035">
        <v>23300</v>
      </c>
      <c r="K36" s="602">
        <v>54</v>
      </c>
      <c r="L36" s="1016"/>
      <c r="M36" s="1017" t="s">
        <v>355</v>
      </c>
      <c r="N36" s="1017" t="s">
        <v>356</v>
      </c>
      <c r="O36" s="1020" t="s">
        <v>301</v>
      </c>
      <c r="P36" s="1033">
        <v>1.5</v>
      </c>
      <c r="Q36" s="1036">
        <v>5</v>
      </c>
      <c r="R36" s="1037">
        <v>5900</v>
      </c>
      <c r="S36" s="1035">
        <v>5300</v>
      </c>
      <c r="T36" s="602">
        <v>19</v>
      </c>
      <c r="U36" s="540"/>
      <c r="V36" s="962"/>
      <c r="W36" s="962"/>
      <c r="X36" s="1017" t="s">
        <v>355</v>
      </c>
      <c r="Y36" s="1017" t="s">
        <v>356</v>
      </c>
      <c r="Z36" s="1020" t="s">
        <v>301</v>
      </c>
      <c r="AA36" s="1033">
        <v>1.4</v>
      </c>
      <c r="AB36" s="1034">
        <v>7.4</v>
      </c>
      <c r="AC36" s="1037">
        <v>9300</v>
      </c>
      <c r="AD36" s="1035">
        <v>5200</v>
      </c>
      <c r="AE36" s="602">
        <v>16</v>
      </c>
      <c r="AF36" s="540"/>
      <c r="AG36" s="962"/>
      <c r="AH36" s="962"/>
    </row>
    <row r="37" spans="1:34" ht="12" customHeight="1">
      <c r="A37" s="1038" t="s">
        <v>357</v>
      </c>
      <c r="B37" s="1038" t="s">
        <v>662</v>
      </c>
      <c r="C37" s="980" t="s">
        <v>309</v>
      </c>
      <c r="D37" s="980">
        <v>4</v>
      </c>
      <c r="E37" s="443">
        <v>9</v>
      </c>
      <c r="F37" s="1039" t="s">
        <v>301</v>
      </c>
      <c r="G37" s="1040">
        <v>6.43</v>
      </c>
      <c r="H37" s="1041">
        <v>14.56</v>
      </c>
      <c r="I37" s="1042">
        <v>27300</v>
      </c>
      <c r="J37" s="1042">
        <v>24500</v>
      </c>
      <c r="K37" s="602">
        <v>54</v>
      </c>
      <c r="L37" s="1043"/>
      <c r="M37" s="1044" t="s">
        <v>357</v>
      </c>
      <c r="N37" s="1044" t="s">
        <v>358</v>
      </c>
      <c r="O37" s="1039" t="s">
        <v>301</v>
      </c>
      <c r="P37" s="1040">
        <v>1.96</v>
      </c>
      <c r="Q37" s="1045">
        <v>4.46</v>
      </c>
      <c r="R37" s="1042">
        <v>8300</v>
      </c>
      <c r="S37" s="1042">
        <v>7500</v>
      </c>
      <c r="T37" s="602">
        <v>19</v>
      </c>
      <c r="U37" s="540"/>
      <c r="V37" s="962"/>
      <c r="W37" s="962"/>
      <c r="X37" s="1044" t="s">
        <v>357</v>
      </c>
      <c r="Y37" s="1044" t="s">
        <v>358</v>
      </c>
      <c r="Z37" s="1039" t="s">
        <v>301</v>
      </c>
      <c r="AA37" s="1040">
        <v>1.49</v>
      </c>
      <c r="AB37" s="1041">
        <v>4.58</v>
      </c>
      <c r="AC37" s="1042">
        <v>9400</v>
      </c>
      <c r="AD37" s="1042">
        <v>5700</v>
      </c>
      <c r="AE37" s="602">
        <v>16</v>
      </c>
      <c r="AF37" s="540"/>
      <c r="AG37" s="962"/>
      <c r="AH37" s="962"/>
    </row>
    <row r="38" spans="1:34" ht="12" customHeight="1">
      <c r="A38" s="1008" t="s">
        <v>359</v>
      </c>
      <c r="B38" s="1008" t="s">
        <v>663</v>
      </c>
      <c r="C38" s="1019" t="s">
        <v>309</v>
      </c>
      <c r="D38" s="1019">
        <v>4</v>
      </c>
      <c r="E38" s="1046">
        <v>6</v>
      </c>
      <c r="F38" s="1020" t="s">
        <v>301</v>
      </c>
      <c r="G38" s="1021">
        <v>5.71</v>
      </c>
      <c r="H38" s="1022">
        <v>13.69</v>
      </c>
      <c r="I38" s="1023">
        <v>21920</v>
      </c>
      <c r="J38" s="1023">
        <v>18080</v>
      </c>
      <c r="K38" s="602">
        <v>54</v>
      </c>
      <c r="L38" s="1016"/>
      <c r="M38" s="1017" t="s">
        <v>359</v>
      </c>
      <c r="N38" s="1017" t="s">
        <v>663</v>
      </c>
      <c r="O38" s="1020" t="s">
        <v>301</v>
      </c>
      <c r="P38" s="1021">
        <v>1.63</v>
      </c>
      <c r="Q38" s="1024">
        <v>3.95</v>
      </c>
      <c r="R38" s="1023">
        <v>6380</v>
      </c>
      <c r="S38" s="1023">
        <v>5240</v>
      </c>
      <c r="T38" s="602">
        <v>19</v>
      </c>
      <c r="U38" s="540"/>
      <c r="V38" s="962"/>
      <c r="W38" s="962"/>
      <c r="X38" s="1017" t="s">
        <v>359</v>
      </c>
      <c r="Y38" s="1017" t="s">
        <v>663</v>
      </c>
      <c r="Z38" s="1020" t="s">
        <v>301</v>
      </c>
      <c r="AA38" s="1021">
        <v>1.82</v>
      </c>
      <c r="AB38" s="1022">
        <v>4.86</v>
      </c>
      <c r="AC38" s="1023">
        <v>9460</v>
      </c>
      <c r="AD38" s="1023">
        <v>5120</v>
      </c>
      <c r="AE38" s="602">
        <v>16</v>
      </c>
      <c r="AF38" s="540"/>
      <c r="AG38" s="962"/>
      <c r="AH38" s="962"/>
    </row>
    <row r="39" spans="1:34" ht="15" customHeight="1">
      <c r="A39" s="1008" t="s">
        <v>360</v>
      </c>
      <c r="B39" s="1008" t="s">
        <v>664</v>
      </c>
      <c r="C39" s="1019" t="s">
        <v>309</v>
      </c>
      <c r="D39" s="1019">
        <v>4</v>
      </c>
      <c r="E39" s="1010">
        <v>6</v>
      </c>
      <c r="F39" s="1020" t="s">
        <v>301</v>
      </c>
      <c r="G39" s="1021">
        <v>7.34</v>
      </c>
      <c r="H39" s="1022">
        <v>19.22</v>
      </c>
      <c r="I39" s="1023">
        <v>29100</v>
      </c>
      <c r="J39" s="1023">
        <v>23200</v>
      </c>
      <c r="K39" s="602">
        <v>54</v>
      </c>
      <c r="L39" s="1047"/>
      <c r="M39" s="1017" t="s">
        <v>360</v>
      </c>
      <c r="N39" s="1017" t="s">
        <v>361</v>
      </c>
      <c r="O39" s="1020" t="s">
        <v>301</v>
      </c>
      <c r="P39" s="1021">
        <v>1.07</v>
      </c>
      <c r="Q39" s="1024">
        <v>2.79</v>
      </c>
      <c r="R39" s="1023">
        <v>4300</v>
      </c>
      <c r="S39" s="1023">
        <v>3400</v>
      </c>
      <c r="T39" s="602">
        <v>19</v>
      </c>
      <c r="U39" s="636"/>
      <c r="V39" s="962"/>
      <c r="W39" s="962"/>
      <c r="X39" s="1017" t="s">
        <v>360</v>
      </c>
      <c r="Y39" s="1017" t="s">
        <v>361</v>
      </c>
      <c r="Z39" s="1020" t="s">
        <v>301</v>
      </c>
      <c r="AA39" s="1021">
        <v>2.47</v>
      </c>
      <c r="AB39" s="1022">
        <v>8.91</v>
      </c>
      <c r="AC39" s="1023">
        <v>13800</v>
      </c>
      <c r="AD39" s="1023">
        <v>7300</v>
      </c>
      <c r="AE39" s="602">
        <v>16</v>
      </c>
      <c r="AF39" s="636"/>
      <c r="AG39" s="962"/>
      <c r="AH39" s="962"/>
    </row>
    <row r="40" spans="1:34" ht="12" customHeight="1">
      <c r="A40" s="1008" t="s">
        <v>362</v>
      </c>
      <c r="B40" s="1008" t="s">
        <v>363</v>
      </c>
      <c r="C40" s="1019" t="s">
        <v>309</v>
      </c>
      <c r="D40" s="1019">
        <v>4</v>
      </c>
      <c r="E40" s="1029">
        <v>9</v>
      </c>
      <c r="F40" s="1020" t="s">
        <v>301</v>
      </c>
      <c r="G40" s="1021">
        <v>5.95</v>
      </c>
      <c r="H40" s="1022">
        <v>25.85</v>
      </c>
      <c r="I40" s="1023">
        <v>23200</v>
      </c>
      <c r="J40" s="1023">
        <v>18200</v>
      </c>
      <c r="K40" s="602">
        <v>54</v>
      </c>
      <c r="L40" s="961"/>
      <c r="M40" s="1017" t="s">
        <v>362</v>
      </c>
      <c r="N40" s="1017" t="s">
        <v>363</v>
      </c>
      <c r="O40" s="1020" t="s">
        <v>301</v>
      </c>
      <c r="P40" s="1021">
        <v>2.32</v>
      </c>
      <c r="Q40" s="1024">
        <v>10.23</v>
      </c>
      <c r="R40" s="1023">
        <v>9600</v>
      </c>
      <c r="S40" s="1023">
        <v>7000</v>
      </c>
      <c r="T40" s="602">
        <v>19</v>
      </c>
      <c r="U40" s="540"/>
      <c r="V40" s="962"/>
      <c r="W40" s="962"/>
      <c r="X40" s="1017" t="s">
        <v>362</v>
      </c>
      <c r="Y40" s="1017" t="s">
        <v>363</v>
      </c>
      <c r="Z40" s="1020" t="s">
        <v>301</v>
      </c>
      <c r="AA40" s="1021">
        <v>2.3</v>
      </c>
      <c r="AB40" s="1022">
        <v>12.2</v>
      </c>
      <c r="AC40" s="1023">
        <v>11000</v>
      </c>
      <c r="AD40" s="1023">
        <v>5900</v>
      </c>
      <c r="AE40" s="602">
        <v>16</v>
      </c>
      <c r="AF40" s="540"/>
      <c r="AG40" s="962"/>
      <c r="AH40" s="962"/>
    </row>
    <row r="41" spans="1:34" ht="12" customHeight="1">
      <c r="A41" s="1008" t="s">
        <v>364</v>
      </c>
      <c r="B41" s="1008" t="s">
        <v>365</v>
      </c>
      <c r="C41" s="1019" t="s">
        <v>309</v>
      </c>
      <c r="D41" s="1019">
        <v>4</v>
      </c>
      <c r="E41" s="1010">
        <v>9</v>
      </c>
      <c r="F41" s="1020" t="s">
        <v>301</v>
      </c>
      <c r="G41" s="1021">
        <v>5.8</v>
      </c>
      <c r="H41" s="1022">
        <v>21.9</v>
      </c>
      <c r="I41" s="1023">
        <v>21700</v>
      </c>
      <c r="J41" s="1023">
        <v>19600</v>
      </c>
      <c r="K41" s="602">
        <v>54</v>
      </c>
      <c r="L41" s="961"/>
      <c r="M41" s="1017" t="s">
        <v>364</v>
      </c>
      <c r="N41" s="1017" t="s">
        <v>365</v>
      </c>
      <c r="O41" s="1020" t="s">
        <v>301</v>
      </c>
      <c r="P41" s="1021">
        <v>2.3</v>
      </c>
      <c r="Q41" s="1024">
        <v>8.6</v>
      </c>
      <c r="R41" s="1023">
        <v>8500</v>
      </c>
      <c r="S41" s="1023">
        <v>7700</v>
      </c>
      <c r="T41" s="602">
        <v>19</v>
      </c>
      <c r="U41" s="540"/>
      <c r="V41" s="962"/>
      <c r="W41" s="962"/>
      <c r="X41" s="1017" t="s">
        <v>364</v>
      </c>
      <c r="Y41" s="1017" t="s">
        <v>365</v>
      </c>
      <c r="Z41" s="1020" t="s">
        <v>301</v>
      </c>
      <c r="AA41" s="1021">
        <v>2.1</v>
      </c>
      <c r="AB41" s="1022">
        <v>10.8</v>
      </c>
      <c r="AC41" s="1023">
        <v>9700</v>
      </c>
      <c r="AD41" s="1023">
        <v>6400</v>
      </c>
      <c r="AE41" s="602">
        <v>16</v>
      </c>
      <c r="AF41" s="540"/>
      <c r="AG41" s="962"/>
      <c r="AH41" s="962"/>
    </row>
    <row r="42" spans="1:34" ht="12" customHeight="1">
      <c r="A42" s="1008" t="s">
        <v>366</v>
      </c>
      <c r="B42" s="1008" t="s">
        <v>367</v>
      </c>
      <c r="C42" s="1019" t="s">
        <v>309</v>
      </c>
      <c r="D42" s="1019">
        <v>4</v>
      </c>
      <c r="E42" s="1010">
        <v>10</v>
      </c>
      <c r="F42" s="1020" t="s">
        <v>301</v>
      </c>
      <c r="G42" s="1021">
        <v>8.1</v>
      </c>
      <c r="H42" s="1022">
        <v>7</v>
      </c>
      <c r="I42" s="1023">
        <v>26000</v>
      </c>
      <c r="J42" s="1023">
        <v>20600</v>
      </c>
      <c r="K42" s="602">
        <v>54</v>
      </c>
      <c r="L42" s="961"/>
      <c r="M42" s="1017" t="s">
        <v>366</v>
      </c>
      <c r="N42" s="1017" t="s">
        <v>367</v>
      </c>
      <c r="O42" s="1020" t="s">
        <v>301</v>
      </c>
      <c r="P42" s="1021">
        <v>2.3</v>
      </c>
      <c r="Q42" s="1024">
        <v>1</v>
      </c>
      <c r="R42" s="1023">
        <v>7500</v>
      </c>
      <c r="S42" s="1023">
        <v>5500</v>
      </c>
      <c r="T42" s="602">
        <v>19</v>
      </c>
      <c r="U42" s="540"/>
      <c r="V42" s="962"/>
      <c r="W42" s="962"/>
      <c r="X42" s="1017" t="s">
        <v>366</v>
      </c>
      <c r="Y42" s="1017" t="s">
        <v>367</v>
      </c>
      <c r="Z42" s="1020" t="s">
        <v>301</v>
      </c>
      <c r="AA42" s="1021">
        <v>2.7</v>
      </c>
      <c r="AB42" s="1022">
        <v>1</v>
      </c>
      <c r="AC42" s="1023">
        <v>10100</v>
      </c>
      <c r="AD42" s="1023">
        <v>5600</v>
      </c>
      <c r="AE42" s="602">
        <v>16</v>
      </c>
      <c r="AF42" s="540"/>
      <c r="AG42" s="962"/>
      <c r="AH42" s="962"/>
    </row>
    <row r="43" spans="1:34" ht="12" customHeight="1">
      <c r="A43" s="1008" t="s">
        <v>368</v>
      </c>
      <c r="B43" s="1008" t="s">
        <v>369</v>
      </c>
      <c r="C43" s="1019" t="s">
        <v>309</v>
      </c>
      <c r="D43" s="1019">
        <v>4</v>
      </c>
      <c r="E43" s="1010">
        <v>8</v>
      </c>
      <c r="F43" s="1020" t="s">
        <v>301</v>
      </c>
      <c r="G43" s="1025">
        <v>7.72</v>
      </c>
      <c r="H43" s="1022">
        <v>7.3</v>
      </c>
      <c r="I43" s="1023">
        <v>24720</v>
      </c>
      <c r="J43" s="1023">
        <v>20160</v>
      </c>
      <c r="K43" s="602">
        <v>54</v>
      </c>
      <c r="L43" s="961"/>
      <c r="M43" s="1017" t="s">
        <v>368</v>
      </c>
      <c r="N43" s="1017" t="s">
        <v>369</v>
      </c>
      <c r="O43" s="1020" t="s">
        <v>301</v>
      </c>
      <c r="P43" s="1025">
        <v>2.37</v>
      </c>
      <c r="Q43" s="1022">
        <v>2.11</v>
      </c>
      <c r="R43" s="1023">
        <v>8040</v>
      </c>
      <c r="S43" s="1023">
        <v>5520</v>
      </c>
      <c r="T43" s="602">
        <v>19</v>
      </c>
      <c r="U43" s="540"/>
      <c r="V43" s="962"/>
      <c r="W43" s="962"/>
      <c r="X43" s="1017" t="s">
        <v>368</v>
      </c>
      <c r="Y43" s="1017" t="s">
        <v>369</v>
      </c>
      <c r="Z43" s="1020" t="s">
        <v>301</v>
      </c>
      <c r="AA43" s="1025">
        <v>2.52</v>
      </c>
      <c r="AB43" s="1022">
        <v>2.35</v>
      </c>
      <c r="AC43" s="1023">
        <v>8640</v>
      </c>
      <c r="AD43" s="1023">
        <v>4800</v>
      </c>
      <c r="AE43" s="602">
        <v>16</v>
      </c>
      <c r="AF43" s="540"/>
      <c r="AG43" s="962"/>
      <c r="AH43" s="962"/>
    </row>
    <row r="44" spans="1:34" ht="12" customHeight="1">
      <c r="A44" s="1008" t="s">
        <v>370</v>
      </c>
      <c r="B44" s="1008" t="s">
        <v>371</v>
      </c>
      <c r="C44" s="1019" t="s">
        <v>309</v>
      </c>
      <c r="D44" s="1019">
        <v>4</v>
      </c>
      <c r="E44" s="1010">
        <v>9</v>
      </c>
      <c r="F44" s="1020" t="s">
        <v>301</v>
      </c>
      <c r="G44" s="1021">
        <v>7.6</v>
      </c>
      <c r="H44" s="1022">
        <v>10</v>
      </c>
      <c r="I44" s="1023">
        <v>24600</v>
      </c>
      <c r="J44" s="1023">
        <v>24500</v>
      </c>
      <c r="K44" s="602">
        <v>54</v>
      </c>
      <c r="L44" s="961"/>
      <c r="M44" s="1017" t="s">
        <v>370</v>
      </c>
      <c r="N44" s="1017" t="s">
        <v>371</v>
      </c>
      <c r="O44" s="1020" t="s">
        <v>301</v>
      </c>
      <c r="P44" s="1021">
        <v>3.1</v>
      </c>
      <c r="Q44" s="1024">
        <v>5</v>
      </c>
      <c r="R44" s="1023">
        <v>7800</v>
      </c>
      <c r="S44" s="1023">
        <v>7200</v>
      </c>
      <c r="T44" s="602">
        <v>19</v>
      </c>
      <c r="U44" s="540"/>
      <c r="V44" s="962"/>
      <c r="W44" s="962"/>
      <c r="X44" s="1017" t="s">
        <v>370</v>
      </c>
      <c r="Y44" s="1017" t="s">
        <v>371</v>
      </c>
      <c r="Z44" s="1020" t="s">
        <v>301</v>
      </c>
      <c r="AA44" s="1021">
        <v>1.9</v>
      </c>
      <c r="AB44" s="1022">
        <v>2.2</v>
      </c>
      <c r="AC44" s="1023">
        <v>8400</v>
      </c>
      <c r="AD44" s="1023">
        <v>6000</v>
      </c>
      <c r="AE44" s="602">
        <v>16</v>
      </c>
      <c r="AF44" s="540"/>
      <c r="AG44" s="962"/>
      <c r="AH44" s="962"/>
    </row>
    <row r="45" spans="1:34" ht="12" customHeight="1">
      <c r="A45" s="1008" t="s">
        <v>372</v>
      </c>
      <c r="B45" s="1008" t="s">
        <v>373</v>
      </c>
      <c r="C45" s="1019" t="s">
        <v>309</v>
      </c>
      <c r="D45" s="1019">
        <v>4</v>
      </c>
      <c r="E45" s="1010">
        <v>9</v>
      </c>
      <c r="F45" s="1020" t="s">
        <v>301</v>
      </c>
      <c r="G45" s="1021">
        <v>7.7</v>
      </c>
      <c r="H45" s="1022">
        <v>18</v>
      </c>
      <c r="I45" s="1023">
        <v>26500</v>
      </c>
      <c r="J45" s="1023">
        <v>24600</v>
      </c>
      <c r="K45" s="602">
        <v>54</v>
      </c>
      <c r="L45" s="1016"/>
      <c r="M45" s="1017" t="s">
        <v>372</v>
      </c>
      <c r="N45" s="1017" t="s">
        <v>373</v>
      </c>
      <c r="O45" s="1020" t="s">
        <v>301</v>
      </c>
      <c r="P45" s="1021">
        <v>2</v>
      </c>
      <c r="Q45" s="1024">
        <v>6</v>
      </c>
      <c r="R45" s="1023">
        <v>7400</v>
      </c>
      <c r="S45" s="1023">
        <v>6600</v>
      </c>
      <c r="T45" s="602">
        <v>19</v>
      </c>
      <c r="U45" s="540"/>
      <c r="V45" s="962"/>
      <c r="W45" s="962"/>
      <c r="X45" s="1017" t="s">
        <v>372</v>
      </c>
      <c r="Y45" s="1017" t="s">
        <v>373</v>
      </c>
      <c r="Z45" s="1020" t="s">
        <v>301</v>
      </c>
      <c r="AA45" s="1021">
        <v>1.7</v>
      </c>
      <c r="AB45" s="1022">
        <v>3</v>
      </c>
      <c r="AC45" s="1023">
        <v>8000</v>
      </c>
      <c r="AD45" s="1023">
        <v>4100</v>
      </c>
      <c r="AE45" s="602">
        <v>16</v>
      </c>
      <c r="AF45" s="540"/>
      <c r="AG45" s="962"/>
      <c r="AH45" s="962"/>
    </row>
    <row r="46" spans="1:34" ht="12" customHeight="1">
      <c r="A46" s="1008" t="s">
        <v>374</v>
      </c>
      <c r="B46" s="1008" t="s">
        <v>665</v>
      </c>
      <c r="C46" s="1019" t="s">
        <v>309</v>
      </c>
      <c r="D46" s="1019">
        <v>4</v>
      </c>
      <c r="E46" s="1010">
        <v>9</v>
      </c>
      <c r="F46" s="1020" t="s">
        <v>301</v>
      </c>
      <c r="G46" s="1021">
        <v>7.76</v>
      </c>
      <c r="H46" s="1022">
        <v>24.66</v>
      </c>
      <c r="I46" s="1023">
        <v>29900</v>
      </c>
      <c r="J46" s="1023">
        <v>23500</v>
      </c>
      <c r="K46" s="602">
        <v>54</v>
      </c>
      <c r="L46" s="1016"/>
      <c r="M46" s="1017" t="s">
        <v>374</v>
      </c>
      <c r="N46" s="1017" t="s">
        <v>665</v>
      </c>
      <c r="O46" s="1020" t="s">
        <v>301</v>
      </c>
      <c r="P46" s="1021">
        <v>0.87</v>
      </c>
      <c r="Q46" s="1024">
        <v>2.81</v>
      </c>
      <c r="R46" s="1023">
        <v>3700</v>
      </c>
      <c r="S46" s="1023">
        <v>2900</v>
      </c>
      <c r="T46" s="602">
        <v>19</v>
      </c>
      <c r="U46" s="540"/>
      <c r="V46" s="962"/>
      <c r="W46" s="962"/>
      <c r="X46" s="1017" t="s">
        <v>374</v>
      </c>
      <c r="Y46" s="1017" t="s">
        <v>665</v>
      </c>
      <c r="Z46" s="1020" t="s">
        <v>301</v>
      </c>
      <c r="AA46" s="1021">
        <v>2.29</v>
      </c>
      <c r="AB46" s="1022">
        <v>9.83</v>
      </c>
      <c r="AC46" s="1023">
        <v>11400</v>
      </c>
      <c r="AD46" s="1023">
        <v>6000</v>
      </c>
      <c r="AE46" s="602">
        <v>16</v>
      </c>
      <c r="AF46" s="540"/>
      <c r="AG46" s="962"/>
      <c r="AH46" s="962"/>
    </row>
    <row r="47" spans="1:34" ht="18.75" customHeight="1">
      <c r="A47" s="1048">
        <v>301</v>
      </c>
      <c r="B47" s="1048" t="s">
        <v>271</v>
      </c>
      <c r="C47" s="1049" t="s">
        <v>299</v>
      </c>
      <c r="D47" s="1049">
        <v>1</v>
      </c>
      <c r="E47" s="1050">
        <v>12</v>
      </c>
      <c r="F47" s="1051"/>
      <c r="G47" s="1051"/>
      <c r="H47" s="1052"/>
      <c r="I47" s="1051"/>
      <c r="J47" s="1051"/>
      <c r="K47" s="1053"/>
      <c r="L47" s="961"/>
      <c r="M47" s="1054">
        <v>301</v>
      </c>
      <c r="N47" s="1055" t="s">
        <v>271</v>
      </c>
      <c r="O47" s="1051"/>
      <c r="P47" s="1051"/>
      <c r="Q47" s="1051"/>
      <c r="R47" s="1051"/>
      <c r="S47" s="1051"/>
      <c r="T47" s="1053"/>
      <c r="U47" s="540"/>
      <c r="V47" s="962"/>
      <c r="W47" s="962"/>
      <c r="X47" s="1054">
        <v>301</v>
      </c>
      <c r="Y47" s="1055" t="s">
        <v>271</v>
      </c>
      <c r="Z47" s="1051"/>
      <c r="AA47" s="1051"/>
      <c r="AB47" s="1051"/>
      <c r="AC47" s="1051"/>
      <c r="AD47" s="1051"/>
      <c r="AE47" s="1053"/>
      <c r="AF47" s="540"/>
      <c r="AG47" s="962"/>
      <c r="AH47" s="962"/>
    </row>
    <row r="48" spans="1:34" ht="12" customHeight="1" hidden="1">
      <c r="A48" s="1056">
        <v>302</v>
      </c>
      <c r="B48" s="1056" t="s">
        <v>375</v>
      </c>
      <c r="C48" s="1019" t="s">
        <v>611</v>
      </c>
      <c r="D48" s="1019" t="s">
        <v>615</v>
      </c>
      <c r="E48" s="443" t="s">
        <v>615</v>
      </c>
      <c r="F48" s="603"/>
      <c r="G48" s="603"/>
      <c r="H48" s="1057"/>
      <c r="I48" s="603"/>
      <c r="J48" s="603"/>
      <c r="K48" s="1058"/>
      <c r="L48" s="961"/>
      <c r="M48" s="1059">
        <v>302</v>
      </c>
      <c r="N48" s="1060" t="s">
        <v>375</v>
      </c>
      <c r="O48" s="603"/>
      <c r="P48" s="603"/>
      <c r="Q48" s="603"/>
      <c r="R48" s="603"/>
      <c r="S48" s="603"/>
      <c r="T48" s="1058"/>
      <c r="U48" s="540"/>
      <c r="V48" s="962"/>
      <c r="W48" s="962"/>
      <c r="X48" s="1059">
        <v>302</v>
      </c>
      <c r="Y48" s="1060" t="s">
        <v>375</v>
      </c>
      <c r="Z48" s="603"/>
      <c r="AA48" s="603"/>
      <c r="AB48" s="603"/>
      <c r="AC48" s="603"/>
      <c r="AD48" s="603"/>
      <c r="AE48" s="1058"/>
      <c r="AF48" s="540"/>
      <c r="AG48" s="962"/>
      <c r="AH48" s="962"/>
    </row>
    <row r="49" spans="1:34" ht="12" customHeight="1">
      <c r="A49" s="1056">
        <v>303</v>
      </c>
      <c r="B49" s="1056" t="s">
        <v>272</v>
      </c>
      <c r="C49" s="1019" t="s">
        <v>299</v>
      </c>
      <c r="D49" s="1019">
        <v>1</v>
      </c>
      <c r="E49" s="443">
        <v>12</v>
      </c>
      <c r="F49" s="603"/>
      <c r="G49" s="603"/>
      <c r="H49" s="1057"/>
      <c r="I49" s="603"/>
      <c r="J49" s="603"/>
      <c r="K49" s="1058"/>
      <c r="L49" s="961"/>
      <c r="M49" s="1059">
        <v>303</v>
      </c>
      <c r="N49" s="1060" t="s">
        <v>272</v>
      </c>
      <c r="O49" s="603"/>
      <c r="P49" s="603"/>
      <c r="Q49" s="603"/>
      <c r="R49" s="603"/>
      <c r="S49" s="603"/>
      <c r="T49" s="1058"/>
      <c r="U49" s="540"/>
      <c r="V49" s="962"/>
      <c r="W49" s="962"/>
      <c r="X49" s="1059">
        <v>303</v>
      </c>
      <c r="Y49" s="1060" t="s">
        <v>272</v>
      </c>
      <c r="Z49" s="603"/>
      <c r="AA49" s="603"/>
      <c r="AB49" s="603"/>
      <c r="AC49" s="603"/>
      <c r="AD49" s="603"/>
      <c r="AE49" s="1058"/>
      <c r="AF49" s="540"/>
      <c r="AG49" s="962"/>
      <c r="AH49" s="962"/>
    </row>
    <row r="50" spans="1:34" ht="12" customHeight="1">
      <c r="A50" s="1056">
        <v>305</v>
      </c>
      <c r="B50" s="1056" t="s">
        <v>376</v>
      </c>
      <c r="C50" s="1019" t="s">
        <v>299</v>
      </c>
      <c r="D50" s="1019">
        <v>2</v>
      </c>
      <c r="E50" s="443">
        <v>12</v>
      </c>
      <c r="F50" s="603"/>
      <c r="G50" s="603" t="s">
        <v>377</v>
      </c>
      <c r="H50" s="1057"/>
      <c r="I50" s="603"/>
      <c r="J50" s="603"/>
      <c r="K50" s="1058"/>
      <c r="L50" s="961"/>
      <c r="M50" s="1059">
        <v>305</v>
      </c>
      <c r="N50" s="1060" t="s">
        <v>376</v>
      </c>
      <c r="O50" s="603"/>
      <c r="P50" s="603" t="s">
        <v>377</v>
      </c>
      <c r="Q50" s="603"/>
      <c r="R50" s="603"/>
      <c r="S50" s="603"/>
      <c r="T50" s="1058"/>
      <c r="U50" s="540"/>
      <c r="V50" s="962"/>
      <c r="W50" s="962"/>
      <c r="X50" s="1059">
        <v>305</v>
      </c>
      <c r="Y50" s="1060" t="s">
        <v>376</v>
      </c>
      <c r="Z50" s="603"/>
      <c r="AA50" s="603" t="s">
        <v>377</v>
      </c>
      <c r="AB50" s="603"/>
      <c r="AC50" s="603"/>
      <c r="AD50" s="603"/>
      <c r="AE50" s="1058"/>
      <c r="AF50" s="540"/>
      <c r="AG50" s="962"/>
      <c r="AH50" s="962"/>
    </row>
    <row r="51" spans="1:34" ht="12" customHeight="1">
      <c r="A51" s="1056">
        <v>306</v>
      </c>
      <c r="B51" s="1056" t="s">
        <v>273</v>
      </c>
      <c r="C51" s="1019" t="s">
        <v>299</v>
      </c>
      <c r="D51" s="1019">
        <v>2</v>
      </c>
      <c r="E51" s="443">
        <v>12</v>
      </c>
      <c r="F51" s="603"/>
      <c r="G51" s="603"/>
      <c r="H51" s="1057"/>
      <c r="I51" s="603"/>
      <c r="J51" s="603"/>
      <c r="K51" s="1058"/>
      <c r="L51" s="961"/>
      <c r="M51" s="1059">
        <v>306</v>
      </c>
      <c r="N51" s="1060" t="s">
        <v>273</v>
      </c>
      <c r="O51" s="603"/>
      <c r="P51" s="603"/>
      <c r="Q51" s="603"/>
      <c r="R51" s="603"/>
      <c r="S51" s="603"/>
      <c r="T51" s="1058"/>
      <c r="U51" s="540"/>
      <c r="V51" s="962"/>
      <c r="W51" s="962"/>
      <c r="X51" s="1059">
        <v>306</v>
      </c>
      <c r="Y51" s="1060" t="s">
        <v>273</v>
      </c>
      <c r="Z51" s="603"/>
      <c r="AA51" s="603"/>
      <c r="AB51" s="603"/>
      <c r="AC51" s="603"/>
      <c r="AD51" s="603"/>
      <c r="AE51" s="1058"/>
      <c r="AF51" s="540"/>
      <c r="AG51" s="962"/>
      <c r="AH51" s="962"/>
    </row>
    <row r="52" spans="1:34" ht="12" customHeight="1">
      <c r="A52" s="1056">
        <v>307</v>
      </c>
      <c r="B52" s="1056" t="s">
        <v>378</v>
      </c>
      <c r="C52" s="1019" t="s">
        <v>299</v>
      </c>
      <c r="D52" s="1019">
        <v>1</v>
      </c>
      <c r="E52" s="443">
        <v>12</v>
      </c>
      <c r="F52" s="603"/>
      <c r="G52" s="603"/>
      <c r="H52" s="1057"/>
      <c r="I52" s="603"/>
      <c r="J52" s="603"/>
      <c r="K52" s="1058"/>
      <c r="L52" s="961"/>
      <c r="M52" s="1059">
        <v>307</v>
      </c>
      <c r="N52" s="1060" t="s">
        <v>378</v>
      </c>
      <c r="O52" s="603"/>
      <c r="P52" s="603"/>
      <c r="Q52" s="603"/>
      <c r="R52" s="603"/>
      <c r="S52" s="603"/>
      <c r="T52" s="1058"/>
      <c r="U52" s="540"/>
      <c r="V52" s="962"/>
      <c r="W52" s="962"/>
      <c r="X52" s="1059">
        <v>307</v>
      </c>
      <c r="Y52" s="1060" t="s">
        <v>378</v>
      </c>
      <c r="Z52" s="603"/>
      <c r="AA52" s="603"/>
      <c r="AB52" s="603"/>
      <c r="AC52" s="603"/>
      <c r="AD52" s="603"/>
      <c r="AE52" s="1058"/>
      <c r="AF52" s="540"/>
      <c r="AG52" s="962"/>
      <c r="AH52" s="962"/>
    </row>
    <row r="53" spans="1:34" ht="12" customHeight="1">
      <c r="A53" s="1056">
        <v>308</v>
      </c>
      <c r="B53" s="1056" t="s">
        <v>379</v>
      </c>
      <c r="C53" s="1019" t="s">
        <v>299</v>
      </c>
      <c r="D53" s="1019">
        <v>1</v>
      </c>
      <c r="E53" s="443">
        <v>12</v>
      </c>
      <c r="F53" s="603"/>
      <c r="G53" s="603"/>
      <c r="H53" s="1057"/>
      <c r="I53" s="603"/>
      <c r="J53" s="603"/>
      <c r="K53" s="1058"/>
      <c r="L53" s="961"/>
      <c r="M53" s="1059">
        <v>308</v>
      </c>
      <c r="N53" s="1060" t="s">
        <v>379</v>
      </c>
      <c r="O53" s="603"/>
      <c r="P53" s="603"/>
      <c r="Q53" s="603"/>
      <c r="R53" s="603"/>
      <c r="S53" s="603"/>
      <c r="T53" s="1058"/>
      <c r="U53" s="540"/>
      <c r="V53" s="962"/>
      <c r="W53" s="962"/>
      <c r="X53" s="1059">
        <v>308</v>
      </c>
      <c r="Y53" s="1060" t="s">
        <v>379</v>
      </c>
      <c r="Z53" s="603"/>
      <c r="AA53" s="603"/>
      <c r="AB53" s="603"/>
      <c r="AC53" s="603"/>
      <c r="AD53" s="603"/>
      <c r="AE53" s="1058"/>
      <c r="AF53" s="540"/>
      <c r="AG53" s="962"/>
      <c r="AH53" s="962"/>
    </row>
    <row r="54" spans="1:34" ht="13.5" customHeight="1">
      <c r="A54" s="1061">
        <v>309</v>
      </c>
      <c r="B54" s="1061" t="s">
        <v>274</v>
      </c>
      <c r="C54" s="998" t="s">
        <v>299</v>
      </c>
      <c r="D54" s="1062">
        <v>1</v>
      </c>
      <c r="E54" s="1063">
        <v>12</v>
      </c>
      <c r="F54" s="1064"/>
      <c r="G54" s="1064"/>
      <c r="H54" s="1065"/>
      <c r="I54" s="1066"/>
      <c r="J54" s="1066"/>
      <c r="K54" s="1067"/>
      <c r="L54" s="1068"/>
      <c r="M54" s="1069">
        <v>309</v>
      </c>
      <c r="N54" s="1070" t="s">
        <v>274</v>
      </c>
      <c r="O54" s="1064"/>
      <c r="P54" s="1064"/>
      <c r="Q54" s="1064"/>
      <c r="R54" s="1066"/>
      <c r="S54" s="1066"/>
      <c r="T54" s="1067"/>
      <c r="U54" s="540"/>
      <c r="V54" s="962"/>
      <c r="W54" s="962"/>
      <c r="X54" s="1069">
        <v>309</v>
      </c>
      <c r="Y54" s="1070" t="s">
        <v>274</v>
      </c>
      <c r="Z54" s="1064"/>
      <c r="AA54" s="1064"/>
      <c r="AB54" s="1064"/>
      <c r="AC54" s="1066"/>
      <c r="AD54" s="1066"/>
      <c r="AE54" s="1067"/>
      <c r="AF54" s="540"/>
      <c r="AG54" s="962"/>
      <c r="AH54" s="962"/>
    </row>
    <row r="55" spans="1:34" ht="12">
      <c r="A55" s="1071"/>
      <c r="B55" s="1071"/>
      <c r="C55" s="962"/>
      <c r="D55" s="1072"/>
      <c r="E55" s="540"/>
      <c r="F55" s="540"/>
      <c r="G55" s="540"/>
      <c r="H55" s="1073"/>
      <c r="I55" s="540"/>
      <c r="J55" s="540"/>
      <c r="K55" s="540"/>
      <c r="L55" s="1068"/>
      <c r="M55" s="1074"/>
      <c r="N55" s="1075"/>
      <c r="O55" s="540"/>
      <c r="P55" s="540"/>
      <c r="Q55" s="540"/>
      <c r="R55" s="540"/>
      <c r="S55" s="540"/>
      <c r="T55" s="540"/>
      <c r="U55" s="540"/>
      <c r="V55" s="962"/>
      <c r="W55" s="962"/>
      <c r="X55" s="1074"/>
      <c r="Y55" s="1075"/>
      <c r="Z55" s="540"/>
      <c r="AA55" s="540"/>
      <c r="AB55" s="540"/>
      <c r="AC55" s="540"/>
      <c r="AD55" s="540"/>
      <c r="AE55" s="540"/>
      <c r="AF55" s="540"/>
      <c r="AG55" s="962"/>
      <c r="AH55" s="962"/>
    </row>
    <row r="56" spans="5:26" s="244" customFormat="1" ht="12">
      <c r="E56" s="21"/>
      <c r="F56" s="21"/>
      <c r="G56" s="21"/>
      <c r="H56" s="243"/>
      <c r="I56" s="21"/>
      <c r="J56" s="21"/>
      <c r="K56" s="21"/>
      <c r="L56" s="21"/>
      <c r="M56" s="21"/>
      <c r="N56" s="21"/>
      <c r="O56" s="21"/>
      <c r="P56" s="21"/>
      <c r="Q56" s="21"/>
      <c r="R56" s="21"/>
      <c r="S56" s="21"/>
      <c r="T56" s="21"/>
      <c r="U56" s="21"/>
      <c r="Z56" s="245"/>
    </row>
    <row r="57" spans="5:26" s="244" customFormat="1" ht="12">
      <c r="E57" s="21"/>
      <c r="F57" s="21"/>
      <c r="G57" s="21"/>
      <c r="H57" s="243"/>
      <c r="I57" s="21"/>
      <c r="J57" s="21"/>
      <c r="K57" s="21"/>
      <c r="L57" s="21"/>
      <c r="M57" s="21"/>
      <c r="N57" s="21"/>
      <c r="O57" s="21"/>
      <c r="P57" s="21"/>
      <c r="Q57" s="21"/>
      <c r="R57" s="21"/>
      <c r="S57" s="21"/>
      <c r="T57" s="21"/>
      <c r="U57" s="21"/>
      <c r="Z57" s="245"/>
    </row>
    <row r="58" spans="1:26" s="244" customFormat="1" ht="17.25">
      <c r="A58" s="246"/>
      <c r="E58" s="21"/>
      <c r="F58" s="21"/>
      <c r="G58" s="21"/>
      <c r="H58" s="243"/>
      <c r="I58" s="21"/>
      <c r="J58" s="21"/>
      <c r="K58" s="21"/>
      <c r="L58" s="21"/>
      <c r="M58" s="21"/>
      <c r="N58" s="247"/>
      <c r="O58" s="21"/>
      <c r="P58" s="21"/>
      <c r="Q58" s="21"/>
      <c r="R58" s="21"/>
      <c r="S58" s="21"/>
      <c r="T58" s="21"/>
      <c r="U58" s="21"/>
      <c r="Z58" s="245"/>
    </row>
    <row r="59" spans="1:20" ht="14.25">
      <c r="A59" s="248"/>
      <c r="B59" s="248"/>
      <c r="C59" s="244"/>
      <c r="D59" s="244"/>
      <c r="F59" s="21"/>
      <c r="G59" s="21"/>
      <c r="H59" s="243"/>
      <c r="I59" s="21"/>
      <c r="J59" s="21"/>
      <c r="K59" s="21"/>
      <c r="L59" s="241"/>
      <c r="M59" s="249"/>
      <c r="N59" s="249"/>
      <c r="O59" s="21"/>
      <c r="P59" s="21"/>
      <c r="Q59" s="21"/>
      <c r="R59" s="21"/>
      <c r="S59" s="21"/>
      <c r="T59" s="21"/>
    </row>
    <row r="60" spans="1:20" ht="14.25">
      <c r="A60" s="251"/>
      <c r="B60" s="251"/>
      <c r="C60" s="244"/>
      <c r="D60" s="244"/>
      <c r="F60" s="21"/>
      <c r="G60" s="21"/>
      <c r="H60" s="243"/>
      <c r="I60" s="21"/>
      <c r="J60" s="21"/>
      <c r="K60" s="21"/>
      <c r="L60" s="241"/>
      <c r="M60" s="249"/>
      <c r="N60" s="252"/>
      <c r="O60" s="21"/>
      <c r="P60" s="21"/>
      <c r="Q60" s="21"/>
      <c r="R60" s="21"/>
      <c r="S60" s="21"/>
      <c r="T60" s="21"/>
    </row>
    <row r="61" spans="1:20" ht="14.25">
      <c r="A61" s="253"/>
      <c r="B61" s="253"/>
      <c r="C61" s="254"/>
      <c r="D61" s="254"/>
      <c r="F61" s="21"/>
      <c r="G61" s="21"/>
      <c r="H61" s="243"/>
      <c r="I61" s="21"/>
      <c r="J61" s="21"/>
      <c r="K61" s="21"/>
      <c r="L61" s="241"/>
      <c r="M61" s="249"/>
      <c r="N61" s="255"/>
      <c r="O61" s="21"/>
      <c r="P61" s="21"/>
      <c r="Q61" s="21"/>
      <c r="R61" s="21"/>
      <c r="S61" s="21"/>
      <c r="T61" s="21"/>
    </row>
    <row r="62" spans="1:20" ht="14.25">
      <c r="A62" s="251"/>
      <c r="B62" s="251"/>
      <c r="C62" s="254"/>
      <c r="D62" s="254"/>
      <c r="F62" s="21"/>
      <c r="G62" s="21"/>
      <c r="H62" s="243"/>
      <c r="I62" s="21"/>
      <c r="J62" s="21"/>
      <c r="K62" s="21"/>
      <c r="L62" s="241"/>
      <c r="M62" s="249"/>
      <c r="N62" s="252"/>
      <c r="O62" s="21"/>
      <c r="P62" s="21"/>
      <c r="Q62" s="21"/>
      <c r="R62" s="21"/>
      <c r="S62" s="21"/>
      <c r="T62" s="21"/>
    </row>
    <row r="63" spans="1:20" ht="14.25">
      <c r="A63" s="251"/>
      <c r="B63" s="251"/>
      <c r="C63" s="254"/>
      <c r="D63" s="254"/>
      <c r="F63" s="21"/>
      <c r="G63" s="21"/>
      <c r="H63" s="243"/>
      <c r="I63" s="21"/>
      <c r="J63" s="21"/>
      <c r="K63" s="21"/>
      <c r="M63" s="249"/>
      <c r="N63" s="252"/>
      <c r="O63" s="21"/>
      <c r="P63" s="21"/>
      <c r="Q63" s="21"/>
      <c r="R63" s="21"/>
      <c r="S63" s="21"/>
      <c r="T63" s="21"/>
    </row>
    <row r="64" spans="1:14" ht="14.25">
      <c r="A64" s="253"/>
      <c r="B64" s="253"/>
      <c r="C64" s="254"/>
      <c r="D64" s="254"/>
      <c r="M64" s="249"/>
      <c r="N64" s="255"/>
    </row>
    <row r="65" spans="1:14" ht="14.25">
      <c r="A65" s="251"/>
      <c r="B65" s="251"/>
      <c r="C65" s="254"/>
      <c r="D65" s="254"/>
      <c r="M65" s="249"/>
      <c r="N65" s="252"/>
    </row>
    <row r="66" spans="1:14" ht="14.25">
      <c r="A66" s="251"/>
      <c r="B66" s="251"/>
      <c r="C66" s="254"/>
      <c r="D66" s="254"/>
      <c r="M66" s="249"/>
      <c r="N66" s="252"/>
    </row>
    <row r="67" spans="1:14" ht="14.25">
      <c r="A67" s="248"/>
      <c r="B67" s="248"/>
      <c r="C67" s="254"/>
      <c r="D67" s="254"/>
      <c r="M67" s="249"/>
      <c r="N67" s="249"/>
    </row>
    <row r="68" spans="1:14" ht="14.25">
      <c r="A68" s="251"/>
      <c r="B68" s="251"/>
      <c r="C68" s="254"/>
      <c r="D68" s="254"/>
      <c r="M68" s="249"/>
      <c r="N68" s="252"/>
    </row>
    <row r="69" spans="1:14" ht="14.25">
      <c r="A69" s="251"/>
      <c r="B69" s="251"/>
      <c r="C69" s="254"/>
      <c r="D69" s="254"/>
      <c r="M69" s="249"/>
      <c r="N69" s="252"/>
    </row>
    <row r="70" spans="1:14" ht="14.25">
      <c r="A70" s="248"/>
      <c r="B70" s="248"/>
      <c r="C70" s="254"/>
      <c r="D70" s="254"/>
      <c r="M70" s="249"/>
      <c r="N70" s="249"/>
    </row>
    <row r="71" spans="1:14" ht="17.25">
      <c r="A71" s="246"/>
      <c r="B71" s="246"/>
      <c r="C71" s="254"/>
      <c r="D71" s="254"/>
      <c r="M71" s="249"/>
      <c r="N71" s="247"/>
    </row>
    <row r="72" spans="1:14" ht="14.25">
      <c r="A72" s="248"/>
      <c r="B72" s="248"/>
      <c r="C72" s="254"/>
      <c r="D72" s="254"/>
      <c r="M72" s="249"/>
      <c r="N72" s="249"/>
    </row>
    <row r="73" spans="1:14" ht="14.25">
      <c r="A73" s="251"/>
      <c r="B73" s="251"/>
      <c r="C73" s="254"/>
      <c r="D73" s="254"/>
      <c r="M73" s="249"/>
      <c r="N73" s="252"/>
    </row>
    <row r="74" spans="1:14" ht="14.25">
      <c r="A74" s="251"/>
      <c r="B74" s="251"/>
      <c r="C74" s="254"/>
      <c r="D74" s="254"/>
      <c r="M74" s="249"/>
      <c r="N74" s="252"/>
    </row>
    <row r="75" spans="1:14" ht="14.25">
      <c r="A75" s="253"/>
      <c r="B75" s="253"/>
      <c r="C75" s="254"/>
      <c r="D75" s="254"/>
      <c r="M75" s="249"/>
      <c r="N75" s="255"/>
    </row>
    <row r="76" spans="1:14" ht="14.25">
      <c r="A76" s="251"/>
      <c r="B76" s="251"/>
      <c r="C76" s="254"/>
      <c r="D76" s="254"/>
      <c r="M76" s="249"/>
      <c r="N76" s="252"/>
    </row>
    <row r="77" spans="1:14" ht="14.25">
      <c r="A77" s="251"/>
      <c r="B77" s="251"/>
      <c r="C77" s="254"/>
      <c r="D77" s="254"/>
      <c r="M77" s="249"/>
      <c r="N77" s="252"/>
    </row>
    <row r="78" spans="1:14" ht="14.25">
      <c r="A78" s="248"/>
      <c r="B78" s="248"/>
      <c r="C78" s="254"/>
      <c r="D78" s="254"/>
      <c r="M78" s="249"/>
      <c r="N78" s="249"/>
    </row>
    <row r="79" spans="1:14" ht="14.25">
      <c r="A79" s="257"/>
      <c r="B79" s="248"/>
      <c r="C79" s="254"/>
      <c r="D79" s="254"/>
      <c r="M79" s="249"/>
      <c r="N79" s="249"/>
    </row>
    <row r="80" spans="1:14" ht="14.25">
      <c r="A80" s="257"/>
      <c r="B80" s="248"/>
      <c r="C80" s="254"/>
      <c r="D80" s="254"/>
      <c r="M80" s="249"/>
      <c r="N80" s="249"/>
    </row>
    <row r="81" spans="1:14" ht="14.25">
      <c r="A81" s="248"/>
      <c r="B81" s="258"/>
      <c r="C81" s="258"/>
      <c r="D81" s="259"/>
      <c r="M81" s="249"/>
      <c r="N81" s="249"/>
    </row>
    <row r="82" spans="2:7" ht="13.5">
      <c r="B82" s="258"/>
      <c r="C82" s="258"/>
      <c r="G82" s="260"/>
    </row>
    <row r="83" spans="2:7" ht="13.5">
      <c r="B83" s="258"/>
      <c r="C83" s="258"/>
      <c r="G83" s="260"/>
    </row>
    <row r="84" spans="2:7" ht="13.5">
      <c r="B84" s="258"/>
      <c r="C84" s="258"/>
      <c r="G84" s="260"/>
    </row>
    <row r="85" spans="2:3" ht="13.5">
      <c r="B85" s="258"/>
      <c r="C85" s="258"/>
    </row>
    <row r="86" spans="2:3" ht="13.5">
      <c r="B86" s="258"/>
      <c r="C86" s="258"/>
    </row>
    <row r="87" spans="2:3" ht="13.5">
      <c r="B87" s="258"/>
      <c r="C87" s="258"/>
    </row>
    <row r="88" spans="2:3" ht="13.5">
      <c r="B88" s="258"/>
      <c r="C88" s="258"/>
    </row>
    <row r="89" spans="2:3" ht="13.5">
      <c r="B89" s="258"/>
      <c r="C89" s="258"/>
    </row>
    <row r="90" spans="2:3" ht="13.5">
      <c r="B90" s="258"/>
      <c r="C90" s="258"/>
    </row>
    <row r="91" spans="2:3" ht="13.5">
      <c r="B91" s="258"/>
      <c r="C91" s="258"/>
    </row>
    <row r="92" spans="2:3" ht="13.5">
      <c r="B92" s="258"/>
      <c r="C92" s="258"/>
    </row>
    <row r="93" spans="2:3" ht="13.5">
      <c r="B93" s="258"/>
      <c r="C93" s="258"/>
    </row>
    <row r="94" spans="2:3" ht="13.5">
      <c r="B94" s="258"/>
      <c r="C94" s="258"/>
    </row>
    <row r="95" spans="2:3" ht="13.5">
      <c r="B95" s="258"/>
      <c r="C95" s="258"/>
    </row>
  </sheetData>
  <sheetProtection/>
  <mergeCells count="1">
    <mergeCell ref="G3:J3"/>
  </mergeCells>
  <printOptions horizontalCentered="1"/>
  <pageMargins left="0.3937007874015748" right="0" top="0.5905511811023623" bottom="0.53" header="0.3" footer="0.31"/>
  <pageSetup blackAndWhite="1" horizontalDpi="300" verticalDpi="300" orientation="portrait" pageOrder="overThenDown" paperSize="9" scale="95" r:id="rId1"/>
  <headerFooter alignWithMargins="0">
    <oddHeader>&amp;C&amp;F</oddHeader>
    <oddFooter>&amp;C&amp;A</oddFooter>
  </headerFooter>
  <colBreaks count="2" manualBreakCount="2">
    <brk id="12" max="61" man="1"/>
    <brk id="23" max="61" man="1"/>
  </colBreaks>
</worksheet>
</file>

<file path=xl/worksheets/sheet17.xml><?xml version="1.0" encoding="utf-8"?>
<worksheet xmlns="http://schemas.openxmlformats.org/spreadsheetml/2006/main" xmlns:r="http://schemas.openxmlformats.org/officeDocument/2006/relationships">
  <dimension ref="A1:C51"/>
  <sheetViews>
    <sheetView zoomScalePageLayoutView="0" workbookViewId="0" topLeftCell="A1">
      <selection activeCell="A52" sqref="A52"/>
    </sheetView>
  </sheetViews>
  <sheetFormatPr defaultColWidth="9.00390625" defaultRowHeight="18" customHeight="1"/>
  <cols>
    <col min="1" max="1" width="14.75390625" style="273" customWidth="1"/>
    <col min="2" max="2" width="90.25390625" style="262" customWidth="1"/>
    <col min="3" max="16384" width="9.125" style="262" customWidth="1"/>
  </cols>
  <sheetData>
    <row r="1" ht="18" customHeight="1">
      <c r="A1" s="261" t="s">
        <v>380</v>
      </c>
    </row>
    <row r="2" spans="1:2" ht="18" customHeight="1">
      <c r="A2" s="263" t="s">
        <v>8</v>
      </c>
      <c r="B2" s="264" t="s">
        <v>381</v>
      </c>
    </row>
    <row r="3" spans="1:2" s="267" customFormat="1" ht="18" customHeight="1">
      <c r="A3" s="265" t="s">
        <v>70</v>
      </c>
      <c r="B3" s="266" t="s">
        <v>699</v>
      </c>
    </row>
    <row r="4" spans="1:2" s="267" customFormat="1" ht="18" customHeight="1">
      <c r="A4" s="265" t="s">
        <v>382</v>
      </c>
      <c r="B4" s="266" t="s">
        <v>669</v>
      </c>
    </row>
    <row r="5" spans="1:2" s="267" customFormat="1" ht="18" customHeight="1">
      <c r="A5" s="265"/>
      <c r="B5" s="266" t="s">
        <v>670</v>
      </c>
    </row>
    <row r="6" spans="1:2" s="267" customFormat="1" ht="18" customHeight="1">
      <c r="A6" s="265"/>
      <c r="B6" s="266" t="s">
        <v>671</v>
      </c>
    </row>
    <row r="7" spans="1:2" s="267" customFormat="1" ht="18" customHeight="1">
      <c r="A7" s="265"/>
      <c r="B7" s="266" t="s">
        <v>700</v>
      </c>
    </row>
    <row r="8" spans="1:2" s="267" customFormat="1" ht="18" customHeight="1">
      <c r="A8" s="268"/>
      <c r="B8" s="269" t="s">
        <v>672</v>
      </c>
    </row>
    <row r="9" spans="1:2" s="267" customFormat="1" ht="18" customHeight="1">
      <c r="A9" s="265" t="s">
        <v>383</v>
      </c>
      <c r="B9" s="1183"/>
    </row>
    <row r="10" spans="1:2" s="267" customFormat="1" ht="18" customHeight="1">
      <c r="A10" s="265" t="s">
        <v>384</v>
      </c>
      <c r="B10" s="1184"/>
    </row>
    <row r="11" spans="1:2" s="267" customFormat="1" ht="18" customHeight="1">
      <c r="A11" s="265"/>
      <c r="B11" s="1184"/>
    </row>
    <row r="12" spans="1:2" s="267" customFormat="1" ht="18" customHeight="1">
      <c r="A12" s="265"/>
      <c r="B12" s="1184"/>
    </row>
    <row r="13" spans="1:2" s="267" customFormat="1" ht="18" customHeight="1">
      <c r="A13" s="265"/>
      <c r="B13" s="1184"/>
    </row>
    <row r="14" spans="1:2" s="267" customFormat="1" ht="18" customHeight="1">
      <c r="A14" s="271"/>
      <c r="B14" s="1185"/>
    </row>
    <row r="15" spans="1:2" s="267" customFormat="1" ht="18" customHeight="1">
      <c r="A15" s="265" t="s">
        <v>385</v>
      </c>
      <c r="B15" s="270" t="s">
        <v>673</v>
      </c>
    </row>
    <row r="16" spans="1:2" s="267" customFormat="1" ht="18" customHeight="1">
      <c r="A16" s="265" t="s">
        <v>386</v>
      </c>
      <c r="B16" s="270" t="s">
        <v>701</v>
      </c>
    </row>
    <row r="17" spans="1:2" s="267" customFormat="1" ht="18" customHeight="1">
      <c r="A17" s="265"/>
      <c r="B17" s="270" t="s">
        <v>674</v>
      </c>
    </row>
    <row r="18" spans="1:2" s="267" customFormat="1" ht="18" customHeight="1">
      <c r="A18" s="265"/>
      <c r="B18" s="266" t="s">
        <v>670</v>
      </c>
    </row>
    <row r="19" spans="1:2" s="267" customFormat="1" ht="18" customHeight="1">
      <c r="A19" s="265"/>
      <c r="B19" s="270" t="s">
        <v>675</v>
      </c>
    </row>
    <row r="20" spans="1:2" s="267" customFormat="1" ht="18" customHeight="1">
      <c r="A20" s="265"/>
      <c r="B20" s="270" t="s">
        <v>702</v>
      </c>
    </row>
    <row r="21" spans="1:2" s="267" customFormat="1" ht="18" customHeight="1">
      <c r="A21" s="268"/>
      <c r="B21" s="272" t="s">
        <v>676</v>
      </c>
    </row>
    <row r="22" spans="1:2" s="267" customFormat="1" ht="18" customHeight="1">
      <c r="A22" s="265" t="s">
        <v>387</v>
      </c>
      <c r="B22" s="266" t="s">
        <v>703</v>
      </c>
    </row>
    <row r="23" spans="1:2" s="267" customFormat="1" ht="18" customHeight="1">
      <c r="A23" s="265" t="s">
        <v>81</v>
      </c>
      <c r="B23" s="266" t="s">
        <v>677</v>
      </c>
    </row>
    <row r="24" spans="1:2" s="267" customFormat="1" ht="18" customHeight="1">
      <c r="A24" s="265"/>
      <c r="B24" s="266" t="s">
        <v>678</v>
      </c>
    </row>
    <row r="25" spans="1:2" s="267" customFormat="1" ht="18" customHeight="1">
      <c r="A25" s="265"/>
      <c r="B25" s="266" t="s">
        <v>679</v>
      </c>
    </row>
    <row r="26" spans="1:2" s="267" customFormat="1" ht="18" customHeight="1">
      <c r="A26" s="265"/>
      <c r="B26" s="266" t="s">
        <v>680</v>
      </c>
    </row>
    <row r="27" spans="1:2" s="267" customFormat="1" ht="18" customHeight="1">
      <c r="A27" s="268"/>
      <c r="B27" s="269" t="s">
        <v>681</v>
      </c>
    </row>
    <row r="28" spans="1:2" s="267" customFormat="1" ht="18" customHeight="1">
      <c r="A28" s="265" t="s">
        <v>385</v>
      </c>
      <c r="B28" s="266" t="s">
        <v>682</v>
      </c>
    </row>
    <row r="29" spans="1:2" s="267" customFormat="1" ht="18" customHeight="1">
      <c r="A29" s="265" t="s">
        <v>388</v>
      </c>
      <c r="B29" s="266" t="s">
        <v>683</v>
      </c>
    </row>
    <row r="30" spans="1:2" s="267" customFormat="1" ht="18" customHeight="1">
      <c r="A30" s="265"/>
      <c r="B30" s="266" t="s">
        <v>684</v>
      </c>
    </row>
    <row r="31" spans="1:2" s="267" customFormat="1" ht="18" customHeight="1">
      <c r="A31" s="265"/>
      <c r="B31" s="270" t="s">
        <v>685</v>
      </c>
    </row>
    <row r="32" spans="1:2" s="267" customFormat="1" ht="18" customHeight="1">
      <c r="A32" s="268"/>
      <c r="B32" s="269" t="s">
        <v>686</v>
      </c>
    </row>
    <row r="33" spans="1:2" s="267" customFormat="1" ht="18" customHeight="1">
      <c r="A33" s="265" t="s">
        <v>385</v>
      </c>
      <c r="B33" s="266" t="s">
        <v>704</v>
      </c>
    </row>
    <row r="34" spans="1:2" s="267" customFormat="1" ht="18" customHeight="1">
      <c r="A34" s="265" t="s">
        <v>389</v>
      </c>
      <c r="B34" s="266" t="s">
        <v>687</v>
      </c>
    </row>
    <row r="35" spans="1:2" s="267" customFormat="1" ht="18" customHeight="1">
      <c r="A35" s="265"/>
      <c r="B35" s="270" t="s">
        <v>705</v>
      </c>
    </row>
    <row r="36" spans="1:2" s="267" customFormat="1" ht="18" customHeight="1">
      <c r="A36" s="265"/>
      <c r="B36" s="266" t="s">
        <v>688</v>
      </c>
    </row>
    <row r="37" spans="1:2" s="267" customFormat="1" ht="18" customHeight="1">
      <c r="A37" s="268"/>
      <c r="B37" s="269" t="s">
        <v>689</v>
      </c>
    </row>
    <row r="38" spans="1:3" s="267" customFormat="1" ht="18" customHeight="1">
      <c r="A38" s="265" t="s">
        <v>385</v>
      </c>
      <c r="B38" s="266" t="s">
        <v>706</v>
      </c>
      <c r="C38" s="267" t="s">
        <v>390</v>
      </c>
    </row>
    <row r="39" spans="1:2" s="267" customFormat="1" ht="18" customHeight="1">
      <c r="A39" s="265" t="s">
        <v>391</v>
      </c>
      <c r="B39" s="266" t="s">
        <v>690</v>
      </c>
    </row>
    <row r="40" spans="1:2" s="267" customFormat="1" ht="18" customHeight="1">
      <c r="A40" s="265"/>
      <c r="B40" s="270" t="s">
        <v>691</v>
      </c>
    </row>
    <row r="41" spans="1:2" s="267" customFormat="1" ht="18" customHeight="1">
      <c r="A41" s="265"/>
      <c r="B41" s="266" t="s">
        <v>707</v>
      </c>
    </row>
    <row r="42" spans="1:2" s="267" customFormat="1" ht="18" customHeight="1">
      <c r="A42" s="265"/>
      <c r="B42" s="270" t="s">
        <v>692</v>
      </c>
    </row>
    <row r="43" spans="1:2" s="267" customFormat="1" ht="18" customHeight="1">
      <c r="A43" s="265"/>
      <c r="B43" s="266" t="s">
        <v>708</v>
      </c>
    </row>
    <row r="44" spans="1:2" s="267" customFormat="1" ht="18" customHeight="1">
      <c r="A44" s="265"/>
      <c r="B44" s="266" t="s">
        <v>693</v>
      </c>
    </row>
    <row r="45" spans="1:2" s="267" customFormat="1" ht="18" customHeight="1">
      <c r="A45" s="265"/>
      <c r="B45" s="270" t="s">
        <v>709</v>
      </c>
    </row>
    <row r="46" spans="1:2" s="267" customFormat="1" ht="18" customHeight="1">
      <c r="A46" s="265"/>
      <c r="B46" s="266" t="s">
        <v>694</v>
      </c>
    </row>
    <row r="47" spans="1:2" s="267" customFormat="1" ht="18" customHeight="1">
      <c r="A47" s="265"/>
      <c r="B47" s="266" t="s">
        <v>695</v>
      </c>
    </row>
    <row r="48" spans="1:2" s="267" customFormat="1" ht="18" customHeight="1">
      <c r="A48" s="265"/>
      <c r="B48" s="270" t="s">
        <v>696</v>
      </c>
    </row>
    <row r="49" spans="1:2" s="267" customFormat="1" ht="18" customHeight="1">
      <c r="A49" s="265"/>
      <c r="B49" s="270" t="s">
        <v>697</v>
      </c>
    </row>
    <row r="50" spans="1:2" s="267" customFormat="1" ht="18" customHeight="1">
      <c r="A50" s="271"/>
      <c r="B50" s="269" t="s">
        <v>698</v>
      </c>
    </row>
    <row r="51" s="267" customFormat="1" ht="18" customHeight="1">
      <c r="A51" s="1129" t="s">
        <v>711</v>
      </c>
    </row>
  </sheetData>
  <sheetProtection/>
  <mergeCells count="1">
    <mergeCell ref="B9:B14"/>
  </mergeCells>
  <printOptions/>
  <pageMargins left="0.984251968503937" right="0.7874015748031497" top="0.7874015748031497" bottom="0.7874015748031497" header="0.28" footer="0.25"/>
  <pageSetup horizontalDpi="300" verticalDpi="300" orientation="portrait" paperSize="9" scale="82" r:id="rId1"/>
  <headerFooter alignWithMargins="0">
    <oddHeader>&amp;C&amp;F</oddHeader>
    <oddFooter>&amp;C&amp;A</oddFooter>
  </headerFooter>
</worksheet>
</file>

<file path=xl/worksheets/sheet18.xml><?xml version="1.0" encoding="utf-8"?>
<worksheet xmlns="http://schemas.openxmlformats.org/spreadsheetml/2006/main" xmlns:r="http://schemas.openxmlformats.org/officeDocument/2006/relationships">
  <dimension ref="A1:AA17"/>
  <sheetViews>
    <sheetView view="pageBreakPreview" zoomScaleSheetLayoutView="100" zoomScalePageLayoutView="0" workbookViewId="0" topLeftCell="A1">
      <selection activeCell="A1" sqref="A1"/>
    </sheetView>
  </sheetViews>
  <sheetFormatPr defaultColWidth="9.00390625" defaultRowHeight="12.75"/>
  <cols>
    <col min="1" max="26" width="3.75390625" style="0" customWidth="1"/>
    <col min="27" max="27" width="6.875" style="0" customWidth="1"/>
  </cols>
  <sheetData>
    <row r="1" spans="1:27" ht="24" customHeight="1">
      <c r="A1" s="274"/>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row>
    <row r="2" spans="1:27" ht="24" customHeight="1">
      <c r="A2" s="274"/>
      <c r="B2" s="275" t="s">
        <v>392</v>
      </c>
      <c r="C2" s="274"/>
      <c r="D2" s="274"/>
      <c r="E2" s="274"/>
      <c r="F2" s="274"/>
      <c r="G2" s="274"/>
      <c r="H2" s="274"/>
      <c r="I2" s="274"/>
      <c r="J2" s="274"/>
      <c r="K2" s="274"/>
      <c r="L2" s="274"/>
      <c r="M2" s="274"/>
      <c r="N2" s="274"/>
      <c r="O2" s="274"/>
      <c r="P2" s="274"/>
      <c r="Q2" s="274"/>
      <c r="R2" s="274"/>
      <c r="S2" s="274"/>
      <c r="T2" s="274"/>
      <c r="U2" s="274"/>
      <c r="V2" s="274"/>
      <c r="W2" s="274"/>
      <c r="X2" s="274"/>
      <c r="Y2" s="274"/>
      <c r="Z2" s="274"/>
      <c r="AA2" s="274"/>
    </row>
    <row r="3" spans="1:27" ht="24" customHeight="1">
      <c r="A3" s="274"/>
      <c r="B3" s="274"/>
      <c r="C3" s="275" t="s">
        <v>393</v>
      </c>
      <c r="D3" s="274"/>
      <c r="E3" s="274"/>
      <c r="F3" s="274"/>
      <c r="G3" s="274"/>
      <c r="H3" s="274"/>
      <c r="I3" s="274"/>
      <c r="J3" s="274"/>
      <c r="K3" s="274"/>
      <c r="L3" s="274"/>
      <c r="M3" s="274"/>
      <c r="N3" s="274"/>
      <c r="O3" s="274"/>
      <c r="P3" s="274"/>
      <c r="Q3" s="274"/>
      <c r="R3" s="274"/>
      <c r="S3" s="274"/>
      <c r="T3" s="274"/>
      <c r="U3" s="274"/>
      <c r="V3" s="274"/>
      <c r="W3" s="274"/>
      <c r="X3" s="274"/>
      <c r="Y3" s="274"/>
      <c r="Z3" s="274"/>
      <c r="AA3" s="274"/>
    </row>
    <row r="4" spans="1:27" ht="120" customHeight="1">
      <c r="A4" s="274"/>
      <c r="B4" s="274"/>
      <c r="C4" s="274"/>
      <c r="D4" s="1186" t="s">
        <v>394</v>
      </c>
      <c r="E4" s="1186"/>
      <c r="F4" s="1186"/>
      <c r="G4" s="1186"/>
      <c r="H4" s="1186"/>
      <c r="I4" s="1186"/>
      <c r="J4" s="1186"/>
      <c r="K4" s="1186"/>
      <c r="L4" s="1186"/>
      <c r="M4" s="1186"/>
      <c r="N4" s="1186"/>
      <c r="O4" s="1186"/>
      <c r="P4" s="1186"/>
      <c r="Q4" s="1186"/>
      <c r="R4" s="1186"/>
      <c r="S4" s="1186"/>
      <c r="T4" s="1186"/>
      <c r="U4" s="1186"/>
      <c r="V4" s="1186"/>
      <c r="W4" s="1186"/>
      <c r="X4" s="1186"/>
      <c r="Y4" s="1186"/>
      <c r="Z4" s="1186"/>
      <c r="AA4" s="1186"/>
    </row>
    <row r="5" spans="1:27" ht="24" customHeight="1">
      <c r="A5" s="274"/>
      <c r="B5" s="274"/>
      <c r="C5" s="275" t="s">
        <v>395</v>
      </c>
      <c r="D5" s="274"/>
      <c r="E5" s="274"/>
      <c r="F5" s="274"/>
      <c r="G5" s="274"/>
      <c r="H5" s="274"/>
      <c r="I5" s="274"/>
      <c r="J5" s="274"/>
      <c r="K5" s="274"/>
      <c r="L5" s="274"/>
      <c r="M5" s="274"/>
      <c r="N5" s="274"/>
      <c r="O5" s="274"/>
      <c r="P5" s="274"/>
      <c r="Q5" s="274"/>
      <c r="R5" s="274"/>
      <c r="S5" s="274"/>
      <c r="T5" s="274"/>
      <c r="U5" s="274"/>
      <c r="V5" s="274"/>
      <c r="W5" s="274"/>
      <c r="X5" s="274"/>
      <c r="Y5" s="274"/>
      <c r="Z5" s="274"/>
      <c r="AA5" s="274"/>
    </row>
    <row r="6" spans="1:27" ht="120" customHeight="1">
      <c r="A6" s="274"/>
      <c r="B6" s="274"/>
      <c r="C6" s="274"/>
      <c r="D6" s="1186" t="s">
        <v>396</v>
      </c>
      <c r="E6" s="1186"/>
      <c r="F6" s="1186"/>
      <c r="G6" s="1186"/>
      <c r="H6" s="1186"/>
      <c r="I6" s="1186"/>
      <c r="J6" s="1186"/>
      <c r="K6" s="1186"/>
      <c r="L6" s="1186"/>
      <c r="M6" s="1186"/>
      <c r="N6" s="1186"/>
      <c r="O6" s="1186"/>
      <c r="P6" s="1186"/>
      <c r="Q6" s="1186"/>
      <c r="R6" s="1186"/>
      <c r="S6" s="1186"/>
      <c r="T6" s="1186"/>
      <c r="U6" s="1186"/>
      <c r="V6" s="1186"/>
      <c r="W6" s="1186"/>
      <c r="X6" s="1186"/>
      <c r="Y6" s="1186"/>
      <c r="Z6" s="1186"/>
      <c r="AA6" s="1186"/>
    </row>
    <row r="7" spans="1:27" ht="24" customHeight="1">
      <c r="A7" s="274"/>
      <c r="B7" s="274"/>
      <c r="C7" s="275" t="s">
        <v>397</v>
      </c>
      <c r="D7" s="274"/>
      <c r="E7" s="274"/>
      <c r="F7" s="274"/>
      <c r="G7" s="274"/>
      <c r="H7" s="274"/>
      <c r="I7" s="274"/>
      <c r="J7" s="274"/>
      <c r="K7" s="274"/>
      <c r="L7" s="274"/>
      <c r="M7" s="274"/>
      <c r="N7" s="274"/>
      <c r="O7" s="274"/>
      <c r="P7" s="274"/>
      <c r="Q7" s="274"/>
      <c r="R7" s="274"/>
      <c r="S7" s="274"/>
      <c r="T7" s="274"/>
      <c r="U7" s="274"/>
      <c r="V7" s="274"/>
      <c r="W7" s="274"/>
      <c r="X7" s="274"/>
      <c r="Y7" s="274"/>
      <c r="Z7" s="274"/>
      <c r="AA7" s="274"/>
    </row>
    <row r="8" spans="1:27" ht="55.5" customHeight="1">
      <c r="A8" s="274"/>
      <c r="B8" s="274"/>
      <c r="C8" s="274"/>
      <c r="D8" s="1186" t="s">
        <v>398</v>
      </c>
      <c r="E8" s="1186"/>
      <c r="F8" s="1186"/>
      <c r="G8" s="1186"/>
      <c r="H8" s="1186"/>
      <c r="I8" s="1186"/>
      <c r="J8" s="1186"/>
      <c r="K8" s="1186"/>
      <c r="L8" s="1186"/>
      <c r="M8" s="1186"/>
      <c r="N8" s="1186"/>
      <c r="O8" s="1186"/>
      <c r="P8" s="1186"/>
      <c r="Q8" s="1186"/>
      <c r="R8" s="1186"/>
      <c r="S8" s="1186"/>
      <c r="T8" s="1186"/>
      <c r="U8" s="1186"/>
      <c r="V8" s="1186"/>
      <c r="W8" s="1186"/>
      <c r="X8" s="1186"/>
      <c r="Y8" s="1186"/>
      <c r="Z8" s="1186"/>
      <c r="AA8" s="1186"/>
    </row>
    <row r="9" spans="1:27" ht="24" customHeight="1">
      <c r="A9" s="274"/>
      <c r="B9" s="274"/>
      <c r="C9" s="275" t="s">
        <v>399</v>
      </c>
      <c r="D9" s="274"/>
      <c r="E9" s="274"/>
      <c r="F9" s="274"/>
      <c r="G9" s="274"/>
      <c r="H9" s="274"/>
      <c r="I9" s="274"/>
      <c r="J9" s="274"/>
      <c r="K9" s="274"/>
      <c r="L9" s="274"/>
      <c r="M9" s="274"/>
      <c r="N9" s="274"/>
      <c r="O9" s="274"/>
      <c r="P9" s="274"/>
      <c r="Q9" s="274"/>
      <c r="R9" s="274"/>
      <c r="S9" s="274"/>
      <c r="T9" s="274"/>
      <c r="U9" s="274"/>
      <c r="V9" s="274"/>
      <c r="W9" s="274"/>
      <c r="X9" s="274"/>
      <c r="Y9" s="274"/>
      <c r="Z9" s="274"/>
      <c r="AA9" s="274"/>
    </row>
    <row r="10" spans="1:27" ht="71.25" customHeight="1">
      <c r="A10" s="274"/>
      <c r="B10" s="274"/>
      <c r="C10" s="274"/>
      <c r="D10" s="1186" t="s">
        <v>400</v>
      </c>
      <c r="E10" s="1186"/>
      <c r="F10" s="1186"/>
      <c r="G10" s="1186"/>
      <c r="H10" s="1186"/>
      <c r="I10" s="1186"/>
      <c r="J10" s="1186"/>
      <c r="K10" s="1186"/>
      <c r="L10" s="1186"/>
      <c r="M10" s="1186"/>
      <c r="N10" s="1186"/>
      <c r="O10" s="1186"/>
      <c r="P10" s="1186"/>
      <c r="Q10" s="1186"/>
      <c r="R10" s="1186"/>
      <c r="S10" s="1186"/>
      <c r="T10" s="1186"/>
      <c r="U10" s="1186"/>
      <c r="V10" s="1186"/>
      <c r="W10" s="1186"/>
      <c r="X10" s="1186"/>
      <c r="Y10" s="1186"/>
      <c r="Z10" s="1186"/>
      <c r="AA10" s="1186"/>
    </row>
    <row r="11" spans="1:27" ht="24" customHeight="1">
      <c r="A11" s="274"/>
      <c r="B11" s="274"/>
      <c r="C11" s="275" t="s">
        <v>401</v>
      </c>
      <c r="D11" s="274"/>
      <c r="E11" s="274"/>
      <c r="F11" s="274"/>
      <c r="G11" s="274"/>
      <c r="H11" s="274"/>
      <c r="I11" s="274"/>
      <c r="J11" s="274"/>
      <c r="K11" s="274"/>
      <c r="L11" s="274"/>
      <c r="M11" s="274"/>
      <c r="N11" s="274"/>
      <c r="O11" s="274"/>
      <c r="P11" s="274"/>
      <c r="Q11" s="274"/>
      <c r="R11" s="274"/>
      <c r="S11" s="274"/>
      <c r="T11" s="274"/>
      <c r="U11" s="274"/>
      <c r="V11" s="274"/>
      <c r="W11" s="274"/>
      <c r="X11" s="274"/>
      <c r="Y11" s="274"/>
      <c r="Z11" s="274"/>
      <c r="AA11" s="274"/>
    </row>
    <row r="12" spans="1:27" ht="24" customHeight="1">
      <c r="A12" s="274"/>
      <c r="B12" s="274"/>
      <c r="C12" s="274"/>
      <c r="D12" s="275"/>
      <c r="E12" s="274"/>
      <c r="F12" s="274"/>
      <c r="G12" s="274"/>
      <c r="H12" s="274"/>
      <c r="I12" s="274"/>
      <c r="J12" s="274"/>
      <c r="K12" s="274"/>
      <c r="L12" s="274"/>
      <c r="M12" s="274"/>
      <c r="N12" s="274"/>
      <c r="O12" s="274"/>
      <c r="P12" s="274"/>
      <c r="Q12" s="274"/>
      <c r="R12" s="274"/>
      <c r="S12" s="274"/>
      <c r="T12" s="274"/>
      <c r="U12" s="274"/>
      <c r="V12" s="274"/>
      <c r="W12" s="274"/>
      <c r="X12" s="274"/>
      <c r="Y12" s="274"/>
      <c r="Z12" s="274"/>
      <c r="AA12" s="274"/>
    </row>
    <row r="13" spans="1:27" ht="24" customHeight="1">
      <c r="A13" s="274"/>
      <c r="B13" s="274"/>
      <c r="C13" s="275" t="s">
        <v>402</v>
      </c>
      <c r="D13" s="275"/>
      <c r="E13" s="274"/>
      <c r="F13" s="274"/>
      <c r="G13" s="274"/>
      <c r="H13" s="274"/>
      <c r="I13" s="274"/>
      <c r="J13" s="274"/>
      <c r="K13" s="274"/>
      <c r="L13" s="274"/>
      <c r="M13" s="274"/>
      <c r="N13" s="274"/>
      <c r="O13" s="274"/>
      <c r="P13" s="274"/>
      <c r="Q13" s="274"/>
      <c r="R13" s="274"/>
      <c r="S13" s="274"/>
      <c r="T13" s="274"/>
      <c r="U13" s="274"/>
      <c r="V13" s="274"/>
      <c r="W13" s="274"/>
      <c r="X13" s="274"/>
      <c r="Y13" s="274"/>
      <c r="Z13" s="274"/>
      <c r="AA13" s="274"/>
    </row>
    <row r="14" spans="1:27" ht="24" customHeight="1">
      <c r="A14" s="274"/>
      <c r="B14" s="274"/>
      <c r="C14" s="274"/>
      <c r="D14" s="274"/>
      <c r="E14" s="274"/>
      <c r="F14" s="274"/>
      <c r="G14" s="274"/>
      <c r="H14" s="274"/>
      <c r="I14" s="274"/>
      <c r="J14" s="274"/>
      <c r="K14" s="274"/>
      <c r="L14" s="274"/>
      <c r="M14" s="274"/>
      <c r="N14" s="274"/>
      <c r="O14" s="274"/>
      <c r="P14" s="274"/>
      <c r="Q14" s="274"/>
      <c r="R14" s="274"/>
      <c r="S14" s="274"/>
      <c r="T14" s="274"/>
      <c r="U14" s="274"/>
      <c r="V14" s="274"/>
      <c r="W14" s="274"/>
      <c r="X14" s="274"/>
      <c r="Y14" s="274"/>
      <c r="Z14" s="274"/>
      <c r="AA14" s="274"/>
    </row>
    <row r="15" spans="1:27" ht="24" customHeight="1">
      <c r="A15" s="274"/>
      <c r="B15" s="275" t="s">
        <v>403</v>
      </c>
      <c r="C15" s="274"/>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74"/>
    </row>
    <row r="16" spans="1:27" ht="36" customHeight="1">
      <c r="A16" s="274"/>
      <c r="B16" s="274"/>
      <c r="C16" s="275" t="s">
        <v>404</v>
      </c>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4"/>
    </row>
    <row r="17" spans="1:27" ht="48.75" customHeight="1">
      <c r="A17" s="274"/>
      <c r="B17" s="274"/>
      <c r="C17" s="1186" t="s">
        <v>405</v>
      </c>
      <c r="D17" s="1186"/>
      <c r="E17" s="1186"/>
      <c r="F17" s="1186"/>
      <c r="G17" s="1186"/>
      <c r="H17" s="1186"/>
      <c r="I17" s="1186"/>
      <c r="J17" s="1186"/>
      <c r="K17" s="1186"/>
      <c r="L17" s="1186"/>
      <c r="M17" s="1186"/>
      <c r="N17" s="1186"/>
      <c r="O17" s="1186"/>
      <c r="P17" s="1186"/>
      <c r="Q17" s="1186"/>
      <c r="R17" s="1186"/>
      <c r="S17" s="1186"/>
      <c r="T17" s="1186"/>
      <c r="U17" s="1186"/>
      <c r="V17" s="1186"/>
      <c r="W17" s="1186"/>
      <c r="X17" s="1186"/>
      <c r="Y17" s="1186"/>
      <c r="Z17" s="1186"/>
      <c r="AA17" s="1186"/>
    </row>
  </sheetData>
  <sheetProtection/>
  <mergeCells count="5">
    <mergeCell ref="D4:AA4"/>
    <mergeCell ref="D6:AA6"/>
    <mergeCell ref="D8:AA8"/>
    <mergeCell ref="D10:AA10"/>
    <mergeCell ref="C17:AA17"/>
  </mergeCells>
  <printOptions/>
  <pageMargins left="0.75" right="0.75" top="1" bottom="1" header="0.512" footer="0.512"/>
  <pageSetup horizontalDpi="300" verticalDpi="300" orientation="portrait" paperSize="9" scale="94" r:id="rId1"/>
  <headerFooter alignWithMargins="0">
    <oddHeader>&amp;C&amp;F</oddHeader>
    <oddFooter>&amp;C&amp;A</oddFooter>
  </headerFooter>
  <colBreaks count="1" manualBreakCount="1">
    <brk id="27" max="65535" man="1"/>
  </colBreaks>
</worksheet>
</file>

<file path=xl/worksheets/sheet19.xml><?xml version="1.0" encoding="utf-8"?>
<worksheet xmlns="http://schemas.openxmlformats.org/spreadsheetml/2006/main" xmlns:r="http://schemas.openxmlformats.org/officeDocument/2006/relationships">
  <sheetPr>
    <pageSetUpPr fitToPage="1"/>
  </sheetPr>
  <dimension ref="A1:U62"/>
  <sheetViews>
    <sheetView view="pageBreakPreview" zoomScaleSheetLayoutView="100" zoomScalePageLayoutView="0" workbookViewId="0" topLeftCell="A1">
      <selection activeCell="A2" sqref="A2"/>
    </sheetView>
  </sheetViews>
  <sheetFormatPr defaultColWidth="9.00390625" defaultRowHeight="12.75"/>
  <cols>
    <col min="1" max="1" width="4.25390625" style="218" customWidth="1"/>
    <col min="2" max="2" width="11.75390625" style="218" customWidth="1"/>
    <col min="3" max="3" width="12.75390625" style="0" customWidth="1"/>
    <col min="4" max="4" width="7.25390625" style="0" customWidth="1"/>
    <col min="5" max="5" width="10.375" style="0" customWidth="1"/>
    <col min="6" max="6" width="7.25390625" style="0" customWidth="1"/>
    <col min="7" max="7" width="11.375" style="0" customWidth="1"/>
    <col min="8" max="8" width="7.25390625" style="0" customWidth="1"/>
    <col min="9" max="9" width="12.00390625" style="0" customWidth="1"/>
    <col min="10" max="10" width="7.25390625" style="0" customWidth="1"/>
    <col min="11" max="11" width="12.625" style="0" customWidth="1"/>
    <col min="12" max="12" width="10.75390625" style="0" customWidth="1"/>
    <col min="13" max="13" width="7.00390625" style="0" customWidth="1"/>
    <col min="14" max="14" width="9.75390625" style="0" customWidth="1"/>
    <col min="15" max="15" width="10.875" style="0" customWidth="1"/>
    <col min="16" max="16" width="12.625" style="0" customWidth="1"/>
    <col min="17" max="17" width="12.00390625" style="0" customWidth="1"/>
    <col min="18" max="18" width="14.625" style="0" customWidth="1"/>
    <col min="19" max="19" width="10.75390625" style="0" customWidth="1"/>
    <col min="20" max="20" width="11.75390625" style="218" customWidth="1"/>
    <col min="21" max="21" width="4.625" style="0" customWidth="1"/>
  </cols>
  <sheetData>
    <row r="1" spans="1:11" ht="20.25" customHeight="1">
      <c r="A1" s="1127" t="s">
        <v>732</v>
      </c>
      <c r="B1" s="213"/>
      <c r="C1" s="42"/>
      <c r="D1" s="42"/>
      <c r="E1" s="276"/>
      <c r="F1" s="42"/>
      <c r="G1" s="42"/>
      <c r="H1" s="42"/>
      <c r="I1" s="42"/>
      <c r="J1" s="42"/>
      <c r="K1" s="42"/>
    </row>
    <row r="2" spans="1:11" ht="15" customHeight="1">
      <c r="A2" s="277" t="s">
        <v>275</v>
      </c>
      <c r="B2" s="213"/>
      <c r="C2" s="42"/>
      <c r="D2" s="42"/>
      <c r="E2" s="276"/>
      <c r="F2" s="42"/>
      <c r="G2" s="42"/>
      <c r="H2" s="42"/>
      <c r="I2" s="42"/>
      <c r="J2" s="42"/>
      <c r="K2" s="42"/>
    </row>
    <row r="3" spans="1:21" ht="12.75" customHeight="1">
      <c r="A3" s="278"/>
      <c r="B3" s="278"/>
      <c r="C3" s="279" t="s">
        <v>406</v>
      </c>
      <c r="D3" s="280"/>
      <c r="E3" s="281"/>
      <c r="F3" s="280"/>
      <c r="G3" s="281"/>
      <c r="H3" s="281"/>
      <c r="I3" s="281"/>
      <c r="J3" s="281"/>
      <c r="K3" s="282"/>
      <c r="L3" s="283" t="s">
        <v>162</v>
      </c>
      <c r="M3" s="283" t="s">
        <v>407</v>
      </c>
      <c r="N3" s="283" t="s">
        <v>408</v>
      </c>
      <c r="O3" s="283" t="s">
        <v>409</v>
      </c>
      <c r="P3" s="283"/>
      <c r="Q3" s="283" t="s">
        <v>162</v>
      </c>
      <c r="R3" s="284" t="s">
        <v>410</v>
      </c>
      <c r="S3" s="285"/>
      <c r="T3" s="286"/>
      <c r="U3" s="97"/>
    </row>
    <row r="4" spans="1:21" ht="12.75" customHeight="1">
      <c r="A4" s="287" t="s">
        <v>7</v>
      </c>
      <c r="B4" s="287" t="s">
        <v>8</v>
      </c>
      <c r="C4" s="288" t="s">
        <v>411</v>
      </c>
      <c r="D4" s="289"/>
      <c r="E4" s="288" t="s">
        <v>412</v>
      </c>
      <c r="F4" s="289"/>
      <c r="G4" s="288" t="s">
        <v>413</v>
      </c>
      <c r="H4" s="290"/>
      <c r="I4" s="288" t="s">
        <v>414</v>
      </c>
      <c r="J4" s="290"/>
      <c r="K4" s="291" t="s">
        <v>221</v>
      </c>
      <c r="L4" s="292"/>
      <c r="M4" s="292" t="s">
        <v>415</v>
      </c>
      <c r="N4" s="292"/>
      <c r="O4" s="292"/>
      <c r="P4" s="292" t="s">
        <v>416</v>
      </c>
      <c r="Q4" s="292"/>
      <c r="R4" s="293"/>
      <c r="S4" s="97"/>
      <c r="T4" s="238" t="s">
        <v>8</v>
      </c>
      <c r="U4" s="93" t="s">
        <v>7</v>
      </c>
    </row>
    <row r="5" spans="1:21" ht="12.75" customHeight="1">
      <c r="A5" s="287"/>
      <c r="B5" s="287"/>
      <c r="C5" s="283" t="s">
        <v>417</v>
      </c>
      <c r="D5" s="294" t="s">
        <v>418</v>
      </c>
      <c r="E5" s="283" t="s">
        <v>417</v>
      </c>
      <c r="F5" s="294" t="s">
        <v>418</v>
      </c>
      <c r="G5" s="283" t="s">
        <v>417</v>
      </c>
      <c r="H5" s="293" t="s">
        <v>418</v>
      </c>
      <c r="I5" s="283" t="s">
        <v>417</v>
      </c>
      <c r="J5" s="293" t="s">
        <v>418</v>
      </c>
      <c r="K5" s="291" t="s">
        <v>417</v>
      </c>
      <c r="L5" s="292" t="s">
        <v>419</v>
      </c>
      <c r="M5" s="292" t="s">
        <v>420</v>
      </c>
      <c r="N5" s="292" t="s">
        <v>421</v>
      </c>
      <c r="O5" s="292" t="s">
        <v>422</v>
      </c>
      <c r="P5" s="292"/>
      <c r="Q5" s="292" t="s">
        <v>423</v>
      </c>
      <c r="R5" s="292" t="s">
        <v>424</v>
      </c>
      <c r="S5" s="295" t="s">
        <v>425</v>
      </c>
      <c r="T5" s="296"/>
      <c r="U5" s="93"/>
    </row>
    <row r="6" spans="1:21" ht="12.75" customHeight="1">
      <c r="A6" s="297"/>
      <c r="B6" s="298" t="s">
        <v>483</v>
      </c>
      <c r="C6" s="436"/>
      <c r="D6" s="437"/>
      <c r="E6" s="437"/>
      <c r="F6" s="437"/>
      <c r="G6" s="437"/>
      <c r="H6" s="437"/>
      <c r="I6" s="437"/>
      <c r="J6" s="437"/>
      <c r="K6" s="437"/>
      <c r="L6" s="437"/>
      <c r="M6" s="437"/>
      <c r="N6" s="437"/>
      <c r="O6" s="437"/>
      <c r="P6" s="437"/>
      <c r="Q6" s="1076">
        <v>99496373</v>
      </c>
      <c r="R6" s="1076"/>
      <c r="S6" s="1076"/>
      <c r="T6" s="444" t="s">
        <v>466</v>
      </c>
      <c r="U6" s="437"/>
    </row>
    <row r="7" spans="1:21" ht="12.75" customHeight="1">
      <c r="A7" s="239"/>
      <c r="B7" s="238" t="s">
        <v>34</v>
      </c>
      <c r="C7" s="1077">
        <v>63749840</v>
      </c>
      <c r="D7" s="438">
        <v>54.730000000000004</v>
      </c>
      <c r="E7" s="1077">
        <v>853951</v>
      </c>
      <c r="F7" s="438">
        <v>0.73</v>
      </c>
      <c r="G7" s="1077">
        <v>33987448</v>
      </c>
      <c r="H7" s="439">
        <v>29.18</v>
      </c>
      <c r="I7" s="1077">
        <v>17894518</v>
      </c>
      <c r="J7" s="439">
        <v>15.36</v>
      </c>
      <c r="K7" s="1077">
        <v>116485757</v>
      </c>
      <c r="L7" s="1077">
        <v>15782253</v>
      </c>
      <c r="M7" s="1077">
        <v>1598</v>
      </c>
      <c r="N7" s="1077">
        <v>1878918</v>
      </c>
      <c r="O7" s="1077">
        <v>8293019</v>
      </c>
      <c r="P7" s="1077">
        <v>-8237129</v>
      </c>
      <c r="Q7" s="1077">
        <v>82292840</v>
      </c>
      <c r="R7" s="1077">
        <v>739073198</v>
      </c>
      <c r="S7" s="1077">
        <v>6051952</v>
      </c>
      <c r="T7" s="602" t="s">
        <v>34</v>
      </c>
      <c r="U7" s="1078"/>
    </row>
    <row r="8" spans="1:21" ht="12.75" customHeight="1">
      <c r="A8" s="239"/>
      <c r="B8" s="238" t="s">
        <v>35</v>
      </c>
      <c r="C8" s="1077">
        <v>2375942</v>
      </c>
      <c r="D8" s="438">
        <v>48.779999999999994</v>
      </c>
      <c r="E8" s="1077">
        <v>136741</v>
      </c>
      <c r="F8" s="438">
        <v>2.81</v>
      </c>
      <c r="G8" s="1077">
        <v>1598853</v>
      </c>
      <c r="H8" s="439">
        <v>32.82</v>
      </c>
      <c r="I8" s="1077">
        <v>759589</v>
      </c>
      <c r="J8" s="439">
        <v>15.59</v>
      </c>
      <c r="K8" s="1077">
        <v>4871125</v>
      </c>
      <c r="L8" s="1077">
        <v>638109</v>
      </c>
      <c r="M8" s="1077">
        <v>2017</v>
      </c>
      <c r="N8" s="1077">
        <v>18395</v>
      </c>
      <c r="O8" s="1077">
        <v>176747</v>
      </c>
      <c r="P8" s="1077">
        <v>-122291</v>
      </c>
      <c r="Q8" s="1077">
        <v>3913566</v>
      </c>
      <c r="R8" s="1077">
        <v>35533109</v>
      </c>
      <c r="S8" s="1077">
        <v>847718</v>
      </c>
      <c r="T8" s="602" t="s">
        <v>35</v>
      </c>
      <c r="U8" s="1078"/>
    </row>
    <row r="9" spans="1:21" ht="12.75" customHeight="1">
      <c r="A9" s="239"/>
      <c r="B9" s="238" t="s">
        <v>36</v>
      </c>
      <c r="C9" s="1077">
        <v>66125782</v>
      </c>
      <c r="D9" s="438">
        <v>54.489999999999995</v>
      </c>
      <c r="E9" s="1077">
        <v>990692</v>
      </c>
      <c r="F9" s="438">
        <v>0.82</v>
      </c>
      <c r="G9" s="1077">
        <v>35586301</v>
      </c>
      <c r="H9" s="439">
        <v>29.32</v>
      </c>
      <c r="I9" s="1077">
        <v>18654107</v>
      </c>
      <c r="J9" s="439">
        <v>15.37</v>
      </c>
      <c r="K9" s="1077">
        <v>121356882</v>
      </c>
      <c r="L9" s="1077">
        <v>16420362</v>
      </c>
      <c r="M9" s="1077">
        <v>3615</v>
      </c>
      <c r="N9" s="1077">
        <v>1897313</v>
      </c>
      <c r="O9" s="1077">
        <v>8469766</v>
      </c>
      <c r="P9" s="1077">
        <v>-8359420</v>
      </c>
      <c r="Q9" s="1077">
        <v>86206406</v>
      </c>
      <c r="R9" s="1077">
        <v>774606307</v>
      </c>
      <c r="S9" s="1077">
        <v>6899670</v>
      </c>
      <c r="T9" s="602" t="s">
        <v>36</v>
      </c>
      <c r="U9" s="1078"/>
    </row>
    <row r="10" spans="1:21" ht="12.75" customHeight="1">
      <c r="A10" s="239"/>
      <c r="B10" s="238" t="s">
        <v>38</v>
      </c>
      <c r="C10" s="435" t="s">
        <v>95</v>
      </c>
      <c r="D10" s="435" t="s">
        <v>95</v>
      </c>
      <c r="E10" s="435" t="s">
        <v>95</v>
      </c>
      <c r="F10" s="435" t="s">
        <v>95</v>
      </c>
      <c r="G10" s="435" t="s">
        <v>95</v>
      </c>
      <c r="H10" s="435" t="s">
        <v>95</v>
      </c>
      <c r="I10" s="435" t="s">
        <v>95</v>
      </c>
      <c r="J10" s="435" t="s">
        <v>95</v>
      </c>
      <c r="K10" s="435" t="s">
        <v>95</v>
      </c>
      <c r="L10" s="435" t="s">
        <v>95</v>
      </c>
      <c r="M10" s="435" t="s">
        <v>95</v>
      </c>
      <c r="N10" s="435" t="s">
        <v>95</v>
      </c>
      <c r="O10" s="435" t="s">
        <v>95</v>
      </c>
      <c r="P10" s="435" t="s">
        <v>95</v>
      </c>
      <c r="Q10" s="1077">
        <v>13289967</v>
      </c>
      <c r="R10" s="1079" t="s">
        <v>95</v>
      </c>
      <c r="S10" s="1079" t="s">
        <v>95</v>
      </c>
      <c r="T10" s="602" t="s">
        <v>38</v>
      </c>
      <c r="U10" s="1078"/>
    </row>
    <row r="11" spans="1:21" ht="21" customHeight="1">
      <c r="A11" s="299">
        <v>1</v>
      </c>
      <c r="B11" s="54" t="s">
        <v>40</v>
      </c>
      <c r="C11" s="1077">
        <v>20608072</v>
      </c>
      <c r="D11" s="1080">
        <v>57.38999999999999</v>
      </c>
      <c r="E11" s="1077">
        <v>0</v>
      </c>
      <c r="F11" s="1080">
        <v>0</v>
      </c>
      <c r="G11" s="1077">
        <v>9104610</v>
      </c>
      <c r="H11" s="1080">
        <v>25.35</v>
      </c>
      <c r="I11" s="1077">
        <v>6200298</v>
      </c>
      <c r="J11" s="1080">
        <v>17.26</v>
      </c>
      <c r="K11" s="1077">
        <v>35912980</v>
      </c>
      <c r="L11" s="1077">
        <v>5044325</v>
      </c>
      <c r="M11" s="1077">
        <v>1037</v>
      </c>
      <c r="N11" s="1077">
        <v>872319</v>
      </c>
      <c r="O11" s="1077">
        <v>2307489</v>
      </c>
      <c r="P11" s="1077">
        <v>-3888025</v>
      </c>
      <c r="Q11" s="1077">
        <v>23799785</v>
      </c>
      <c r="R11" s="1077">
        <v>177246589</v>
      </c>
      <c r="S11" s="1077">
        <v>0</v>
      </c>
      <c r="T11" s="881" t="s">
        <v>40</v>
      </c>
      <c r="U11" s="1081">
        <v>1</v>
      </c>
    </row>
    <row r="12" spans="1:21" ht="12.75" customHeight="1">
      <c r="A12" s="299">
        <v>2</v>
      </c>
      <c r="B12" s="54" t="s">
        <v>41</v>
      </c>
      <c r="C12" s="1077">
        <v>6350884</v>
      </c>
      <c r="D12" s="1080">
        <v>54.900000000000006</v>
      </c>
      <c r="E12" s="1077">
        <v>0</v>
      </c>
      <c r="F12" s="1080">
        <v>0</v>
      </c>
      <c r="G12" s="1077">
        <v>3692473</v>
      </c>
      <c r="H12" s="1080">
        <v>31.91</v>
      </c>
      <c r="I12" s="1077">
        <v>1526562</v>
      </c>
      <c r="J12" s="1080">
        <v>13.19</v>
      </c>
      <c r="K12" s="1077">
        <v>11569919</v>
      </c>
      <c r="L12" s="1077">
        <v>1590735</v>
      </c>
      <c r="M12" s="1077">
        <v>0</v>
      </c>
      <c r="N12" s="1077">
        <v>96511</v>
      </c>
      <c r="O12" s="1077">
        <v>550872</v>
      </c>
      <c r="P12" s="1077">
        <v>-940794</v>
      </c>
      <c r="Q12" s="1077">
        <v>8391007</v>
      </c>
      <c r="R12" s="1077">
        <v>69031339</v>
      </c>
      <c r="S12" s="1077">
        <v>0</v>
      </c>
      <c r="T12" s="881" t="s">
        <v>41</v>
      </c>
      <c r="U12" s="1081">
        <v>2</v>
      </c>
    </row>
    <row r="13" spans="1:21" ht="12.75" customHeight="1">
      <c r="A13" s="299">
        <v>3</v>
      </c>
      <c r="B13" s="54" t="s">
        <v>42</v>
      </c>
      <c r="C13" s="1077">
        <v>5913417</v>
      </c>
      <c r="D13" s="1080">
        <v>53.31</v>
      </c>
      <c r="E13" s="1077">
        <v>0</v>
      </c>
      <c r="F13" s="1080">
        <v>0</v>
      </c>
      <c r="G13" s="1077">
        <v>3550319</v>
      </c>
      <c r="H13" s="1080">
        <v>32</v>
      </c>
      <c r="I13" s="1077">
        <v>1630136</v>
      </c>
      <c r="J13" s="1080">
        <v>14.69</v>
      </c>
      <c r="K13" s="1077">
        <v>11093872</v>
      </c>
      <c r="L13" s="1077">
        <v>1696837</v>
      </c>
      <c r="M13" s="1077">
        <v>43</v>
      </c>
      <c r="N13" s="1077">
        <v>333642</v>
      </c>
      <c r="O13" s="1077">
        <v>666297</v>
      </c>
      <c r="P13" s="1077">
        <v>-933182</v>
      </c>
      <c r="Q13" s="1077">
        <v>7463871</v>
      </c>
      <c r="R13" s="1077">
        <v>61598106</v>
      </c>
      <c r="S13" s="1077">
        <v>0</v>
      </c>
      <c r="T13" s="881" t="s">
        <v>42</v>
      </c>
      <c r="U13" s="1081">
        <v>3</v>
      </c>
    </row>
    <row r="14" spans="1:21" ht="12.75" customHeight="1">
      <c r="A14" s="299">
        <v>4</v>
      </c>
      <c r="B14" s="54" t="s">
        <v>43</v>
      </c>
      <c r="C14" s="1077">
        <v>2863082</v>
      </c>
      <c r="D14" s="1080">
        <v>46.470000000000006</v>
      </c>
      <c r="E14" s="1077">
        <v>251288</v>
      </c>
      <c r="F14" s="1080">
        <v>4.08</v>
      </c>
      <c r="G14" s="1077">
        <v>2059501</v>
      </c>
      <c r="H14" s="1080">
        <v>33.43</v>
      </c>
      <c r="I14" s="1077">
        <v>986773</v>
      </c>
      <c r="J14" s="1080">
        <v>16.02</v>
      </c>
      <c r="K14" s="1077">
        <v>6160644</v>
      </c>
      <c r="L14" s="1077">
        <v>957578</v>
      </c>
      <c r="M14" s="1077">
        <v>0</v>
      </c>
      <c r="N14" s="1077">
        <v>75123</v>
      </c>
      <c r="O14" s="1077">
        <v>305465</v>
      </c>
      <c r="P14" s="1077">
        <v>-327576</v>
      </c>
      <c r="Q14" s="1077">
        <v>4494902</v>
      </c>
      <c r="R14" s="1077">
        <v>39490783</v>
      </c>
      <c r="S14" s="1077">
        <v>1932983</v>
      </c>
      <c r="T14" s="881" t="s">
        <v>43</v>
      </c>
      <c r="U14" s="1081">
        <v>4</v>
      </c>
    </row>
    <row r="15" spans="1:21" ht="12.75" customHeight="1">
      <c r="A15" s="299">
        <v>5</v>
      </c>
      <c r="B15" s="54" t="s">
        <v>44</v>
      </c>
      <c r="C15" s="1077">
        <v>5635167</v>
      </c>
      <c r="D15" s="1080">
        <v>57.95</v>
      </c>
      <c r="E15" s="1077">
        <v>0</v>
      </c>
      <c r="F15" s="1080">
        <v>0</v>
      </c>
      <c r="G15" s="1077">
        <v>2801937</v>
      </c>
      <c r="H15" s="1080">
        <v>28.81</v>
      </c>
      <c r="I15" s="1077">
        <v>1286995</v>
      </c>
      <c r="J15" s="1080">
        <v>13.24</v>
      </c>
      <c r="K15" s="1077">
        <v>9724099</v>
      </c>
      <c r="L15" s="1077">
        <v>1181238</v>
      </c>
      <c r="M15" s="1077">
        <v>0</v>
      </c>
      <c r="N15" s="1077">
        <v>250549</v>
      </c>
      <c r="O15" s="1077">
        <v>1301489</v>
      </c>
      <c r="P15" s="1077">
        <v>-513717</v>
      </c>
      <c r="Q15" s="1077">
        <v>6477106</v>
      </c>
      <c r="R15" s="1077">
        <v>81669076</v>
      </c>
      <c r="S15" s="1077">
        <v>0</v>
      </c>
      <c r="T15" s="881" t="s">
        <v>44</v>
      </c>
      <c r="U15" s="1081">
        <v>5</v>
      </c>
    </row>
    <row r="16" spans="1:21" ht="12.75" customHeight="1">
      <c r="A16" s="299">
        <v>6</v>
      </c>
      <c r="B16" s="54" t="s">
        <v>45</v>
      </c>
      <c r="C16" s="1077">
        <v>546191</v>
      </c>
      <c r="D16" s="1080">
        <v>50.39</v>
      </c>
      <c r="E16" s="1077">
        <v>34302</v>
      </c>
      <c r="F16" s="1080">
        <v>3.16</v>
      </c>
      <c r="G16" s="1077">
        <v>321675</v>
      </c>
      <c r="H16" s="1080">
        <v>29.68</v>
      </c>
      <c r="I16" s="1077">
        <v>181731</v>
      </c>
      <c r="J16" s="1080">
        <v>16.77</v>
      </c>
      <c r="K16" s="1077">
        <v>1083899</v>
      </c>
      <c r="L16" s="1077">
        <v>156895</v>
      </c>
      <c r="M16" s="1077">
        <v>100</v>
      </c>
      <c r="N16" s="1077">
        <v>729</v>
      </c>
      <c r="O16" s="1077">
        <v>30144</v>
      </c>
      <c r="P16" s="1077">
        <v>-50114</v>
      </c>
      <c r="Q16" s="1077">
        <v>845917</v>
      </c>
      <c r="R16" s="1077">
        <v>6913803</v>
      </c>
      <c r="S16" s="1077">
        <v>343016</v>
      </c>
      <c r="T16" s="881" t="s">
        <v>45</v>
      </c>
      <c r="U16" s="1081">
        <v>6</v>
      </c>
    </row>
    <row r="17" spans="1:21" ht="12.75" customHeight="1">
      <c r="A17" s="299">
        <v>7</v>
      </c>
      <c r="B17" s="54" t="s">
        <v>46</v>
      </c>
      <c r="C17" s="1077">
        <v>1944063</v>
      </c>
      <c r="D17" s="1080">
        <v>67.49</v>
      </c>
      <c r="E17" s="1077">
        <v>0</v>
      </c>
      <c r="F17" s="1080">
        <v>0</v>
      </c>
      <c r="G17" s="1077">
        <v>655732</v>
      </c>
      <c r="H17" s="1080">
        <v>22.76</v>
      </c>
      <c r="I17" s="1077">
        <v>280779</v>
      </c>
      <c r="J17" s="1080">
        <v>9.75</v>
      </c>
      <c r="K17" s="1077">
        <v>2880574</v>
      </c>
      <c r="L17" s="1077">
        <v>256531</v>
      </c>
      <c r="M17" s="1077">
        <v>0</v>
      </c>
      <c r="N17" s="1077">
        <v>15321</v>
      </c>
      <c r="O17" s="1077">
        <v>1009845</v>
      </c>
      <c r="P17" s="1077">
        <v>9376</v>
      </c>
      <c r="Q17" s="1077">
        <v>1608253</v>
      </c>
      <c r="R17" s="1077">
        <v>30858142</v>
      </c>
      <c r="S17" s="1077">
        <v>0</v>
      </c>
      <c r="T17" s="881" t="s">
        <v>46</v>
      </c>
      <c r="U17" s="1081">
        <v>7</v>
      </c>
    </row>
    <row r="18" spans="1:21" ht="12.75" customHeight="1">
      <c r="A18" s="299">
        <v>8</v>
      </c>
      <c r="B18" s="54" t="s">
        <v>47</v>
      </c>
      <c r="C18" s="1077">
        <v>2332195</v>
      </c>
      <c r="D18" s="1080">
        <v>54.95</v>
      </c>
      <c r="E18" s="1077">
        <v>0</v>
      </c>
      <c r="F18" s="1080">
        <v>0</v>
      </c>
      <c r="G18" s="1077">
        <v>1263647</v>
      </c>
      <c r="H18" s="1080">
        <v>29.77</v>
      </c>
      <c r="I18" s="1077">
        <v>648607</v>
      </c>
      <c r="J18" s="1080">
        <v>15.28</v>
      </c>
      <c r="K18" s="1077">
        <v>4244449</v>
      </c>
      <c r="L18" s="1077">
        <v>581862</v>
      </c>
      <c r="M18" s="1077">
        <v>0</v>
      </c>
      <c r="N18" s="1077">
        <v>24081</v>
      </c>
      <c r="O18" s="1077">
        <v>295847</v>
      </c>
      <c r="P18" s="1077">
        <v>-240662</v>
      </c>
      <c r="Q18" s="1077">
        <v>3101997</v>
      </c>
      <c r="R18" s="1077">
        <v>27502304</v>
      </c>
      <c r="S18" s="1077">
        <v>0</v>
      </c>
      <c r="T18" s="881" t="s">
        <v>47</v>
      </c>
      <c r="U18" s="1081">
        <v>8</v>
      </c>
    </row>
    <row r="19" spans="1:21" ht="12.75" customHeight="1">
      <c r="A19" s="299">
        <v>9</v>
      </c>
      <c r="B19" s="54" t="s">
        <v>48</v>
      </c>
      <c r="C19" s="1077">
        <v>258144</v>
      </c>
      <c r="D19" s="1080">
        <v>48.82</v>
      </c>
      <c r="E19" s="1077">
        <v>0</v>
      </c>
      <c r="F19" s="1080">
        <v>0</v>
      </c>
      <c r="G19" s="1077">
        <v>200108</v>
      </c>
      <c r="H19" s="1080">
        <v>37.85</v>
      </c>
      <c r="I19" s="1077">
        <v>70451</v>
      </c>
      <c r="J19" s="1080">
        <v>13.33</v>
      </c>
      <c r="K19" s="1077">
        <v>528703</v>
      </c>
      <c r="L19" s="1077">
        <v>85509</v>
      </c>
      <c r="M19" s="1077">
        <v>0</v>
      </c>
      <c r="N19" s="1077">
        <v>204</v>
      </c>
      <c r="O19" s="1077">
        <v>16925</v>
      </c>
      <c r="P19" s="1077">
        <v>-13306</v>
      </c>
      <c r="Q19" s="1077">
        <v>412759</v>
      </c>
      <c r="R19" s="1077">
        <v>3830006</v>
      </c>
      <c r="S19" s="1077">
        <v>0</v>
      </c>
      <c r="T19" s="881" t="s">
        <v>48</v>
      </c>
      <c r="U19" s="1081">
        <v>9</v>
      </c>
    </row>
    <row r="20" spans="1:21" ht="12.75" customHeight="1">
      <c r="A20" s="299">
        <v>11</v>
      </c>
      <c r="B20" s="54" t="s">
        <v>50</v>
      </c>
      <c r="C20" s="1077">
        <v>2777414</v>
      </c>
      <c r="D20" s="1080">
        <v>51.97</v>
      </c>
      <c r="E20" s="1077">
        <v>0</v>
      </c>
      <c r="F20" s="1080">
        <v>0</v>
      </c>
      <c r="G20" s="1077">
        <v>1676365</v>
      </c>
      <c r="H20" s="1080">
        <v>31.37</v>
      </c>
      <c r="I20" s="1077">
        <v>890043</v>
      </c>
      <c r="J20" s="1080">
        <v>16.66</v>
      </c>
      <c r="K20" s="1077">
        <v>5343822</v>
      </c>
      <c r="L20" s="1077">
        <v>698202</v>
      </c>
      <c r="M20" s="1077">
        <v>0</v>
      </c>
      <c r="N20" s="1077">
        <v>78930</v>
      </c>
      <c r="O20" s="1077">
        <v>203413</v>
      </c>
      <c r="P20" s="1077">
        <v>-285993</v>
      </c>
      <c r="Q20" s="1077">
        <v>4077284</v>
      </c>
      <c r="R20" s="1077">
        <v>35607877</v>
      </c>
      <c r="S20" s="1077">
        <v>0</v>
      </c>
      <c r="T20" s="881" t="s">
        <v>50</v>
      </c>
      <c r="U20" s="1081">
        <v>11</v>
      </c>
    </row>
    <row r="21" spans="1:21" ht="16.5" customHeight="1">
      <c r="A21" s="299">
        <v>13</v>
      </c>
      <c r="B21" s="54" t="s">
        <v>51</v>
      </c>
      <c r="C21" s="1077">
        <v>443407</v>
      </c>
      <c r="D21" s="1080">
        <v>50.440000000000005</v>
      </c>
      <c r="E21" s="1077">
        <v>0</v>
      </c>
      <c r="F21" s="1080">
        <v>0</v>
      </c>
      <c r="G21" s="1077">
        <v>309272</v>
      </c>
      <c r="H21" s="1080">
        <v>35.18</v>
      </c>
      <c r="I21" s="1077">
        <v>126408</v>
      </c>
      <c r="J21" s="1080">
        <v>14.38</v>
      </c>
      <c r="K21" s="1077">
        <v>879087</v>
      </c>
      <c r="L21" s="1077">
        <v>129256</v>
      </c>
      <c r="M21" s="1077">
        <v>0</v>
      </c>
      <c r="N21" s="1077">
        <v>3217</v>
      </c>
      <c r="O21" s="1077">
        <v>19929</v>
      </c>
      <c r="P21" s="1077">
        <v>-38855</v>
      </c>
      <c r="Q21" s="1077">
        <v>687830</v>
      </c>
      <c r="R21" s="1077">
        <v>5766043</v>
      </c>
      <c r="S21" s="1077">
        <v>0</v>
      </c>
      <c r="T21" s="881" t="s">
        <v>51</v>
      </c>
      <c r="U21" s="1081">
        <v>13</v>
      </c>
    </row>
    <row r="22" spans="1:21" ht="12.75" customHeight="1">
      <c r="A22" s="299">
        <v>14</v>
      </c>
      <c r="B22" s="54" t="s">
        <v>52</v>
      </c>
      <c r="C22" s="1077">
        <v>440256</v>
      </c>
      <c r="D22" s="1080">
        <v>50</v>
      </c>
      <c r="E22" s="1077">
        <v>24989</v>
      </c>
      <c r="F22" s="1080">
        <v>2.84</v>
      </c>
      <c r="G22" s="1077">
        <v>269438</v>
      </c>
      <c r="H22" s="1080">
        <v>30.6</v>
      </c>
      <c r="I22" s="1077">
        <v>145769</v>
      </c>
      <c r="J22" s="1080">
        <v>16.56</v>
      </c>
      <c r="K22" s="1077">
        <v>880452</v>
      </c>
      <c r="L22" s="1077">
        <v>126525</v>
      </c>
      <c r="M22" s="1077">
        <v>0</v>
      </c>
      <c r="N22" s="1077">
        <v>845</v>
      </c>
      <c r="O22" s="1077">
        <v>32170</v>
      </c>
      <c r="P22" s="1077">
        <v>-49878</v>
      </c>
      <c r="Q22" s="1077">
        <v>671034</v>
      </c>
      <c r="R22" s="1077">
        <v>5572863</v>
      </c>
      <c r="S22" s="1077">
        <v>249889</v>
      </c>
      <c r="T22" s="881" t="s">
        <v>52</v>
      </c>
      <c r="U22" s="1081">
        <v>14</v>
      </c>
    </row>
    <row r="23" spans="1:21" ht="12.75" customHeight="1">
      <c r="A23" s="299">
        <v>15</v>
      </c>
      <c r="B23" s="54" t="s">
        <v>188</v>
      </c>
      <c r="C23" s="1077">
        <v>2832403</v>
      </c>
      <c r="D23" s="1080">
        <v>58.379999999999995</v>
      </c>
      <c r="E23" s="1077">
        <v>0</v>
      </c>
      <c r="F23" s="1080">
        <v>0</v>
      </c>
      <c r="G23" s="1077">
        <v>1355325</v>
      </c>
      <c r="H23" s="1080">
        <v>27.94</v>
      </c>
      <c r="I23" s="1077">
        <v>663660</v>
      </c>
      <c r="J23" s="1080">
        <v>13.68</v>
      </c>
      <c r="K23" s="1077">
        <v>4851388</v>
      </c>
      <c r="L23" s="1077">
        <v>550940</v>
      </c>
      <c r="M23" s="1077">
        <v>0</v>
      </c>
      <c r="N23" s="1077">
        <v>72729</v>
      </c>
      <c r="O23" s="1077">
        <v>583686</v>
      </c>
      <c r="P23" s="1077">
        <v>-228158</v>
      </c>
      <c r="Q23" s="1077">
        <v>3415875</v>
      </c>
      <c r="R23" s="1077">
        <v>41652979</v>
      </c>
      <c r="S23" s="1077">
        <v>0</v>
      </c>
      <c r="T23" s="881" t="s">
        <v>188</v>
      </c>
      <c r="U23" s="1081">
        <v>15</v>
      </c>
    </row>
    <row r="24" spans="1:21" ht="12.75" customHeight="1">
      <c r="A24" s="299">
        <v>16</v>
      </c>
      <c r="B24" s="54" t="s">
        <v>54</v>
      </c>
      <c r="C24" s="1077">
        <v>708571</v>
      </c>
      <c r="D24" s="1080">
        <v>48.059999999999995</v>
      </c>
      <c r="E24" s="1077">
        <v>0</v>
      </c>
      <c r="F24" s="1080">
        <v>0</v>
      </c>
      <c r="G24" s="1077">
        <v>516984</v>
      </c>
      <c r="H24" s="1080">
        <v>35.07</v>
      </c>
      <c r="I24" s="1077">
        <v>248645</v>
      </c>
      <c r="J24" s="1080">
        <v>16.87</v>
      </c>
      <c r="K24" s="1077">
        <v>1474200</v>
      </c>
      <c r="L24" s="1077">
        <v>199820</v>
      </c>
      <c r="M24" s="1077">
        <v>0</v>
      </c>
      <c r="N24" s="1077">
        <v>2144</v>
      </c>
      <c r="O24" s="1077">
        <v>49183</v>
      </c>
      <c r="P24" s="1077">
        <v>-36734</v>
      </c>
      <c r="Q24" s="1077">
        <v>1186319</v>
      </c>
      <c r="R24" s="1077">
        <v>12009682</v>
      </c>
      <c r="S24" s="1077">
        <v>0</v>
      </c>
      <c r="T24" s="881" t="s">
        <v>54</v>
      </c>
      <c r="U24" s="1081">
        <v>16</v>
      </c>
    </row>
    <row r="25" spans="1:21" ht="12.75" customHeight="1">
      <c r="A25" s="299">
        <v>17</v>
      </c>
      <c r="B25" s="54" t="s">
        <v>55</v>
      </c>
      <c r="C25" s="1077">
        <v>889455</v>
      </c>
      <c r="D25" s="1080">
        <v>51.38999999999999</v>
      </c>
      <c r="E25" s="1077">
        <v>0</v>
      </c>
      <c r="F25" s="1080">
        <v>0</v>
      </c>
      <c r="G25" s="1077">
        <v>551208</v>
      </c>
      <c r="H25" s="1080">
        <v>31.85</v>
      </c>
      <c r="I25" s="1077">
        <v>290071</v>
      </c>
      <c r="J25" s="1080">
        <v>16.76</v>
      </c>
      <c r="K25" s="1077">
        <v>1730734</v>
      </c>
      <c r="L25" s="1077">
        <v>249259</v>
      </c>
      <c r="M25" s="1077">
        <v>0</v>
      </c>
      <c r="N25" s="1077">
        <v>22010</v>
      </c>
      <c r="O25" s="1077">
        <v>30826</v>
      </c>
      <c r="P25" s="1077">
        <v>-55055</v>
      </c>
      <c r="Q25" s="1077">
        <v>1373584</v>
      </c>
      <c r="R25" s="1077">
        <v>11551382</v>
      </c>
      <c r="S25" s="1077">
        <v>0</v>
      </c>
      <c r="T25" s="881" t="s">
        <v>55</v>
      </c>
      <c r="U25" s="1081">
        <v>17</v>
      </c>
    </row>
    <row r="26" spans="1:21" ht="12.75" customHeight="1">
      <c r="A26" s="299">
        <v>18</v>
      </c>
      <c r="B26" s="54" t="s">
        <v>56</v>
      </c>
      <c r="C26" s="1077">
        <v>1733117</v>
      </c>
      <c r="D26" s="1080">
        <v>53.849999999999994</v>
      </c>
      <c r="E26" s="1077">
        <v>0</v>
      </c>
      <c r="F26" s="1080">
        <v>0</v>
      </c>
      <c r="G26" s="1077">
        <v>1029629</v>
      </c>
      <c r="H26" s="1080">
        <v>32</v>
      </c>
      <c r="I26" s="1077">
        <v>455337</v>
      </c>
      <c r="J26" s="1080">
        <v>14.15</v>
      </c>
      <c r="K26" s="1077">
        <v>3218083</v>
      </c>
      <c r="L26" s="1077">
        <v>392851</v>
      </c>
      <c r="M26" s="1077">
        <v>0</v>
      </c>
      <c r="N26" s="1077">
        <v>18534</v>
      </c>
      <c r="O26" s="1077">
        <v>258995</v>
      </c>
      <c r="P26" s="1077">
        <v>-136146</v>
      </c>
      <c r="Q26" s="1077">
        <v>2411557</v>
      </c>
      <c r="R26" s="1077">
        <v>25790430</v>
      </c>
      <c r="S26" s="1077">
        <v>0</v>
      </c>
      <c r="T26" s="881" t="s">
        <v>56</v>
      </c>
      <c r="U26" s="1081">
        <v>18</v>
      </c>
    </row>
    <row r="27" spans="1:21" ht="12.75" customHeight="1">
      <c r="A27" s="299">
        <v>19</v>
      </c>
      <c r="B27" s="54" t="s">
        <v>57</v>
      </c>
      <c r="C27" s="1077">
        <v>545372</v>
      </c>
      <c r="D27" s="1080">
        <v>53.47999999999999</v>
      </c>
      <c r="E27" s="1077">
        <v>0</v>
      </c>
      <c r="F27" s="1080">
        <v>0</v>
      </c>
      <c r="G27" s="1077">
        <v>306774</v>
      </c>
      <c r="H27" s="1080">
        <v>30.09</v>
      </c>
      <c r="I27" s="1077">
        <v>167506</v>
      </c>
      <c r="J27" s="1080">
        <v>16.43</v>
      </c>
      <c r="K27" s="1077">
        <v>1019652</v>
      </c>
      <c r="L27" s="1077">
        <v>135577</v>
      </c>
      <c r="M27" s="1077">
        <v>0</v>
      </c>
      <c r="N27" s="1077">
        <v>439</v>
      </c>
      <c r="O27" s="1077">
        <v>29020</v>
      </c>
      <c r="P27" s="1077">
        <v>-45604</v>
      </c>
      <c r="Q27" s="1077">
        <v>809012</v>
      </c>
      <c r="R27" s="1077">
        <v>6650877</v>
      </c>
      <c r="S27" s="1077">
        <v>0</v>
      </c>
      <c r="T27" s="881" t="s">
        <v>57</v>
      </c>
      <c r="U27" s="1081">
        <v>19</v>
      </c>
    </row>
    <row r="28" spans="1:21" ht="12.75" customHeight="1">
      <c r="A28" s="299">
        <v>20</v>
      </c>
      <c r="B28" s="54" t="s">
        <v>58</v>
      </c>
      <c r="C28" s="1077">
        <v>963536</v>
      </c>
      <c r="D28" s="1080">
        <v>51.879999999999995</v>
      </c>
      <c r="E28" s="1077">
        <v>0</v>
      </c>
      <c r="F28" s="1080">
        <v>0</v>
      </c>
      <c r="G28" s="1077">
        <v>592677</v>
      </c>
      <c r="H28" s="1080">
        <v>31.91</v>
      </c>
      <c r="I28" s="1077">
        <v>301170</v>
      </c>
      <c r="J28" s="1080">
        <v>16.21</v>
      </c>
      <c r="K28" s="1077">
        <v>1857383</v>
      </c>
      <c r="L28" s="1077">
        <v>224157</v>
      </c>
      <c r="M28" s="1077">
        <v>0</v>
      </c>
      <c r="N28" s="1077">
        <v>3214</v>
      </c>
      <c r="O28" s="1077">
        <v>96073</v>
      </c>
      <c r="P28" s="1077">
        <v>-36214</v>
      </c>
      <c r="Q28" s="1077">
        <v>1497725</v>
      </c>
      <c r="R28" s="1077">
        <v>14381129</v>
      </c>
      <c r="S28" s="1077">
        <v>0</v>
      </c>
      <c r="T28" s="881" t="s">
        <v>58</v>
      </c>
      <c r="U28" s="1081">
        <v>20</v>
      </c>
    </row>
    <row r="29" spans="1:21" ht="12.75" customHeight="1">
      <c r="A29" s="299">
        <v>21</v>
      </c>
      <c r="B29" s="54" t="s">
        <v>59</v>
      </c>
      <c r="C29" s="1077">
        <v>488917</v>
      </c>
      <c r="D29" s="1080">
        <v>51.17999999999999</v>
      </c>
      <c r="E29" s="1077">
        <v>0</v>
      </c>
      <c r="F29" s="1080">
        <v>0</v>
      </c>
      <c r="G29" s="1077">
        <v>297321</v>
      </c>
      <c r="H29" s="1080">
        <v>31.12</v>
      </c>
      <c r="I29" s="1077">
        <v>169127</v>
      </c>
      <c r="J29" s="1080">
        <v>17.7</v>
      </c>
      <c r="K29" s="1077">
        <v>955365</v>
      </c>
      <c r="L29" s="1077">
        <v>130881</v>
      </c>
      <c r="M29" s="1077">
        <v>296</v>
      </c>
      <c r="N29" s="1077">
        <v>762</v>
      </c>
      <c r="O29" s="1077">
        <v>45124</v>
      </c>
      <c r="P29" s="1077">
        <v>-26637</v>
      </c>
      <c r="Q29" s="1077">
        <v>751665</v>
      </c>
      <c r="R29" s="1077">
        <v>6283314</v>
      </c>
      <c r="S29" s="1077">
        <v>0</v>
      </c>
      <c r="T29" s="881" t="s">
        <v>59</v>
      </c>
      <c r="U29" s="1081">
        <v>21</v>
      </c>
    </row>
    <row r="30" spans="1:21" ht="12.75" customHeight="1">
      <c r="A30" s="299">
        <v>22</v>
      </c>
      <c r="B30" s="54" t="s">
        <v>189</v>
      </c>
      <c r="C30" s="1077">
        <v>235016</v>
      </c>
      <c r="D30" s="1080">
        <v>47.62</v>
      </c>
      <c r="E30" s="1077">
        <v>0</v>
      </c>
      <c r="F30" s="1080">
        <v>0</v>
      </c>
      <c r="G30" s="1077">
        <v>174740</v>
      </c>
      <c r="H30" s="1080">
        <v>35.4</v>
      </c>
      <c r="I30" s="1077">
        <v>83801</v>
      </c>
      <c r="J30" s="1080">
        <v>16.98</v>
      </c>
      <c r="K30" s="1077">
        <v>493557</v>
      </c>
      <c r="L30" s="1077">
        <v>63214</v>
      </c>
      <c r="M30" s="1077">
        <v>1960</v>
      </c>
      <c r="N30" s="1077">
        <v>0</v>
      </c>
      <c r="O30" s="1077">
        <v>15358</v>
      </c>
      <c r="P30" s="1077">
        <v>-5378</v>
      </c>
      <c r="Q30" s="1077">
        <v>407647</v>
      </c>
      <c r="R30" s="1077">
        <v>4432880</v>
      </c>
      <c r="S30" s="1077">
        <v>0</v>
      </c>
      <c r="T30" s="881" t="s">
        <v>189</v>
      </c>
      <c r="U30" s="1081">
        <v>22</v>
      </c>
    </row>
    <row r="31" spans="1:21" ht="16.5" customHeight="1">
      <c r="A31" s="299">
        <v>24</v>
      </c>
      <c r="B31" s="54" t="s">
        <v>128</v>
      </c>
      <c r="C31" s="1077">
        <v>369690</v>
      </c>
      <c r="D31" s="1080">
        <v>52.41</v>
      </c>
      <c r="E31" s="1077">
        <v>0</v>
      </c>
      <c r="F31" s="1080">
        <v>0</v>
      </c>
      <c r="G31" s="1077">
        <v>231845</v>
      </c>
      <c r="H31" s="1080">
        <v>32.86</v>
      </c>
      <c r="I31" s="1077">
        <v>103953</v>
      </c>
      <c r="J31" s="1080">
        <v>14.73</v>
      </c>
      <c r="K31" s="1077">
        <v>705488</v>
      </c>
      <c r="L31" s="1077">
        <v>90964</v>
      </c>
      <c r="M31" s="1077">
        <v>0</v>
      </c>
      <c r="N31" s="1077">
        <v>553</v>
      </c>
      <c r="O31" s="1077">
        <v>40026</v>
      </c>
      <c r="P31" s="1077">
        <v>-11425</v>
      </c>
      <c r="Q31" s="1077">
        <v>562520</v>
      </c>
      <c r="R31" s="1077">
        <v>5567615</v>
      </c>
      <c r="S31" s="1077">
        <v>0</v>
      </c>
      <c r="T31" s="881" t="s">
        <v>617</v>
      </c>
      <c r="U31" s="1081">
        <v>24</v>
      </c>
    </row>
    <row r="32" spans="1:21" ht="12.75" customHeight="1">
      <c r="A32" s="299">
        <v>27</v>
      </c>
      <c r="B32" s="54" t="s">
        <v>129</v>
      </c>
      <c r="C32" s="1077">
        <v>225664</v>
      </c>
      <c r="D32" s="1080">
        <v>54.040000000000006</v>
      </c>
      <c r="E32" s="1077">
        <v>0</v>
      </c>
      <c r="F32" s="1080">
        <v>0</v>
      </c>
      <c r="G32" s="1077">
        <v>131191</v>
      </c>
      <c r="H32" s="1080">
        <v>31.41</v>
      </c>
      <c r="I32" s="1077">
        <v>60769</v>
      </c>
      <c r="J32" s="1080">
        <v>14.55</v>
      </c>
      <c r="K32" s="1077">
        <v>417624</v>
      </c>
      <c r="L32" s="1077">
        <v>49534</v>
      </c>
      <c r="M32" s="1077">
        <v>0</v>
      </c>
      <c r="N32" s="1077">
        <v>272</v>
      </c>
      <c r="O32" s="1077">
        <v>13954</v>
      </c>
      <c r="P32" s="1077">
        <v>-12772</v>
      </c>
      <c r="Q32" s="1077">
        <v>341092</v>
      </c>
      <c r="R32" s="1077">
        <v>3134227</v>
      </c>
      <c r="S32" s="1077">
        <v>0</v>
      </c>
      <c r="T32" s="881" t="s">
        <v>618</v>
      </c>
      <c r="U32" s="1081">
        <v>27</v>
      </c>
    </row>
    <row r="33" spans="1:21" ht="12.75" customHeight="1">
      <c r="A33" s="299">
        <v>31</v>
      </c>
      <c r="B33" s="54" t="s">
        <v>62</v>
      </c>
      <c r="C33" s="1077">
        <v>360639</v>
      </c>
      <c r="D33" s="1080">
        <v>52.089999999999996</v>
      </c>
      <c r="E33" s="1077">
        <v>0</v>
      </c>
      <c r="F33" s="1080">
        <v>0</v>
      </c>
      <c r="G33" s="1077">
        <v>226298</v>
      </c>
      <c r="H33" s="1080">
        <v>32.68</v>
      </c>
      <c r="I33" s="1077">
        <v>105446</v>
      </c>
      <c r="J33" s="1080">
        <v>15.23</v>
      </c>
      <c r="K33" s="1077">
        <v>692383</v>
      </c>
      <c r="L33" s="1077">
        <v>77673</v>
      </c>
      <c r="M33" s="1077">
        <v>0</v>
      </c>
      <c r="N33" s="1077">
        <v>5324</v>
      </c>
      <c r="O33" s="1077">
        <v>17591</v>
      </c>
      <c r="P33" s="1077">
        <v>-40573</v>
      </c>
      <c r="Q33" s="1077">
        <v>551222</v>
      </c>
      <c r="R33" s="1077">
        <v>4565060</v>
      </c>
      <c r="S33" s="1077">
        <v>0</v>
      </c>
      <c r="T33" s="881" t="s">
        <v>62</v>
      </c>
      <c r="U33" s="1081">
        <v>31</v>
      </c>
    </row>
    <row r="34" spans="1:21" ht="12.75" customHeight="1">
      <c r="A34" s="299">
        <v>32</v>
      </c>
      <c r="B34" s="54" t="s">
        <v>63</v>
      </c>
      <c r="C34" s="1077">
        <v>342135</v>
      </c>
      <c r="D34" s="1080">
        <v>49.18</v>
      </c>
      <c r="E34" s="1077">
        <v>0</v>
      </c>
      <c r="F34" s="1080">
        <v>0</v>
      </c>
      <c r="G34" s="1077">
        <v>239181</v>
      </c>
      <c r="H34" s="1080">
        <v>34.38</v>
      </c>
      <c r="I34" s="1077">
        <v>114394</v>
      </c>
      <c r="J34" s="1080">
        <v>16.44</v>
      </c>
      <c r="K34" s="1077">
        <v>695710</v>
      </c>
      <c r="L34" s="1077">
        <v>103384</v>
      </c>
      <c r="M34" s="1077">
        <v>0</v>
      </c>
      <c r="N34" s="1077">
        <v>9377</v>
      </c>
      <c r="O34" s="1077">
        <v>22752</v>
      </c>
      <c r="P34" s="1077">
        <v>-21472</v>
      </c>
      <c r="Q34" s="1077">
        <v>538725</v>
      </c>
      <c r="R34" s="1077">
        <v>4330821</v>
      </c>
      <c r="S34" s="1077">
        <v>0</v>
      </c>
      <c r="T34" s="881" t="s">
        <v>63</v>
      </c>
      <c r="U34" s="1081">
        <v>32</v>
      </c>
    </row>
    <row r="35" spans="1:21" ht="12.75" customHeight="1">
      <c r="A35" s="299">
        <v>37</v>
      </c>
      <c r="B35" s="54" t="s">
        <v>64</v>
      </c>
      <c r="C35" s="1077">
        <v>93057</v>
      </c>
      <c r="D35" s="1080">
        <v>41.10000000000001</v>
      </c>
      <c r="E35" s="1077">
        <v>19354</v>
      </c>
      <c r="F35" s="1080">
        <v>8.55</v>
      </c>
      <c r="G35" s="1077">
        <v>70476</v>
      </c>
      <c r="H35" s="1080">
        <v>31.13</v>
      </c>
      <c r="I35" s="1077">
        <v>43501</v>
      </c>
      <c r="J35" s="1080">
        <v>19.22</v>
      </c>
      <c r="K35" s="1077">
        <v>226388</v>
      </c>
      <c r="L35" s="1077">
        <v>32722</v>
      </c>
      <c r="M35" s="1077">
        <v>0</v>
      </c>
      <c r="N35" s="1077">
        <v>178</v>
      </c>
      <c r="O35" s="1077">
        <v>7553</v>
      </c>
      <c r="P35" s="1077">
        <v>-4203</v>
      </c>
      <c r="Q35" s="1077">
        <v>181732</v>
      </c>
      <c r="R35" s="1077">
        <v>1661737</v>
      </c>
      <c r="S35" s="1077">
        <v>92160</v>
      </c>
      <c r="T35" s="881" t="s">
        <v>64</v>
      </c>
      <c r="U35" s="1081">
        <v>37</v>
      </c>
    </row>
    <row r="36" spans="1:21" ht="12.75" customHeight="1">
      <c r="A36" s="299">
        <v>39</v>
      </c>
      <c r="B36" s="54" t="s">
        <v>65</v>
      </c>
      <c r="C36" s="1077">
        <v>148857</v>
      </c>
      <c r="D36" s="1080">
        <v>52.5</v>
      </c>
      <c r="E36" s="1077">
        <v>14981</v>
      </c>
      <c r="F36" s="1080">
        <v>5.28</v>
      </c>
      <c r="G36" s="1077">
        <v>85709</v>
      </c>
      <c r="H36" s="1080">
        <v>30.23</v>
      </c>
      <c r="I36" s="1077">
        <v>33992</v>
      </c>
      <c r="J36" s="1080">
        <v>11.99</v>
      </c>
      <c r="K36" s="1077">
        <v>283539</v>
      </c>
      <c r="L36" s="1077">
        <v>31382</v>
      </c>
      <c r="M36" s="1077">
        <v>57</v>
      </c>
      <c r="N36" s="1077">
        <v>300</v>
      </c>
      <c r="O36" s="1077">
        <v>11777</v>
      </c>
      <c r="P36" s="1077">
        <v>-5470</v>
      </c>
      <c r="Q36" s="1077">
        <v>234553</v>
      </c>
      <c r="R36" s="1077">
        <v>2691812</v>
      </c>
      <c r="S36" s="1077">
        <v>149808</v>
      </c>
      <c r="T36" s="881" t="s">
        <v>65</v>
      </c>
      <c r="U36" s="1081">
        <v>39</v>
      </c>
    </row>
    <row r="37" spans="1:21" ht="12.75" customHeight="1">
      <c r="A37" s="299">
        <v>40</v>
      </c>
      <c r="B37" s="54" t="s">
        <v>190</v>
      </c>
      <c r="C37" s="1077">
        <v>78963</v>
      </c>
      <c r="D37" s="1080">
        <v>43.06999999999999</v>
      </c>
      <c r="E37" s="1077">
        <v>15051</v>
      </c>
      <c r="F37" s="1080">
        <v>8.21</v>
      </c>
      <c r="G37" s="1077">
        <v>62307</v>
      </c>
      <c r="H37" s="1080">
        <v>33.99</v>
      </c>
      <c r="I37" s="1077">
        <v>27003</v>
      </c>
      <c r="J37" s="1080">
        <v>14.73</v>
      </c>
      <c r="K37" s="1077">
        <v>183324</v>
      </c>
      <c r="L37" s="1077">
        <v>23759</v>
      </c>
      <c r="M37" s="1077">
        <v>0</v>
      </c>
      <c r="N37" s="1077">
        <v>58</v>
      </c>
      <c r="O37" s="1077">
        <v>4063</v>
      </c>
      <c r="P37" s="1077">
        <v>1067</v>
      </c>
      <c r="Q37" s="1077">
        <v>156511</v>
      </c>
      <c r="R37" s="1077">
        <v>1465001</v>
      </c>
      <c r="S37" s="1077">
        <v>80060</v>
      </c>
      <c r="T37" s="881" t="s">
        <v>619</v>
      </c>
      <c r="U37" s="1081">
        <v>40</v>
      </c>
    </row>
    <row r="38" spans="1:21" ht="12.75" customHeight="1">
      <c r="A38" s="299">
        <v>42</v>
      </c>
      <c r="B38" s="54" t="s">
        <v>66</v>
      </c>
      <c r="C38" s="1077">
        <v>309612</v>
      </c>
      <c r="D38" s="1080">
        <v>53.34</v>
      </c>
      <c r="E38" s="1077">
        <v>0</v>
      </c>
      <c r="F38" s="1080">
        <v>0</v>
      </c>
      <c r="G38" s="1077">
        <v>189936</v>
      </c>
      <c r="H38" s="1080">
        <v>32.72</v>
      </c>
      <c r="I38" s="1077">
        <v>80940</v>
      </c>
      <c r="J38" s="1080">
        <v>13.94</v>
      </c>
      <c r="K38" s="1077">
        <v>580488</v>
      </c>
      <c r="L38" s="1077">
        <v>73277</v>
      </c>
      <c r="M38" s="1077">
        <v>0</v>
      </c>
      <c r="N38" s="1077">
        <v>2050</v>
      </c>
      <c r="O38" s="1077">
        <v>30703</v>
      </c>
      <c r="P38" s="1077">
        <v>-15183</v>
      </c>
      <c r="Q38" s="1077">
        <v>459275</v>
      </c>
      <c r="R38" s="1077">
        <v>4429352</v>
      </c>
      <c r="S38" s="1077">
        <v>0</v>
      </c>
      <c r="T38" s="881" t="s">
        <v>66</v>
      </c>
      <c r="U38" s="1081">
        <v>42</v>
      </c>
    </row>
    <row r="39" spans="1:21" ht="12.75" customHeight="1">
      <c r="A39" s="299">
        <v>43</v>
      </c>
      <c r="B39" s="54" t="s">
        <v>191</v>
      </c>
      <c r="C39" s="1077">
        <v>740355</v>
      </c>
      <c r="D39" s="1080">
        <v>46.62000000000001</v>
      </c>
      <c r="E39" s="1077">
        <v>76312</v>
      </c>
      <c r="F39" s="1080">
        <v>4.8</v>
      </c>
      <c r="G39" s="1077">
        <v>523775</v>
      </c>
      <c r="H39" s="1080">
        <v>32.98</v>
      </c>
      <c r="I39" s="1077">
        <v>247748</v>
      </c>
      <c r="J39" s="1080">
        <v>15.6</v>
      </c>
      <c r="K39" s="1077">
        <v>1588190</v>
      </c>
      <c r="L39" s="1077">
        <v>207944</v>
      </c>
      <c r="M39" s="1077">
        <v>0</v>
      </c>
      <c r="N39" s="1077">
        <v>3025</v>
      </c>
      <c r="O39" s="1077">
        <v>70328</v>
      </c>
      <c r="P39" s="1077">
        <v>-76268</v>
      </c>
      <c r="Q39" s="1077">
        <v>1230625</v>
      </c>
      <c r="R39" s="1077">
        <v>11099786</v>
      </c>
      <c r="S39" s="1077">
        <v>635933</v>
      </c>
      <c r="T39" s="881" t="s">
        <v>620</v>
      </c>
      <c r="U39" s="1081">
        <v>43</v>
      </c>
    </row>
    <row r="40" spans="1:21" ht="12.75" customHeight="1">
      <c r="A40" s="299">
        <v>45</v>
      </c>
      <c r="B40" s="54" t="s">
        <v>67</v>
      </c>
      <c r="C40" s="1077">
        <v>135086</v>
      </c>
      <c r="D40" s="1080">
        <v>46.97999999999999</v>
      </c>
      <c r="E40" s="1077">
        <v>13527</v>
      </c>
      <c r="F40" s="1080">
        <v>4.7</v>
      </c>
      <c r="G40" s="1077">
        <v>88095</v>
      </c>
      <c r="H40" s="1080">
        <v>30.64</v>
      </c>
      <c r="I40" s="1077">
        <v>50825</v>
      </c>
      <c r="J40" s="1080">
        <v>17.68</v>
      </c>
      <c r="K40" s="1077">
        <v>287533</v>
      </c>
      <c r="L40" s="1077">
        <v>40231</v>
      </c>
      <c r="M40" s="1077">
        <v>0</v>
      </c>
      <c r="N40" s="1077">
        <v>373</v>
      </c>
      <c r="O40" s="1077">
        <v>17846</v>
      </c>
      <c r="P40" s="1077">
        <v>-445</v>
      </c>
      <c r="Q40" s="1077">
        <v>228638</v>
      </c>
      <c r="R40" s="1077">
        <v>2110711</v>
      </c>
      <c r="S40" s="1077">
        <v>135270</v>
      </c>
      <c r="T40" s="881" t="s">
        <v>67</v>
      </c>
      <c r="U40" s="1081">
        <v>45</v>
      </c>
    </row>
    <row r="41" spans="1:21" ht="16.5" customHeight="1">
      <c r="A41" s="299">
        <v>46</v>
      </c>
      <c r="B41" s="54" t="s">
        <v>68</v>
      </c>
      <c r="C41" s="1077">
        <v>155683</v>
      </c>
      <c r="D41" s="1080">
        <v>43.99</v>
      </c>
      <c r="E41" s="1077">
        <v>32584</v>
      </c>
      <c r="F41" s="1080">
        <v>9.21</v>
      </c>
      <c r="G41" s="1077">
        <v>105433</v>
      </c>
      <c r="H41" s="1080">
        <v>29.8</v>
      </c>
      <c r="I41" s="1077">
        <v>60149</v>
      </c>
      <c r="J41" s="1080">
        <v>17</v>
      </c>
      <c r="K41" s="1077">
        <v>353849</v>
      </c>
      <c r="L41" s="1077">
        <v>48810</v>
      </c>
      <c r="M41" s="1077">
        <v>0</v>
      </c>
      <c r="N41" s="1077">
        <v>230</v>
      </c>
      <c r="O41" s="1077">
        <v>10397</v>
      </c>
      <c r="P41" s="1077">
        <v>-7749</v>
      </c>
      <c r="Q41" s="1077">
        <v>286663</v>
      </c>
      <c r="R41" s="1077">
        <v>2162276</v>
      </c>
      <c r="S41" s="1077">
        <v>130335</v>
      </c>
      <c r="T41" s="881" t="s">
        <v>68</v>
      </c>
      <c r="U41" s="1081">
        <v>46</v>
      </c>
    </row>
    <row r="42" spans="1:21" ht="12.75" customHeight="1">
      <c r="A42" s="299">
        <v>50</v>
      </c>
      <c r="B42" s="54" t="s">
        <v>131</v>
      </c>
      <c r="C42" s="1077">
        <v>422705</v>
      </c>
      <c r="D42" s="1080">
        <v>47.42999999999999</v>
      </c>
      <c r="E42" s="1077">
        <v>47631</v>
      </c>
      <c r="F42" s="1080">
        <v>5.35</v>
      </c>
      <c r="G42" s="1077">
        <v>283784</v>
      </c>
      <c r="H42" s="1080">
        <v>31.85</v>
      </c>
      <c r="I42" s="1077">
        <v>136985</v>
      </c>
      <c r="J42" s="1080">
        <v>15.37</v>
      </c>
      <c r="K42" s="1077">
        <v>891105</v>
      </c>
      <c r="L42" s="1077">
        <v>108357</v>
      </c>
      <c r="M42" s="1077">
        <v>0</v>
      </c>
      <c r="N42" s="1077">
        <v>339</v>
      </c>
      <c r="O42" s="1077">
        <v>45160</v>
      </c>
      <c r="P42" s="1077">
        <v>-20391</v>
      </c>
      <c r="Q42" s="1077">
        <v>716858</v>
      </c>
      <c r="R42" s="1077">
        <v>6573970</v>
      </c>
      <c r="S42" s="1077">
        <v>327137</v>
      </c>
      <c r="T42" s="881" t="s">
        <v>621</v>
      </c>
      <c r="U42" s="1081">
        <v>50</v>
      </c>
    </row>
    <row r="43" spans="1:21" ht="12.75" customHeight="1">
      <c r="A43" s="299">
        <v>57</v>
      </c>
      <c r="B43" s="54" t="s">
        <v>132</v>
      </c>
      <c r="C43" s="1077">
        <v>149516</v>
      </c>
      <c r="D43" s="1080">
        <v>45.07000000000001</v>
      </c>
      <c r="E43" s="1077">
        <v>21648</v>
      </c>
      <c r="F43" s="1080">
        <v>6.52</v>
      </c>
      <c r="G43" s="1077">
        <v>111880</v>
      </c>
      <c r="H43" s="1080">
        <v>33.72</v>
      </c>
      <c r="I43" s="1077">
        <v>48749</v>
      </c>
      <c r="J43" s="1080">
        <v>14.69</v>
      </c>
      <c r="K43" s="1077">
        <v>331793</v>
      </c>
      <c r="L43" s="1077">
        <v>44176</v>
      </c>
      <c r="M43" s="1077">
        <v>0</v>
      </c>
      <c r="N43" s="1077">
        <v>211</v>
      </c>
      <c r="O43" s="1077">
        <v>12078</v>
      </c>
      <c r="P43" s="1077">
        <v>-672</v>
      </c>
      <c r="Q43" s="1077">
        <v>274656</v>
      </c>
      <c r="R43" s="1077">
        <v>2618515</v>
      </c>
      <c r="S43" s="1077">
        <v>158125</v>
      </c>
      <c r="T43" s="881" t="s">
        <v>622</v>
      </c>
      <c r="U43" s="1081">
        <v>57</v>
      </c>
    </row>
    <row r="44" spans="1:21" ht="12.75" customHeight="1">
      <c r="A44" s="299">
        <v>62</v>
      </c>
      <c r="B44" s="54" t="s">
        <v>110</v>
      </c>
      <c r="C44" s="1077">
        <v>141714</v>
      </c>
      <c r="D44" s="1080">
        <v>43.62</v>
      </c>
      <c r="E44" s="1077">
        <v>19596</v>
      </c>
      <c r="F44" s="1080">
        <v>6.03</v>
      </c>
      <c r="G44" s="1077">
        <v>113607</v>
      </c>
      <c r="H44" s="1080">
        <v>34.96</v>
      </c>
      <c r="I44" s="1077">
        <v>50020</v>
      </c>
      <c r="J44" s="1080">
        <v>15.39</v>
      </c>
      <c r="K44" s="1077">
        <v>324937</v>
      </c>
      <c r="L44" s="1077">
        <v>49947</v>
      </c>
      <c r="M44" s="1077">
        <v>0</v>
      </c>
      <c r="N44" s="1077">
        <v>22</v>
      </c>
      <c r="O44" s="1077">
        <v>12675</v>
      </c>
      <c r="P44" s="1077">
        <v>-9441</v>
      </c>
      <c r="Q44" s="1077">
        <v>252852</v>
      </c>
      <c r="R44" s="1077">
        <v>1930717</v>
      </c>
      <c r="S44" s="1077">
        <v>101960</v>
      </c>
      <c r="T44" s="881" t="s">
        <v>640</v>
      </c>
      <c r="U44" s="1081">
        <v>62</v>
      </c>
    </row>
    <row r="45" spans="1:21" ht="12.75" customHeight="1">
      <c r="A45" s="299">
        <v>65</v>
      </c>
      <c r="B45" s="54" t="s">
        <v>193</v>
      </c>
      <c r="C45" s="1077">
        <v>189973</v>
      </c>
      <c r="D45" s="1080">
        <v>42.550000000000004</v>
      </c>
      <c r="E45" s="1077">
        <v>39834</v>
      </c>
      <c r="F45" s="1080">
        <v>8.92</v>
      </c>
      <c r="G45" s="1077">
        <v>149246</v>
      </c>
      <c r="H45" s="1080">
        <v>33.43</v>
      </c>
      <c r="I45" s="1077">
        <v>67413</v>
      </c>
      <c r="J45" s="1080">
        <v>15.1</v>
      </c>
      <c r="K45" s="1077">
        <v>446466</v>
      </c>
      <c r="L45" s="1077">
        <v>64985</v>
      </c>
      <c r="M45" s="1077">
        <v>0</v>
      </c>
      <c r="N45" s="1077">
        <v>276</v>
      </c>
      <c r="O45" s="1077">
        <v>21717</v>
      </c>
      <c r="P45" s="1077">
        <v>-1655</v>
      </c>
      <c r="Q45" s="1077">
        <v>357833</v>
      </c>
      <c r="R45" s="1077">
        <v>3192817</v>
      </c>
      <c r="S45" s="1077">
        <v>154104</v>
      </c>
      <c r="T45" s="881" t="s">
        <v>644</v>
      </c>
      <c r="U45" s="1081">
        <v>65</v>
      </c>
    </row>
    <row r="46" spans="1:21" ht="12.75" customHeight="1">
      <c r="A46" s="299">
        <v>70</v>
      </c>
      <c r="B46" s="54" t="s">
        <v>133</v>
      </c>
      <c r="C46" s="1077">
        <v>211239</v>
      </c>
      <c r="D46" s="1080">
        <v>41.099999999999994</v>
      </c>
      <c r="E46" s="1077">
        <v>47056</v>
      </c>
      <c r="F46" s="1080">
        <v>9.16</v>
      </c>
      <c r="G46" s="1077">
        <v>165897</v>
      </c>
      <c r="H46" s="1080">
        <v>32.28</v>
      </c>
      <c r="I46" s="1077">
        <v>89748</v>
      </c>
      <c r="J46" s="1080">
        <v>17.46</v>
      </c>
      <c r="K46" s="1077">
        <v>513940</v>
      </c>
      <c r="L46" s="1077">
        <v>74932</v>
      </c>
      <c r="M46" s="1077">
        <v>0</v>
      </c>
      <c r="N46" s="1077">
        <v>133</v>
      </c>
      <c r="O46" s="1077">
        <v>8108</v>
      </c>
      <c r="P46" s="1077">
        <v>-12682</v>
      </c>
      <c r="Q46" s="1077">
        <v>418085</v>
      </c>
      <c r="R46" s="1077">
        <v>3642043</v>
      </c>
      <c r="S46" s="1077">
        <v>214869</v>
      </c>
      <c r="T46" s="881" t="s">
        <v>625</v>
      </c>
      <c r="U46" s="1081">
        <v>70</v>
      </c>
    </row>
    <row r="47" spans="1:21" ht="12.75" customHeight="1">
      <c r="A47" s="299">
        <v>73</v>
      </c>
      <c r="B47" s="54" t="s">
        <v>195</v>
      </c>
      <c r="C47" s="1077">
        <v>674360</v>
      </c>
      <c r="D47" s="1080">
        <v>51.800000000000004</v>
      </c>
      <c r="E47" s="1077">
        <v>30757</v>
      </c>
      <c r="F47" s="1080">
        <v>2.36</v>
      </c>
      <c r="G47" s="1077">
        <v>409318</v>
      </c>
      <c r="H47" s="1080">
        <v>31.43</v>
      </c>
      <c r="I47" s="1077">
        <v>187687</v>
      </c>
      <c r="J47" s="1080">
        <v>14.41</v>
      </c>
      <c r="K47" s="1077">
        <v>1302122</v>
      </c>
      <c r="L47" s="1077">
        <v>167406</v>
      </c>
      <c r="M47" s="1077">
        <v>0</v>
      </c>
      <c r="N47" s="1077">
        <v>835</v>
      </c>
      <c r="O47" s="1077">
        <v>41760</v>
      </c>
      <c r="P47" s="1077">
        <v>-55079</v>
      </c>
      <c r="Q47" s="1077">
        <v>1037042</v>
      </c>
      <c r="R47" s="1077">
        <v>8325438</v>
      </c>
      <c r="S47" s="1077">
        <v>439394</v>
      </c>
      <c r="T47" s="881" t="s">
        <v>645</v>
      </c>
      <c r="U47" s="1081">
        <v>73</v>
      </c>
    </row>
    <row r="48" spans="1:21" ht="12.75" customHeight="1">
      <c r="A48" s="299">
        <v>79</v>
      </c>
      <c r="B48" s="54" t="s">
        <v>197</v>
      </c>
      <c r="C48" s="1077">
        <v>415601</v>
      </c>
      <c r="D48" s="1080">
        <v>50.78000000000001</v>
      </c>
      <c r="E48" s="1077">
        <v>20783</v>
      </c>
      <c r="F48" s="1080">
        <v>2.54</v>
      </c>
      <c r="G48" s="1077">
        <v>256692</v>
      </c>
      <c r="H48" s="1080">
        <v>31.36</v>
      </c>
      <c r="I48" s="1077">
        <v>125355</v>
      </c>
      <c r="J48" s="1080">
        <v>15.32</v>
      </c>
      <c r="K48" s="1077">
        <v>818431</v>
      </c>
      <c r="L48" s="1077">
        <v>107269</v>
      </c>
      <c r="M48" s="1077">
        <v>122</v>
      </c>
      <c r="N48" s="1077">
        <v>473</v>
      </c>
      <c r="O48" s="1077">
        <v>22252</v>
      </c>
      <c r="P48" s="1077">
        <v>-26182</v>
      </c>
      <c r="Q48" s="1077">
        <v>662133</v>
      </c>
      <c r="R48" s="1077">
        <v>5383435</v>
      </c>
      <c r="S48" s="1077">
        <v>284698</v>
      </c>
      <c r="T48" s="881" t="s">
        <v>646</v>
      </c>
      <c r="U48" s="1081">
        <v>79</v>
      </c>
    </row>
    <row r="49" spans="1:21" ht="12.75" customHeight="1">
      <c r="A49" s="299">
        <v>86</v>
      </c>
      <c r="B49" s="54" t="s">
        <v>134</v>
      </c>
      <c r="C49" s="1077">
        <v>724085</v>
      </c>
      <c r="D49" s="1080">
        <v>55.900000000000006</v>
      </c>
      <c r="E49" s="1077">
        <v>33183</v>
      </c>
      <c r="F49" s="1080">
        <v>2.56</v>
      </c>
      <c r="G49" s="1077">
        <v>348656</v>
      </c>
      <c r="H49" s="1080">
        <v>26.91</v>
      </c>
      <c r="I49" s="1077">
        <v>189496</v>
      </c>
      <c r="J49" s="1080">
        <v>14.63</v>
      </c>
      <c r="K49" s="1077">
        <v>1295420</v>
      </c>
      <c r="L49" s="1077">
        <v>151682</v>
      </c>
      <c r="M49" s="1077">
        <v>0</v>
      </c>
      <c r="N49" s="1077">
        <v>0</v>
      </c>
      <c r="O49" s="1077">
        <v>82684</v>
      </c>
      <c r="P49" s="1077">
        <v>-49375</v>
      </c>
      <c r="Q49" s="1077">
        <v>1011679</v>
      </c>
      <c r="R49" s="1077">
        <v>9527440</v>
      </c>
      <c r="S49" s="1077">
        <v>331827</v>
      </c>
      <c r="T49" s="881" t="s">
        <v>628</v>
      </c>
      <c r="U49" s="1081">
        <v>86</v>
      </c>
    </row>
    <row r="50" spans="1:21" ht="12.75" customHeight="1">
      <c r="A50" s="299">
        <v>93</v>
      </c>
      <c r="B50" s="54" t="s">
        <v>199</v>
      </c>
      <c r="C50" s="1077">
        <v>833521</v>
      </c>
      <c r="D50" s="1080">
        <v>54.599999999999994</v>
      </c>
      <c r="E50" s="1077">
        <v>88758</v>
      </c>
      <c r="F50" s="1080">
        <v>5.81</v>
      </c>
      <c r="G50" s="1077">
        <v>406457</v>
      </c>
      <c r="H50" s="1080">
        <v>26.63</v>
      </c>
      <c r="I50" s="1077">
        <v>197808</v>
      </c>
      <c r="J50" s="1080">
        <v>12.96</v>
      </c>
      <c r="K50" s="1077">
        <v>1526544</v>
      </c>
      <c r="L50" s="1077">
        <v>152127</v>
      </c>
      <c r="M50" s="1077">
        <v>0</v>
      </c>
      <c r="N50" s="1077">
        <v>305</v>
      </c>
      <c r="O50" s="1077">
        <v>92355</v>
      </c>
      <c r="P50" s="1077">
        <v>-57003</v>
      </c>
      <c r="Q50" s="1077">
        <v>1224754</v>
      </c>
      <c r="R50" s="1077">
        <v>10824958</v>
      </c>
      <c r="S50" s="1077">
        <v>493098</v>
      </c>
      <c r="T50" s="881" t="s">
        <v>629</v>
      </c>
      <c r="U50" s="1081">
        <v>93</v>
      </c>
    </row>
    <row r="51" spans="1:21" ht="16.5" customHeight="1">
      <c r="A51" s="299">
        <v>95</v>
      </c>
      <c r="B51" s="54" t="s">
        <v>200</v>
      </c>
      <c r="C51" s="1077">
        <v>894648</v>
      </c>
      <c r="D51" s="1080">
        <v>44.99</v>
      </c>
      <c r="E51" s="1077">
        <v>159058</v>
      </c>
      <c r="F51" s="1080">
        <v>8</v>
      </c>
      <c r="G51" s="1077">
        <v>656783</v>
      </c>
      <c r="H51" s="1080">
        <v>33.02</v>
      </c>
      <c r="I51" s="1077">
        <v>278257</v>
      </c>
      <c r="J51" s="1080">
        <v>13.99</v>
      </c>
      <c r="K51" s="1077">
        <v>1988746</v>
      </c>
      <c r="L51" s="1077">
        <v>267609</v>
      </c>
      <c r="M51" s="1077">
        <v>0</v>
      </c>
      <c r="N51" s="1077">
        <v>1676</v>
      </c>
      <c r="O51" s="1077">
        <v>35837</v>
      </c>
      <c r="P51" s="1077">
        <v>-89795</v>
      </c>
      <c r="Q51" s="1077">
        <v>1593829</v>
      </c>
      <c r="R51" s="1077">
        <v>11528972</v>
      </c>
      <c r="S51" s="1077">
        <v>645004</v>
      </c>
      <c r="T51" s="881" t="s">
        <v>200</v>
      </c>
      <c r="U51" s="1081">
        <v>95</v>
      </c>
    </row>
    <row r="52" spans="1:21" ht="16.5" customHeight="1">
      <c r="A52" s="300" t="s">
        <v>426</v>
      </c>
      <c r="B52" s="54" t="s">
        <v>70</v>
      </c>
      <c r="C52" s="1079" t="s">
        <v>95</v>
      </c>
      <c r="D52" s="1082" t="s">
        <v>95</v>
      </c>
      <c r="E52" s="1079" t="s">
        <v>95</v>
      </c>
      <c r="F52" s="1082" t="s">
        <v>95</v>
      </c>
      <c r="G52" s="1079" t="s">
        <v>95</v>
      </c>
      <c r="H52" s="1082" t="s">
        <v>95</v>
      </c>
      <c r="I52" s="1079" t="s">
        <v>95</v>
      </c>
      <c r="J52" s="1082" t="s">
        <v>95</v>
      </c>
      <c r="K52" s="1079" t="s">
        <v>95</v>
      </c>
      <c r="L52" s="1079" t="s">
        <v>95</v>
      </c>
      <c r="M52" s="1079" t="s">
        <v>95</v>
      </c>
      <c r="N52" s="1079" t="s">
        <v>95</v>
      </c>
      <c r="O52" s="1079" t="s">
        <v>95</v>
      </c>
      <c r="P52" s="1079" t="s">
        <v>95</v>
      </c>
      <c r="Q52" s="1077">
        <v>124733</v>
      </c>
      <c r="R52" s="1079" t="s">
        <v>95</v>
      </c>
      <c r="S52" s="1079" t="s">
        <v>95</v>
      </c>
      <c r="T52" s="881" t="s">
        <v>70</v>
      </c>
      <c r="U52" s="793" t="s">
        <v>426</v>
      </c>
    </row>
    <row r="53" spans="1:21" ht="12.75" customHeight="1" hidden="1">
      <c r="A53" s="300" t="s">
        <v>427</v>
      </c>
      <c r="B53" s="54" t="s">
        <v>201</v>
      </c>
      <c r="C53" s="1079" t="s">
        <v>95</v>
      </c>
      <c r="D53" s="1082" t="s">
        <v>95</v>
      </c>
      <c r="E53" s="1079" t="s">
        <v>95</v>
      </c>
      <c r="F53" s="1082" t="s">
        <v>95</v>
      </c>
      <c r="G53" s="1079" t="s">
        <v>95</v>
      </c>
      <c r="H53" s="1082" t="s">
        <v>95</v>
      </c>
      <c r="I53" s="1079" t="s">
        <v>95</v>
      </c>
      <c r="J53" s="1082" t="s">
        <v>95</v>
      </c>
      <c r="K53" s="1079" t="s">
        <v>95</v>
      </c>
      <c r="L53" s="1079" t="s">
        <v>95</v>
      </c>
      <c r="M53" s="1079" t="s">
        <v>95</v>
      </c>
      <c r="N53" s="1079" t="s">
        <v>95</v>
      </c>
      <c r="O53" s="1079" t="s">
        <v>95</v>
      </c>
      <c r="P53" s="1079" t="s">
        <v>95</v>
      </c>
      <c r="Q53" s="1077">
        <v>0</v>
      </c>
      <c r="R53" s="1079" t="s">
        <v>95</v>
      </c>
      <c r="S53" s="1079" t="s">
        <v>95</v>
      </c>
      <c r="T53" s="881" t="s">
        <v>201</v>
      </c>
      <c r="U53" s="793" t="s">
        <v>427</v>
      </c>
    </row>
    <row r="54" spans="1:21" ht="12.75" customHeight="1">
      <c r="A54" s="300" t="s">
        <v>428</v>
      </c>
      <c r="B54" s="54" t="s">
        <v>74</v>
      </c>
      <c r="C54" s="1079" t="s">
        <v>95</v>
      </c>
      <c r="D54" s="1082" t="s">
        <v>95</v>
      </c>
      <c r="E54" s="1079" t="s">
        <v>95</v>
      </c>
      <c r="F54" s="1082" t="s">
        <v>95</v>
      </c>
      <c r="G54" s="1079" t="s">
        <v>95</v>
      </c>
      <c r="H54" s="1082" t="s">
        <v>95</v>
      </c>
      <c r="I54" s="1079" t="s">
        <v>95</v>
      </c>
      <c r="J54" s="1082" t="s">
        <v>95</v>
      </c>
      <c r="K54" s="1079" t="s">
        <v>95</v>
      </c>
      <c r="L54" s="1079" t="s">
        <v>95</v>
      </c>
      <c r="M54" s="1079" t="s">
        <v>95</v>
      </c>
      <c r="N54" s="1079" t="s">
        <v>95</v>
      </c>
      <c r="O54" s="1079" t="s">
        <v>95</v>
      </c>
      <c r="P54" s="1079" t="s">
        <v>95</v>
      </c>
      <c r="Q54" s="1077">
        <v>0</v>
      </c>
      <c r="R54" s="1079" t="s">
        <v>95</v>
      </c>
      <c r="S54" s="1079" t="s">
        <v>95</v>
      </c>
      <c r="T54" s="881" t="s">
        <v>74</v>
      </c>
      <c r="U54" s="793" t="s">
        <v>428</v>
      </c>
    </row>
    <row r="55" spans="1:21" ht="12.75" customHeight="1">
      <c r="A55" s="300" t="s">
        <v>429</v>
      </c>
      <c r="B55" s="54" t="s">
        <v>75</v>
      </c>
      <c r="C55" s="1079" t="s">
        <v>95</v>
      </c>
      <c r="D55" s="1082" t="s">
        <v>95</v>
      </c>
      <c r="E55" s="1079" t="s">
        <v>95</v>
      </c>
      <c r="F55" s="1082" t="s">
        <v>95</v>
      </c>
      <c r="G55" s="1079" t="s">
        <v>95</v>
      </c>
      <c r="H55" s="1082" t="s">
        <v>95</v>
      </c>
      <c r="I55" s="1079" t="s">
        <v>95</v>
      </c>
      <c r="J55" s="1082" t="s">
        <v>95</v>
      </c>
      <c r="K55" s="1079" t="s">
        <v>95</v>
      </c>
      <c r="L55" s="1079" t="s">
        <v>95</v>
      </c>
      <c r="M55" s="1079" t="s">
        <v>95</v>
      </c>
      <c r="N55" s="1079" t="s">
        <v>95</v>
      </c>
      <c r="O55" s="1079" t="s">
        <v>95</v>
      </c>
      <c r="P55" s="1079" t="s">
        <v>95</v>
      </c>
      <c r="Q55" s="1077">
        <v>208641</v>
      </c>
      <c r="R55" s="1079" t="s">
        <v>95</v>
      </c>
      <c r="S55" s="1079" t="s">
        <v>95</v>
      </c>
      <c r="T55" s="881" t="s">
        <v>75</v>
      </c>
      <c r="U55" s="793" t="s">
        <v>429</v>
      </c>
    </row>
    <row r="56" spans="1:21" ht="12.75" customHeight="1">
      <c r="A56" s="300" t="s">
        <v>430</v>
      </c>
      <c r="B56" s="54" t="s">
        <v>81</v>
      </c>
      <c r="C56" s="1079" t="s">
        <v>95</v>
      </c>
      <c r="D56" s="1082" t="s">
        <v>95</v>
      </c>
      <c r="E56" s="1079" t="s">
        <v>95</v>
      </c>
      <c r="F56" s="1082" t="s">
        <v>95</v>
      </c>
      <c r="G56" s="1079" t="s">
        <v>95</v>
      </c>
      <c r="H56" s="1082" t="s">
        <v>95</v>
      </c>
      <c r="I56" s="1079" t="s">
        <v>95</v>
      </c>
      <c r="J56" s="1082" t="s">
        <v>95</v>
      </c>
      <c r="K56" s="1079" t="s">
        <v>95</v>
      </c>
      <c r="L56" s="1079" t="s">
        <v>95</v>
      </c>
      <c r="M56" s="1079" t="s">
        <v>95</v>
      </c>
      <c r="N56" s="1079" t="s">
        <v>95</v>
      </c>
      <c r="O56" s="1079" t="s">
        <v>95</v>
      </c>
      <c r="P56" s="1079" t="s">
        <v>95</v>
      </c>
      <c r="Q56" s="1077">
        <v>1992816</v>
      </c>
      <c r="R56" s="1079" t="s">
        <v>95</v>
      </c>
      <c r="S56" s="1079" t="s">
        <v>95</v>
      </c>
      <c r="T56" s="881" t="s">
        <v>81</v>
      </c>
      <c r="U56" s="793" t="s">
        <v>430</v>
      </c>
    </row>
    <row r="57" spans="1:21" ht="12.75" customHeight="1">
      <c r="A57" s="300" t="s">
        <v>431</v>
      </c>
      <c r="B57" s="54" t="s">
        <v>82</v>
      </c>
      <c r="C57" s="1079" t="s">
        <v>95</v>
      </c>
      <c r="D57" s="1082" t="s">
        <v>95</v>
      </c>
      <c r="E57" s="1079" t="s">
        <v>95</v>
      </c>
      <c r="F57" s="1082" t="s">
        <v>95</v>
      </c>
      <c r="G57" s="1079" t="s">
        <v>95</v>
      </c>
      <c r="H57" s="1082" t="s">
        <v>95</v>
      </c>
      <c r="I57" s="1079" t="s">
        <v>95</v>
      </c>
      <c r="J57" s="1082" t="s">
        <v>95</v>
      </c>
      <c r="K57" s="1079" t="s">
        <v>95</v>
      </c>
      <c r="L57" s="1079" t="s">
        <v>95</v>
      </c>
      <c r="M57" s="1079" t="s">
        <v>95</v>
      </c>
      <c r="N57" s="1079" t="s">
        <v>95</v>
      </c>
      <c r="O57" s="1079" t="s">
        <v>95</v>
      </c>
      <c r="P57" s="1079" t="s">
        <v>95</v>
      </c>
      <c r="Q57" s="1077">
        <v>3378400</v>
      </c>
      <c r="R57" s="1079" t="s">
        <v>95</v>
      </c>
      <c r="S57" s="1079" t="s">
        <v>95</v>
      </c>
      <c r="T57" s="881" t="s">
        <v>82</v>
      </c>
      <c r="U57" s="793" t="s">
        <v>431</v>
      </c>
    </row>
    <row r="58" spans="1:21" ht="12.75" customHeight="1">
      <c r="A58" s="300" t="s">
        <v>432</v>
      </c>
      <c r="B58" s="54" t="s">
        <v>87</v>
      </c>
      <c r="C58" s="1079" t="s">
        <v>95</v>
      </c>
      <c r="D58" s="1082" t="s">
        <v>95</v>
      </c>
      <c r="E58" s="1079" t="s">
        <v>95</v>
      </c>
      <c r="F58" s="1082" t="s">
        <v>95</v>
      </c>
      <c r="G58" s="1079" t="s">
        <v>95</v>
      </c>
      <c r="H58" s="1082" t="s">
        <v>95</v>
      </c>
      <c r="I58" s="1079" t="s">
        <v>95</v>
      </c>
      <c r="J58" s="1082" t="s">
        <v>95</v>
      </c>
      <c r="K58" s="1079" t="s">
        <v>95</v>
      </c>
      <c r="L58" s="1079" t="s">
        <v>95</v>
      </c>
      <c r="M58" s="1079" t="s">
        <v>95</v>
      </c>
      <c r="N58" s="1079" t="s">
        <v>95</v>
      </c>
      <c r="O58" s="1079" t="s">
        <v>95</v>
      </c>
      <c r="P58" s="1079" t="s">
        <v>95</v>
      </c>
      <c r="Q58" s="1077">
        <v>526143</v>
      </c>
      <c r="R58" s="1079" t="s">
        <v>95</v>
      </c>
      <c r="S58" s="1079" t="s">
        <v>95</v>
      </c>
      <c r="T58" s="881" t="s">
        <v>87</v>
      </c>
      <c r="U58" s="793" t="s">
        <v>432</v>
      </c>
    </row>
    <row r="59" spans="1:21" ht="12.75" customHeight="1">
      <c r="A59" s="301" t="s">
        <v>433</v>
      </c>
      <c r="B59" s="67" t="s">
        <v>88</v>
      </c>
      <c r="C59" s="1083" t="s">
        <v>95</v>
      </c>
      <c r="D59" s="1084" t="s">
        <v>95</v>
      </c>
      <c r="E59" s="1083" t="s">
        <v>95</v>
      </c>
      <c r="F59" s="1083" t="s">
        <v>95</v>
      </c>
      <c r="G59" s="1083" t="s">
        <v>95</v>
      </c>
      <c r="H59" s="1084" t="s">
        <v>95</v>
      </c>
      <c r="I59" s="1083" t="s">
        <v>95</v>
      </c>
      <c r="J59" s="1084" t="s">
        <v>95</v>
      </c>
      <c r="K59" s="1083" t="s">
        <v>95</v>
      </c>
      <c r="L59" s="1083" t="s">
        <v>95</v>
      </c>
      <c r="M59" s="1083" t="s">
        <v>95</v>
      </c>
      <c r="N59" s="1083" t="s">
        <v>95</v>
      </c>
      <c r="O59" s="1083" t="s">
        <v>95</v>
      </c>
      <c r="P59" s="1083" t="s">
        <v>95</v>
      </c>
      <c r="Q59" s="1085">
        <v>7059234</v>
      </c>
      <c r="R59" s="1083" t="s">
        <v>95</v>
      </c>
      <c r="S59" s="1083" t="s">
        <v>95</v>
      </c>
      <c r="T59" s="886" t="s">
        <v>88</v>
      </c>
      <c r="U59" s="1086" t="s">
        <v>433</v>
      </c>
    </row>
    <row r="60" spans="1:15" ht="24.75" customHeight="1">
      <c r="A60" s="1187" t="s">
        <v>434</v>
      </c>
      <c r="B60" s="1188"/>
      <c r="C60" s="1188"/>
      <c r="D60" s="1188"/>
      <c r="E60" s="1188"/>
      <c r="F60" s="1188"/>
      <c r="G60" s="1188"/>
      <c r="H60" s="1188"/>
      <c r="I60" s="1188"/>
      <c r="J60" s="1188"/>
      <c r="K60" s="1188"/>
      <c r="L60" s="1189"/>
      <c r="M60" s="1189"/>
      <c r="N60" s="1189"/>
      <c r="O60" s="1189"/>
    </row>
    <row r="61" spans="1:11" ht="30" customHeight="1">
      <c r="A61" s="1190" t="s">
        <v>435</v>
      </c>
      <c r="B61" s="1191"/>
      <c r="C61" s="1191"/>
      <c r="D61" s="1191"/>
      <c r="E61" s="1191"/>
      <c r="F61" s="1191"/>
      <c r="G61" s="1191"/>
      <c r="H61" s="1191"/>
      <c r="I61" s="1191"/>
      <c r="J61" s="1191"/>
      <c r="K61" s="1191"/>
    </row>
    <row r="62" spans="1:11" ht="31.5" customHeight="1">
      <c r="A62" s="1190" t="s">
        <v>435</v>
      </c>
      <c r="B62" s="1191"/>
      <c r="C62" s="1191"/>
      <c r="D62" s="1191"/>
      <c r="E62" s="1191"/>
      <c r="F62" s="1191"/>
      <c r="G62" s="1191"/>
      <c r="H62" s="1191"/>
      <c r="I62" s="1191"/>
      <c r="J62" s="1191"/>
      <c r="K62" s="1191"/>
    </row>
  </sheetData>
  <sheetProtection/>
  <mergeCells count="3">
    <mergeCell ref="A60:O60"/>
    <mergeCell ref="A61:K61"/>
    <mergeCell ref="A62:K62"/>
  </mergeCells>
  <printOptions horizontalCentered="1"/>
  <pageMargins left="0" right="0" top="0.5905511811023623" bottom="0.1968503937007874" header="0.35" footer="0.5118110236220472"/>
  <pageSetup blackAndWhite="1" fitToHeight="1" fitToWidth="1" horizontalDpi="600" verticalDpi="600" orientation="landscape" pageOrder="overThenDown" paperSize="9" scale="62" r:id="rId1"/>
  <headerFooter alignWithMargins="0">
    <oddHeader>&amp;C&amp;F</oddHeader>
    <oddFooter>&amp;C&amp;A</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BN85"/>
  <sheetViews>
    <sheetView view="pageBreakPreview" zoomScaleSheetLayoutView="100" zoomScalePageLayoutView="0" workbookViewId="0" topLeftCell="A1">
      <selection activeCell="P63" sqref="P63"/>
    </sheetView>
  </sheetViews>
  <sheetFormatPr defaultColWidth="9.00390625" defaultRowHeight="12.75"/>
  <cols>
    <col min="1" max="1" width="4.25390625" style="0" customWidth="1"/>
    <col min="2" max="2" width="12.375" style="0" customWidth="1"/>
    <col min="3" max="3" width="13.375" style="0" customWidth="1"/>
    <col min="4" max="4" width="13.625" style="0" customWidth="1"/>
    <col min="5" max="5" width="12.375" style="0" customWidth="1"/>
    <col min="6" max="6" width="13.625" style="0" customWidth="1"/>
    <col min="7" max="8" width="12.125" style="0" customWidth="1"/>
    <col min="9" max="9" width="13.25390625" style="0" customWidth="1"/>
    <col min="10" max="10" width="13.625" style="0" customWidth="1"/>
    <col min="11" max="11" width="13.875" style="0" customWidth="1"/>
    <col min="12" max="12" width="11.00390625" style="0" customWidth="1"/>
    <col min="13" max="13" width="13.875" style="0" customWidth="1"/>
    <col min="14" max="14" width="12.125" style="0" customWidth="1"/>
    <col min="15" max="15" width="11.375" style="0" customWidth="1"/>
    <col min="16" max="16" width="12.25390625" style="0" customWidth="1"/>
    <col min="17" max="17" width="12.375" style="0" customWidth="1"/>
    <col min="18" max="18" width="11.125" style="0" customWidth="1"/>
    <col min="19" max="19" width="11.25390625" style="0" customWidth="1"/>
    <col min="20" max="20" width="13.25390625" style="0" customWidth="1"/>
    <col min="21" max="21" width="13.625" style="0" customWidth="1"/>
    <col min="22" max="22" width="12.625" style="0" customWidth="1"/>
    <col min="23" max="23" width="11.375" style="0" customWidth="1"/>
    <col min="24" max="24" width="4.375" style="0" customWidth="1"/>
  </cols>
  <sheetData>
    <row r="1" spans="1:24" ht="17.25">
      <c r="A1" s="723" t="s">
        <v>159</v>
      </c>
      <c r="B1" s="724"/>
      <c r="C1" s="724"/>
      <c r="D1" s="724"/>
      <c r="E1" s="725"/>
      <c r="F1" s="725"/>
      <c r="G1" s="725"/>
      <c r="H1" s="725"/>
      <c r="I1" s="725"/>
      <c r="J1" s="725"/>
      <c r="K1" s="725"/>
      <c r="L1" s="726" t="s">
        <v>160</v>
      </c>
      <c r="M1" s="726"/>
      <c r="N1" s="726"/>
      <c r="O1" s="726"/>
      <c r="P1" s="726"/>
      <c r="Q1" s="726"/>
      <c r="R1" s="726"/>
      <c r="S1" s="726"/>
      <c r="T1" s="726"/>
      <c r="U1" s="726"/>
      <c r="V1" s="544"/>
      <c r="W1" s="544"/>
      <c r="X1" s="544"/>
    </row>
    <row r="2" spans="1:24" s="45" customFormat="1" ht="17.25" customHeight="1">
      <c r="A2" s="727"/>
      <c r="B2" s="727"/>
      <c r="C2" s="727"/>
      <c r="D2" s="727"/>
      <c r="E2" s="727"/>
      <c r="F2" s="727"/>
      <c r="G2" s="727"/>
      <c r="H2" s="727"/>
      <c r="I2" s="727"/>
      <c r="J2" s="727"/>
      <c r="K2" s="727"/>
      <c r="L2" s="727"/>
      <c r="M2" s="727"/>
      <c r="N2" s="727"/>
      <c r="O2" s="727"/>
      <c r="P2" s="727"/>
      <c r="Q2" s="727"/>
      <c r="R2" s="727"/>
      <c r="S2" s="727"/>
      <c r="T2" s="727"/>
      <c r="U2" s="727" t="s">
        <v>161</v>
      </c>
      <c r="V2" s="728"/>
      <c r="W2" s="727"/>
      <c r="X2" s="727"/>
    </row>
    <row r="3" spans="1:25" s="45" customFormat="1" ht="14.25" customHeight="1">
      <c r="A3" s="729" t="s">
        <v>7</v>
      </c>
      <c r="B3" s="729" t="s">
        <v>8</v>
      </c>
      <c r="C3" s="729" t="s">
        <v>162</v>
      </c>
      <c r="D3" s="729" t="s">
        <v>163</v>
      </c>
      <c r="E3" s="729" t="s">
        <v>164</v>
      </c>
      <c r="F3" s="729" t="s">
        <v>571</v>
      </c>
      <c r="G3" s="729" t="s">
        <v>572</v>
      </c>
      <c r="H3" s="729" t="s">
        <v>166</v>
      </c>
      <c r="I3" s="729" t="s">
        <v>167</v>
      </c>
      <c r="J3" s="729" t="s">
        <v>168</v>
      </c>
      <c r="K3" s="730" t="s">
        <v>169</v>
      </c>
      <c r="L3" s="730" t="s">
        <v>170</v>
      </c>
      <c r="M3" s="729" t="s">
        <v>171</v>
      </c>
      <c r="N3" s="729" t="s">
        <v>573</v>
      </c>
      <c r="O3" s="729" t="s">
        <v>571</v>
      </c>
      <c r="P3" s="729" t="s">
        <v>173</v>
      </c>
      <c r="Q3" s="729" t="s">
        <v>574</v>
      </c>
      <c r="R3" s="729" t="s">
        <v>175</v>
      </c>
      <c r="S3" s="729" t="s">
        <v>176</v>
      </c>
      <c r="T3" s="729" t="s">
        <v>19</v>
      </c>
      <c r="U3" s="729" t="s">
        <v>169</v>
      </c>
      <c r="V3" s="730" t="s">
        <v>177</v>
      </c>
      <c r="W3" s="731" t="s">
        <v>8</v>
      </c>
      <c r="X3" s="732" t="s">
        <v>7</v>
      </c>
      <c r="Y3" s="512"/>
    </row>
    <row r="4" spans="1:25" s="45" customFormat="1" ht="14.25" customHeight="1">
      <c r="A4" s="733"/>
      <c r="B4" s="733"/>
      <c r="C4" s="733"/>
      <c r="D4" s="733"/>
      <c r="E4" s="733" t="s">
        <v>178</v>
      </c>
      <c r="F4" s="733" t="s">
        <v>575</v>
      </c>
      <c r="G4" s="733" t="s">
        <v>576</v>
      </c>
      <c r="H4" s="733" t="s">
        <v>179</v>
      </c>
      <c r="I4" s="733"/>
      <c r="J4" s="733"/>
      <c r="K4" s="734"/>
      <c r="L4" s="734"/>
      <c r="M4" s="733"/>
      <c r="N4" s="733" t="s">
        <v>577</v>
      </c>
      <c r="O4" s="733" t="s">
        <v>578</v>
      </c>
      <c r="P4" s="733" t="s">
        <v>182</v>
      </c>
      <c r="Q4" s="733" t="s">
        <v>578</v>
      </c>
      <c r="R4" s="733" t="s">
        <v>183</v>
      </c>
      <c r="S4" s="733" t="s">
        <v>184</v>
      </c>
      <c r="T4" s="733"/>
      <c r="U4" s="733"/>
      <c r="V4" s="734"/>
      <c r="W4" s="735"/>
      <c r="X4" s="736"/>
      <c r="Y4" s="512"/>
    </row>
    <row r="5" spans="1:29" s="45" customFormat="1" ht="16.5" customHeight="1">
      <c r="A5" s="737"/>
      <c r="B5" s="738" t="s">
        <v>579</v>
      </c>
      <c r="C5" s="739">
        <v>139518799</v>
      </c>
      <c r="D5" s="739">
        <v>146187973</v>
      </c>
      <c r="E5" s="739">
        <v>33443742</v>
      </c>
      <c r="F5" s="740">
        <v>155479605</v>
      </c>
      <c r="G5" s="741">
        <v>32295623</v>
      </c>
      <c r="H5" s="739">
        <v>44143381</v>
      </c>
      <c r="I5" s="739">
        <v>16004703</v>
      </c>
      <c r="J5" s="739">
        <v>67993410</v>
      </c>
      <c r="K5" s="742">
        <v>635067234</v>
      </c>
      <c r="L5" s="742">
        <v>8385624</v>
      </c>
      <c r="M5" s="739">
        <v>416525120</v>
      </c>
      <c r="N5" s="740">
        <v>78002756</v>
      </c>
      <c r="O5" s="740">
        <v>2244022</v>
      </c>
      <c r="P5" s="739">
        <v>5091</v>
      </c>
      <c r="Q5" s="739">
        <v>32640043</v>
      </c>
      <c r="R5" s="739">
        <v>4027936</v>
      </c>
      <c r="S5" s="739">
        <v>2240347</v>
      </c>
      <c r="T5" s="739">
        <v>74029052</v>
      </c>
      <c r="U5" s="739">
        <v>618099989</v>
      </c>
      <c r="V5" s="742">
        <v>16967244</v>
      </c>
      <c r="W5" s="743" t="s">
        <v>157</v>
      </c>
      <c r="X5" s="744"/>
      <c r="Y5" s="55"/>
      <c r="Z5" s="48"/>
      <c r="AA5" s="48"/>
      <c r="AB5" s="48"/>
      <c r="AC5" s="48"/>
    </row>
    <row r="6" spans="1:29" s="45" customFormat="1" ht="16.5" customHeight="1">
      <c r="A6" s="737"/>
      <c r="B6" s="745" t="s">
        <v>158</v>
      </c>
      <c r="C6" s="739">
        <v>141297766</v>
      </c>
      <c r="D6" s="739">
        <v>147795616</v>
      </c>
      <c r="E6" s="739">
        <v>30913373</v>
      </c>
      <c r="F6" s="740">
        <v>160152798</v>
      </c>
      <c r="G6" s="741">
        <v>31478585</v>
      </c>
      <c r="H6" s="739">
        <v>46178660</v>
      </c>
      <c r="I6" s="739">
        <v>18302336</v>
      </c>
      <c r="J6" s="739">
        <v>69586436</v>
      </c>
      <c r="K6" s="742">
        <v>645705570</v>
      </c>
      <c r="L6" s="742">
        <v>8249525</v>
      </c>
      <c r="M6" s="739">
        <v>420695522</v>
      </c>
      <c r="N6" s="740">
        <v>81018184</v>
      </c>
      <c r="O6" s="740">
        <v>2360089</v>
      </c>
      <c r="P6" s="739">
        <v>3204</v>
      </c>
      <c r="Q6" s="739">
        <v>33762294</v>
      </c>
      <c r="R6" s="739">
        <v>4082679</v>
      </c>
      <c r="S6" s="739">
        <v>1919718</v>
      </c>
      <c r="T6" s="739">
        <v>76213551</v>
      </c>
      <c r="U6" s="739">
        <v>628304764</v>
      </c>
      <c r="V6" s="742">
        <v>17400806</v>
      </c>
      <c r="W6" s="743" t="s">
        <v>158</v>
      </c>
      <c r="X6" s="744"/>
      <c r="Y6" s="55"/>
      <c r="Z6" s="48"/>
      <c r="AA6" s="48"/>
      <c r="AB6" s="48"/>
      <c r="AC6" s="48"/>
    </row>
    <row r="7" spans="1:29" s="45" customFormat="1" ht="16.5" customHeight="1">
      <c r="A7" s="737"/>
      <c r="B7" s="745" t="s">
        <v>185</v>
      </c>
      <c r="C7" s="739">
        <v>140444910</v>
      </c>
      <c r="D7" s="739">
        <v>153916266</v>
      </c>
      <c r="E7" s="739">
        <v>24452511</v>
      </c>
      <c r="F7" s="740">
        <v>160203422</v>
      </c>
      <c r="G7" s="741">
        <v>32400660</v>
      </c>
      <c r="H7" s="739">
        <v>48780683</v>
      </c>
      <c r="I7" s="739">
        <v>18845098</v>
      </c>
      <c r="J7" s="739">
        <v>72594317</v>
      </c>
      <c r="K7" s="742">
        <v>651637868</v>
      </c>
      <c r="L7" s="742">
        <v>8735903</v>
      </c>
      <c r="M7" s="739">
        <v>426436577</v>
      </c>
      <c r="N7" s="740">
        <v>80922454</v>
      </c>
      <c r="O7" s="740">
        <v>2150818</v>
      </c>
      <c r="P7" s="739">
        <v>2989</v>
      </c>
      <c r="Q7" s="739">
        <v>33487104</v>
      </c>
      <c r="R7" s="739">
        <v>4371741</v>
      </c>
      <c r="S7" s="739">
        <v>1776205</v>
      </c>
      <c r="T7" s="739">
        <v>77120333</v>
      </c>
      <c r="U7" s="739">
        <v>635004123</v>
      </c>
      <c r="V7" s="742">
        <v>16633745</v>
      </c>
      <c r="W7" s="743" t="s">
        <v>185</v>
      </c>
      <c r="X7" s="744"/>
      <c r="Y7" s="55"/>
      <c r="Z7" s="48"/>
      <c r="AA7" s="48"/>
      <c r="AB7" s="48"/>
      <c r="AC7" s="48"/>
    </row>
    <row r="8" spans="1:29" s="45" customFormat="1" ht="16.5" customHeight="1">
      <c r="A8" s="737"/>
      <c r="B8" s="745" t="s">
        <v>465</v>
      </c>
      <c r="C8" s="746">
        <v>138342225</v>
      </c>
      <c r="D8" s="746">
        <v>155086126</v>
      </c>
      <c r="E8" s="746">
        <v>17004260</v>
      </c>
      <c r="F8" s="747">
        <v>166366637</v>
      </c>
      <c r="G8" s="748">
        <v>32578188</v>
      </c>
      <c r="H8" s="749">
        <v>56565406</v>
      </c>
      <c r="I8" s="749">
        <v>17735405</v>
      </c>
      <c r="J8" s="749">
        <v>165433203</v>
      </c>
      <c r="K8" s="746">
        <v>749111452</v>
      </c>
      <c r="L8" s="746">
        <v>8655992</v>
      </c>
      <c r="M8" s="749">
        <v>437948544</v>
      </c>
      <c r="N8" s="750">
        <v>80700153</v>
      </c>
      <c r="O8" s="751">
        <v>1804607</v>
      </c>
      <c r="P8" s="749">
        <v>2989</v>
      </c>
      <c r="Q8" s="749">
        <v>30501083</v>
      </c>
      <c r="R8" s="749">
        <v>4621008</v>
      </c>
      <c r="S8" s="749">
        <v>1540661</v>
      </c>
      <c r="T8" s="749">
        <v>168123402</v>
      </c>
      <c r="U8" s="749">
        <v>733898441</v>
      </c>
      <c r="V8" s="746">
        <v>15213011</v>
      </c>
      <c r="W8" s="743" t="s">
        <v>465</v>
      </c>
      <c r="X8" s="744"/>
      <c r="Y8" s="55"/>
      <c r="Z8" s="48"/>
      <c r="AA8" s="48"/>
      <c r="AB8" s="48"/>
      <c r="AC8" s="48"/>
    </row>
    <row r="9" spans="1:29" s="45" customFormat="1" ht="16.5" customHeight="1">
      <c r="A9" s="752"/>
      <c r="B9" s="753" t="s">
        <v>466</v>
      </c>
      <c r="C9" s="754">
        <v>137530811</v>
      </c>
      <c r="D9" s="755">
        <v>154816183</v>
      </c>
      <c r="E9" s="755">
        <v>11852229</v>
      </c>
      <c r="F9" s="755">
        <v>169726954</v>
      </c>
      <c r="G9" s="755">
        <v>33313981</v>
      </c>
      <c r="H9" s="755">
        <v>55810444</v>
      </c>
      <c r="I9" s="755">
        <v>16221898</v>
      </c>
      <c r="J9" s="755">
        <v>167843423</v>
      </c>
      <c r="K9" s="756">
        <v>747115923</v>
      </c>
      <c r="L9" s="756">
        <v>9260613</v>
      </c>
      <c r="M9" s="755">
        <v>429269693</v>
      </c>
      <c r="N9" s="755">
        <v>77773353</v>
      </c>
      <c r="O9" s="755">
        <v>1583958</v>
      </c>
      <c r="P9" s="755">
        <v>2349</v>
      </c>
      <c r="Q9" s="755">
        <v>28783515</v>
      </c>
      <c r="R9" s="755">
        <v>4617850</v>
      </c>
      <c r="S9" s="755">
        <v>1237912</v>
      </c>
      <c r="T9" s="755">
        <v>168810432</v>
      </c>
      <c r="U9" s="755">
        <v>721339675</v>
      </c>
      <c r="V9" s="756">
        <v>25776248</v>
      </c>
      <c r="W9" s="757" t="s">
        <v>466</v>
      </c>
      <c r="X9" s="758"/>
      <c r="Y9" s="55"/>
      <c r="Z9" s="48"/>
      <c r="AA9" s="48"/>
      <c r="AB9" s="48"/>
      <c r="AC9" s="48"/>
    </row>
    <row r="10" spans="1:29" s="45" customFormat="1" ht="16.5" customHeight="1">
      <c r="A10" s="737"/>
      <c r="B10" s="738" t="s">
        <v>186</v>
      </c>
      <c r="C10" s="739">
        <v>113582136</v>
      </c>
      <c r="D10" s="739">
        <v>133323554</v>
      </c>
      <c r="E10" s="739">
        <v>10925390</v>
      </c>
      <c r="F10" s="739">
        <v>160316110</v>
      </c>
      <c r="G10" s="739">
        <v>31406613</v>
      </c>
      <c r="H10" s="739">
        <v>53727592</v>
      </c>
      <c r="I10" s="739">
        <v>10095690</v>
      </c>
      <c r="J10" s="739">
        <v>158041912</v>
      </c>
      <c r="K10" s="742">
        <v>671418996</v>
      </c>
      <c r="L10" s="742">
        <v>8075027</v>
      </c>
      <c r="M10" s="739">
        <v>388404912</v>
      </c>
      <c r="N10" s="739">
        <v>67992658</v>
      </c>
      <c r="O10" s="739">
        <v>49555</v>
      </c>
      <c r="P10" s="739">
        <v>2062</v>
      </c>
      <c r="Q10" s="739">
        <v>24403125</v>
      </c>
      <c r="R10" s="739">
        <v>3659187</v>
      </c>
      <c r="S10" s="739">
        <v>1237912</v>
      </c>
      <c r="T10" s="739">
        <v>159007058</v>
      </c>
      <c r="U10" s="739">
        <v>652831496</v>
      </c>
      <c r="V10" s="742">
        <v>18587501</v>
      </c>
      <c r="W10" s="759" t="s">
        <v>186</v>
      </c>
      <c r="X10" s="744"/>
      <c r="Y10" s="55"/>
      <c r="Z10" s="48"/>
      <c r="AA10" s="48"/>
      <c r="AB10" s="48"/>
      <c r="AC10" s="48"/>
    </row>
    <row r="11" spans="1:29" s="45" customFormat="1" ht="16.5" customHeight="1">
      <c r="A11" s="737"/>
      <c r="B11" s="738" t="s">
        <v>187</v>
      </c>
      <c r="C11" s="739">
        <v>5624702</v>
      </c>
      <c r="D11" s="739">
        <v>6802620</v>
      </c>
      <c r="E11" s="739">
        <v>926839</v>
      </c>
      <c r="F11" s="739">
        <v>9258142</v>
      </c>
      <c r="G11" s="739">
        <v>1878718</v>
      </c>
      <c r="H11" s="739">
        <v>2082852</v>
      </c>
      <c r="I11" s="739">
        <v>969921</v>
      </c>
      <c r="J11" s="739">
        <v>8848900</v>
      </c>
      <c r="K11" s="742">
        <v>36392693</v>
      </c>
      <c r="L11" s="742">
        <v>341965</v>
      </c>
      <c r="M11" s="739">
        <v>21217295</v>
      </c>
      <c r="N11" s="739">
        <v>3540817</v>
      </c>
      <c r="O11" s="739">
        <v>2597</v>
      </c>
      <c r="P11" s="739">
        <v>109</v>
      </c>
      <c r="Q11" s="739">
        <v>1235583</v>
      </c>
      <c r="R11" s="739">
        <v>206259</v>
      </c>
      <c r="S11" s="739">
        <v>0</v>
      </c>
      <c r="T11" s="739">
        <v>8575001</v>
      </c>
      <c r="U11" s="739">
        <v>35119626</v>
      </c>
      <c r="V11" s="742">
        <v>1273067</v>
      </c>
      <c r="W11" s="759" t="s">
        <v>187</v>
      </c>
      <c r="X11" s="744"/>
      <c r="Y11" s="55"/>
      <c r="Z11" s="48"/>
      <c r="AA11" s="48"/>
      <c r="AB11" s="48"/>
      <c r="AC11" s="48"/>
    </row>
    <row r="12" spans="1:29" s="45" customFormat="1" ht="16.5" customHeight="1">
      <c r="A12" s="737"/>
      <c r="B12" s="738" t="s">
        <v>36</v>
      </c>
      <c r="C12" s="739">
        <v>119206838</v>
      </c>
      <c r="D12" s="739">
        <v>140126174</v>
      </c>
      <c r="E12" s="739">
        <v>11852229</v>
      </c>
      <c r="F12" s="739">
        <v>169574251</v>
      </c>
      <c r="G12" s="739">
        <v>33285331</v>
      </c>
      <c r="H12" s="739">
        <v>55810444</v>
      </c>
      <c r="I12" s="739">
        <v>11065611</v>
      </c>
      <c r="J12" s="739">
        <v>166890812</v>
      </c>
      <c r="K12" s="742">
        <v>707811689</v>
      </c>
      <c r="L12" s="742">
        <v>8416991</v>
      </c>
      <c r="M12" s="739">
        <v>409622206</v>
      </c>
      <c r="N12" s="739">
        <v>71533476</v>
      </c>
      <c r="O12" s="739">
        <v>52153</v>
      </c>
      <c r="P12" s="739">
        <v>2172</v>
      </c>
      <c r="Q12" s="739">
        <v>25638708</v>
      </c>
      <c r="R12" s="739">
        <v>3865445</v>
      </c>
      <c r="S12" s="739">
        <v>1237912</v>
      </c>
      <c r="T12" s="739">
        <v>167582058</v>
      </c>
      <c r="U12" s="739">
        <v>687951122</v>
      </c>
      <c r="V12" s="742">
        <v>19860567</v>
      </c>
      <c r="W12" s="759" t="s">
        <v>36</v>
      </c>
      <c r="X12" s="744"/>
      <c r="Y12" s="55"/>
      <c r="Z12" s="48"/>
      <c r="AA12" s="48"/>
      <c r="AB12" s="48"/>
      <c r="AC12" s="48"/>
    </row>
    <row r="13" spans="1:29" s="45" customFormat="1" ht="16.5" customHeight="1">
      <c r="A13" s="737"/>
      <c r="B13" s="738" t="s">
        <v>38</v>
      </c>
      <c r="C13" s="739">
        <v>18323973</v>
      </c>
      <c r="D13" s="739">
        <v>14690010</v>
      </c>
      <c r="E13" s="760" t="s">
        <v>95</v>
      </c>
      <c r="F13" s="739">
        <v>152702</v>
      </c>
      <c r="G13" s="739">
        <v>28650</v>
      </c>
      <c r="H13" s="760" t="s">
        <v>95</v>
      </c>
      <c r="I13" s="739">
        <v>5156287</v>
      </c>
      <c r="J13" s="739">
        <v>952611</v>
      </c>
      <c r="K13" s="742">
        <v>39304234</v>
      </c>
      <c r="L13" s="742">
        <v>843622</v>
      </c>
      <c r="M13" s="739">
        <v>19647486</v>
      </c>
      <c r="N13" s="739">
        <v>6239877</v>
      </c>
      <c r="O13" s="739">
        <v>1531806</v>
      </c>
      <c r="P13" s="739">
        <v>177</v>
      </c>
      <c r="Q13" s="739">
        <v>3144807</v>
      </c>
      <c r="R13" s="739">
        <v>752405</v>
      </c>
      <c r="S13" s="739">
        <v>0</v>
      </c>
      <c r="T13" s="739">
        <v>1228373</v>
      </c>
      <c r="U13" s="739">
        <v>33388553</v>
      </c>
      <c r="V13" s="742">
        <v>5915681</v>
      </c>
      <c r="W13" s="759" t="s">
        <v>38</v>
      </c>
      <c r="X13" s="744"/>
      <c r="Y13" s="55"/>
      <c r="Z13" s="48"/>
      <c r="AA13" s="48"/>
      <c r="AB13" s="48"/>
      <c r="AC13" s="48"/>
    </row>
    <row r="14" spans="1:29" s="45" customFormat="1" ht="16.5" customHeight="1">
      <c r="A14" s="737"/>
      <c r="B14" s="737"/>
      <c r="C14" s="739"/>
      <c r="D14" s="739"/>
      <c r="E14" s="739"/>
      <c r="F14" s="739"/>
      <c r="G14" s="739"/>
      <c r="H14" s="739"/>
      <c r="I14" s="739"/>
      <c r="J14" s="739"/>
      <c r="K14" s="742"/>
      <c r="L14" s="742"/>
      <c r="M14" s="739"/>
      <c r="N14" s="739"/>
      <c r="O14" s="739"/>
      <c r="P14" s="739"/>
      <c r="Q14" s="739"/>
      <c r="R14" s="739"/>
      <c r="S14" s="739"/>
      <c r="T14" s="739"/>
      <c r="U14" s="739"/>
      <c r="V14" s="742"/>
      <c r="W14" s="761"/>
      <c r="X14" s="744"/>
      <c r="Y14" s="55"/>
      <c r="Z14" s="48"/>
      <c r="AA14" s="48"/>
      <c r="AB14" s="48"/>
      <c r="AC14" s="48"/>
    </row>
    <row r="15" spans="1:29" s="45" customFormat="1" ht="16.5" customHeight="1">
      <c r="A15" s="737">
        <v>1</v>
      </c>
      <c r="B15" s="738" t="s">
        <v>40</v>
      </c>
      <c r="C15" s="739">
        <v>31711039</v>
      </c>
      <c r="D15" s="739">
        <v>39887455</v>
      </c>
      <c r="E15" s="739">
        <v>2314541</v>
      </c>
      <c r="F15" s="739">
        <v>44881220</v>
      </c>
      <c r="G15" s="739">
        <v>9051923</v>
      </c>
      <c r="H15" s="739">
        <v>16229118</v>
      </c>
      <c r="I15" s="739">
        <v>441832</v>
      </c>
      <c r="J15" s="739">
        <v>46687346</v>
      </c>
      <c r="K15" s="742">
        <v>191204473</v>
      </c>
      <c r="L15" s="742">
        <v>3043999</v>
      </c>
      <c r="M15" s="739">
        <v>111808207</v>
      </c>
      <c r="N15" s="739">
        <v>19637746</v>
      </c>
      <c r="O15" s="739">
        <v>14369</v>
      </c>
      <c r="P15" s="739">
        <v>588</v>
      </c>
      <c r="Q15" s="739">
        <v>6937805</v>
      </c>
      <c r="R15" s="739">
        <v>744082</v>
      </c>
      <c r="S15" s="739">
        <v>0</v>
      </c>
      <c r="T15" s="739">
        <v>46961590</v>
      </c>
      <c r="U15" s="739">
        <v>189148386</v>
      </c>
      <c r="V15" s="742">
        <v>2056087</v>
      </c>
      <c r="W15" s="759" t="s">
        <v>40</v>
      </c>
      <c r="X15" s="744">
        <v>1</v>
      </c>
      <c r="Y15" s="55"/>
      <c r="Z15" s="48"/>
      <c r="AA15" s="48"/>
      <c r="AB15" s="48"/>
      <c r="AC15" s="48"/>
    </row>
    <row r="16" spans="1:29" s="45" customFormat="1" ht="16.5" customHeight="1">
      <c r="A16" s="737">
        <v>2</v>
      </c>
      <c r="B16" s="738" t="s">
        <v>41</v>
      </c>
      <c r="C16" s="739">
        <v>11018769</v>
      </c>
      <c r="D16" s="739">
        <v>14638813</v>
      </c>
      <c r="E16" s="739">
        <v>871346</v>
      </c>
      <c r="F16" s="739">
        <v>15249784</v>
      </c>
      <c r="G16" s="739">
        <v>3352153</v>
      </c>
      <c r="H16" s="739">
        <v>5108697</v>
      </c>
      <c r="I16" s="739">
        <v>3300233</v>
      </c>
      <c r="J16" s="739">
        <v>15706259</v>
      </c>
      <c r="K16" s="742">
        <v>69246054</v>
      </c>
      <c r="L16" s="742">
        <v>605588</v>
      </c>
      <c r="M16" s="739">
        <v>38549390</v>
      </c>
      <c r="N16" s="739">
        <v>7036798</v>
      </c>
      <c r="O16" s="739">
        <v>5135</v>
      </c>
      <c r="P16" s="739">
        <v>210</v>
      </c>
      <c r="Q16" s="739">
        <v>2530172</v>
      </c>
      <c r="R16" s="739">
        <v>322360</v>
      </c>
      <c r="S16" s="739">
        <v>0</v>
      </c>
      <c r="T16" s="739">
        <v>16295237</v>
      </c>
      <c r="U16" s="739">
        <v>65344890</v>
      </c>
      <c r="V16" s="742">
        <v>3901164</v>
      </c>
      <c r="W16" s="759" t="s">
        <v>41</v>
      </c>
      <c r="X16" s="744">
        <v>2</v>
      </c>
      <c r="Y16" s="55"/>
      <c r="Z16" s="48"/>
      <c r="AA16" s="48"/>
      <c r="AB16" s="48"/>
      <c r="AC16" s="48"/>
    </row>
    <row r="17" spans="1:29" s="45" customFormat="1" ht="16.5" customHeight="1">
      <c r="A17" s="737">
        <v>3</v>
      </c>
      <c r="B17" s="738" t="s">
        <v>42</v>
      </c>
      <c r="C17" s="739">
        <v>10579529</v>
      </c>
      <c r="D17" s="739">
        <v>13652974</v>
      </c>
      <c r="E17" s="739">
        <v>1057086</v>
      </c>
      <c r="F17" s="739">
        <v>13024342</v>
      </c>
      <c r="G17" s="739">
        <v>2957194</v>
      </c>
      <c r="H17" s="739">
        <v>6022704</v>
      </c>
      <c r="I17" s="739">
        <v>1383143</v>
      </c>
      <c r="J17" s="739">
        <v>15081528</v>
      </c>
      <c r="K17" s="742">
        <v>63758502</v>
      </c>
      <c r="L17" s="742">
        <v>822538</v>
      </c>
      <c r="M17" s="739">
        <v>35794666</v>
      </c>
      <c r="N17" s="739">
        <v>6281850</v>
      </c>
      <c r="O17" s="739">
        <v>4518</v>
      </c>
      <c r="P17" s="739">
        <v>198</v>
      </c>
      <c r="Q17" s="739">
        <v>2264237</v>
      </c>
      <c r="R17" s="739">
        <v>558194</v>
      </c>
      <c r="S17" s="739">
        <v>0</v>
      </c>
      <c r="T17" s="739">
        <v>15031545</v>
      </c>
      <c r="U17" s="739">
        <v>60757745</v>
      </c>
      <c r="V17" s="742">
        <v>3000756</v>
      </c>
      <c r="W17" s="759" t="s">
        <v>42</v>
      </c>
      <c r="X17" s="744">
        <v>3</v>
      </c>
      <c r="Y17" s="55"/>
      <c r="Z17" s="48"/>
      <c r="AA17" s="48"/>
      <c r="AB17" s="48"/>
      <c r="AC17" s="48"/>
    </row>
    <row r="18" spans="1:29" s="45" customFormat="1" ht="16.5" customHeight="1">
      <c r="A18" s="737">
        <v>4</v>
      </c>
      <c r="B18" s="738" t="s">
        <v>43</v>
      </c>
      <c r="C18" s="739">
        <v>5996218</v>
      </c>
      <c r="D18" s="739">
        <v>6709119</v>
      </c>
      <c r="E18" s="739">
        <v>675706</v>
      </c>
      <c r="F18" s="739">
        <v>9301344</v>
      </c>
      <c r="G18" s="739">
        <v>1522858</v>
      </c>
      <c r="H18" s="739">
        <v>2757480</v>
      </c>
      <c r="I18" s="739">
        <v>2455750</v>
      </c>
      <c r="J18" s="739">
        <v>8106024</v>
      </c>
      <c r="K18" s="742">
        <v>37524499</v>
      </c>
      <c r="L18" s="742">
        <v>408833</v>
      </c>
      <c r="M18" s="739">
        <v>20939491</v>
      </c>
      <c r="N18" s="739">
        <v>3642813</v>
      </c>
      <c r="O18" s="739">
        <v>2680</v>
      </c>
      <c r="P18" s="739">
        <v>105</v>
      </c>
      <c r="Q18" s="739">
        <v>1287316</v>
      </c>
      <c r="R18" s="739">
        <v>158875</v>
      </c>
      <c r="S18" s="739">
        <v>0</v>
      </c>
      <c r="T18" s="739">
        <v>8053368</v>
      </c>
      <c r="U18" s="739">
        <v>34493481</v>
      </c>
      <c r="V18" s="742">
        <v>3031018</v>
      </c>
      <c r="W18" s="759" t="s">
        <v>43</v>
      </c>
      <c r="X18" s="744">
        <v>4</v>
      </c>
      <c r="Y18" s="55"/>
      <c r="Z18" s="48"/>
      <c r="AA18" s="48"/>
      <c r="AB18" s="48"/>
      <c r="AC18" s="48"/>
    </row>
    <row r="19" spans="1:29" s="45" customFormat="1" ht="16.5" customHeight="1">
      <c r="A19" s="737">
        <v>5</v>
      </c>
      <c r="B19" s="738" t="s">
        <v>44</v>
      </c>
      <c r="C19" s="739">
        <v>9226674</v>
      </c>
      <c r="D19" s="739">
        <v>9711531</v>
      </c>
      <c r="E19" s="739">
        <v>718500</v>
      </c>
      <c r="F19" s="739">
        <v>12370570</v>
      </c>
      <c r="G19" s="739">
        <v>2447682</v>
      </c>
      <c r="H19" s="739">
        <v>4759600</v>
      </c>
      <c r="I19" s="739">
        <v>123024</v>
      </c>
      <c r="J19" s="739">
        <v>12528108</v>
      </c>
      <c r="K19" s="742">
        <v>51885689</v>
      </c>
      <c r="L19" s="742">
        <v>671462</v>
      </c>
      <c r="M19" s="739">
        <v>30237280</v>
      </c>
      <c r="N19" s="739">
        <v>5349898</v>
      </c>
      <c r="O19" s="739">
        <v>3891</v>
      </c>
      <c r="P19" s="739">
        <v>157</v>
      </c>
      <c r="Q19" s="739">
        <v>2006649</v>
      </c>
      <c r="R19" s="739">
        <v>300271</v>
      </c>
      <c r="S19" s="739">
        <v>0</v>
      </c>
      <c r="T19" s="739">
        <v>12923129</v>
      </c>
      <c r="U19" s="739">
        <v>51492737</v>
      </c>
      <c r="V19" s="742">
        <v>392952</v>
      </c>
      <c r="W19" s="759" t="s">
        <v>44</v>
      </c>
      <c r="X19" s="744">
        <v>5</v>
      </c>
      <c r="Y19" s="55"/>
      <c r="Z19" s="48"/>
      <c r="AA19" s="48"/>
      <c r="AB19" s="48"/>
      <c r="AC19" s="48"/>
    </row>
    <row r="20" spans="1:29" s="45" customFormat="1" ht="16.5" customHeight="1">
      <c r="A20" s="737">
        <v>6</v>
      </c>
      <c r="B20" s="738" t="s">
        <v>45</v>
      </c>
      <c r="C20" s="739">
        <v>1201729</v>
      </c>
      <c r="D20" s="739">
        <v>1310816</v>
      </c>
      <c r="E20" s="739">
        <v>189732</v>
      </c>
      <c r="F20" s="739">
        <v>1578812</v>
      </c>
      <c r="G20" s="739">
        <v>336051</v>
      </c>
      <c r="H20" s="739">
        <v>496169</v>
      </c>
      <c r="I20" s="739">
        <v>228526</v>
      </c>
      <c r="J20" s="739">
        <v>1555185</v>
      </c>
      <c r="K20" s="742">
        <v>6897018</v>
      </c>
      <c r="L20" s="742">
        <v>63491</v>
      </c>
      <c r="M20" s="739">
        <v>3968468</v>
      </c>
      <c r="N20" s="739">
        <v>679549</v>
      </c>
      <c r="O20" s="739">
        <v>496</v>
      </c>
      <c r="P20" s="739">
        <v>24</v>
      </c>
      <c r="Q20" s="739">
        <v>263375</v>
      </c>
      <c r="R20" s="739">
        <v>40494</v>
      </c>
      <c r="S20" s="739">
        <v>0</v>
      </c>
      <c r="T20" s="739">
        <v>1660943</v>
      </c>
      <c r="U20" s="739">
        <v>6676840</v>
      </c>
      <c r="V20" s="742">
        <v>220178</v>
      </c>
      <c r="W20" s="759" t="s">
        <v>45</v>
      </c>
      <c r="X20" s="744">
        <v>6</v>
      </c>
      <c r="Y20" s="55"/>
      <c r="Z20" s="48"/>
      <c r="AA20" s="48"/>
      <c r="AB20" s="48"/>
      <c r="AC20" s="48"/>
    </row>
    <row r="21" spans="1:29" s="45" customFormat="1" ht="16.5" customHeight="1">
      <c r="A21" s="737">
        <v>7</v>
      </c>
      <c r="B21" s="738" t="s">
        <v>46</v>
      </c>
      <c r="C21" s="739">
        <v>2468542</v>
      </c>
      <c r="D21" s="739">
        <v>1934427</v>
      </c>
      <c r="E21" s="739">
        <v>193086</v>
      </c>
      <c r="F21" s="739">
        <v>2440666</v>
      </c>
      <c r="G21" s="739">
        <v>534028</v>
      </c>
      <c r="H21" s="739">
        <v>899497</v>
      </c>
      <c r="I21" s="739">
        <v>67118</v>
      </c>
      <c r="J21" s="739">
        <v>2826716</v>
      </c>
      <c r="K21" s="742">
        <v>11364080</v>
      </c>
      <c r="L21" s="742">
        <v>172744</v>
      </c>
      <c r="M21" s="739">
        <v>6626975</v>
      </c>
      <c r="N21" s="739">
        <v>1182764</v>
      </c>
      <c r="O21" s="739">
        <v>870</v>
      </c>
      <c r="P21" s="739">
        <v>35</v>
      </c>
      <c r="Q21" s="739">
        <v>446172</v>
      </c>
      <c r="R21" s="739">
        <v>94410</v>
      </c>
      <c r="S21" s="739">
        <v>0</v>
      </c>
      <c r="T21" s="739">
        <v>2586472</v>
      </c>
      <c r="U21" s="739">
        <v>11110442</v>
      </c>
      <c r="V21" s="742">
        <v>253639</v>
      </c>
      <c r="W21" s="759" t="s">
        <v>46</v>
      </c>
      <c r="X21" s="744">
        <v>7</v>
      </c>
      <c r="Y21" s="55"/>
      <c r="Z21" s="48"/>
      <c r="AA21" s="48"/>
      <c r="AB21" s="48"/>
      <c r="AC21" s="48"/>
    </row>
    <row r="22" spans="1:29" s="45" customFormat="1" ht="16.5" customHeight="1">
      <c r="A22" s="737">
        <v>8</v>
      </c>
      <c r="B22" s="738" t="s">
        <v>47</v>
      </c>
      <c r="C22" s="739">
        <v>4264457</v>
      </c>
      <c r="D22" s="739">
        <v>4926400</v>
      </c>
      <c r="E22" s="739">
        <v>524695</v>
      </c>
      <c r="F22" s="739">
        <v>5875477</v>
      </c>
      <c r="G22" s="739">
        <v>1087752</v>
      </c>
      <c r="H22" s="739">
        <v>1920609</v>
      </c>
      <c r="I22" s="739">
        <v>391529</v>
      </c>
      <c r="J22" s="739">
        <v>5813733</v>
      </c>
      <c r="K22" s="742">
        <v>24804653</v>
      </c>
      <c r="L22" s="742">
        <v>237287</v>
      </c>
      <c r="M22" s="739">
        <v>14122996</v>
      </c>
      <c r="N22" s="739">
        <v>2505292</v>
      </c>
      <c r="O22" s="739">
        <v>1808</v>
      </c>
      <c r="P22" s="739">
        <v>75</v>
      </c>
      <c r="Q22" s="739">
        <v>868453</v>
      </c>
      <c r="R22" s="739">
        <v>144268</v>
      </c>
      <c r="S22" s="739">
        <v>0</v>
      </c>
      <c r="T22" s="739">
        <v>5692841</v>
      </c>
      <c r="U22" s="739">
        <v>23573020</v>
      </c>
      <c r="V22" s="742">
        <v>1231633</v>
      </c>
      <c r="W22" s="759" t="s">
        <v>47</v>
      </c>
      <c r="X22" s="744">
        <v>8</v>
      </c>
      <c r="Y22" s="55"/>
      <c r="Z22" s="48"/>
      <c r="AA22" s="48"/>
      <c r="AB22" s="48"/>
      <c r="AC22" s="48"/>
    </row>
    <row r="23" spans="1:29" s="45" customFormat="1" ht="16.5" customHeight="1">
      <c r="A23" s="737">
        <v>9</v>
      </c>
      <c r="B23" s="738" t="s">
        <v>48</v>
      </c>
      <c r="C23" s="739">
        <v>561932</v>
      </c>
      <c r="D23" s="739">
        <v>815297</v>
      </c>
      <c r="E23" s="739">
        <v>74142</v>
      </c>
      <c r="F23" s="739">
        <v>1417739</v>
      </c>
      <c r="G23" s="739">
        <v>208873</v>
      </c>
      <c r="H23" s="739">
        <v>294156</v>
      </c>
      <c r="I23" s="739">
        <v>176350</v>
      </c>
      <c r="J23" s="739">
        <v>972456</v>
      </c>
      <c r="K23" s="742">
        <v>4520946</v>
      </c>
      <c r="L23" s="742">
        <v>10725</v>
      </c>
      <c r="M23" s="739">
        <v>2761507</v>
      </c>
      <c r="N23" s="739">
        <v>433947</v>
      </c>
      <c r="O23" s="739">
        <v>319</v>
      </c>
      <c r="P23" s="739">
        <v>14</v>
      </c>
      <c r="Q23" s="739">
        <v>139403</v>
      </c>
      <c r="R23" s="739">
        <v>35691</v>
      </c>
      <c r="S23" s="739">
        <v>0</v>
      </c>
      <c r="T23" s="739">
        <v>940370</v>
      </c>
      <c r="U23" s="739">
        <v>4321975</v>
      </c>
      <c r="V23" s="742">
        <v>198971</v>
      </c>
      <c r="W23" s="759" t="s">
        <v>48</v>
      </c>
      <c r="X23" s="744">
        <v>9</v>
      </c>
      <c r="Y23" s="55"/>
      <c r="Z23" s="48"/>
      <c r="AA23" s="48"/>
      <c r="AB23" s="48"/>
      <c r="AC23" s="48"/>
    </row>
    <row r="24" spans="1:29" s="45" customFormat="1" ht="16.5" customHeight="1">
      <c r="A24" s="737">
        <v>11</v>
      </c>
      <c r="B24" s="738" t="s">
        <v>50</v>
      </c>
      <c r="C24" s="739">
        <v>5520369</v>
      </c>
      <c r="D24" s="739">
        <v>6419222</v>
      </c>
      <c r="E24" s="739">
        <v>469522</v>
      </c>
      <c r="F24" s="739">
        <v>9630880</v>
      </c>
      <c r="G24" s="739">
        <v>1499611</v>
      </c>
      <c r="H24" s="739">
        <v>2212636</v>
      </c>
      <c r="I24" s="739">
        <v>27632</v>
      </c>
      <c r="J24" s="739">
        <v>7711002</v>
      </c>
      <c r="K24" s="742">
        <v>33490872</v>
      </c>
      <c r="L24" s="742">
        <v>175592</v>
      </c>
      <c r="M24" s="739">
        <v>20142737</v>
      </c>
      <c r="N24" s="739">
        <v>3488459</v>
      </c>
      <c r="O24" s="739">
        <v>2558</v>
      </c>
      <c r="P24" s="739">
        <v>98</v>
      </c>
      <c r="Q24" s="739">
        <v>1163293</v>
      </c>
      <c r="R24" s="739">
        <v>163861</v>
      </c>
      <c r="S24" s="739">
        <v>0</v>
      </c>
      <c r="T24" s="739">
        <v>7778267</v>
      </c>
      <c r="U24" s="739">
        <v>32914864</v>
      </c>
      <c r="V24" s="742">
        <v>576008</v>
      </c>
      <c r="W24" s="759" t="s">
        <v>50</v>
      </c>
      <c r="X24" s="744">
        <v>11</v>
      </c>
      <c r="Y24" s="55"/>
      <c r="Z24" s="48"/>
      <c r="AA24" s="48"/>
      <c r="AB24" s="48"/>
      <c r="AC24" s="48"/>
    </row>
    <row r="25" spans="1:29" s="45" customFormat="1" ht="16.5" customHeight="1">
      <c r="A25" s="737">
        <v>13</v>
      </c>
      <c r="B25" s="738" t="s">
        <v>51</v>
      </c>
      <c r="C25" s="739">
        <v>976363</v>
      </c>
      <c r="D25" s="739">
        <v>1235016</v>
      </c>
      <c r="E25" s="739">
        <v>137998</v>
      </c>
      <c r="F25" s="739">
        <v>1907216</v>
      </c>
      <c r="G25" s="739">
        <v>300335</v>
      </c>
      <c r="H25" s="739">
        <v>422235</v>
      </c>
      <c r="I25" s="739">
        <v>6698</v>
      </c>
      <c r="J25" s="739">
        <v>1434071</v>
      </c>
      <c r="K25" s="742">
        <v>6419932</v>
      </c>
      <c r="L25" s="742">
        <v>59908</v>
      </c>
      <c r="M25" s="739">
        <v>3930732</v>
      </c>
      <c r="N25" s="739">
        <v>623373</v>
      </c>
      <c r="O25" s="739">
        <v>458</v>
      </c>
      <c r="P25" s="739">
        <v>20</v>
      </c>
      <c r="Q25" s="739">
        <v>228066</v>
      </c>
      <c r="R25" s="739">
        <v>38806</v>
      </c>
      <c r="S25" s="739">
        <v>0</v>
      </c>
      <c r="T25" s="739">
        <v>1463757</v>
      </c>
      <c r="U25" s="739">
        <v>6345120</v>
      </c>
      <c r="V25" s="742">
        <v>74812</v>
      </c>
      <c r="W25" s="759" t="s">
        <v>51</v>
      </c>
      <c r="X25" s="744">
        <v>13</v>
      </c>
      <c r="Y25" s="55"/>
      <c r="Z25" s="48"/>
      <c r="AA25" s="48"/>
      <c r="AB25" s="48"/>
      <c r="AC25" s="48"/>
    </row>
    <row r="26" spans="1:29" s="45" customFormat="1" ht="16.5" customHeight="1">
      <c r="A26" s="737">
        <v>14</v>
      </c>
      <c r="B26" s="738" t="s">
        <v>52</v>
      </c>
      <c r="C26" s="739">
        <v>909663</v>
      </c>
      <c r="D26" s="739">
        <v>1140391</v>
      </c>
      <c r="E26" s="739">
        <v>52148</v>
      </c>
      <c r="F26" s="739">
        <v>1419569</v>
      </c>
      <c r="G26" s="739">
        <v>339383</v>
      </c>
      <c r="H26" s="739">
        <v>454396</v>
      </c>
      <c r="I26" s="739">
        <v>10879</v>
      </c>
      <c r="J26" s="739">
        <v>1304714</v>
      </c>
      <c r="K26" s="742">
        <v>5631143</v>
      </c>
      <c r="L26" s="742">
        <v>87066</v>
      </c>
      <c r="M26" s="739">
        <v>3339630</v>
      </c>
      <c r="N26" s="739">
        <v>536063</v>
      </c>
      <c r="O26" s="739">
        <v>370</v>
      </c>
      <c r="P26" s="739">
        <v>20</v>
      </c>
      <c r="Q26" s="739">
        <v>195382</v>
      </c>
      <c r="R26" s="739">
        <v>35717</v>
      </c>
      <c r="S26" s="739">
        <v>0</v>
      </c>
      <c r="T26" s="739">
        <v>1376010</v>
      </c>
      <c r="U26" s="739">
        <v>5570258</v>
      </c>
      <c r="V26" s="742">
        <v>60885</v>
      </c>
      <c r="W26" s="759" t="s">
        <v>52</v>
      </c>
      <c r="X26" s="744">
        <v>14</v>
      </c>
      <c r="Y26" s="55"/>
      <c r="Z26" s="48"/>
      <c r="AA26" s="48"/>
      <c r="AB26" s="48"/>
      <c r="AC26" s="48"/>
    </row>
    <row r="27" spans="1:29" s="45" customFormat="1" ht="16.5" customHeight="1">
      <c r="A27" s="737">
        <v>15</v>
      </c>
      <c r="B27" s="738" t="s">
        <v>188</v>
      </c>
      <c r="C27" s="739">
        <v>5151264</v>
      </c>
      <c r="D27" s="739">
        <v>4853685</v>
      </c>
      <c r="E27" s="739">
        <v>376170</v>
      </c>
      <c r="F27" s="739">
        <v>7036579</v>
      </c>
      <c r="G27" s="739">
        <v>1199860</v>
      </c>
      <c r="H27" s="739">
        <v>2916749</v>
      </c>
      <c r="I27" s="739">
        <v>0</v>
      </c>
      <c r="J27" s="739">
        <v>6376610</v>
      </c>
      <c r="K27" s="742">
        <v>27910916</v>
      </c>
      <c r="L27" s="742">
        <v>254452</v>
      </c>
      <c r="M27" s="739">
        <v>16019969</v>
      </c>
      <c r="N27" s="739">
        <v>2862235</v>
      </c>
      <c r="O27" s="739">
        <v>2093</v>
      </c>
      <c r="P27" s="739">
        <v>83</v>
      </c>
      <c r="Q27" s="739">
        <v>1028620</v>
      </c>
      <c r="R27" s="739">
        <v>208494</v>
      </c>
      <c r="S27" s="739">
        <v>1085758</v>
      </c>
      <c r="T27" s="739">
        <v>6407547</v>
      </c>
      <c r="U27" s="739">
        <v>27869250</v>
      </c>
      <c r="V27" s="742">
        <v>41666</v>
      </c>
      <c r="W27" s="759" t="s">
        <v>188</v>
      </c>
      <c r="X27" s="744">
        <v>15</v>
      </c>
      <c r="Y27" s="55"/>
      <c r="Z27" s="48"/>
      <c r="AA27" s="48"/>
      <c r="AB27" s="48"/>
      <c r="AC27" s="48"/>
    </row>
    <row r="28" spans="1:29" s="45" customFormat="1" ht="16.5" customHeight="1">
      <c r="A28" s="737">
        <v>16</v>
      </c>
      <c r="B28" s="738" t="s">
        <v>54</v>
      </c>
      <c r="C28" s="739">
        <v>1715557</v>
      </c>
      <c r="D28" s="739">
        <v>2066460</v>
      </c>
      <c r="E28" s="739">
        <v>212538</v>
      </c>
      <c r="F28" s="739">
        <v>3186799</v>
      </c>
      <c r="G28" s="739">
        <v>493297</v>
      </c>
      <c r="H28" s="739">
        <v>829036</v>
      </c>
      <c r="I28" s="739">
        <v>8537</v>
      </c>
      <c r="J28" s="739">
        <v>2640082</v>
      </c>
      <c r="K28" s="742">
        <v>11152306</v>
      </c>
      <c r="L28" s="742">
        <v>104803</v>
      </c>
      <c r="M28" s="739">
        <v>6893614</v>
      </c>
      <c r="N28" s="739">
        <v>1140647</v>
      </c>
      <c r="O28" s="739">
        <v>833</v>
      </c>
      <c r="P28" s="739">
        <v>34</v>
      </c>
      <c r="Q28" s="739">
        <v>392015</v>
      </c>
      <c r="R28" s="739">
        <v>54191</v>
      </c>
      <c r="S28" s="739">
        <v>0</v>
      </c>
      <c r="T28" s="739">
        <v>2560817</v>
      </c>
      <c r="U28" s="739">
        <v>11146954</v>
      </c>
      <c r="V28" s="742">
        <v>5352</v>
      </c>
      <c r="W28" s="759" t="s">
        <v>54</v>
      </c>
      <c r="X28" s="744">
        <v>16</v>
      </c>
      <c r="Y28" s="55"/>
      <c r="Z28" s="48"/>
      <c r="AA28" s="48"/>
      <c r="AB28" s="48"/>
      <c r="AC28" s="48"/>
    </row>
    <row r="29" spans="1:29" s="45" customFormat="1" ht="16.5" customHeight="1">
      <c r="A29" s="737">
        <v>17</v>
      </c>
      <c r="B29" s="738" t="s">
        <v>55</v>
      </c>
      <c r="C29" s="739">
        <v>1900575</v>
      </c>
      <c r="D29" s="739">
        <v>2328108</v>
      </c>
      <c r="E29" s="739">
        <v>256919</v>
      </c>
      <c r="F29" s="739">
        <v>3425948</v>
      </c>
      <c r="G29" s="739">
        <v>524734</v>
      </c>
      <c r="H29" s="739">
        <v>862672</v>
      </c>
      <c r="I29" s="739">
        <v>115017</v>
      </c>
      <c r="J29" s="739">
        <v>2799801</v>
      </c>
      <c r="K29" s="742">
        <v>12213773</v>
      </c>
      <c r="L29" s="742">
        <v>129981</v>
      </c>
      <c r="M29" s="739">
        <v>7368512</v>
      </c>
      <c r="N29" s="739">
        <v>1235161</v>
      </c>
      <c r="O29" s="739">
        <v>902</v>
      </c>
      <c r="P29" s="739">
        <v>36</v>
      </c>
      <c r="Q29" s="739">
        <v>410706</v>
      </c>
      <c r="R29" s="739">
        <v>42420</v>
      </c>
      <c r="S29" s="739">
        <v>0</v>
      </c>
      <c r="T29" s="739">
        <v>2900930</v>
      </c>
      <c r="U29" s="739">
        <v>12088649</v>
      </c>
      <c r="V29" s="742">
        <v>125125</v>
      </c>
      <c r="W29" s="759" t="s">
        <v>55</v>
      </c>
      <c r="X29" s="744">
        <v>17</v>
      </c>
      <c r="Y29" s="55"/>
      <c r="Z29" s="48"/>
      <c r="AA29" s="48"/>
      <c r="AB29" s="48"/>
      <c r="AC29" s="48"/>
    </row>
    <row r="30" spans="1:29" s="45" customFormat="1" ht="16.5" customHeight="1">
      <c r="A30" s="737">
        <v>18</v>
      </c>
      <c r="B30" s="738" t="s">
        <v>56</v>
      </c>
      <c r="C30" s="739">
        <v>3702464</v>
      </c>
      <c r="D30" s="739">
        <v>3734078</v>
      </c>
      <c r="E30" s="739">
        <v>401398</v>
      </c>
      <c r="F30" s="739">
        <v>5605530</v>
      </c>
      <c r="G30" s="739">
        <v>876757</v>
      </c>
      <c r="H30" s="739">
        <v>1454667</v>
      </c>
      <c r="I30" s="739">
        <v>370317</v>
      </c>
      <c r="J30" s="739">
        <v>4492577</v>
      </c>
      <c r="K30" s="742">
        <v>20637787</v>
      </c>
      <c r="L30" s="742">
        <v>256190</v>
      </c>
      <c r="M30" s="739">
        <v>11885352</v>
      </c>
      <c r="N30" s="739">
        <v>2073652</v>
      </c>
      <c r="O30" s="739">
        <v>1504</v>
      </c>
      <c r="P30" s="739">
        <v>62</v>
      </c>
      <c r="Q30" s="739">
        <v>746016</v>
      </c>
      <c r="R30" s="739">
        <v>153835</v>
      </c>
      <c r="S30" s="739">
        <v>0</v>
      </c>
      <c r="T30" s="739">
        <v>4516448</v>
      </c>
      <c r="U30" s="739">
        <v>19633059</v>
      </c>
      <c r="V30" s="742">
        <v>1004729</v>
      </c>
      <c r="W30" s="759" t="s">
        <v>56</v>
      </c>
      <c r="X30" s="744">
        <v>18</v>
      </c>
      <c r="Y30" s="55"/>
      <c r="Z30" s="48"/>
      <c r="AA30" s="48"/>
      <c r="AB30" s="48"/>
      <c r="AC30" s="48"/>
    </row>
    <row r="31" spans="1:29" s="45" customFormat="1" ht="16.5" customHeight="1">
      <c r="A31" s="737">
        <v>19</v>
      </c>
      <c r="B31" s="738" t="s">
        <v>57</v>
      </c>
      <c r="C31" s="739">
        <v>1128927</v>
      </c>
      <c r="D31" s="739">
        <v>1192070</v>
      </c>
      <c r="E31" s="739">
        <v>154719</v>
      </c>
      <c r="F31" s="739">
        <v>1776029</v>
      </c>
      <c r="G31" s="739">
        <v>277850</v>
      </c>
      <c r="H31" s="739">
        <v>401432</v>
      </c>
      <c r="I31" s="739">
        <v>34893</v>
      </c>
      <c r="J31" s="739">
        <v>1469655</v>
      </c>
      <c r="K31" s="742">
        <v>6435574</v>
      </c>
      <c r="L31" s="742">
        <v>83257</v>
      </c>
      <c r="M31" s="739">
        <v>3852875</v>
      </c>
      <c r="N31" s="739">
        <v>631599</v>
      </c>
      <c r="O31" s="739">
        <v>460</v>
      </c>
      <c r="P31" s="739">
        <v>19</v>
      </c>
      <c r="Q31" s="739">
        <v>201728</v>
      </c>
      <c r="R31" s="739">
        <v>32771</v>
      </c>
      <c r="S31" s="739">
        <v>0</v>
      </c>
      <c r="T31" s="739">
        <v>1520807</v>
      </c>
      <c r="U31" s="739">
        <v>6323517</v>
      </c>
      <c r="V31" s="742">
        <v>112058</v>
      </c>
      <c r="W31" s="759" t="s">
        <v>57</v>
      </c>
      <c r="X31" s="744">
        <v>19</v>
      </c>
      <c r="Y31" s="55"/>
      <c r="Z31" s="48"/>
      <c r="AA31" s="48"/>
      <c r="AB31" s="48"/>
      <c r="AC31" s="48"/>
    </row>
    <row r="32" spans="1:66" s="45" customFormat="1" ht="16.5" customHeight="1">
      <c r="A32" s="737">
        <v>20</v>
      </c>
      <c r="B32" s="738" t="s">
        <v>58</v>
      </c>
      <c r="C32" s="739">
        <v>2075069</v>
      </c>
      <c r="D32" s="739">
        <v>2110838</v>
      </c>
      <c r="E32" s="739">
        <v>257765</v>
      </c>
      <c r="F32" s="739">
        <v>2772262</v>
      </c>
      <c r="G32" s="739">
        <v>530526</v>
      </c>
      <c r="H32" s="739">
        <v>705835</v>
      </c>
      <c r="I32" s="739">
        <v>8428</v>
      </c>
      <c r="J32" s="739">
        <v>2707618</v>
      </c>
      <c r="K32" s="742">
        <v>11168340</v>
      </c>
      <c r="L32" s="742">
        <v>156131</v>
      </c>
      <c r="M32" s="739">
        <v>6640195</v>
      </c>
      <c r="N32" s="739">
        <v>1165510</v>
      </c>
      <c r="O32" s="739">
        <v>873</v>
      </c>
      <c r="P32" s="739">
        <v>30</v>
      </c>
      <c r="Q32" s="739">
        <v>426821</v>
      </c>
      <c r="R32" s="739">
        <v>59853</v>
      </c>
      <c r="S32" s="739">
        <v>0</v>
      </c>
      <c r="T32" s="739">
        <v>2519036</v>
      </c>
      <c r="U32" s="739">
        <v>10968449</v>
      </c>
      <c r="V32" s="742">
        <v>199891</v>
      </c>
      <c r="W32" s="759" t="s">
        <v>58</v>
      </c>
      <c r="X32" s="744">
        <v>20</v>
      </c>
      <c r="Y32" s="55"/>
      <c r="Z32" s="48"/>
      <c r="AA32" s="48"/>
      <c r="AB32" s="48"/>
      <c r="AC32" s="48"/>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row>
    <row r="33" spans="1:29" s="45" customFormat="1" ht="16.5" customHeight="1">
      <c r="A33" s="737">
        <v>21</v>
      </c>
      <c r="B33" s="738" t="s">
        <v>59</v>
      </c>
      <c r="C33" s="739">
        <v>1095962</v>
      </c>
      <c r="D33" s="739">
        <v>1150341</v>
      </c>
      <c r="E33" s="739">
        <v>213901</v>
      </c>
      <c r="F33" s="739">
        <v>1525440</v>
      </c>
      <c r="G33" s="739">
        <v>314830</v>
      </c>
      <c r="H33" s="739">
        <v>404207</v>
      </c>
      <c r="I33" s="739">
        <v>89197</v>
      </c>
      <c r="J33" s="739">
        <v>1378334</v>
      </c>
      <c r="K33" s="742">
        <v>6172211</v>
      </c>
      <c r="L33" s="742">
        <v>76153</v>
      </c>
      <c r="M33" s="739">
        <v>3539253</v>
      </c>
      <c r="N33" s="739">
        <v>584964</v>
      </c>
      <c r="O33" s="739">
        <v>422</v>
      </c>
      <c r="P33" s="739">
        <v>19</v>
      </c>
      <c r="Q33" s="739">
        <v>219839</v>
      </c>
      <c r="R33" s="739">
        <v>40237</v>
      </c>
      <c r="S33" s="739">
        <v>0</v>
      </c>
      <c r="T33" s="739">
        <v>1393942</v>
      </c>
      <c r="U33" s="739">
        <v>5854829</v>
      </c>
      <c r="V33" s="742">
        <v>317382</v>
      </c>
      <c r="W33" s="759" t="s">
        <v>59</v>
      </c>
      <c r="X33" s="744">
        <v>21</v>
      </c>
      <c r="Y33" s="55"/>
      <c r="Z33" s="48"/>
      <c r="AA33" s="48"/>
      <c r="AB33" s="48"/>
      <c r="AC33" s="48"/>
    </row>
    <row r="34" spans="1:29" s="45" customFormat="1" ht="16.5" customHeight="1">
      <c r="A34" s="737">
        <v>22</v>
      </c>
      <c r="B34" s="738" t="s">
        <v>189</v>
      </c>
      <c r="C34" s="739">
        <v>645795</v>
      </c>
      <c r="D34" s="739">
        <v>629008</v>
      </c>
      <c r="E34" s="739">
        <v>125948</v>
      </c>
      <c r="F34" s="739">
        <v>1006164</v>
      </c>
      <c r="G34" s="739">
        <v>219250</v>
      </c>
      <c r="H34" s="739">
        <v>170914</v>
      </c>
      <c r="I34" s="739">
        <v>145615</v>
      </c>
      <c r="J34" s="739">
        <v>783997</v>
      </c>
      <c r="K34" s="742">
        <v>3726692</v>
      </c>
      <c r="L34" s="742">
        <v>14901</v>
      </c>
      <c r="M34" s="739">
        <v>2170534</v>
      </c>
      <c r="N34" s="739">
        <v>393762</v>
      </c>
      <c r="O34" s="739">
        <v>294</v>
      </c>
      <c r="P34" s="739">
        <v>10</v>
      </c>
      <c r="Q34" s="739">
        <v>137074</v>
      </c>
      <c r="R34" s="739">
        <v>34762</v>
      </c>
      <c r="S34" s="739">
        <v>0</v>
      </c>
      <c r="T34" s="739">
        <v>890482</v>
      </c>
      <c r="U34" s="739">
        <v>3641820</v>
      </c>
      <c r="V34" s="742">
        <v>84872</v>
      </c>
      <c r="W34" s="759" t="s">
        <v>189</v>
      </c>
      <c r="X34" s="744">
        <v>22</v>
      </c>
      <c r="Y34" s="55"/>
      <c r="Z34" s="48"/>
      <c r="AA34" s="48"/>
      <c r="AB34" s="48"/>
      <c r="AC34" s="48"/>
    </row>
    <row r="35" spans="1:29" s="45" customFormat="1" ht="16.5" customHeight="1">
      <c r="A35" s="737">
        <v>24</v>
      </c>
      <c r="B35" s="738" t="s">
        <v>581</v>
      </c>
      <c r="C35" s="739">
        <v>848447</v>
      </c>
      <c r="D35" s="739">
        <v>802214</v>
      </c>
      <c r="E35" s="739">
        <v>127150</v>
      </c>
      <c r="F35" s="739">
        <v>1061321</v>
      </c>
      <c r="G35" s="739">
        <v>216819</v>
      </c>
      <c r="H35" s="739">
        <v>295471</v>
      </c>
      <c r="I35" s="739">
        <v>40247</v>
      </c>
      <c r="J35" s="739">
        <v>1080467</v>
      </c>
      <c r="K35" s="742">
        <v>4472136</v>
      </c>
      <c r="L35" s="742">
        <v>63319</v>
      </c>
      <c r="M35" s="739">
        <v>2628891</v>
      </c>
      <c r="N35" s="739">
        <v>450628</v>
      </c>
      <c r="O35" s="739">
        <v>329</v>
      </c>
      <c r="P35" s="739">
        <v>14</v>
      </c>
      <c r="Q35" s="739">
        <v>172155</v>
      </c>
      <c r="R35" s="739">
        <v>21457</v>
      </c>
      <c r="S35" s="739">
        <v>0</v>
      </c>
      <c r="T35" s="739">
        <v>1034218</v>
      </c>
      <c r="U35" s="739">
        <v>4371012</v>
      </c>
      <c r="V35" s="742">
        <v>101124</v>
      </c>
      <c r="W35" s="759" t="s">
        <v>581</v>
      </c>
      <c r="X35" s="744">
        <v>24</v>
      </c>
      <c r="Y35" s="55"/>
      <c r="Z35" s="48"/>
      <c r="AA35" s="48"/>
      <c r="AB35" s="48"/>
      <c r="AC35" s="48"/>
    </row>
    <row r="36" spans="1:29" s="45" customFormat="1" ht="16.5" customHeight="1">
      <c r="A36" s="737">
        <v>27</v>
      </c>
      <c r="B36" s="738" t="s">
        <v>582</v>
      </c>
      <c r="C36" s="739">
        <v>509854</v>
      </c>
      <c r="D36" s="739">
        <v>543471</v>
      </c>
      <c r="E36" s="739">
        <v>59285</v>
      </c>
      <c r="F36" s="739">
        <v>661336</v>
      </c>
      <c r="G36" s="739">
        <v>161580</v>
      </c>
      <c r="H36" s="739">
        <v>198420</v>
      </c>
      <c r="I36" s="739">
        <v>64069</v>
      </c>
      <c r="J36" s="739">
        <v>694884</v>
      </c>
      <c r="K36" s="742">
        <v>2892898</v>
      </c>
      <c r="L36" s="742">
        <v>28511</v>
      </c>
      <c r="M36" s="739">
        <v>1674157</v>
      </c>
      <c r="N36" s="739">
        <v>285554</v>
      </c>
      <c r="O36" s="739">
        <v>204</v>
      </c>
      <c r="P36" s="739">
        <v>10</v>
      </c>
      <c r="Q36" s="739">
        <v>103937</v>
      </c>
      <c r="R36" s="739">
        <v>18034</v>
      </c>
      <c r="S36" s="739">
        <v>0</v>
      </c>
      <c r="T36" s="739">
        <v>683736</v>
      </c>
      <c r="U36" s="739">
        <v>2794144</v>
      </c>
      <c r="V36" s="742">
        <v>98754</v>
      </c>
      <c r="W36" s="759" t="s">
        <v>582</v>
      </c>
      <c r="X36" s="744">
        <v>27</v>
      </c>
      <c r="Y36" s="55"/>
      <c r="Z36" s="48"/>
      <c r="AA36" s="48"/>
      <c r="AB36" s="48"/>
      <c r="AC36" s="48"/>
    </row>
    <row r="37" spans="1:29" s="45" customFormat="1" ht="16.5" customHeight="1">
      <c r="A37" s="737">
        <v>31</v>
      </c>
      <c r="B37" s="738" t="s">
        <v>62</v>
      </c>
      <c r="C37" s="739">
        <v>740539</v>
      </c>
      <c r="D37" s="739">
        <v>748504</v>
      </c>
      <c r="E37" s="739">
        <v>150233</v>
      </c>
      <c r="F37" s="739">
        <v>1406738</v>
      </c>
      <c r="G37" s="739">
        <v>169281</v>
      </c>
      <c r="H37" s="739">
        <v>247674</v>
      </c>
      <c r="I37" s="739">
        <v>0</v>
      </c>
      <c r="J37" s="739">
        <v>956120</v>
      </c>
      <c r="K37" s="742">
        <v>4419089</v>
      </c>
      <c r="L37" s="742">
        <v>37574</v>
      </c>
      <c r="M37" s="739">
        <v>2760642</v>
      </c>
      <c r="N37" s="739">
        <v>447729</v>
      </c>
      <c r="O37" s="739">
        <v>333</v>
      </c>
      <c r="P37" s="739">
        <v>12</v>
      </c>
      <c r="Q37" s="739">
        <v>145242</v>
      </c>
      <c r="R37" s="739">
        <v>22235</v>
      </c>
      <c r="S37" s="739">
        <v>0</v>
      </c>
      <c r="T37" s="739">
        <v>974101</v>
      </c>
      <c r="U37" s="739">
        <v>4387869</v>
      </c>
      <c r="V37" s="742">
        <v>31220</v>
      </c>
      <c r="W37" s="759" t="s">
        <v>62</v>
      </c>
      <c r="X37" s="744">
        <v>31</v>
      </c>
      <c r="Y37" s="55"/>
      <c r="Z37" s="48"/>
      <c r="AA37" s="48"/>
      <c r="AB37" s="48"/>
      <c r="AC37" s="48"/>
    </row>
    <row r="38" spans="1:29" s="45" customFormat="1" ht="16.5" customHeight="1">
      <c r="A38" s="737">
        <v>32</v>
      </c>
      <c r="B38" s="738" t="s">
        <v>63</v>
      </c>
      <c r="C38" s="739">
        <v>738129</v>
      </c>
      <c r="D38" s="739">
        <v>1012615</v>
      </c>
      <c r="E38" s="739">
        <v>65341</v>
      </c>
      <c r="F38" s="739">
        <v>1086196</v>
      </c>
      <c r="G38" s="739">
        <v>231925</v>
      </c>
      <c r="H38" s="739">
        <v>298668</v>
      </c>
      <c r="I38" s="739">
        <v>507932</v>
      </c>
      <c r="J38" s="739">
        <v>1815042</v>
      </c>
      <c r="K38" s="742">
        <v>5755848</v>
      </c>
      <c r="L38" s="742">
        <v>26700</v>
      </c>
      <c r="M38" s="739">
        <v>2842722</v>
      </c>
      <c r="N38" s="739">
        <v>462128</v>
      </c>
      <c r="O38" s="739">
        <v>339</v>
      </c>
      <c r="P38" s="739">
        <v>13</v>
      </c>
      <c r="Q38" s="739">
        <v>149469</v>
      </c>
      <c r="R38" s="739">
        <v>28593</v>
      </c>
      <c r="S38" s="739">
        <v>0</v>
      </c>
      <c r="T38" s="739">
        <v>1529355</v>
      </c>
      <c r="U38" s="739">
        <v>5039318</v>
      </c>
      <c r="V38" s="742">
        <v>716530</v>
      </c>
      <c r="W38" s="759" t="s">
        <v>63</v>
      </c>
      <c r="X38" s="744">
        <v>32</v>
      </c>
      <c r="Y38" s="55"/>
      <c r="Z38" s="48"/>
      <c r="AA38" s="48"/>
      <c r="AB38" s="48"/>
      <c r="AC38" s="48"/>
    </row>
    <row r="39" spans="1:29" s="45" customFormat="1" ht="16.5" customHeight="1">
      <c r="A39" s="737">
        <v>37</v>
      </c>
      <c r="B39" s="738" t="s">
        <v>64</v>
      </c>
      <c r="C39" s="739">
        <v>267386</v>
      </c>
      <c r="D39" s="739">
        <v>367610</v>
      </c>
      <c r="E39" s="739">
        <v>66282</v>
      </c>
      <c r="F39" s="739">
        <v>473639</v>
      </c>
      <c r="G39" s="739">
        <v>119090</v>
      </c>
      <c r="H39" s="739">
        <v>121165</v>
      </c>
      <c r="I39" s="739">
        <v>52388</v>
      </c>
      <c r="J39" s="739">
        <v>442300</v>
      </c>
      <c r="K39" s="742">
        <v>1909861</v>
      </c>
      <c r="L39" s="742">
        <v>28727</v>
      </c>
      <c r="M39" s="739">
        <v>1148941</v>
      </c>
      <c r="N39" s="739">
        <v>180426</v>
      </c>
      <c r="O39" s="739">
        <v>133</v>
      </c>
      <c r="P39" s="739">
        <v>6</v>
      </c>
      <c r="Q39" s="739">
        <v>68049</v>
      </c>
      <c r="R39" s="739">
        <v>13164</v>
      </c>
      <c r="S39" s="739">
        <v>0</v>
      </c>
      <c r="T39" s="739">
        <v>448616</v>
      </c>
      <c r="U39" s="739">
        <v>1888061</v>
      </c>
      <c r="V39" s="742">
        <v>21800</v>
      </c>
      <c r="W39" s="759" t="s">
        <v>64</v>
      </c>
      <c r="X39" s="744">
        <v>37</v>
      </c>
      <c r="Y39" s="55"/>
      <c r="Z39" s="48"/>
      <c r="AA39" s="48"/>
      <c r="AB39" s="48"/>
      <c r="AC39" s="48"/>
    </row>
    <row r="40" spans="1:29" s="45" customFormat="1" ht="16.5" customHeight="1">
      <c r="A40" s="737">
        <v>39</v>
      </c>
      <c r="B40" s="738" t="s">
        <v>65</v>
      </c>
      <c r="C40" s="739">
        <v>371633</v>
      </c>
      <c r="D40" s="739">
        <v>387859</v>
      </c>
      <c r="E40" s="739">
        <v>43139</v>
      </c>
      <c r="F40" s="739">
        <v>716829</v>
      </c>
      <c r="G40" s="739">
        <v>124600</v>
      </c>
      <c r="H40" s="739">
        <v>141946</v>
      </c>
      <c r="I40" s="739">
        <v>20</v>
      </c>
      <c r="J40" s="739">
        <v>532599</v>
      </c>
      <c r="K40" s="742">
        <v>2318624</v>
      </c>
      <c r="L40" s="742">
        <v>44883</v>
      </c>
      <c r="M40" s="739">
        <v>1381532</v>
      </c>
      <c r="N40" s="739">
        <v>246405</v>
      </c>
      <c r="O40" s="739">
        <v>183</v>
      </c>
      <c r="P40" s="739">
        <v>7</v>
      </c>
      <c r="Q40" s="739">
        <v>77284</v>
      </c>
      <c r="R40" s="739">
        <v>16466</v>
      </c>
      <c r="S40" s="739">
        <v>0</v>
      </c>
      <c r="T40" s="739">
        <v>508696</v>
      </c>
      <c r="U40" s="739">
        <v>2275457</v>
      </c>
      <c r="V40" s="742">
        <v>43167</v>
      </c>
      <c r="W40" s="759" t="s">
        <v>65</v>
      </c>
      <c r="X40" s="744">
        <v>39</v>
      </c>
      <c r="Y40" s="55"/>
      <c r="Z40" s="48"/>
      <c r="AA40" s="48"/>
      <c r="AB40" s="48"/>
      <c r="AC40" s="48"/>
    </row>
    <row r="41" spans="1:29" s="45" customFormat="1" ht="16.5" customHeight="1">
      <c r="A41" s="737">
        <v>40</v>
      </c>
      <c r="B41" s="738" t="s">
        <v>583</v>
      </c>
      <c r="C41" s="739">
        <v>251190</v>
      </c>
      <c r="D41" s="739">
        <v>311614</v>
      </c>
      <c r="E41" s="739">
        <v>30775</v>
      </c>
      <c r="F41" s="739">
        <v>377137</v>
      </c>
      <c r="G41" s="739">
        <v>110839</v>
      </c>
      <c r="H41" s="739">
        <v>78931</v>
      </c>
      <c r="I41" s="739">
        <v>28797</v>
      </c>
      <c r="J41" s="739">
        <v>394442</v>
      </c>
      <c r="K41" s="742">
        <v>1583725</v>
      </c>
      <c r="L41" s="742">
        <v>20235</v>
      </c>
      <c r="M41" s="739">
        <v>932802</v>
      </c>
      <c r="N41" s="739">
        <v>160957</v>
      </c>
      <c r="O41" s="739">
        <v>120</v>
      </c>
      <c r="P41" s="739">
        <v>5</v>
      </c>
      <c r="Q41" s="739">
        <v>59132</v>
      </c>
      <c r="R41" s="739">
        <v>11984</v>
      </c>
      <c r="S41" s="739">
        <v>0</v>
      </c>
      <c r="T41" s="739">
        <v>375153</v>
      </c>
      <c r="U41" s="739">
        <v>1560389</v>
      </c>
      <c r="V41" s="742">
        <v>23336</v>
      </c>
      <c r="W41" s="759" t="s">
        <v>583</v>
      </c>
      <c r="X41" s="744">
        <v>40</v>
      </c>
      <c r="Y41" s="55"/>
      <c r="Z41" s="48"/>
      <c r="AA41" s="48"/>
      <c r="AB41" s="48"/>
      <c r="AC41" s="48"/>
    </row>
    <row r="42" spans="1:29" s="45" customFormat="1" ht="16.5" customHeight="1">
      <c r="A42" s="737">
        <v>42</v>
      </c>
      <c r="B42" s="738" t="s">
        <v>66</v>
      </c>
      <c r="C42" s="739">
        <v>682201</v>
      </c>
      <c r="D42" s="739">
        <v>807025</v>
      </c>
      <c r="E42" s="739">
        <v>75127</v>
      </c>
      <c r="F42" s="739">
        <v>983285</v>
      </c>
      <c r="G42" s="739">
        <v>198026</v>
      </c>
      <c r="H42" s="739">
        <v>227176</v>
      </c>
      <c r="I42" s="739">
        <v>125704</v>
      </c>
      <c r="J42" s="739">
        <v>945433</v>
      </c>
      <c r="K42" s="742">
        <v>4043977</v>
      </c>
      <c r="L42" s="742">
        <v>48879</v>
      </c>
      <c r="M42" s="739">
        <v>2373795</v>
      </c>
      <c r="N42" s="739">
        <v>419020</v>
      </c>
      <c r="O42" s="739">
        <v>308</v>
      </c>
      <c r="P42" s="739">
        <v>11</v>
      </c>
      <c r="Q42" s="739">
        <v>136288</v>
      </c>
      <c r="R42" s="739">
        <v>19509</v>
      </c>
      <c r="S42" s="739">
        <v>0</v>
      </c>
      <c r="T42" s="739">
        <v>899093</v>
      </c>
      <c r="U42" s="739">
        <v>3896903</v>
      </c>
      <c r="V42" s="742">
        <v>147075</v>
      </c>
      <c r="W42" s="759" t="s">
        <v>66</v>
      </c>
      <c r="X42" s="744">
        <v>42</v>
      </c>
      <c r="Y42" s="55"/>
      <c r="Z42" s="48"/>
      <c r="AA42" s="48"/>
      <c r="AB42" s="48"/>
      <c r="AC42" s="48"/>
    </row>
    <row r="43" spans="1:29" s="45" customFormat="1" ht="16.5" customHeight="1">
      <c r="A43" s="737">
        <v>43</v>
      </c>
      <c r="B43" s="738" t="s">
        <v>584</v>
      </c>
      <c r="C43" s="739">
        <v>1717302</v>
      </c>
      <c r="D43" s="739">
        <v>2062353</v>
      </c>
      <c r="E43" s="739">
        <v>218686</v>
      </c>
      <c r="F43" s="739">
        <v>2609446</v>
      </c>
      <c r="G43" s="739">
        <v>508158</v>
      </c>
      <c r="H43" s="739">
        <v>697975</v>
      </c>
      <c r="I43" s="739">
        <v>16791</v>
      </c>
      <c r="J43" s="739">
        <v>2392709</v>
      </c>
      <c r="K43" s="742">
        <v>10223419</v>
      </c>
      <c r="L43" s="742">
        <v>121535</v>
      </c>
      <c r="M43" s="739">
        <v>6179978</v>
      </c>
      <c r="N43" s="739">
        <v>1052173</v>
      </c>
      <c r="O43" s="739">
        <v>772</v>
      </c>
      <c r="P43" s="739">
        <v>32</v>
      </c>
      <c r="Q43" s="739">
        <v>370676</v>
      </c>
      <c r="R43" s="739">
        <v>48135</v>
      </c>
      <c r="S43" s="739">
        <v>0</v>
      </c>
      <c r="T43" s="739">
        <v>2361937</v>
      </c>
      <c r="U43" s="739">
        <v>10135238</v>
      </c>
      <c r="V43" s="742">
        <v>88182</v>
      </c>
      <c r="W43" s="759" t="s">
        <v>584</v>
      </c>
      <c r="X43" s="744">
        <v>43</v>
      </c>
      <c r="Y43" s="55"/>
      <c r="Z43" s="48"/>
      <c r="AA43" s="48"/>
      <c r="AB43" s="48"/>
      <c r="AC43" s="48"/>
    </row>
    <row r="44" spans="1:29" s="45" customFormat="1" ht="16.5" customHeight="1">
      <c r="A44" s="737">
        <v>45</v>
      </c>
      <c r="B44" s="738" t="s">
        <v>67</v>
      </c>
      <c r="C44" s="739">
        <v>319305</v>
      </c>
      <c r="D44" s="739">
        <v>547211</v>
      </c>
      <c r="E44" s="739">
        <v>55654</v>
      </c>
      <c r="F44" s="739">
        <v>552544</v>
      </c>
      <c r="G44" s="739">
        <v>134922</v>
      </c>
      <c r="H44" s="739">
        <v>126722</v>
      </c>
      <c r="I44" s="739">
        <v>457</v>
      </c>
      <c r="J44" s="739">
        <v>607213</v>
      </c>
      <c r="K44" s="742">
        <v>2344029</v>
      </c>
      <c r="L44" s="742">
        <v>20328</v>
      </c>
      <c r="M44" s="739">
        <v>1503036</v>
      </c>
      <c r="N44" s="739">
        <v>229743</v>
      </c>
      <c r="O44" s="739">
        <v>172</v>
      </c>
      <c r="P44" s="739">
        <v>7</v>
      </c>
      <c r="Q44" s="739">
        <v>78112</v>
      </c>
      <c r="R44" s="739">
        <v>12375</v>
      </c>
      <c r="S44" s="739">
        <v>0</v>
      </c>
      <c r="T44" s="739">
        <v>498881</v>
      </c>
      <c r="U44" s="739">
        <v>2342654</v>
      </c>
      <c r="V44" s="742">
        <v>1374</v>
      </c>
      <c r="W44" s="759" t="s">
        <v>67</v>
      </c>
      <c r="X44" s="744">
        <v>45</v>
      </c>
      <c r="Y44" s="55"/>
      <c r="Z44" s="48"/>
      <c r="AA44" s="48"/>
      <c r="AB44" s="48"/>
      <c r="AC44" s="48"/>
    </row>
    <row r="45" spans="1:29" s="45" customFormat="1" ht="16.5" customHeight="1">
      <c r="A45" s="737">
        <v>46</v>
      </c>
      <c r="B45" s="738" t="s">
        <v>68</v>
      </c>
      <c r="C45" s="739">
        <v>377988</v>
      </c>
      <c r="D45" s="739">
        <v>496243</v>
      </c>
      <c r="E45" s="739">
        <v>124114</v>
      </c>
      <c r="F45" s="739">
        <v>722264</v>
      </c>
      <c r="G45" s="739">
        <v>112660</v>
      </c>
      <c r="H45" s="739">
        <v>193996</v>
      </c>
      <c r="I45" s="739">
        <v>2727</v>
      </c>
      <c r="J45" s="739">
        <v>593389</v>
      </c>
      <c r="K45" s="742">
        <v>2623381</v>
      </c>
      <c r="L45" s="742">
        <v>29499</v>
      </c>
      <c r="M45" s="739">
        <v>1665396</v>
      </c>
      <c r="N45" s="739">
        <v>237514</v>
      </c>
      <c r="O45" s="739">
        <v>172</v>
      </c>
      <c r="P45" s="739">
        <v>9</v>
      </c>
      <c r="Q45" s="739">
        <v>88857</v>
      </c>
      <c r="R45" s="739">
        <v>7161</v>
      </c>
      <c r="S45" s="739">
        <v>0</v>
      </c>
      <c r="T45" s="739">
        <v>561271</v>
      </c>
      <c r="U45" s="739">
        <v>2589879</v>
      </c>
      <c r="V45" s="742">
        <v>33501</v>
      </c>
      <c r="W45" s="759" t="s">
        <v>68</v>
      </c>
      <c r="X45" s="744">
        <v>46</v>
      </c>
      <c r="Y45" s="55"/>
      <c r="Z45" s="48"/>
      <c r="AA45" s="48"/>
      <c r="AB45" s="48"/>
      <c r="AC45" s="48"/>
    </row>
    <row r="46" spans="1:29" s="45" customFormat="1" ht="16.5" customHeight="1">
      <c r="A46" s="762">
        <v>50</v>
      </c>
      <c r="B46" s="763" t="s">
        <v>585</v>
      </c>
      <c r="C46" s="739">
        <v>1018493</v>
      </c>
      <c r="D46" s="739">
        <v>1022380</v>
      </c>
      <c r="E46" s="739">
        <v>127775</v>
      </c>
      <c r="F46" s="739">
        <v>1195385</v>
      </c>
      <c r="G46" s="739">
        <v>284863</v>
      </c>
      <c r="H46" s="739">
        <v>509831</v>
      </c>
      <c r="I46" s="739">
        <v>0</v>
      </c>
      <c r="J46" s="739">
        <v>1274971</v>
      </c>
      <c r="K46" s="742">
        <v>5433698</v>
      </c>
      <c r="L46" s="742">
        <v>75435</v>
      </c>
      <c r="M46" s="739">
        <v>3112133</v>
      </c>
      <c r="N46" s="739">
        <v>547463</v>
      </c>
      <c r="O46" s="739">
        <v>393</v>
      </c>
      <c r="P46" s="739">
        <v>19</v>
      </c>
      <c r="Q46" s="739">
        <v>213666</v>
      </c>
      <c r="R46" s="739">
        <v>37930</v>
      </c>
      <c r="S46" s="739">
        <v>152155</v>
      </c>
      <c r="T46" s="739">
        <v>1279475</v>
      </c>
      <c r="U46" s="739">
        <v>5418669</v>
      </c>
      <c r="V46" s="742">
        <v>15029</v>
      </c>
      <c r="W46" s="759" t="s">
        <v>585</v>
      </c>
      <c r="X46" s="744">
        <v>50</v>
      </c>
      <c r="Y46" s="55"/>
      <c r="Z46" s="48"/>
      <c r="AA46" s="48"/>
      <c r="AB46" s="48"/>
      <c r="AC46" s="48"/>
    </row>
    <row r="47" spans="1:29" s="45" customFormat="1" ht="16.5" customHeight="1">
      <c r="A47" s="737">
        <v>57</v>
      </c>
      <c r="B47" s="738" t="s">
        <v>586</v>
      </c>
      <c r="C47" s="739">
        <v>395499</v>
      </c>
      <c r="D47" s="739">
        <v>594636</v>
      </c>
      <c r="E47" s="739">
        <v>83046</v>
      </c>
      <c r="F47" s="739">
        <v>619787</v>
      </c>
      <c r="G47" s="739">
        <v>183420</v>
      </c>
      <c r="H47" s="739">
        <v>156635</v>
      </c>
      <c r="I47" s="739">
        <v>0</v>
      </c>
      <c r="J47" s="739">
        <v>673078</v>
      </c>
      <c r="K47" s="742">
        <v>2706101</v>
      </c>
      <c r="L47" s="742">
        <v>37661</v>
      </c>
      <c r="M47" s="739">
        <v>1586355</v>
      </c>
      <c r="N47" s="739">
        <v>272837</v>
      </c>
      <c r="O47" s="739">
        <v>193</v>
      </c>
      <c r="P47" s="739">
        <v>11</v>
      </c>
      <c r="Q47" s="739">
        <v>106699</v>
      </c>
      <c r="R47" s="739">
        <v>11634</v>
      </c>
      <c r="S47" s="739">
        <v>0</v>
      </c>
      <c r="T47" s="739">
        <v>686452</v>
      </c>
      <c r="U47" s="739">
        <v>2701841</v>
      </c>
      <c r="V47" s="742">
        <v>4259</v>
      </c>
      <c r="W47" s="759" t="s">
        <v>586</v>
      </c>
      <c r="X47" s="744">
        <v>57</v>
      </c>
      <c r="Y47" s="55"/>
      <c r="Z47" s="48"/>
      <c r="AA47" s="48"/>
      <c r="AB47" s="48"/>
      <c r="AC47" s="48"/>
    </row>
    <row r="48" spans="1:29" s="45" customFormat="1" ht="16.5" customHeight="1">
      <c r="A48" s="737">
        <v>62</v>
      </c>
      <c r="B48" s="738" t="s">
        <v>587</v>
      </c>
      <c r="C48" s="739">
        <v>325183</v>
      </c>
      <c r="D48" s="739">
        <v>356825</v>
      </c>
      <c r="E48" s="739">
        <v>47894</v>
      </c>
      <c r="F48" s="739">
        <v>652222</v>
      </c>
      <c r="G48" s="739">
        <v>113124</v>
      </c>
      <c r="H48" s="739">
        <v>120604</v>
      </c>
      <c r="I48" s="739">
        <v>42211</v>
      </c>
      <c r="J48" s="739">
        <v>410404</v>
      </c>
      <c r="K48" s="742">
        <v>2068468</v>
      </c>
      <c r="L48" s="742">
        <v>4068</v>
      </c>
      <c r="M48" s="739">
        <v>1177382</v>
      </c>
      <c r="N48" s="739">
        <v>204743</v>
      </c>
      <c r="O48" s="739">
        <v>145</v>
      </c>
      <c r="P48" s="739">
        <v>8</v>
      </c>
      <c r="Q48" s="739">
        <v>85440</v>
      </c>
      <c r="R48" s="739">
        <v>10340</v>
      </c>
      <c r="S48" s="739">
        <v>0</v>
      </c>
      <c r="T48" s="739">
        <v>519164</v>
      </c>
      <c r="U48" s="739">
        <v>2001291</v>
      </c>
      <c r="V48" s="742">
        <v>67177</v>
      </c>
      <c r="W48" s="759" t="s">
        <v>587</v>
      </c>
      <c r="X48" s="744">
        <v>62</v>
      </c>
      <c r="Y48" s="55"/>
      <c r="Z48" s="48"/>
      <c r="AA48" s="48"/>
      <c r="AB48" s="48"/>
      <c r="AC48" s="48"/>
    </row>
    <row r="49" spans="1:29" s="45" customFormat="1" ht="16.5" customHeight="1">
      <c r="A49" s="737">
        <v>65</v>
      </c>
      <c r="B49" s="738" t="s">
        <v>192</v>
      </c>
      <c r="C49" s="739">
        <v>558442</v>
      </c>
      <c r="D49" s="739">
        <v>750678</v>
      </c>
      <c r="E49" s="739">
        <v>132992</v>
      </c>
      <c r="F49" s="739">
        <v>856308</v>
      </c>
      <c r="G49" s="739">
        <v>195994</v>
      </c>
      <c r="H49" s="739">
        <v>233718</v>
      </c>
      <c r="I49" s="739">
        <v>21512</v>
      </c>
      <c r="J49" s="739">
        <v>921166</v>
      </c>
      <c r="K49" s="742">
        <v>3670810</v>
      </c>
      <c r="L49" s="742">
        <v>27567</v>
      </c>
      <c r="M49" s="739">
        <v>2157900</v>
      </c>
      <c r="N49" s="739">
        <v>335199</v>
      </c>
      <c r="O49" s="739">
        <v>241</v>
      </c>
      <c r="P49" s="739">
        <v>13</v>
      </c>
      <c r="Q49" s="739">
        <v>123024</v>
      </c>
      <c r="R49" s="739">
        <v>15365</v>
      </c>
      <c r="S49" s="739">
        <v>0</v>
      </c>
      <c r="T49" s="739">
        <v>802213</v>
      </c>
      <c r="U49" s="739">
        <v>3461521</v>
      </c>
      <c r="V49" s="742">
        <v>209289</v>
      </c>
      <c r="W49" s="759" t="s">
        <v>192</v>
      </c>
      <c r="X49" s="744">
        <v>65</v>
      </c>
      <c r="Y49" s="55"/>
      <c r="Z49" s="48"/>
      <c r="AA49" s="48"/>
      <c r="AB49" s="48"/>
      <c r="AC49" s="48"/>
    </row>
    <row r="50" spans="1:29" s="45" customFormat="1" ht="16.5" customHeight="1">
      <c r="A50" s="737">
        <v>70</v>
      </c>
      <c r="B50" s="738" t="s">
        <v>588</v>
      </c>
      <c r="C50" s="739">
        <v>630994</v>
      </c>
      <c r="D50" s="739">
        <v>890959</v>
      </c>
      <c r="E50" s="739">
        <v>68554</v>
      </c>
      <c r="F50" s="739">
        <v>934552</v>
      </c>
      <c r="G50" s="739">
        <v>210956</v>
      </c>
      <c r="H50" s="739">
        <v>283671</v>
      </c>
      <c r="I50" s="739">
        <v>1044</v>
      </c>
      <c r="J50" s="739">
        <v>1035466</v>
      </c>
      <c r="K50" s="742">
        <v>4056196</v>
      </c>
      <c r="L50" s="742">
        <v>52701</v>
      </c>
      <c r="M50" s="739">
        <v>2450152</v>
      </c>
      <c r="N50" s="739">
        <v>417418</v>
      </c>
      <c r="O50" s="739">
        <v>307</v>
      </c>
      <c r="P50" s="739">
        <v>14</v>
      </c>
      <c r="Q50" s="739">
        <v>147295</v>
      </c>
      <c r="R50" s="739">
        <v>24376</v>
      </c>
      <c r="S50" s="739">
        <v>0</v>
      </c>
      <c r="T50" s="739">
        <v>963093</v>
      </c>
      <c r="U50" s="739">
        <v>4055355</v>
      </c>
      <c r="V50" s="742">
        <v>841</v>
      </c>
      <c r="W50" s="759" t="s">
        <v>588</v>
      </c>
      <c r="X50" s="744">
        <v>70</v>
      </c>
      <c r="Y50" s="55"/>
      <c r="Z50" s="48"/>
      <c r="AA50" s="48"/>
      <c r="AB50" s="48"/>
      <c r="AC50" s="48"/>
    </row>
    <row r="51" spans="1:29" s="45" customFormat="1" ht="16.5" customHeight="1">
      <c r="A51" s="737">
        <v>73</v>
      </c>
      <c r="B51" s="738" t="s">
        <v>194</v>
      </c>
      <c r="C51" s="739">
        <v>1488900</v>
      </c>
      <c r="D51" s="739">
        <v>1711221</v>
      </c>
      <c r="E51" s="739">
        <v>277704</v>
      </c>
      <c r="F51" s="739">
        <v>2164165</v>
      </c>
      <c r="G51" s="739">
        <v>432735</v>
      </c>
      <c r="H51" s="739">
        <v>597571</v>
      </c>
      <c r="I51" s="739">
        <v>370082</v>
      </c>
      <c r="J51" s="739">
        <v>2062512</v>
      </c>
      <c r="K51" s="742">
        <v>9104890</v>
      </c>
      <c r="L51" s="742">
        <v>78270</v>
      </c>
      <c r="M51" s="739">
        <v>5215545</v>
      </c>
      <c r="N51" s="739">
        <v>846384</v>
      </c>
      <c r="O51" s="739">
        <v>615</v>
      </c>
      <c r="P51" s="739">
        <v>30</v>
      </c>
      <c r="Q51" s="739">
        <v>310844</v>
      </c>
      <c r="R51" s="739">
        <v>51085</v>
      </c>
      <c r="S51" s="739">
        <v>0</v>
      </c>
      <c r="T51" s="739">
        <v>2080859</v>
      </c>
      <c r="U51" s="739">
        <v>8583633</v>
      </c>
      <c r="V51" s="742">
        <v>521257</v>
      </c>
      <c r="W51" s="759" t="s">
        <v>194</v>
      </c>
      <c r="X51" s="744">
        <v>73</v>
      </c>
      <c r="Y51" s="55"/>
      <c r="Z51" s="48"/>
      <c r="AA51" s="48"/>
      <c r="AB51" s="48"/>
      <c r="AC51" s="48"/>
    </row>
    <row r="52" spans="1:29" s="45" customFormat="1" ht="16.5" customHeight="1">
      <c r="A52" s="737">
        <v>79</v>
      </c>
      <c r="B52" s="738" t="s">
        <v>196</v>
      </c>
      <c r="C52" s="739">
        <v>940093</v>
      </c>
      <c r="D52" s="739">
        <v>1126488</v>
      </c>
      <c r="E52" s="739">
        <v>136627</v>
      </c>
      <c r="F52" s="739">
        <v>1315589</v>
      </c>
      <c r="G52" s="739">
        <v>294303</v>
      </c>
      <c r="H52" s="739">
        <v>373756</v>
      </c>
      <c r="I52" s="739">
        <v>44596</v>
      </c>
      <c r="J52" s="739">
        <v>1334414</v>
      </c>
      <c r="K52" s="742">
        <v>5565865</v>
      </c>
      <c r="L52" s="742">
        <v>62839</v>
      </c>
      <c r="M52" s="739">
        <v>3264168</v>
      </c>
      <c r="N52" s="739">
        <v>545773</v>
      </c>
      <c r="O52" s="739">
        <v>398</v>
      </c>
      <c r="P52" s="739">
        <v>18</v>
      </c>
      <c r="Q52" s="739">
        <v>202199</v>
      </c>
      <c r="R52" s="739">
        <v>35545</v>
      </c>
      <c r="S52" s="739">
        <v>0</v>
      </c>
      <c r="T52" s="739">
        <v>1281275</v>
      </c>
      <c r="U52" s="739">
        <v>5392215</v>
      </c>
      <c r="V52" s="742">
        <v>173650</v>
      </c>
      <c r="W52" s="759" t="s">
        <v>589</v>
      </c>
      <c r="X52" s="744">
        <v>79</v>
      </c>
      <c r="Y52" s="55"/>
      <c r="Z52" s="48"/>
      <c r="AA52" s="48"/>
      <c r="AB52" s="48"/>
      <c r="AC52" s="48"/>
    </row>
    <row r="53" spans="1:29" s="45" customFormat="1" ht="16.5" customHeight="1">
      <c r="A53" s="737">
        <v>86</v>
      </c>
      <c r="B53" s="738" t="s">
        <v>590</v>
      </c>
      <c r="C53" s="739">
        <v>1496858</v>
      </c>
      <c r="D53" s="739">
        <v>1391242</v>
      </c>
      <c r="E53" s="739">
        <v>159634</v>
      </c>
      <c r="F53" s="739">
        <v>1645197</v>
      </c>
      <c r="G53" s="739">
        <v>348697</v>
      </c>
      <c r="H53" s="739">
        <v>460773</v>
      </c>
      <c r="I53" s="739">
        <v>3843</v>
      </c>
      <c r="J53" s="739">
        <v>1822242</v>
      </c>
      <c r="K53" s="742">
        <v>7328486</v>
      </c>
      <c r="L53" s="742">
        <v>17459</v>
      </c>
      <c r="M53" s="739">
        <v>4232830</v>
      </c>
      <c r="N53" s="739">
        <v>748303</v>
      </c>
      <c r="O53" s="739">
        <v>537</v>
      </c>
      <c r="P53" s="739">
        <v>27</v>
      </c>
      <c r="Q53" s="739">
        <v>302157</v>
      </c>
      <c r="R53" s="739">
        <v>41100</v>
      </c>
      <c r="S53" s="739">
        <v>0</v>
      </c>
      <c r="T53" s="739">
        <v>1846467</v>
      </c>
      <c r="U53" s="739">
        <v>7188881</v>
      </c>
      <c r="V53" s="742">
        <v>139605</v>
      </c>
      <c r="W53" s="759" t="s">
        <v>590</v>
      </c>
      <c r="X53" s="744">
        <v>86</v>
      </c>
      <c r="Y53" s="55"/>
      <c r="Z53" s="48"/>
      <c r="AA53" s="48"/>
      <c r="AB53" s="48"/>
      <c r="AC53" s="48"/>
    </row>
    <row r="54" spans="1:29" s="45" customFormat="1" ht="16.5" customHeight="1">
      <c r="A54" s="737">
        <v>93</v>
      </c>
      <c r="B54" s="738" t="s">
        <v>198</v>
      </c>
      <c r="C54" s="739">
        <v>1702393</v>
      </c>
      <c r="D54" s="739">
        <v>1626074</v>
      </c>
      <c r="E54" s="739">
        <v>156126</v>
      </c>
      <c r="F54" s="739">
        <v>1524234</v>
      </c>
      <c r="G54" s="739">
        <v>434282</v>
      </c>
      <c r="H54" s="739">
        <v>380079</v>
      </c>
      <c r="I54" s="739">
        <v>56736</v>
      </c>
      <c r="J54" s="739">
        <v>2028380</v>
      </c>
      <c r="K54" s="742">
        <v>7908303</v>
      </c>
      <c r="L54" s="742">
        <v>16619</v>
      </c>
      <c r="M54" s="739">
        <v>4556824</v>
      </c>
      <c r="N54" s="739">
        <v>802952</v>
      </c>
      <c r="O54" s="739">
        <v>581</v>
      </c>
      <c r="P54" s="739">
        <v>28</v>
      </c>
      <c r="Q54" s="739">
        <v>353815</v>
      </c>
      <c r="R54" s="739">
        <v>35244</v>
      </c>
      <c r="S54" s="739">
        <v>0</v>
      </c>
      <c r="T54" s="739">
        <v>1945391</v>
      </c>
      <c r="U54" s="739">
        <v>7711454</v>
      </c>
      <c r="V54" s="742">
        <v>196848</v>
      </c>
      <c r="W54" s="759" t="s">
        <v>198</v>
      </c>
      <c r="X54" s="744">
        <v>93</v>
      </c>
      <c r="Y54" s="55"/>
      <c r="Z54" s="48"/>
      <c r="AA54" s="48"/>
      <c r="AB54" s="48"/>
      <c r="AC54" s="48"/>
    </row>
    <row r="55" spans="1:29" s="45" customFormat="1" ht="16.5" customHeight="1">
      <c r="A55" s="764">
        <v>95</v>
      </c>
      <c r="B55" s="765" t="s">
        <v>200</v>
      </c>
      <c r="C55" s="746">
        <v>1975113</v>
      </c>
      <c r="D55" s="746">
        <v>2122905</v>
      </c>
      <c r="E55" s="749">
        <v>368229</v>
      </c>
      <c r="F55" s="749">
        <v>2583709</v>
      </c>
      <c r="G55" s="749">
        <v>624110</v>
      </c>
      <c r="H55" s="749">
        <v>742855</v>
      </c>
      <c r="I55" s="749">
        <v>301736</v>
      </c>
      <c r="J55" s="749">
        <v>2497767</v>
      </c>
      <c r="K55" s="746">
        <v>11216423</v>
      </c>
      <c r="L55" s="746">
        <v>139082</v>
      </c>
      <c r="M55" s="749">
        <v>6184641</v>
      </c>
      <c r="N55" s="749">
        <v>1154049</v>
      </c>
      <c r="O55" s="746">
        <v>823</v>
      </c>
      <c r="P55" s="749">
        <v>40</v>
      </c>
      <c r="Q55" s="749">
        <v>451224</v>
      </c>
      <c r="R55" s="746">
        <v>120119</v>
      </c>
      <c r="S55" s="749">
        <v>0</v>
      </c>
      <c r="T55" s="746">
        <v>2829074</v>
      </c>
      <c r="U55" s="749">
        <v>10879052</v>
      </c>
      <c r="V55" s="746">
        <v>337371</v>
      </c>
      <c r="W55" s="766" t="s">
        <v>200</v>
      </c>
      <c r="X55" s="767">
        <v>95</v>
      </c>
      <c r="Y55" s="55"/>
      <c r="Z55" s="48"/>
      <c r="AA55" s="48"/>
      <c r="AB55" s="48"/>
      <c r="AC55" s="48"/>
    </row>
    <row r="56" spans="1:29" s="45" customFormat="1" ht="16.5" customHeight="1">
      <c r="A56" s="737">
        <v>301</v>
      </c>
      <c r="B56" s="738" t="s">
        <v>70</v>
      </c>
      <c r="C56" s="739">
        <v>176159</v>
      </c>
      <c r="D56" s="739">
        <v>200963</v>
      </c>
      <c r="E56" s="739">
        <v>0</v>
      </c>
      <c r="F56" s="739">
        <v>70571</v>
      </c>
      <c r="G56" s="739">
        <v>1258</v>
      </c>
      <c r="H56" s="739">
        <v>0</v>
      </c>
      <c r="I56" s="739">
        <v>111871</v>
      </c>
      <c r="J56" s="739">
        <v>60113</v>
      </c>
      <c r="K56" s="742">
        <v>620935</v>
      </c>
      <c r="L56" s="742">
        <v>42927</v>
      </c>
      <c r="M56" s="739">
        <v>305242</v>
      </c>
      <c r="N56" s="739">
        <v>62077</v>
      </c>
      <c r="O56" s="739">
        <v>41</v>
      </c>
      <c r="P56" s="739">
        <v>3</v>
      </c>
      <c r="Q56" s="739">
        <v>27676</v>
      </c>
      <c r="R56" s="739">
        <v>10025</v>
      </c>
      <c r="S56" s="739">
        <v>0</v>
      </c>
      <c r="T56" s="739">
        <v>65754</v>
      </c>
      <c r="U56" s="739">
        <v>513743</v>
      </c>
      <c r="V56" s="742">
        <v>107191</v>
      </c>
      <c r="W56" s="759" t="s">
        <v>70</v>
      </c>
      <c r="X56" s="744">
        <v>301</v>
      </c>
      <c r="Y56" s="55"/>
      <c r="Z56" s="48"/>
      <c r="AA56" s="48"/>
      <c r="AB56" s="48"/>
      <c r="AC56" s="48"/>
    </row>
    <row r="57" spans="1:29" s="45" customFormat="1" ht="16.5" customHeight="1" hidden="1">
      <c r="A57" s="737">
        <v>302</v>
      </c>
      <c r="B57" s="738" t="s">
        <v>201</v>
      </c>
      <c r="C57" s="739">
        <v>0</v>
      </c>
      <c r="D57" s="739">
        <v>0</v>
      </c>
      <c r="E57" s="739">
        <v>0</v>
      </c>
      <c r="F57" s="739">
        <v>0</v>
      </c>
      <c r="G57" s="739">
        <v>0</v>
      </c>
      <c r="H57" s="739">
        <v>0</v>
      </c>
      <c r="I57" s="739">
        <v>0</v>
      </c>
      <c r="J57" s="739">
        <v>0</v>
      </c>
      <c r="K57" s="742">
        <v>0</v>
      </c>
      <c r="L57" s="742">
        <v>0</v>
      </c>
      <c r="M57" s="739">
        <v>0</v>
      </c>
      <c r="N57" s="739">
        <v>0</v>
      </c>
      <c r="O57" s="739">
        <v>0</v>
      </c>
      <c r="P57" s="739">
        <v>0</v>
      </c>
      <c r="Q57" s="739">
        <v>0</v>
      </c>
      <c r="R57" s="739">
        <v>0</v>
      </c>
      <c r="S57" s="739">
        <v>0</v>
      </c>
      <c r="T57" s="739">
        <v>0</v>
      </c>
      <c r="U57" s="739">
        <v>0</v>
      </c>
      <c r="V57" s="742">
        <v>0</v>
      </c>
      <c r="W57" s="759" t="s">
        <v>201</v>
      </c>
      <c r="X57" s="744">
        <v>302</v>
      </c>
      <c r="Y57" s="55"/>
      <c r="Z57" s="48"/>
      <c r="AA57" s="48"/>
      <c r="AB57" s="48"/>
      <c r="AC57" s="48"/>
    </row>
    <row r="58" spans="1:29" s="45" customFormat="1" ht="16.5" customHeight="1">
      <c r="A58" s="737">
        <v>303</v>
      </c>
      <c r="B58" s="738" t="s">
        <v>74</v>
      </c>
      <c r="C58" s="739">
        <v>0</v>
      </c>
      <c r="D58" s="739">
        <v>8982</v>
      </c>
      <c r="E58" s="739">
        <v>0</v>
      </c>
      <c r="F58" s="739">
        <v>0</v>
      </c>
      <c r="G58" s="739">
        <v>0</v>
      </c>
      <c r="H58" s="739">
        <v>0</v>
      </c>
      <c r="I58" s="739">
        <v>32895</v>
      </c>
      <c r="J58" s="739">
        <v>26001</v>
      </c>
      <c r="K58" s="742">
        <v>67879</v>
      </c>
      <c r="L58" s="742">
        <v>10434</v>
      </c>
      <c r="M58" s="739">
        <v>2020</v>
      </c>
      <c r="N58" s="739">
        <v>0</v>
      </c>
      <c r="O58" s="739">
        <v>1254</v>
      </c>
      <c r="P58" s="739">
        <v>0</v>
      </c>
      <c r="Q58" s="739">
        <v>0</v>
      </c>
      <c r="R58" s="739">
        <v>92</v>
      </c>
      <c r="S58" s="739">
        <v>0</v>
      </c>
      <c r="T58" s="739">
        <v>448</v>
      </c>
      <c r="U58" s="739">
        <v>14248</v>
      </c>
      <c r="V58" s="742">
        <v>53631</v>
      </c>
      <c r="W58" s="759" t="s">
        <v>74</v>
      </c>
      <c r="X58" s="744">
        <v>303</v>
      </c>
      <c r="Y58" s="55"/>
      <c r="Z58" s="48"/>
      <c r="AA58" s="48"/>
      <c r="AB58" s="48"/>
      <c r="AC58" s="48"/>
    </row>
    <row r="59" spans="1:29" s="45" customFormat="1" ht="16.5" customHeight="1">
      <c r="A59" s="737">
        <v>305</v>
      </c>
      <c r="B59" s="738" t="s">
        <v>75</v>
      </c>
      <c r="C59" s="739">
        <v>263499</v>
      </c>
      <c r="D59" s="739">
        <v>322753</v>
      </c>
      <c r="E59" s="739">
        <v>0</v>
      </c>
      <c r="F59" s="739">
        <v>82131</v>
      </c>
      <c r="G59" s="739">
        <v>1578</v>
      </c>
      <c r="H59" s="739">
        <v>0</v>
      </c>
      <c r="I59" s="739">
        <v>542504</v>
      </c>
      <c r="J59" s="739">
        <v>10822</v>
      </c>
      <c r="K59" s="742">
        <v>1223288</v>
      </c>
      <c r="L59" s="742">
        <v>63210</v>
      </c>
      <c r="M59" s="739">
        <v>501656</v>
      </c>
      <c r="N59" s="739">
        <v>96729</v>
      </c>
      <c r="O59" s="739">
        <v>66</v>
      </c>
      <c r="P59" s="739">
        <v>3</v>
      </c>
      <c r="Q59" s="739">
        <v>44866</v>
      </c>
      <c r="R59" s="739">
        <v>19966</v>
      </c>
      <c r="S59" s="739">
        <v>0</v>
      </c>
      <c r="T59" s="739">
        <v>25386</v>
      </c>
      <c r="U59" s="739">
        <v>751882</v>
      </c>
      <c r="V59" s="742">
        <v>471406</v>
      </c>
      <c r="W59" s="759" t="s">
        <v>75</v>
      </c>
      <c r="X59" s="744">
        <v>305</v>
      </c>
      <c r="Y59" s="55"/>
      <c r="Z59" s="48"/>
      <c r="AA59" s="48"/>
      <c r="AB59" s="48"/>
      <c r="AC59" s="48"/>
    </row>
    <row r="60" spans="1:29" s="45" customFormat="1" ht="16.5" customHeight="1">
      <c r="A60" s="737">
        <v>306</v>
      </c>
      <c r="B60" s="738" t="s">
        <v>81</v>
      </c>
      <c r="C60" s="739">
        <v>2701096</v>
      </c>
      <c r="D60" s="739">
        <v>1009506</v>
      </c>
      <c r="E60" s="739">
        <v>0</v>
      </c>
      <c r="F60" s="739">
        <v>0</v>
      </c>
      <c r="G60" s="739">
        <v>1449</v>
      </c>
      <c r="H60" s="739">
        <v>0</v>
      </c>
      <c r="I60" s="739">
        <v>523790</v>
      </c>
      <c r="J60" s="739">
        <v>130144</v>
      </c>
      <c r="K60" s="742">
        <v>4365985</v>
      </c>
      <c r="L60" s="742">
        <v>108209</v>
      </c>
      <c r="M60" s="739">
        <v>1857154</v>
      </c>
      <c r="N60" s="739">
        <v>706847</v>
      </c>
      <c r="O60" s="739">
        <v>425268</v>
      </c>
      <c r="P60" s="739">
        <v>16</v>
      </c>
      <c r="Q60" s="739">
        <v>317561</v>
      </c>
      <c r="R60" s="739">
        <v>98761</v>
      </c>
      <c r="S60" s="739">
        <v>0</v>
      </c>
      <c r="T60" s="739">
        <v>131860</v>
      </c>
      <c r="U60" s="739">
        <v>3645676</v>
      </c>
      <c r="V60" s="742">
        <v>720310</v>
      </c>
      <c r="W60" s="759" t="s">
        <v>81</v>
      </c>
      <c r="X60" s="744">
        <v>306</v>
      </c>
      <c r="Y60" s="55"/>
      <c r="Z60" s="48"/>
      <c r="AA60" s="48"/>
      <c r="AB60" s="48"/>
      <c r="AC60" s="48"/>
    </row>
    <row r="61" spans="1:29" s="45" customFormat="1" ht="16.5" customHeight="1">
      <c r="A61" s="737">
        <v>307</v>
      </c>
      <c r="B61" s="738" t="s">
        <v>82</v>
      </c>
      <c r="C61" s="739">
        <v>4628720</v>
      </c>
      <c r="D61" s="739">
        <v>1059979</v>
      </c>
      <c r="E61" s="739">
        <v>0</v>
      </c>
      <c r="F61" s="739">
        <v>0</v>
      </c>
      <c r="G61" s="739">
        <v>2428</v>
      </c>
      <c r="H61" s="739">
        <v>0</v>
      </c>
      <c r="I61" s="739">
        <v>962143</v>
      </c>
      <c r="J61" s="739">
        <v>138842</v>
      </c>
      <c r="K61" s="742">
        <v>6792112</v>
      </c>
      <c r="L61" s="742">
        <v>186182</v>
      </c>
      <c r="M61" s="739">
        <v>2685611</v>
      </c>
      <c r="N61" s="739">
        <v>1011689</v>
      </c>
      <c r="O61" s="739">
        <v>281750</v>
      </c>
      <c r="P61" s="739">
        <v>23</v>
      </c>
      <c r="Q61" s="739">
        <v>589896</v>
      </c>
      <c r="R61" s="739">
        <v>236624</v>
      </c>
      <c r="S61" s="739">
        <v>0</v>
      </c>
      <c r="T61" s="739">
        <v>222413</v>
      </c>
      <c r="U61" s="739">
        <v>5214188</v>
      </c>
      <c r="V61" s="742">
        <v>1577924</v>
      </c>
      <c r="W61" s="759" t="s">
        <v>82</v>
      </c>
      <c r="X61" s="744">
        <v>307</v>
      </c>
      <c r="Y61" s="55"/>
      <c r="Z61" s="48"/>
      <c r="AA61" s="48"/>
      <c r="AB61" s="48"/>
      <c r="AC61" s="48"/>
    </row>
    <row r="62" spans="1:29" s="45" customFormat="1" ht="16.5" customHeight="1">
      <c r="A62" s="737">
        <v>308</v>
      </c>
      <c r="B62" s="738" t="s">
        <v>87</v>
      </c>
      <c r="C62" s="739">
        <v>743446</v>
      </c>
      <c r="D62" s="739">
        <v>213426</v>
      </c>
      <c r="E62" s="739">
        <v>0</v>
      </c>
      <c r="F62" s="739">
        <v>0</v>
      </c>
      <c r="G62" s="739">
        <v>1424</v>
      </c>
      <c r="H62" s="739">
        <v>0</v>
      </c>
      <c r="I62" s="739">
        <v>264795</v>
      </c>
      <c r="J62" s="739">
        <v>27140</v>
      </c>
      <c r="K62" s="742">
        <v>1250230</v>
      </c>
      <c r="L62" s="742">
        <v>56872</v>
      </c>
      <c r="M62" s="739">
        <v>464002</v>
      </c>
      <c r="N62" s="739">
        <v>177021</v>
      </c>
      <c r="O62" s="739">
        <v>67272</v>
      </c>
      <c r="P62" s="739">
        <v>4</v>
      </c>
      <c r="Q62" s="739">
        <v>103313</v>
      </c>
      <c r="R62" s="739">
        <v>22111</v>
      </c>
      <c r="S62" s="739">
        <v>0</v>
      </c>
      <c r="T62" s="739">
        <v>94037</v>
      </c>
      <c r="U62" s="739">
        <v>984633</v>
      </c>
      <c r="V62" s="742">
        <v>265597</v>
      </c>
      <c r="W62" s="759" t="s">
        <v>87</v>
      </c>
      <c r="X62" s="744">
        <v>308</v>
      </c>
      <c r="Y62" s="55"/>
      <c r="Z62" s="48"/>
      <c r="AA62" s="48"/>
      <c r="AB62" s="48"/>
      <c r="AC62" s="48"/>
    </row>
    <row r="63" spans="1:29" s="45" customFormat="1" ht="16.5" customHeight="1">
      <c r="A63" s="768">
        <v>309</v>
      </c>
      <c r="B63" s="733" t="s">
        <v>88</v>
      </c>
      <c r="C63" s="739">
        <v>9811054</v>
      </c>
      <c r="D63" s="739">
        <v>11874401</v>
      </c>
      <c r="E63" s="739">
        <v>0</v>
      </c>
      <c r="F63" s="739">
        <v>0</v>
      </c>
      <c r="G63" s="739">
        <v>20513</v>
      </c>
      <c r="H63" s="739">
        <v>0</v>
      </c>
      <c r="I63" s="739">
        <v>2718288</v>
      </c>
      <c r="J63" s="739">
        <v>559549</v>
      </c>
      <c r="K63" s="742">
        <v>24983805</v>
      </c>
      <c r="L63" s="742">
        <v>375787</v>
      </c>
      <c r="M63" s="739">
        <v>13831802</v>
      </c>
      <c r="N63" s="739">
        <v>4185513</v>
      </c>
      <c r="O63" s="739">
        <v>756155</v>
      </c>
      <c r="P63" s="739">
        <v>128</v>
      </c>
      <c r="Q63" s="739">
        <v>2061495</v>
      </c>
      <c r="R63" s="739">
        <v>364826</v>
      </c>
      <c r="S63" s="739">
        <v>0</v>
      </c>
      <c r="T63" s="739">
        <v>688477</v>
      </c>
      <c r="U63" s="739">
        <v>22264184</v>
      </c>
      <c r="V63" s="769">
        <v>2719621</v>
      </c>
      <c r="W63" s="735" t="s">
        <v>88</v>
      </c>
      <c r="X63" s="770">
        <v>309</v>
      </c>
      <c r="Y63" s="55"/>
      <c r="Z63" s="48"/>
      <c r="AA63" s="48"/>
      <c r="AB63" s="48"/>
      <c r="AC63" s="48"/>
    </row>
    <row r="64" spans="1:29" s="45" customFormat="1" ht="12">
      <c r="A64" s="544"/>
      <c r="B64" s="771"/>
      <c r="C64" s="771" t="s">
        <v>591</v>
      </c>
      <c r="D64" s="772"/>
      <c r="E64" s="772"/>
      <c r="F64" s="772"/>
      <c r="G64" s="772"/>
      <c r="H64" s="772"/>
      <c r="I64" s="772"/>
      <c r="J64" s="772"/>
      <c r="K64" s="772"/>
      <c r="L64" s="772"/>
      <c r="M64" s="772"/>
      <c r="N64" s="772"/>
      <c r="O64" s="772"/>
      <c r="P64" s="772"/>
      <c r="Q64" s="772"/>
      <c r="R64" s="772"/>
      <c r="S64" s="772"/>
      <c r="T64" s="772"/>
      <c r="U64" s="772"/>
      <c r="V64" s="772"/>
      <c r="W64" s="773"/>
      <c r="X64" s="774"/>
      <c r="Y64" s="48"/>
      <c r="Z64" s="48"/>
      <c r="AA64" s="48"/>
      <c r="AB64" s="48"/>
      <c r="AC64" s="48"/>
    </row>
    <row r="65" spans="1:29" s="45" customFormat="1" ht="12">
      <c r="A65" s="544"/>
      <c r="B65" s="726"/>
      <c r="C65" s="726" t="s">
        <v>202</v>
      </c>
      <c r="D65" s="775"/>
      <c r="E65" s="775"/>
      <c r="F65" s="775"/>
      <c r="G65" s="775"/>
      <c r="H65" s="775"/>
      <c r="I65" s="775"/>
      <c r="J65" s="775"/>
      <c r="K65" s="776"/>
      <c r="L65" s="775"/>
      <c r="M65" s="775"/>
      <c r="N65" s="775"/>
      <c r="O65" s="775"/>
      <c r="P65" s="775"/>
      <c r="Q65" s="775"/>
      <c r="R65" s="775"/>
      <c r="S65" s="775"/>
      <c r="T65" s="775"/>
      <c r="U65" s="775"/>
      <c r="V65" s="775"/>
      <c r="W65" s="727"/>
      <c r="X65" s="777"/>
      <c r="Y65" s="48"/>
      <c r="Z65" s="48"/>
      <c r="AA65" s="48"/>
      <c r="AB65" s="48"/>
      <c r="AC65" s="48"/>
    </row>
    <row r="66" spans="1:29" s="45" customFormat="1" ht="12">
      <c r="A66" s="50"/>
      <c r="B66" s="50"/>
      <c r="C66" s="50"/>
      <c r="D66" s="51"/>
      <c r="E66" s="51"/>
      <c r="F66" s="51"/>
      <c r="G66" s="51"/>
      <c r="H66" s="51"/>
      <c r="I66" s="51"/>
      <c r="J66" s="51"/>
      <c r="K66" s="52"/>
      <c r="L66" s="51"/>
      <c r="M66" s="51"/>
      <c r="N66" s="51"/>
      <c r="O66" s="51"/>
      <c r="P66" s="51"/>
      <c r="Q66" s="51"/>
      <c r="R66" s="51"/>
      <c r="S66" s="51"/>
      <c r="T66" s="51"/>
      <c r="U66" s="51"/>
      <c r="V66" s="51"/>
      <c r="W66" s="44"/>
      <c r="X66" s="48"/>
      <c r="Y66" s="48"/>
      <c r="Z66" s="48"/>
      <c r="AA66" s="48"/>
      <c r="AB66" s="48"/>
      <c r="AC66" s="48"/>
    </row>
    <row r="67" spans="1:29" s="45" customFormat="1" ht="11.25">
      <c r="A67" s="517"/>
      <c r="B67" s="517"/>
      <c r="C67" s="55"/>
      <c r="D67" s="55"/>
      <c r="E67" s="55"/>
      <c r="F67" s="55"/>
      <c r="G67" s="55"/>
      <c r="H67" s="55"/>
      <c r="I67" s="55"/>
      <c r="J67" s="55"/>
      <c r="K67" s="55"/>
      <c r="L67" s="55"/>
      <c r="M67" s="55"/>
      <c r="N67" s="55"/>
      <c r="O67" s="55"/>
      <c r="P67" s="55"/>
      <c r="Q67" s="55"/>
      <c r="R67" s="55"/>
      <c r="S67" s="55"/>
      <c r="T67" s="55"/>
      <c r="U67" s="55"/>
      <c r="V67" s="55"/>
      <c r="W67" s="517"/>
      <c r="X67" s="55"/>
      <c r="Y67" s="55"/>
      <c r="Z67" s="55"/>
      <c r="AA67" s="55"/>
      <c r="AB67" s="48"/>
      <c r="AC67" s="48"/>
    </row>
    <row r="68" spans="1:29" s="45" customFormat="1" ht="11.25">
      <c r="A68" s="517"/>
      <c r="B68" s="517"/>
      <c r="C68" s="55"/>
      <c r="D68" s="55"/>
      <c r="E68" s="55"/>
      <c r="F68" s="518"/>
      <c r="G68" s="55"/>
      <c r="H68" s="55"/>
      <c r="I68" s="55"/>
      <c r="J68" s="55"/>
      <c r="K68" s="55"/>
      <c r="L68" s="55"/>
      <c r="M68" s="55"/>
      <c r="N68" s="55"/>
      <c r="O68" s="55"/>
      <c r="P68" s="55"/>
      <c r="Q68" s="519"/>
      <c r="R68" s="55"/>
      <c r="S68" s="55"/>
      <c r="T68" s="55"/>
      <c r="U68" s="55"/>
      <c r="V68" s="55"/>
      <c r="W68" s="517"/>
      <c r="X68" s="55"/>
      <c r="Y68" s="55"/>
      <c r="Z68" s="55"/>
      <c r="AA68" s="55"/>
      <c r="AB68" s="48"/>
      <c r="AC68" s="48"/>
    </row>
    <row r="69" spans="1:29" s="45" customFormat="1" ht="11.25">
      <c r="A69" s="517"/>
      <c r="B69" s="519"/>
      <c r="C69" s="55"/>
      <c r="D69" s="55"/>
      <c r="E69" s="55"/>
      <c r="F69" s="518"/>
      <c r="G69" s="55"/>
      <c r="H69" s="55"/>
      <c r="I69" s="55"/>
      <c r="J69" s="55"/>
      <c r="K69" s="55"/>
      <c r="L69" s="55"/>
      <c r="M69" s="55"/>
      <c r="N69" s="55"/>
      <c r="O69" s="55"/>
      <c r="P69" s="55"/>
      <c r="Q69" s="519"/>
      <c r="R69" s="55"/>
      <c r="S69" s="55"/>
      <c r="T69" s="55"/>
      <c r="U69" s="55"/>
      <c r="V69" s="55"/>
      <c r="W69" s="519"/>
      <c r="X69" s="55"/>
      <c r="Y69" s="55"/>
      <c r="Z69" s="55"/>
      <c r="AA69" s="55"/>
      <c r="AB69" s="48"/>
      <c r="AC69" s="48"/>
    </row>
    <row r="70" spans="1:29" s="45" customFormat="1" ht="11.25">
      <c r="A70" s="517"/>
      <c r="B70" s="519"/>
      <c r="C70" s="55"/>
      <c r="D70" s="55"/>
      <c r="E70" s="55"/>
      <c r="F70" s="55"/>
      <c r="G70" s="55"/>
      <c r="H70" s="55"/>
      <c r="I70" s="55"/>
      <c r="J70" s="55"/>
      <c r="K70" s="55"/>
      <c r="L70" s="55"/>
      <c r="M70" s="55"/>
      <c r="N70" s="55"/>
      <c r="O70" s="55"/>
      <c r="P70" s="55"/>
      <c r="Q70" s="55"/>
      <c r="R70" s="55"/>
      <c r="S70" s="55"/>
      <c r="T70" s="55"/>
      <c r="U70" s="55"/>
      <c r="V70" s="55"/>
      <c r="W70" s="519"/>
      <c r="X70" s="55"/>
      <c r="Y70" s="55"/>
      <c r="Z70" s="55"/>
      <c r="AA70" s="55"/>
      <c r="AB70" s="48"/>
      <c r="AC70" s="48"/>
    </row>
    <row r="71" spans="1:29" s="45" customFormat="1" ht="11.25">
      <c r="A71" s="517"/>
      <c r="B71" s="519"/>
      <c r="C71" s="55"/>
      <c r="D71" s="55"/>
      <c r="E71" s="55"/>
      <c r="F71" s="55"/>
      <c r="G71" s="55"/>
      <c r="H71" s="55"/>
      <c r="I71" s="55"/>
      <c r="J71" s="55"/>
      <c r="K71" s="55"/>
      <c r="L71" s="55"/>
      <c r="M71" s="55"/>
      <c r="N71" s="55"/>
      <c r="O71" s="55"/>
      <c r="P71" s="55"/>
      <c r="Q71" s="55"/>
      <c r="R71" s="55"/>
      <c r="S71" s="55"/>
      <c r="T71" s="55"/>
      <c r="U71" s="55"/>
      <c r="V71" s="55"/>
      <c r="W71" s="519"/>
      <c r="X71" s="55"/>
      <c r="Y71" s="55"/>
      <c r="Z71" s="55"/>
      <c r="AA71" s="55"/>
      <c r="AB71" s="48"/>
      <c r="AC71" s="48"/>
    </row>
    <row r="72" spans="1:29" s="45" customFormat="1" ht="11.25">
      <c r="A72" s="517"/>
      <c r="B72" s="519"/>
      <c r="C72" s="55"/>
      <c r="D72" s="55"/>
      <c r="E72" s="55"/>
      <c r="F72" s="55"/>
      <c r="G72" s="55"/>
      <c r="H72" s="55"/>
      <c r="I72" s="55"/>
      <c r="J72" s="55"/>
      <c r="K72" s="55"/>
      <c r="L72" s="55"/>
      <c r="M72" s="55"/>
      <c r="N72" s="55"/>
      <c r="O72" s="55"/>
      <c r="P72" s="55"/>
      <c r="Q72" s="55"/>
      <c r="R72" s="55"/>
      <c r="S72" s="55"/>
      <c r="T72" s="55"/>
      <c r="U72" s="55"/>
      <c r="V72" s="55"/>
      <c r="W72" s="519"/>
      <c r="X72" s="55"/>
      <c r="Y72" s="55"/>
      <c r="Z72" s="55"/>
      <c r="AA72" s="55"/>
      <c r="AB72" s="48"/>
      <c r="AC72" s="48"/>
    </row>
    <row r="73" spans="1:29" s="45" customFormat="1" ht="11.25">
      <c r="A73" s="517"/>
      <c r="B73" s="519"/>
      <c r="C73" s="55"/>
      <c r="D73" s="55"/>
      <c r="E73" s="55"/>
      <c r="F73" s="55"/>
      <c r="G73" s="55"/>
      <c r="H73" s="55"/>
      <c r="I73" s="55"/>
      <c r="J73" s="55"/>
      <c r="K73" s="55"/>
      <c r="L73" s="55"/>
      <c r="M73" s="55"/>
      <c r="N73" s="55"/>
      <c r="O73" s="55"/>
      <c r="P73" s="55"/>
      <c r="Q73" s="55"/>
      <c r="R73" s="55"/>
      <c r="S73" s="55"/>
      <c r="T73" s="55"/>
      <c r="U73" s="55"/>
      <c r="V73" s="55"/>
      <c r="W73" s="519"/>
      <c r="X73" s="55"/>
      <c r="Y73" s="55"/>
      <c r="Z73" s="55"/>
      <c r="AA73" s="55"/>
      <c r="AB73" s="48"/>
      <c r="AC73" s="48"/>
    </row>
    <row r="74" spans="1:29" s="45" customFormat="1" ht="11.25">
      <c r="A74" s="517"/>
      <c r="B74" s="519"/>
      <c r="C74" s="55"/>
      <c r="D74" s="55"/>
      <c r="E74" s="55"/>
      <c r="F74" s="55"/>
      <c r="G74" s="55"/>
      <c r="H74" s="55"/>
      <c r="I74" s="55"/>
      <c r="J74" s="55"/>
      <c r="K74" s="55"/>
      <c r="L74" s="55"/>
      <c r="M74" s="55"/>
      <c r="N74" s="55"/>
      <c r="O74" s="55"/>
      <c r="P74" s="55"/>
      <c r="Q74" s="55"/>
      <c r="R74" s="55"/>
      <c r="S74" s="55"/>
      <c r="T74" s="55"/>
      <c r="U74" s="55"/>
      <c r="V74" s="55"/>
      <c r="W74" s="519"/>
      <c r="X74" s="55"/>
      <c r="Y74" s="55"/>
      <c r="Z74" s="55"/>
      <c r="AA74" s="55"/>
      <c r="AB74" s="48"/>
      <c r="AC74" s="48"/>
    </row>
    <row r="75" spans="1:29" s="45" customFormat="1" ht="11.25">
      <c r="A75" s="517"/>
      <c r="B75" s="519"/>
      <c r="C75" s="55"/>
      <c r="D75" s="55"/>
      <c r="E75" s="55"/>
      <c r="F75" s="55"/>
      <c r="G75" s="55"/>
      <c r="H75" s="55"/>
      <c r="I75" s="55"/>
      <c r="J75" s="55"/>
      <c r="K75" s="55"/>
      <c r="L75" s="55"/>
      <c r="M75" s="55"/>
      <c r="N75" s="55"/>
      <c r="O75" s="55"/>
      <c r="P75" s="55"/>
      <c r="Q75" s="55"/>
      <c r="R75" s="55"/>
      <c r="S75" s="55"/>
      <c r="T75" s="55"/>
      <c r="U75" s="55"/>
      <c r="V75" s="55"/>
      <c r="W75" s="519"/>
      <c r="X75" s="55"/>
      <c r="Y75" s="55"/>
      <c r="Z75" s="55"/>
      <c r="AA75" s="55"/>
      <c r="AB75" s="48"/>
      <c r="AC75" s="48"/>
    </row>
    <row r="76" spans="1:29" s="45" customFormat="1" ht="11.25">
      <c r="A76" s="517"/>
      <c r="B76" s="519"/>
      <c r="C76" s="55"/>
      <c r="D76" s="55"/>
      <c r="E76" s="55"/>
      <c r="F76" s="55"/>
      <c r="G76" s="55"/>
      <c r="H76" s="55"/>
      <c r="I76" s="55"/>
      <c r="J76" s="55"/>
      <c r="K76" s="55"/>
      <c r="L76" s="55"/>
      <c r="M76" s="55"/>
      <c r="N76" s="55"/>
      <c r="O76" s="55"/>
      <c r="P76" s="55"/>
      <c r="Q76" s="55"/>
      <c r="R76" s="55"/>
      <c r="S76" s="55"/>
      <c r="T76" s="55"/>
      <c r="U76" s="55"/>
      <c r="V76" s="55"/>
      <c r="W76" s="519"/>
      <c r="X76" s="55"/>
      <c r="Y76" s="55"/>
      <c r="Z76" s="55"/>
      <c r="AA76" s="55"/>
      <c r="AB76" s="48"/>
      <c r="AC76" s="48"/>
    </row>
    <row r="77" spans="1:27" ht="12">
      <c r="A77" s="94"/>
      <c r="B77" s="519"/>
      <c r="C77" s="55"/>
      <c r="D77" s="55"/>
      <c r="E77" s="55"/>
      <c r="F77" s="55"/>
      <c r="G77" s="55"/>
      <c r="H77" s="55"/>
      <c r="I77" s="55"/>
      <c r="J77" s="55"/>
      <c r="K77" s="55"/>
      <c r="L77" s="55"/>
      <c r="M77" s="55"/>
      <c r="N77" s="55"/>
      <c r="O77" s="55"/>
      <c r="P77" s="55"/>
      <c r="Q77" s="55"/>
      <c r="R77" s="55"/>
      <c r="S77" s="55"/>
      <c r="T77" s="55"/>
      <c r="U77" s="55"/>
      <c r="V77" s="55"/>
      <c r="W77" s="519"/>
      <c r="X77" s="94"/>
      <c r="Y77" s="94"/>
      <c r="Z77" s="94"/>
      <c r="AA77" s="94"/>
    </row>
    <row r="78" spans="1:65" ht="12">
      <c r="A78" s="94"/>
      <c r="B78" s="519"/>
      <c r="C78" s="55"/>
      <c r="D78" s="55"/>
      <c r="E78" s="55"/>
      <c r="F78" s="55"/>
      <c r="G78" s="55"/>
      <c r="H78" s="55"/>
      <c r="I78" s="55"/>
      <c r="J78" s="55"/>
      <c r="K78" s="55"/>
      <c r="L78" s="55"/>
      <c r="M78" s="55"/>
      <c r="N78" s="55"/>
      <c r="O78" s="55"/>
      <c r="P78" s="55"/>
      <c r="Q78" s="55"/>
      <c r="R78" s="55"/>
      <c r="S78" s="55"/>
      <c r="T78" s="55"/>
      <c r="U78" s="55"/>
      <c r="V78" s="55"/>
      <c r="W78" s="519"/>
      <c r="X78" s="94"/>
      <c r="Y78" s="94"/>
      <c r="Z78" s="94"/>
      <c r="AA78" s="94"/>
      <c r="BM78" s="43">
        <f>SUM($BM$70:$BM$76)-BM12</f>
        <v>0</v>
      </c>
    </row>
    <row r="79" spans="1:27" ht="12">
      <c r="A79" s="94"/>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row>
    <row r="80" spans="1:27" ht="12">
      <c r="A80" s="94"/>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row>
    <row r="81" spans="1:27" ht="12">
      <c r="A81" s="94"/>
      <c r="B81" s="94"/>
      <c r="C81" s="94"/>
      <c r="D81" s="94"/>
      <c r="E81" s="94"/>
      <c r="F81" s="94"/>
      <c r="G81" s="94"/>
      <c r="H81" s="94"/>
      <c r="I81" s="94"/>
      <c r="J81" s="94"/>
      <c r="K81" s="94"/>
      <c r="L81" s="94"/>
      <c r="M81" s="94"/>
      <c r="N81" s="94"/>
      <c r="O81" s="94"/>
      <c r="P81" s="94"/>
      <c r="Q81" s="94"/>
      <c r="R81" s="94"/>
      <c r="S81" s="94"/>
      <c r="T81" s="94"/>
      <c r="U81" s="94"/>
      <c r="V81" s="94"/>
      <c r="W81" s="94"/>
      <c r="X81" s="94"/>
      <c r="Y81" s="94"/>
      <c r="Z81" s="94"/>
      <c r="AA81" s="94"/>
    </row>
    <row r="82" spans="1:27" ht="12">
      <c r="A82" s="94"/>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row>
    <row r="83" spans="1:27" ht="12">
      <c r="A83" s="94"/>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row>
    <row r="84" spans="1:27" ht="12">
      <c r="A84" s="94"/>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row>
    <row r="85" spans="1:27" ht="12">
      <c r="A85" s="94"/>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row>
  </sheetData>
  <sheetProtection/>
  <printOptions horizontalCentered="1"/>
  <pageMargins left="0.16" right="0.1968503937007874" top="0.5905511811023623" bottom="0.16" header="0.3" footer="0.52"/>
  <pageSetup blackAndWhite="1" firstPageNumber="76" useFirstPageNumber="1" horizontalDpi="300" verticalDpi="300" orientation="portrait" pageOrder="overThenDown" paperSize="9" scale="66" r:id="rId2"/>
  <headerFooter alignWithMargins="0">
    <oddHeader>&amp;C&amp;F</oddHeader>
    <oddFooter>&amp;C&amp;A</oddFooter>
  </headerFooter>
  <colBreaks count="1" manualBreakCount="1">
    <brk id="11" max="64" man="1"/>
  </colBreaks>
  <drawing r:id="rId1"/>
</worksheet>
</file>

<file path=xl/worksheets/sheet20.xml><?xml version="1.0" encoding="utf-8"?>
<worksheet xmlns="http://schemas.openxmlformats.org/spreadsheetml/2006/main" xmlns:r="http://schemas.openxmlformats.org/officeDocument/2006/relationships">
  <sheetPr>
    <pageSetUpPr fitToPage="1"/>
  </sheetPr>
  <dimension ref="A1:U62"/>
  <sheetViews>
    <sheetView view="pageBreakPreview" zoomScaleSheetLayoutView="100" zoomScalePageLayoutView="0" workbookViewId="0" topLeftCell="A1">
      <selection activeCell="B1" sqref="B1"/>
    </sheetView>
  </sheetViews>
  <sheetFormatPr defaultColWidth="9.00390625" defaultRowHeight="12.75"/>
  <cols>
    <col min="1" max="1" width="4.25390625" style="218" customWidth="1"/>
    <col min="2" max="2" width="11.75390625" style="218" customWidth="1"/>
    <col min="3" max="3" width="12.75390625" style="0" customWidth="1"/>
    <col min="4" max="4" width="7.25390625" style="0" customWidth="1"/>
    <col min="5" max="5" width="10.375" style="0" customWidth="1"/>
    <col min="6" max="6" width="7.25390625" style="0" customWidth="1"/>
    <col min="7" max="7" width="11.375" style="0" customWidth="1"/>
    <col min="8" max="8" width="7.25390625" style="0" customWidth="1"/>
    <col min="9" max="9" width="12.00390625" style="0" customWidth="1"/>
    <col min="10" max="10" width="7.25390625" style="0" customWidth="1"/>
    <col min="11" max="11" width="12.625" style="0" customWidth="1"/>
    <col min="12" max="12" width="10.75390625" style="0" customWidth="1"/>
    <col min="13" max="13" width="7.00390625" style="0" customWidth="1"/>
    <col min="14" max="14" width="9.75390625" style="0" customWidth="1"/>
    <col min="15" max="15" width="10.875" style="0" customWidth="1"/>
    <col min="16" max="16" width="12.625" style="0" customWidth="1"/>
    <col min="17" max="17" width="12.00390625" style="0" customWidth="1"/>
    <col min="18" max="18" width="14.625" style="0" customWidth="1"/>
    <col min="19" max="19" width="10.75390625" style="0" customWidth="1"/>
    <col min="20" max="20" width="11.75390625" style="218" customWidth="1"/>
    <col min="21" max="21" width="4.625" style="0" customWidth="1"/>
  </cols>
  <sheetData>
    <row r="1" spans="1:21" ht="20.25" customHeight="1">
      <c r="A1" s="1126" t="s">
        <v>730</v>
      </c>
      <c r="B1" s="958"/>
      <c r="C1" s="646"/>
      <c r="D1" s="646"/>
      <c r="E1" s="1087"/>
      <c r="F1" s="646"/>
      <c r="G1" s="646"/>
      <c r="H1" s="646"/>
      <c r="I1" s="646"/>
      <c r="J1" s="646"/>
      <c r="K1" s="646"/>
      <c r="L1" s="544"/>
      <c r="M1" s="544"/>
      <c r="N1" s="544"/>
      <c r="O1" s="544"/>
      <c r="P1" s="544"/>
      <c r="Q1" s="544"/>
      <c r="R1" s="544"/>
      <c r="S1" s="544"/>
      <c r="T1" s="540"/>
      <c r="U1" s="544"/>
    </row>
    <row r="2" spans="1:21" ht="15" customHeight="1">
      <c r="A2" s="1088" t="s">
        <v>276</v>
      </c>
      <c r="B2" s="958"/>
      <c r="C2" s="646"/>
      <c r="D2" s="646"/>
      <c r="E2" s="1087"/>
      <c r="F2" s="646"/>
      <c r="G2" s="646"/>
      <c r="H2" s="646"/>
      <c r="I2" s="646"/>
      <c r="J2" s="646"/>
      <c r="K2" s="646"/>
      <c r="L2" s="544"/>
      <c r="M2" s="544"/>
      <c r="N2" s="544"/>
      <c r="O2" s="544"/>
      <c r="P2" s="544"/>
      <c r="Q2" s="544"/>
      <c r="R2" s="544"/>
      <c r="S2" s="544"/>
      <c r="T2" s="540"/>
      <c r="U2" s="544"/>
    </row>
    <row r="3" spans="1:21" ht="12.75" customHeight="1">
      <c r="A3" s="1089"/>
      <c r="B3" s="1089"/>
      <c r="C3" s="1090" t="s">
        <v>406</v>
      </c>
      <c r="D3" s="1091"/>
      <c r="E3" s="1092"/>
      <c r="F3" s="1091"/>
      <c r="G3" s="1092"/>
      <c r="H3" s="1092"/>
      <c r="I3" s="1092"/>
      <c r="J3" s="1092"/>
      <c r="K3" s="1093"/>
      <c r="L3" s="784" t="s">
        <v>162</v>
      </c>
      <c r="M3" s="784" t="s">
        <v>407</v>
      </c>
      <c r="N3" s="784" t="s">
        <v>408</v>
      </c>
      <c r="O3" s="784" t="s">
        <v>409</v>
      </c>
      <c r="P3" s="784"/>
      <c r="Q3" s="784" t="s">
        <v>162</v>
      </c>
      <c r="R3" s="1094" t="s">
        <v>410</v>
      </c>
      <c r="S3" s="1095"/>
      <c r="T3" s="1096"/>
      <c r="U3" s="1097"/>
    </row>
    <row r="4" spans="1:21" ht="12.75" customHeight="1">
      <c r="A4" s="657" t="s">
        <v>7</v>
      </c>
      <c r="B4" s="657" t="s">
        <v>8</v>
      </c>
      <c r="C4" s="1098" t="s">
        <v>411</v>
      </c>
      <c r="D4" s="1099"/>
      <c r="E4" s="1098" t="s">
        <v>412</v>
      </c>
      <c r="F4" s="1099"/>
      <c r="G4" s="1098" t="s">
        <v>413</v>
      </c>
      <c r="H4" s="1100"/>
      <c r="I4" s="1098" t="s">
        <v>414</v>
      </c>
      <c r="J4" s="1100"/>
      <c r="K4" s="1101" t="s">
        <v>221</v>
      </c>
      <c r="L4" s="740"/>
      <c r="M4" s="740" t="s">
        <v>415</v>
      </c>
      <c r="N4" s="740"/>
      <c r="O4" s="740"/>
      <c r="P4" s="740" t="s">
        <v>416</v>
      </c>
      <c r="Q4" s="740"/>
      <c r="R4" s="1102"/>
      <c r="S4" s="1097"/>
      <c r="T4" s="602" t="s">
        <v>8</v>
      </c>
      <c r="U4" s="742" t="s">
        <v>7</v>
      </c>
    </row>
    <row r="5" spans="1:21" ht="12.75" customHeight="1">
      <c r="A5" s="657"/>
      <c r="B5" s="657"/>
      <c r="C5" s="784" t="s">
        <v>417</v>
      </c>
      <c r="D5" s="1103" t="s">
        <v>418</v>
      </c>
      <c r="E5" s="784" t="s">
        <v>417</v>
      </c>
      <c r="F5" s="1103" t="s">
        <v>418</v>
      </c>
      <c r="G5" s="784" t="s">
        <v>417</v>
      </c>
      <c r="H5" s="1102" t="s">
        <v>418</v>
      </c>
      <c r="I5" s="784" t="s">
        <v>417</v>
      </c>
      <c r="J5" s="1102" t="s">
        <v>418</v>
      </c>
      <c r="K5" s="1101" t="s">
        <v>417</v>
      </c>
      <c r="L5" s="740" t="s">
        <v>419</v>
      </c>
      <c r="M5" s="740" t="s">
        <v>420</v>
      </c>
      <c r="N5" s="740" t="s">
        <v>421</v>
      </c>
      <c r="O5" s="740" t="s">
        <v>422</v>
      </c>
      <c r="P5" s="740"/>
      <c r="Q5" s="740" t="s">
        <v>423</v>
      </c>
      <c r="R5" s="740" t="s">
        <v>424</v>
      </c>
      <c r="S5" s="787" t="s">
        <v>425</v>
      </c>
      <c r="T5" s="654"/>
      <c r="U5" s="742"/>
    </row>
    <row r="6" spans="1:21" ht="12.75" customHeight="1">
      <c r="A6" s="1104"/>
      <c r="B6" s="444" t="str">
        <f>'[4]14-2表(医療)'!B6</f>
        <v>２８(県計)</v>
      </c>
      <c r="C6" s="436"/>
      <c r="D6" s="437"/>
      <c r="E6" s="437"/>
      <c r="F6" s="437"/>
      <c r="G6" s="437"/>
      <c r="H6" s="437"/>
      <c r="I6" s="437"/>
      <c r="J6" s="437"/>
      <c r="K6" s="437"/>
      <c r="L6" s="437"/>
      <c r="M6" s="437"/>
      <c r="N6" s="437"/>
      <c r="O6" s="437"/>
      <c r="P6" s="437"/>
      <c r="Q6" s="1076">
        <v>28483729</v>
      </c>
      <c r="R6" s="1076"/>
      <c r="S6" s="1076"/>
      <c r="T6" s="444" t="str">
        <f>B6</f>
        <v>２８(県計)</v>
      </c>
      <c r="U6" s="437"/>
    </row>
    <row r="7" spans="1:21" ht="12.75" customHeight="1">
      <c r="A7" s="443"/>
      <c r="B7" s="602" t="s">
        <v>34</v>
      </c>
      <c r="C7" s="1077">
        <v>18611544</v>
      </c>
      <c r="D7" s="438">
        <v>54.910000000000004</v>
      </c>
      <c r="E7" s="1077">
        <v>258913</v>
      </c>
      <c r="F7" s="438">
        <v>0.76</v>
      </c>
      <c r="G7" s="1077">
        <v>9896071</v>
      </c>
      <c r="H7" s="439">
        <v>29.2</v>
      </c>
      <c r="I7" s="1077">
        <v>5127691</v>
      </c>
      <c r="J7" s="439">
        <v>15.13</v>
      </c>
      <c r="K7" s="1077">
        <v>33894219</v>
      </c>
      <c r="L7" s="1077">
        <v>4562110</v>
      </c>
      <c r="M7" s="1077">
        <v>517</v>
      </c>
      <c r="N7" s="1077">
        <v>564314</v>
      </c>
      <c r="O7" s="1077">
        <v>3187880</v>
      </c>
      <c r="P7" s="1077">
        <v>-1473019</v>
      </c>
      <c r="Q7" s="1077">
        <v>24106379</v>
      </c>
      <c r="R7" s="1077">
        <v>739071913</v>
      </c>
      <c r="S7" s="1077">
        <v>6051952</v>
      </c>
      <c r="T7" s="602" t="s">
        <v>34</v>
      </c>
      <c r="U7" s="1078"/>
    </row>
    <row r="8" spans="1:21" ht="12.75" customHeight="1">
      <c r="A8" s="443"/>
      <c r="B8" s="602" t="s">
        <v>35</v>
      </c>
      <c r="C8" s="1077">
        <v>738003</v>
      </c>
      <c r="D8" s="438">
        <v>49.379999999999995</v>
      </c>
      <c r="E8" s="1077">
        <v>36720</v>
      </c>
      <c r="F8" s="438">
        <v>2.46</v>
      </c>
      <c r="G8" s="1077">
        <v>499553</v>
      </c>
      <c r="H8" s="439">
        <v>33.43</v>
      </c>
      <c r="I8" s="1077">
        <v>220201</v>
      </c>
      <c r="J8" s="439">
        <v>14.73</v>
      </c>
      <c r="K8" s="1077">
        <v>1494477</v>
      </c>
      <c r="L8" s="1077">
        <v>192670</v>
      </c>
      <c r="M8" s="1077">
        <v>877</v>
      </c>
      <c r="N8" s="1077">
        <v>4928</v>
      </c>
      <c r="O8" s="1077">
        <v>71313</v>
      </c>
      <c r="P8" s="1077">
        <v>-14160</v>
      </c>
      <c r="Q8" s="1077">
        <v>1210529</v>
      </c>
      <c r="R8" s="1077">
        <v>35533109</v>
      </c>
      <c r="S8" s="1077">
        <v>712448</v>
      </c>
      <c r="T8" s="602" t="s">
        <v>35</v>
      </c>
      <c r="U8" s="1078"/>
    </row>
    <row r="9" spans="1:21" ht="12.75" customHeight="1">
      <c r="A9" s="443"/>
      <c r="B9" s="602" t="s">
        <v>36</v>
      </c>
      <c r="C9" s="1077">
        <v>19349547</v>
      </c>
      <c r="D9" s="438">
        <v>54.67</v>
      </c>
      <c r="E9" s="1077">
        <v>295633</v>
      </c>
      <c r="F9" s="438">
        <v>0.84</v>
      </c>
      <c r="G9" s="1077">
        <v>10395624</v>
      </c>
      <c r="H9" s="439">
        <v>29.38</v>
      </c>
      <c r="I9" s="1077">
        <v>5347892</v>
      </c>
      <c r="J9" s="439">
        <v>15.11</v>
      </c>
      <c r="K9" s="1077">
        <v>35388696</v>
      </c>
      <c r="L9" s="1077">
        <v>4754780</v>
      </c>
      <c r="M9" s="1077">
        <v>1394</v>
      </c>
      <c r="N9" s="1077">
        <v>569242</v>
      </c>
      <c r="O9" s="1077">
        <v>3259193</v>
      </c>
      <c r="P9" s="1077">
        <v>-1487179</v>
      </c>
      <c r="Q9" s="1077">
        <v>25316908</v>
      </c>
      <c r="R9" s="1077">
        <v>774605022</v>
      </c>
      <c r="S9" s="1077">
        <v>6764400</v>
      </c>
      <c r="T9" s="602" t="s">
        <v>36</v>
      </c>
      <c r="U9" s="1078"/>
    </row>
    <row r="10" spans="1:21" ht="12.75" customHeight="1">
      <c r="A10" s="443"/>
      <c r="B10" s="602" t="s">
        <v>38</v>
      </c>
      <c r="C10" s="435" t="s">
        <v>95</v>
      </c>
      <c r="D10" s="435" t="s">
        <v>95</v>
      </c>
      <c r="E10" s="435" t="s">
        <v>95</v>
      </c>
      <c r="F10" s="435" t="s">
        <v>95</v>
      </c>
      <c r="G10" s="435" t="s">
        <v>95</v>
      </c>
      <c r="H10" s="435" t="s">
        <v>95</v>
      </c>
      <c r="I10" s="435" t="s">
        <v>95</v>
      </c>
      <c r="J10" s="435" t="s">
        <v>95</v>
      </c>
      <c r="K10" s="435" t="s">
        <v>95</v>
      </c>
      <c r="L10" s="435" t="s">
        <v>95</v>
      </c>
      <c r="M10" s="435" t="s">
        <v>95</v>
      </c>
      <c r="N10" s="435" t="s">
        <v>95</v>
      </c>
      <c r="O10" s="435" t="s">
        <v>95</v>
      </c>
      <c r="P10" s="435" t="s">
        <v>95</v>
      </c>
      <c r="Q10" s="1077">
        <v>3166821</v>
      </c>
      <c r="R10" s="1079" t="s">
        <v>95</v>
      </c>
      <c r="S10" s="1079" t="s">
        <v>95</v>
      </c>
      <c r="T10" s="602" t="s">
        <v>38</v>
      </c>
      <c r="U10" s="1078"/>
    </row>
    <row r="11" spans="1:21" ht="21" customHeight="1">
      <c r="A11" s="1105">
        <v>1</v>
      </c>
      <c r="B11" s="881" t="s">
        <v>40</v>
      </c>
      <c r="C11" s="1077">
        <v>5764091</v>
      </c>
      <c r="D11" s="1080">
        <v>56.779999999999994</v>
      </c>
      <c r="E11" s="1077">
        <v>0</v>
      </c>
      <c r="F11" s="1080">
        <v>0</v>
      </c>
      <c r="G11" s="1077">
        <v>2610799</v>
      </c>
      <c r="H11" s="1080">
        <v>25.71</v>
      </c>
      <c r="I11" s="1077">
        <v>1778078</v>
      </c>
      <c r="J11" s="1080">
        <v>17.51</v>
      </c>
      <c r="K11" s="1077">
        <v>10152968</v>
      </c>
      <c r="L11" s="1077">
        <v>1446852</v>
      </c>
      <c r="M11" s="1077">
        <v>334</v>
      </c>
      <c r="N11" s="1077">
        <v>252295</v>
      </c>
      <c r="O11" s="1077">
        <v>860120</v>
      </c>
      <c r="P11" s="1077">
        <v>-651756</v>
      </c>
      <c r="Q11" s="1077">
        <v>6941611</v>
      </c>
      <c r="R11" s="1077">
        <v>177246589</v>
      </c>
      <c r="S11" s="1077">
        <v>0</v>
      </c>
      <c r="T11" s="881" t="s">
        <v>40</v>
      </c>
      <c r="U11" s="1081">
        <v>1</v>
      </c>
    </row>
    <row r="12" spans="1:21" ht="12.75" customHeight="1">
      <c r="A12" s="1105">
        <v>2</v>
      </c>
      <c r="B12" s="881" t="s">
        <v>41</v>
      </c>
      <c r="C12" s="1077">
        <v>1311594</v>
      </c>
      <c r="D12" s="1080">
        <v>55.510000000000005</v>
      </c>
      <c r="E12" s="1077">
        <v>0</v>
      </c>
      <c r="F12" s="1080">
        <v>0</v>
      </c>
      <c r="G12" s="1077">
        <v>743487</v>
      </c>
      <c r="H12" s="1080">
        <v>31.47</v>
      </c>
      <c r="I12" s="1077">
        <v>307715</v>
      </c>
      <c r="J12" s="1080">
        <v>13.02</v>
      </c>
      <c r="K12" s="1077">
        <v>2362796</v>
      </c>
      <c r="L12" s="1077">
        <v>320406</v>
      </c>
      <c r="M12" s="1077">
        <v>0</v>
      </c>
      <c r="N12" s="1077">
        <v>20526</v>
      </c>
      <c r="O12" s="1077">
        <v>210155</v>
      </c>
      <c r="P12" s="1077">
        <v>-8227</v>
      </c>
      <c r="Q12" s="1077">
        <v>1803482</v>
      </c>
      <c r="R12" s="1077">
        <v>69031339</v>
      </c>
      <c r="S12" s="1077">
        <v>0</v>
      </c>
      <c r="T12" s="881" t="s">
        <v>41</v>
      </c>
      <c r="U12" s="1081">
        <v>2</v>
      </c>
    </row>
    <row r="13" spans="1:21" ht="12.75" customHeight="1">
      <c r="A13" s="1105">
        <v>3</v>
      </c>
      <c r="B13" s="881" t="s">
        <v>42</v>
      </c>
      <c r="C13" s="1077">
        <v>2069695</v>
      </c>
      <c r="D13" s="1080">
        <v>53.739999999999995</v>
      </c>
      <c r="E13" s="1077">
        <v>0</v>
      </c>
      <c r="F13" s="1080">
        <v>0</v>
      </c>
      <c r="G13" s="1077">
        <v>1220773</v>
      </c>
      <c r="H13" s="1080">
        <v>31.7</v>
      </c>
      <c r="I13" s="1077">
        <v>560574</v>
      </c>
      <c r="J13" s="1080">
        <v>14.56</v>
      </c>
      <c r="K13" s="1077">
        <v>3851042</v>
      </c>
      <c r="L13" s="1077">
        <v>583474</v>
      </c>
      <c r="M13" s="1077">
        <v>15</v>
      </c>
      <c r="N13" s="1077">
        <v>116424</v>
      </c>
      <c r="O13" s="1077">
        <v>227540</v>
      </c>
      <c r="P13" s="1077">
        <v>-352217</v>
      </c>
      <c r="Q13" s="1077">
        <v>2571372</v>
      </c>
      <c r="R13" s="1077">
        <v>61598106</v>
      </c>
      <c r="S13" s="1077">
        <v>0</v>
      </c>
      <c r="T13" s="881" t="s">
        <v>42</v>
      </c>
      <c r="U13" s="1081">
        <v>3</v>
      </c>
    </row>
    <row r="14" spans="1:21" ht="12.75" customHeight="1">
      <c r="A14" s="1105">
        <v>4</v>
      </c>
      <c r="B14" s="881" t="s">
        <v>43</v>
      </c>
      <c r="C14" s="1077">
        <v>651598</v>
      </c>
      <c r="D14" s="1080">
        <v>43.7</v>
      </c>
      <c r="E14" s="1077">
        <v>96649</v>
      </c>
      <c r="F14" s="1080">
        <v>6.48</v>
      </c>
      <c r="G14" s="1077">
        <v>512840</v>
      </c>
      <c r="H14" s="1080">
        <v>34.4</v>
      </c>
      <c r="I14" s="1077">
        <v>229928</v>
      </c>
      <c r="J14" s="1080">
        <v>15.42</v>
      </c>
      <c r="K14" s="1077">
        <v>1491015</v>
      </c>
      <c r="L14" s="1077">
        <v>233171</v>
      </c>
      <c r="M14" s="1077">
        <v>0</v>
      </c>
      <c r="N14" s="1077">
        <v>17582</v>
      </c>
      <c r="O14" s="1077">
        <v>140448</v>
      </c>
      <c r="P14" s="1077">
        <v>27149</v>
      </c>
      <c r="Q14" s="1077">
        <v>1126963</v>
      </c>
      <c r="R14" s="1077">
        <v>39490783</v>
      </c>
      <c r="S14" s="1077">
        <v>1932983</v>
      </c>
      <c r="T14" s="881" t="s">
        <v>43</v>
      </c>
      <c r="U14" s="1081">
        <v>4</v>
      </c>
    </row>
    <row r="15" spans="1:21" ht="12.75" customHeight="1">
      <c r="A15" s="1105">
        <v>5</v>
      </c>
      <c r="B15" s="881" t="s">
        <v>44</v>
      </c>
      <c r="C15" s="1077">
        <v>1796721</v>
      </c>
      <c r="D15" s="1080">
        <v>60.1</v>
      </c>
      <c r="E15" s="1077">
        <v>0</v>
      </c>
      <c r="F15" s="1080">
        <v>0</v>
      </c>
      <c r="G15" s="1077">
        <v>812683</v>
      </c>
      <c r="H15" s="1080">
        <v>27.18</v>
      </c>
      <c r="I15" s="1077">
        <v>380248</v>
      </c>
      <c r="J15" s="1080">
        <v>12.72</v>
      </c>
      <c r="K15" s="1077">
        <v>2989652</v>
      </c>
      <c r="L15" s="1077">
        <v>344731</v>
      </c>
      <c r="M15" s="1077">
        <v>0</v>
      </c>
      <c r="N15" s="1077">
        <v>79618</v>
      </c>
      <c r="O15" s="1077">
        <v>496571</v>
      </c>
      <c r="P15" s="1077">
        <v>-69075</v>
      </c>
      <c r="Q15" s="1077">
        <v>1999657</v>
      </c>
      <c r="R15" s="1077">
        <v>81669076</v>
      </c>
      <c r="S15" s="1077">
        <v>0</v>
      </c>
      <c r="T15" s="881" t="s">
        <v>44</v>
      </c>
      <c r="U15" s="1081">
        <v>5</v>
      </c>
    </row>
    <row r="16" spans="1:21" ht="12.75" customHeight="1">
      <c r="A16" s="1105">
        <v>6</v>
      </c>
      <c r="B16" s="881" t="s">
        <v>45</v>
      </c>
      <c r="C16" s="1077">
        <v>165933</v>
      </c>
      <c r="D16" s="1080">
        <v>49.41</v>
      </c>
      <c r="E16" s="1077">
        <v>17151</v>
      </c>
      <c r="F16" s="1080">
        <v>5.11</v>
      </c>
      <c r="G16" s="1077">
        <v>100362</v>
      </c>
      <c r="H16" s="1080">
        <v>29.89</v>
      </c>
      <c r="I16" s="1077">
        <v>52338</v>
      </c>
      <c r="J16" s="1080">
        <v>15.59</v>
      </c>
      <c r="K16" s="1077">
        <v>335784</v>
      </c>
      <c r="L16" s="1077">
        <v>47513</v>
      </c>
      <c r="M16" s="1077">
        <v>31</v>
      </c>
      <c r="N16" s="1077">
        <v>225</v>
      </c>
      <c r="O16" s="1077">
        <v>13329</v>
      </c>
      <c r="P16" s="1077">
        <v>-8289</v>
      </c>
      <c r="Q16" s="1077">
        <v>266397</v>
      </c>
      <c r="R16" s="1077">
        <v>6913803</v>
      </c>
      <c r="S16" s="1077">
        <v>343016</v>
      </c>
      <c r="T16" s="881" t="s">
        <v>45</v>
      </c>
      <c r="U16" s="1081">
        <v>6</v>
      </c>
    </row>
    <row r="17" spans="1:21" ht="12.75" customHeight="1">
      <c r="A17" s="1105">
        <v>7</v>
      </c>
      <c r="B17" s="881" t="s">
        <v>46</v>
      </c>
      <c r="C17" s="1077">
        <v>833170</v>
      </c>
      <c r="D17" s="1080">
        <v>69.6</v>
      </c>
      <c r="E17" s="1077">
        <v>0</v>
      </c>
      <c r="F17" s="1080">
        <v>0</v>
      </c>
      <c r="G17" s="1077">
        <v>253832</v>
      </c>
      <c r="H17" s="1080">
        <v>21.2</v>
      </c>
      <c r="I17" s="1077">
        <v>110079</v>
      </c>
      <c r="J17" s="1080">
        <v>9.2</v>
      </c>
      <c r="K17" s="1077">
        <v>1197081</v>
      </c>
      <c r="L17" s="1077">
        <v>99706</v>
      </c>
      <c r="M17" s="1077">
        <v>0</v>
      </c>
      <c r="N17" s="1077">
        <v>6369</v>
      </c>
      <c r="O17" s="1077">
        <v>341428</v>
      </c>
      <c r="P17" s="1077">
        <v>-121282</v>
      </c>
      <c r="Q17" s="1077">
        <v>628296</v>
      </c>
      <c r="R17" s="1077">
        <v>30858142</v>
      </c>
      <c r="S17" s="1077">
        <v>0</v>
      </c>
      <c r="T17" s="881" t="s">
        <v>46</v>
      </c>
      <c r="U17" s="1081">
        <v>7</v>
      </c>
    </row>
    <row r="18" spans="1:21" ht="12.75" customHeight="1">
      <c r="A18" s="1105">
        <v>8</v>
      </c>
      <c r="B18" s="881" t="s">
        <v>47</v>
      </c>
      <c r="C18" s="1077">
        <v>517043</v>
      </c>
      <c r="D18" s="1080">
        <v>47.510000000000005</v>
      </c>
      <c r="E18" s="1077">
        <v>0</v>
      </c>
      <c r="F18" s="1080">
        <v>0</v>
      </c>
      <c r="G18" s="1077">
        <v>372493</v>
      </c>
      <c r="H18" s="1080">
        <v>34.22</v>
      </c>
      <c r="I18" s="1077">
        <v>198906</v>
      </c>
      <c r="J18" s="1080">
        <v>18.27</v>
      </c>
      <c r="K18" s="1077">
        <v>1088442</v>
      </c>
      <c r="L18" s="1077">
        <v>173899</v>
      </c>
      <c r="M18" s="1077">
        <v>0</v>
      </c>
      <c r="N18" s="1077">
        <v>4853</v>
      </c>
      <c r="O18" s="1077">
        <v>104793</v>
      </c>
      <c r="P18" s="1077">
        <v>-72145</v>
      </c>
      <c r="Q18" s="1077">
        <v>732752</v>
      </c>
      <c r="R18" s="1077">
        <v>27502304</v>
      </c>
      <c r="S18" s="1077">
        <v>0</v>
      </c>
      <c r="T18" s="881" t="s">
        <v>47</v>
      </c>
      <c r="U18" s="1081">
        <v>8</v>
      </c>
    </row>
    <row r="19" spans="1:21" ht="12.75" customHeight="1">
      <c r="A19" s="1105">
        <v>9</v>
      </c>
      <c r="B19" s="881" t="s">
        <v>48</v>
      </c>
      <c r="C19" s="1077">
        <v>63578</v>
      </c>
      <c r="D19" s="1080">
        <v>42.68</v>
      </c>
      <c r="E19" s="1077">
        <v>0</v>
      </c>
      <c r="F19" s="1080">
        <v>0</v>
      </c>
      <c r="G19" s="1077">
        <v>54398</v>
      </c>
      <c r="H19" s="1080">
        <v>36.51</v>
      </c>
      <c r="I19" s="1077">
        <v>30999</v>
      </c>
      <c r="J19" s="1080">
        <v>20.81</v>
      </c>
      <c r="K19" s="1077">
        <v>148975</v>
      </c>
      <c r="L19" s="1077">
        <v>27151</v>
      </c>
      <c r="M19" s="1077">
        <v>0</v>
      </c>
      <c r="N19" s="1077">
        <v>68</v>
      </c>
      <c r="O19" s="1077">
        <v>7761</v>
      </c>
      <c r="P19" s="1077">
        <v>1357</v>
      </c>
      <c r="Q19" s="1077">
        <v>115352</v>
      </c>
      <c r="R19" s="1077">
        <v>3830006</v>
      </c>
      <c r="S19" s="1077">
        <v>0</v>
      </c>
      <c r="T19" s="881" t="s">
        <v>48</v>
      </c>
      <c r="U19" s="1081">
        <v>9</v>
      </c>
    </row>
    <row r="20" spans="1:21" ht="12.75" customHeight="1">
      <c r="A20" s="1105">
        <v>11</v>
      </c>
      <c r="B20" s="881" t="s">
        <v>50</v>
      </c>
      <c r="C20" s="1077">
        <v>640941</v>
      </c>
      <c r="D20" s="1080">
        <v>49.42</v>
      </c>
      <c r="E20" s="1077">
        <v>0</v>
      </c>
      <c r="F20" s="1080">
        <v>0</v>
      </c>
      <c r="G20" s="1077">
        <v>445285</v>
      </c>
      <c r="H20" s="1080">
        <v>34.33</v>
      </c>
      <c r="I20" s="1077">
        <v>210800</v>
      </c>
      <c r="J20" s="1080">
        <v>16.25</v>
      </c>
      <c r="K20" s="1077">
        <v>1297026</v>
      </c>
      <c r="L20" s="1077">
        <v>178403</v>
      </c>
      <c r="M20" s="1077">
        <v>0</v>
      </c>
      <c r="N20" s="1077">
        <v>18830</v>
      </c>
      <c r="O20" s="1077">
        <v>91529</v>
      </c>
      <c r="P20" s="1077">
        <v>-937</v>
      </c>
      <c r="Q20" s="1077">
        <v>1007327</v>
      </c>
      <c r="R20" s="1077">
        <v>35607877</v>
      </c>
      <c r="S20" s="1077">
        <v>0</v>
      </c>
      <c r="T20" s="881" t="s">
        <v>50</v>
      </c>
      <c r="U20" s="1081">
        <v>11</v>
      </c>
    </row>
    <row r="21" spans="1:21" ht="16.5" customHeight="1">
      <c r="A21" s="1105">
        <v>13</v>
      </c>
      <c r="B21" s="881" t="s">
        <v>51</v>
      </c>
      <c r="C21" s="1077">
        <v>155106</v>
      </c>
      <c r="D21" s="1080">
        <v>50.33</v>
      </c>
      <c r="E21" s="1077">
        <v>0</v>
      </c>
      <c r="F21" s="1080">
        <v>0</v>
      </c>
      <c r="G21" s="1077">
        <v>108476</v>
      </c>
      <c r="H21" s="1080">
        <v>35.2</v>
      </c>
      <c r="I21" s="1077">
        <v>44575</v>
      </c>
      <c r="J21" s="1080">
        <v>14.47</v>
      </c>
      <c r="K21" s="1077">
        <v>308157</v>
      </c>
      <c r="L21" s="1077">
        <v>45410</v>
      </c>
      <c r="M21" s="1077">
        <v>0</v>
      </c>
      <c r="N21" s="1077">
        <v>1116</v>
      </c>
      <c r="O21" s="1077">
        <v>10220</v>
      </c>
      <c r="P21" s="1077">
        <v>-12036</v>
      </c>
      <c r="Q21" s="1077">
        <v>239375</v>
      </c>
      <c r="R21" s="1077">
        <v>5766043</v>
      </c>
      <c r="S21" s="1077">
        <v>0</v>
      </c>
      <c r="T21" s="881" t="s">
        <v>51</v>
      </c>
      <c r="U21" s="1081">
        <v>13</v>
      </c>
    </row>
    <row r="22" spans="1:21" ht="12.75" customHeight="1">
      <c r="A22" s="1105">
        <v>14</v>
      </c>
      <c r="B22" s="881" t="s">
        <v>52</v>
      </c>
      <c r="C22" s="1077">
        <v>117030</v>
      </c>
      <c r="D22" s="1080">
        <v>49.93999999999999</v>
      </c>
      <c r="E22" s="1077">
        <v>2498</v>
      </c>
      <c r="F22" s="1080">
        <v>1.07</v>
      </c>
      <c r="G22" s="1077">
        <v>79795</v>
      </c>
      <c r="H22" s="1080">
        <v>34.06</v>
      </c>
      <c r="I22" s="1077">
        <v>34985</v>
      </c>
      <c r="J22" s="1080">
        <v>14.93</v>
      </c>
      <c r="K22" s="1077">
        <v>234308</v>
      </c>
      <c r="L22" s="1077">
        <v>34853</v>
      </c>
      <c r="M22" s="1077">
        <v>0</v>
      </c>
      <c r="N22" s="1077">
        <v>223</v>
      </c>
      <c r="O22" s="1077">
        <v>12028</v>
      </c>
      <c r="P22" s="1077">
        <v>-6159</v>
      </c>
      <c r="Q22" s="1077">
        <v>181045</v>
      </c>
      <c r="R22" s="1077">
        <v>5572863</v>
      </c>
      <c r="S22" s="1077">
        <v>249889</v>
      </c>
      <c r="T22" s="881" t="s">
        <v>52</v>
      </c>
      <c r="U22" s="1081">
        <v>14</v>
      </c>
    </row>
    <row r="23" spans="1:21" ht="12.75" customHeight="1">
      <c r="A23" s="1105">
        <v>15</v>
      </c>
      <c r="B23" s="881" t="s">
        <v>188</v>
      </c>
      <c r="C23" s="1077">
        <v>1124630</v>
      </c>
      <c r="D23" s="1080">
        <v>59.31</v>
      </c>
      <c r="E23" s="1077">
        <v>0</v>
      </c>
      <c r="F23" s="1080">
        <v>0</v>
      </c>
      <c r="G23" s="1077">
        <v>547445</v>
      </c>
      <c r="H23" s="1080">
        <v>28.87</v>
      </c>
      <c r="I23" s="1077">
        <v>224076</v>
      </c>
      <c r="J23" s="1080">
        <v>11.82</v>
      </c>
      <c r="K23" s="1077">
        <v>1896151</v>
      </c>
      <c r="L23" s="1077">
        <v>210011</v>
      </c>
      <c r="M23" s="1077">
        <v>0</v>
      </c>
      <c r="N23" s="1077">
        <v>28370</v>
      </c>
      <c r="O23" s="1077">
        <v>231280</v>
      </c>
      <c r="P23" s="1077">
        <v>-113326</v>
      </c>
      <c r="Q23" s="1077">
        <v>1313164</v>
      </c>
      <c r="R23" s="1077">
        <v>41652979</v>
      </c>
      <c r="S23" s="1077">
        <v>0</v>
      </c>
      <c r="T23" s="881" t="s">
        <v>188</v>
      </c>
      <c r="U23" s="1081">
        <v>15</v>
      </c>
    </row>
    <row r="24" spans="1:21" ht="12.75" customHeight="1">
      <c r="A24" s="1105">
        <v>16</v>
      </c>
      <c r="B24" s="881" t="s">
        <v>54</v>
      </c>
      <c r="C24" s="1077">
        <v>252203</v>
      </c>
      <c r="D24" s="1080">
        <v>51.45</v>
      </c>
      <c r="E24" s="1077">
        <v>0</v>
      </c>
      <c r="F24" s="1080">
        <v>0</v>
      </c>
      <c r="G24" s="1077">
        <v>161558</v>
      </c>
      <c r="H24" s="1080">
        <v>32.95</v>
      </c>
      <c r="I24" s="1077">
        <v>76506</v>
      </c>
      <c r="J24" s="1080">
        <v>15.6</v>
      </c>
      <c r="K24" s="1077">
        <v>490267</v>
      </c>
      <c r="L24" s="1077">
        <v>62126</v>
      </c>
      <c r="M24" s="1077">
        <v>0</v>
      </c>
      <c r="N24" s="1077">
        <v>698</v>
      </c>
      <c r="O24" s="1077">
        <v>21041</v>
      </c>
      <c r="P24" s="1077">
        <v>-8401</v>
      </c>
      <c r="Q24" s="1077">
        <v>398001</v>
      </c>
      <c r="R24" s="1077">
        <v>12009682</v>
      </c>
      <c r="S24" s="1077">
        <v>0</v>
      </c>
      <c r="T24" s="881" t="s">
        <v>54</v>
      </c>
      <c r="U24" s="1081">
        <v>16</v>
      </c>
    </row>
    <row r="25" spans="1:21" ht="12.75" customHeight="1">
      <c r="A25" s="1105">
        <v>17</v>
      </c>
      <c r="B25" s="881" t="s">
        <v>55</v>
      </c>
      <c r="C25" s="1077">
        <v>265681</v>
      </c>
      <c r="D25" s="1080">
        <v>49.419999999999995</v>
      </c>
      <c r="E25" s="1077">
        <v>0</v>
      </c>
      <c r="F25" s="1080">
        <v>0</v>
      </c>
      <c r="G25" s="1077">
        <v>179143</v>
      </c>
      <c r="H25" s="1080">
        <v>33.32</v>
      </c>
      <c r="I25" s="1077">
        <v>92823</v>
      </c>
      <c r="J25" s="1080">
        <v>17.26</v>
      </c>
      <c r="K25" s="1077">
        <v>537647</v>
      </c>
      <c r="L25" s="1077">
        <v>80562</v>
      </c>
      <c r="M25" s="1077">
        <v>0</v>
      </c>
      <c r="N25" s="1077">
        <v>6611</v>
      </c>
      <c r="O25" s="1077">
        <v>14235</v>
      </c>
      <c r="P25" s="1077">
        <v>-8346</v>
      </c>
      <c r="Q25" s="1077">
        <v>427893</v>
      </c>
      <c r="R25" s="1077">
        <v>11551382</v>
      </c>
      <c r="S25" s="1077">
        <v>0</v>
      </c>
      <c r="T25" s="881" t="s">
        <v>55</v>
      </c>
      <c r="U25" s="1081">
        <v>17</v>
      </c>
    </row>
    <row r="26" spans="1:21" ht="12.75" customHeight="1">
      <c r="A26" s="1105">
        <v>18</v>
      </c>
      <c r="B26" s="881" t="s">
        <v>56</v>
      </c>
      <c r="C26" s="1077">
        <v>688605</v>
      </c>
      <c r="D26" s="1080">
        <v>54.769999999999996</v>
      </c>
      <c r="E26" s="1077">
        <v>0</v>
      </c>
      <c r="F26" s="1080">
        <v>0</v>
      </c>
      <c r="G26" s="1077">
        <v>391874</v>
      </c>
      <c r="H26" s="1080">
        <v>31.17</v>
      </c>
      <c r="I26" s="1077">
        <v>176830</v>
      </c>
      <c r="J26" s="1080">
        <v>14.06</v>
      </c>
      <c r="K26" s="1077">
        <v>1257309</v>
      </c>
      <c r="L26" s="1077">
        <v>150503</v>
      </c>
      <c r="M26" s="1077">
        <v>0</v>
      </c>
      <c r="N26" s="1077">
        <v>7334</v>
      </c>
      <c r="O26" s="1077">
        <v>103392</v>
      </c>
      <c r="P26" s="1077">
        <v>-64668</v>
      </c>
      <c r="Q26" s="1077">
        <v>931412</v>
      </c>
      <c r="R26" s="1077">
        <v>25790430</v>
      </c>
      <c r="S26" s="1077">
        <v>0</v>
      </c>
      <c r="T26" s="881" t="s">
        <v>56</v>
      </c>
      <c r="U26" s="1081">
        <v>18</v>
      </c>
    </row>
    <row r="27" spans="1:21" ht="12.75" customHeight="1">
      <c r="A27" s="1105">
        <v>19</v>
      </c>
      <c r="B27" s="881" t="s">
        <v>57</v>
      </c>
      <c r="C27" s="1077">
        <v>166272</v>
      </c>
      <c r="D27" s="1080">
        <v>52.9</v>
      </c>
      <c r="E27" s="1077">
        <v>0</v>
      </c>
      <c r="F27" s="1080">
        <v>0</v>
      </c>
      <c r="G27" s="1077">
        <v>94392</v>
      </c>
      <c r="H27" s="1080">
        <v>30.04</v>
      </c>
      <c r="I27" s="1077">
        <v>53602</v>
      </c>
      <c r="J27" s="1080">
        <v>17.06</v>
      </c>
      <c r="K27" s="1077">
        <v>314266</v>
      </c>
      <c r="L27" s="1077">
        <v>42329</v>
      </c>
      <c r="M27" s="1077">
        <v>0</v>
      </c>
      <c r="N27" s="1077">
        <v>135</v>
      </c>
      <c r="O27" s="1077">
        <v>12151</v>
      </c>
      <c r="P27" s="1077">
        <v>-7366</v>
      </c>
      <c r="Q27" s="1077">
        <v>252285</v>
      </c>
      <c r="R27" s="1077">
        <v>6650877</v>
      </c>
      <c r="S27" s="1077">
        <v>0</v>
      </c>
      <c r="T27" s="881" t="s">
        <v>57</v>
      </c>
      <c r="U27" s="1081">
        <v>19</v>
      </c>
    </row>
    <row r="28" spans="1:21" ht="12.75" customHeight="1">
      <c r="A28" s="1105">
        <v>20</v>
      </c>
      <c r="B28" s="881" t="s">
        <v>58</v>
      </c>
      <c r="C28" s="1077">
        <v>258860</v>
      </c>
      <c r="D28" s="1080">
        <v>53.31</v>
      </c>
      <c r="E28" s="1077">
        <v>0</v>
      </c>
      <c r="F28" s="1080">
        <v>0</v>
      </c>
      <c r="G28" s="1077">
        <v>151462</v>
      </c>
      <c r="H28" s="1080">
        <v>31.19</v>
      </c>
      <c r="I28" s="1077">
        <v>75293</v>
      </c>
      <c r="J28" s="1080">
        <v>15.5</v>
      </c>
      <c r="K28" s="1077">
        <v>485615</v>
      </c>
      <c r="L28" s="1077">
        <v>56846</v>
      </c>
      <c r="M28" s="1077">
        <v>0</v>
      </c>
      <c r="N28" s="1077">
        <v>798</v>
      </c>
      <c r="O28" s="1077">
        <v>34807</v>
      </c>
      <c r="P28" s="1077">
        <v>4379</v>
      </c>
      <c r="Q28" s="1077">
        <v>397543</v>
      </c>
      <c r="R28" s="1077">
        <v>14381129</v>
      </c>
      <c r="S28" s="1077">
        <v>0</v>
      </c>
      <c r="T28" s="881" t="s">
        <v>58</v>
      </c>
      <c r="U28" s="1081">
        <v>20</v>
      </c>
    </row>
    <row r="29" spans="1:21" ht="12.75" customHeight="1">
      <c r="A29" s="1105">
        <v>21</v>
      </c>
      <c r="B29" s="881" t="s">
        <v>59</v>
      </c>
      <c r="C29" s="1077">
        <v>182179</v>
      </c>
      <c r="D29" s="1080">
        <v>54.379999999999995</v>
      </c>
      <c r="E29" s="1077">
        <v>0</v>
      </c>
      <c r="F29" s="1080">
        <v>0</v>
      </c>
      <c r="G29" s="1077">
        <v>100278</v>
      </c>
      <c r="H29" s="1080">
        <v>29.94</v>
      </c>
      <c r="I29" s="1077">
        <v>52528</v>
      </c>
      <c r="J29" s="1080">
        <v>15.68</v>
      </c>
      <c r="K29" s="1077">
        <v>334985</v>
      </c>
      <c r="L29" s="1077">
        <v>42394</v>
      </c>
      <c r="M29" s="1077">
        <v>99</v>
      </c>
      <c r="N29" s="1077">
        <v>247</v>
      </c>
      <c r="O29" s="1077">
        <v>9757</v>
      </c>
      <c r="P29" s="1077">
        <v>-17298</v>
      </c>
      <c r="Q29" s="1077">
        <v>265190</v>
      </c>
      <c r="R29" s="1077">
        <v>6282029</v>
      </c>
      <c r="S29" s="1077">
        <v>0</v>
      </c>
      <c r="T29" s="881" t="s">
        <v>59</v>
      </c>
      <c r="U29" s="1081">
        <v>21</v>
      </c>
    </row>
    <row r="30" spans="1:21" ht="12.75" customHeight="1">
      <c r="A30" s="1105">
        <v>22</v>
      </c>
      <c r="B30" s="881" t="s">
        <v>189</v>
      </c>
      <c r="C30" s="1077">
        <v>101988</v>
      </c>
      <c r="D30" s="1080">
        <v>47.449999999999996</v>
      </c>
      <c r="E30" s="1077">
        <v>0</v>
      </c>
      <c r="F30" s="1080">
        <v>0</v>
      </c>
      <c r="G30" s="1077">
        <v>77825</v>
      </c>
      <c r="H30" s="1080">
        <v>36.21</v>
      </c>
      <c r="I30" s="1077">
        <v>35117</v>
      </c>
      <c r="J30" s="1080">
        <v>16.34</v>
      </c>
      <c r="K30" s="1077">
        <v>214930</v>
      </c>
      <c r="L30" s="1077">
        <v>27589</v>
      </c>
      <c r="M30" s="1077">
        <v>850</v>
      </c>
      <c r="N30" s="1077">
        <v>0</v>
      </c>
      <c r="O30" s="1077">
        <v>7768</v>
      </c>
      <c r="P30" s="1077">
        <v>-3285</v>
      </c>
      <c r="Q30" s="1077">
        <v>175438</v>
      </c>
      <c r="R30" s="1077">
        <v>4432880</v>
      </c>
      <c r="S30" s="1077">
        <v>0</v>
      </c>
      <c r="T30" s="881" t="s">
        <v>189</v>
      </c>
      <c r="U30" s="1081">
        <v>22</v>
      </c>
    </row>
    <row r="31" spans="1:21" ht="16.5" customHeight="1">
      <c r="A31" s="1105">
        <v>24</v>
      </c>
      <c r="B31" s="881" t="s">
        <v>128</v>
      </c>
      <c r="C31" s="1077">
        <v>145872</v>
      </c>
      <c r="D31" s="1080">
        <v>54.25</v>
      </c>
      <c r="E31" s="1077">
        <v>0</v>
      </c>
      <c r="F31" s="1080">
        <v>0</v>
      </c>
      <c r="G31" s="1077">
        <v>86288</v>
      </c>
      <c r="H31" s="1080">
        <v>32.09</v>
      </c>
      <c r="I31" s="1077">
        <v>36746</v>
      </c>
      <c r="J31" s="1080">
        <v>13.66</v>
      </c>
      <c r="K31" s="1077">
        <v>268906</v>
      </c>
      <c r="L31" s="1077">
        <v>33297</v>
      </c>
      <c r="M31" s="1077">
        <v>0</v>
      </c>
      <c r="N31" s="1077">
        <v>205</v>
      </c>
      <c r="O31" s="1077">
        <v>15951</v>
      </c>
      <c r="P31" s="1077">
        <v>-6939</v>
      </c>
      <c r="Q31" s="1077">
        <v>212514</v>
      </c>
      <c r="R31" s="1077">
        <v>5567615</v>
      </c>
      <c r="S31" s="1077">
        <v>0</v>
      </c>
      <c r="T31" s="881" t="s">
        <v>128</v>
      </c>
      <c r="U31" s="1081">
        <v>24</v>
      </c>
    </row>
    <row r="32" spans="1:21" ht="12.75" customHeight="1">
      <c r="A32" s="1105">
        <v>27</v>
      </c>
      <c r="B32" s="881" t="s">
        <v>129</v>
      </c>
      <c r="C32" s="1077">
        <v>74908</v>
      </c>
      <c r="D32" s="1080">
        <v>54.870000000000005</v>
      </c>
      <c r="E32" s="1077">
        <v>0</v>
      </c>
      <c r="F32" s="1080">
        <v>0</v>
      </c>
      <c r="G32" s="1077">
        <v>43197</v>
      </c>
      <c r="H32" s="1080">
        <v>31.64</v>
      </c>
      <c r="I32" s="1077">
        <v>18416</v>
      </c>
      <c r="J32" s="1080">
        <v>13.49</v>
      </c>
      <c r="K32" s="1077">
        <v>136521</v>
      </c>
      <c r="L32" s="1077">
        <v>15886</v>
      </c>
      <c r="M32" s="1077">
        <v>0</v>
      </c>
      <c r="N32" s="1077">
        <v>88</v>
      </c>
      <c r="O32" s="1077">
        <v>4647</v>
      </c>
      <c r="P32" s="1077">
        <v>-3695</v>
      </c>
      <c r="Q32" s="1077">
        <v>112205</v>
      </c>
      <c r="R32" s="1077">
        <v>3134227</v>
      </c>
      <c r="S32" s="1077">
        <v>0</v>
      </c>
      <c r="T32" s="881" t="s">
        <v>129</v>
      </c>
      <c r="U32" s="1081">
        <v>27</v>
      </c>
    </row>
    <row r="33" spans="1:21" ht="12.75" customHeight="1">
      <c r="A33" s="1105">
        <v>31</v>
      </c>
      <c r="B33" s="881" t="s">
        <v>62</v>
      </c>
      <c r="C33" s="1077">
        <v>86736</v>
      </c>
      <c r="D33" s="1080">
        <v>52.88999999999999</v>
      </c>
      <c r="E33" s="1077">
        <v>0</v>
      </c>
      <c r="F33" s="1080">
        <v>0</v>
      </c>
      <c r="G33" s="1077">
        <v>57603</v>
      </c>
      <c r="H33" s="1080">
        <v>35.13</v>
      </c>
      <c r="I33" s="1077">
        <v>19652</v>
      </c>
      <c r="J33" s="1080">
        <v>11.98</v>
      </c>
      <c r="K33" s="1077">
        <v>163991</v>
      </c>
      <c r="L33" s="1077">
        <v>18035</v>
      </c>
      <c r="M33" s="1077">
        <v>0</v>
      </c>
      <c r="N33" s="1077">
        <v>1275</v>
      </c>
      <c r="O33" s="1077">
        <v>9019</v>
      </c>
      <c r="P33" s="1077">
        <v>-1560</v>
      </c>
      <c r="Q33" s="1077">
        <v>134102</v>
      </c>
      <c r="R33" s="1077">
        <v>4565060</v>
      </c>
      <c r="S33" s="1077">
        <v>0</v>
      </c>
      <c r="T33" s="881" t="s">
        <v>62</v>
      </c>
      <c r="U33" s="1081">
        <v>31</v>
      </c>
    </row>
    <row r="34" spans="1:21" ht="12.75" customHeight="1">
      <c r="A34" s="1105">
        <v>32</v>
      </c>
      <c r="B34" s="881" t="s">
        <v>63</v>
      </c>
      <c r="C34" s="1077">
        <v>86617</v>
      </c>
      <c r="D34" s="1080">
        <v>50.18</v>
      </c>
      <c r="E34" s="1077">
        <v>0</v>
      </c>
      <c r="F34" s="1080">
        <v>0</v>
      </c>
      <c r="G34" s="1077">
        <v>58929</v>
      </c>
      <c r="H34" s="1080">
        <v>34.13</v>
      </c>
      <c r="I34" s="1077">
        <v>27093</v>
      </c>
      <c r="J34" s="1080">
        <v>15.69</v>
      </c>
      <c r="K34" s="1077">
        <v>172639</v>
      </c>
      <c r="L34" s="1077">
        <v>25144</v>
      </c>
      <c r="M34" s="1077">
        <v>0</v>
      </c>
      <c r="N34" s="1077">
        <v>2376</v>
      </c>
      <c r="O34" s="1077">
        <v>7472</v>
      </c>
      <c r="P34" s="1077">
        <v>-1826</v>
      </c>
      <c r="Q34" s="1077">
        <v>135821</v>
      </c>
      <c r="R34" s="1077">
        <v>4330821</v>
      </c>
      <c r="S34" s="1077">
        <v>0</v>
      </c>
      <c r="T34" s="881" t="s">
        <v>63</v>
      </c>
      <c r="U34" s="1081">
        <v>32</v>
      </c>
    </row>
    <row r="35" spans="1:21" ht="12.75" customHeight="1">
      <c r="A35" s="1105">
        <v>37</v>
      </c>
      <c r="B35" s="881" t="s">
        <v>64</v>
      </c>
      <c r="C35" s="1077">
        <v>29912</v>
      </c>
      <c r="D35" s="1080">
        <v>38.45</v>
      </c>
      <c r="E35" s="1077">
        <v>5529</v>
      </c>
      <c r="F35" s="1080">
        <v>7.11</v>
      </c>
      <c r="G35" s="1077">
        <v>27855</v>
      </c>
      <c r="H35" s="1080">
        <v>35.8</v>
      </c>
      <c r="I35" s="1077">
        <v>14501</v>
      </c>
      <c r="J35" s="1080">
        <v>18.64</v>
      </c>
      <c r="K35" s="1077">
        <v>77797</v>
      </c>
      <c r="L35" s="1077">
        <v>12157</v>
      </c>
      <c r="M35" s="1077">
        <v>0</v>
      </c>
      <c r="N35" s="1077">
        <v>63</v>
      </c>
      <c r="O35" s="1077">
        <v>2678</v>
      </c>
      <c r="P35" s="1077">
        <v>-1162</v>
      </c>
      <c r="Q35" s="1077">
        <v>61737</v>
      </c>
      <c r="R35" s="1077">
        <v>1661737</v>
      </c>
      <c r="S35" s="1077">
        <v>92160</v>
      </c>
      <c r="T35" s="881" t="s">
        <v>64</v>
      </c>
      <c r="U35" s="1081">
        <v>37</v>
      </c>
    </row>
    <row r="36" spans="1:21" ht="12.75" customHeight="1">
      <c r="A36" s="1105">
        <v>39</v>
      </c>
      <c r="B36" s="881" t="s">
        <v>65</v>
      </c>
      <c r="C36" s="1077">
        <v>64603</v>
      </c>
      <c r="D36" s="1080">
        <v>49.93</v>
      </c>
      <c r="E36" s="1077">
        <v>8539</v>
      </c>
      <c r="F36" s="1080">
        <v>6.6</v>
      </c>
      <c r="G36" s="1077">
        <v>39629</v>
      </c>
      <c r="H36" s="1080">
        <v>30.63</v>
      </c>
      <c r="I36" s="1077">
        <v>16607</v>
      </c>
      <c r="J36" s="1080">
        <v>12.84</v>
      </c>
      <c r="K36" s="1077">
        <v>129378</v>
      </c>
      <c r="L36" s="1077">
        <v>14754</v>
      </c>
      <c r="M36" s="1077">
        <v>27</v>
      </c>
      <c r="N36" s="1077">
        <v>140</v>
      </c>
      <c r="O36" s="1077">
        <v>6160</v>
      </c>
      <c r="P36" s="1077">
        <v>-3485</v>
      </c>
      <c r="Q36" s="1077">
        <v>104812</v>
      </c>
      <c r="R36" s="1077">
        <v>2691812</v>
      </c>
      <c r="S36" s="1077">
        <v>149808</v>
      </c>
      <c r="T36" s="881" t="s">
        <v>65</v>
      </c>
      <c r="U36" s="1081">
        <v>39</v>
      </c>
    </row>
    <row r="37" spans="1:21" ht="12.75" customHeight="1">
      <c r="A37" s="1105">
        <v>40</v>
      </c>
      <c r="B37" s="881" t="s">
        <v>190</v>
      </c>
      <c r="C37" s="1077">
        <v>37064</v>
      </c>
      <c r="D37" s="1080">
        <v>43.68000000000001</v>
      </c>
      <c r="E37" s="1077">
        <v>7045</v>
      </c>
      <c r="F37" s="1080">
        <v>8.3</v>
      </c>
      <c r="G37" s="1077">
        <v>28401</v>
      </c>
      <c r="H37" s="1080">
        <v>33.47</v>
      </c>
      <c r="I37" s="1077">
        <v>12349</v>
      </c>
      <c r="J37" s="1080">
        <v>14.55</v>
      </c>
      <c r="K37" s="1077">
        <v>84859</v>
      </c>
      <c r="L37" s="1077">
        <v>10841</v>
      </c>
      <c r="M37" s="1077">
        <v>0</v>
      </c>
      <c r="N37" s="1077">
        <v>26</v>
      </c>
      <c r="O37" s="1077">
        <v>1671</v>
      </c>
      <c r="P37" s="1077">
        <v>-690</v>
      </c>
      <c r="Q37" s="1077">
        <v>71631</v>
      </c>
      <c r="R37" s="1077">
        <v>1465001</v>
      </c>
      <c r="S37" s="1077">
        <v>80060</v>
      </c>
      <c r="T37" s="881" t="s">
        <v>190</v>
      </c>
      <c r="U37" s="1081">
        <v>40</v>
      </c>
    </row>
    <row r="38" spans="1:21" ht="12.75" customHeight="1">
      <c r="A38" s="1105">
        <v>42</v>
      </c>
      <c r="B38" s="881" t="s">
        <v>66</v>
      </c>
      <c r="C38" s="1077">
        <v>107633</v>
      </c>
      <c r="D38" s="1080">
        <v>53.39999999999999</v>
      </c>
      <c r="E38" s="1077">
        <v>0</v>
      </c>
      <c r="F38" s="1080">
        <v>0</v>
      </c>
      <c r="G38" s="1077">
        <v>64894</v>
      </c>
      <c r="H38" s="1080">
        <v>32.2</v>
      </c>
      <c r="I38" s="1077">
        <v>29033</v>
      </c>
      <c r="J38" s="1080">
        <v>14.4</v>
      </c>
      <c r="K38" s="1077">
        <v>201560</v>
      </c>
      <c r="L38" s="1077">
        <v>25424</v>
      </c>
      <c r="M38" s="1077">
        <v>0</v>
      </c>
      <c r="N38" s="1077">
        <v>714</v>
      </c>
      <c r="O38" s="1077">
        <v>11561</v>
      </c>
      <c r="P38" s="1077">
        <v>-4436</v>
      </c>
      <c r="Q38" s="1077">
        <v>159425</v>
      </c>
      <c r="R38" s="1077">
        <v>4429352</v>
      </c>
      <c r="S38" s="1077">
        <v>0</v>
      </c>
      <c r="T38" s="881" t="s">
        <v>66</v>
      </c>
      <c r="U38" s="1081">
        <v>42</v>
      </c>
    </row>
    <row r="39" spans="1:21" ht="12.75" customHeight="1">
      <c r="A39" s="1105">
        <v>43</v>
      </c>
      <c r="B39" s="881" t="s">
        <v>191</v>
      </c>
      <c r="C39" s="1077">
        <v>216446</v>
      </c>
      <c r="D39" s="1080">
        <v>48.03</v>
      </c>
      <c r="E39" s="1077">
        <v>19078</v>
      </c>
      <c r="F39" s="1080">
        <v>4.23</v>
      </c>
      <c r="G39" s="1077">
        <v>148503</v>
      </c>
      <c r="H39" s="1080">
        <v>32.95</v>
      </c>
      <c r="I39" s="1077">
        <v>66659</v>
      </c>
      <c r="J39" s="1080">
        <v>14.79</v>
      </c>
      <c r="K39" s="1077">
        <v>450686</v>
      </c>
      <c r="L39" s="1077">
        <v>57871</v>
      </c>
      <c r="M39" s="1077">
        <v>0</v>
      </c>
      <c r="N39" s="1077">
        <v>857</v>
      </c>
      <c r="O39" s="1077">
        <v>29973</v>
      </c>
      <c r="P39" s="1077">
        <v>-8479</v>
      </c>
      <c r="Q39" s="1077">
        <v>353506</v>
      </c>
      <c r="R39" s="1077">
        <v>11099786</v>
      </c>
      <c r="S39" s="1077">
        <v>635933</v>
      </c>
      <c r="T39" s="881" t="s">
        <v>191</v>
      </c>
      <c r="U39" s="1081">
        <v>43</v>
      </c>
    </row>
    <row r="40" spans="1:21" ht="12.75" customHeight="1">
      <c r="A40" s="1105">
        <v>45</v>
      </c>
      <c r="B40" s="881" t="s">
        <v>67</v>
      </c>
      <c r="C40" s="1077">
        <v>52768</v>
      </c>
      <c r="D40" s="1080">
        <v>58.61</v>
      </c>
      <c r="E40" s="1077">
        <v>0</v>
      </c>
      <c r="F40" s="1080">
        <v>0</v>
      </c>
      <c r="G40" s="1077">
        <v>25170</v>
      </c>
      <c r="H40" s="1080">
        <v>27.95</v>
      </c>
      <c r="I40" s="1077">
        <v>12101</v>
      </c>
      <c r="J40" s="1080">
        <v>13.44</v>
      </c>
      <c r="K40" s="1077">
        <v>90039</v>
      </c>
      <c r="L40" s="1077">
        <v>10760</v>
      </c>
      <c r="M40" s="1077">
        <v>0</v>
      </c>
      <c r="N40" s="1077">
        <v>100</v>
      </c>
      <c r="O40" s="1077">
        <v>5254</v>
      </c>
      <c r="P40" s="1077">
        <v>-1459</v>
      </c>
      <c r="Q40" s="1077">
        <v>72466</v>
      </c>
      <c r="R40" s="1077">
        <v>2110711</v>
      </c>
      <c r="S40" s="1077">
        <v>0</v>
      </c>
      <c r="T40" s="881" t="s">
        <v>67</v>
      </c>
      <c r="U40" s="1081">
        <v>45</v>
      </c>
    </row>
    <row r="41" spans="1:21" ht="16.5" customHeight="1">
      <c r="A41" s="1105">
        <v>46</v>
      </c>
      <c r="B41" s="881" t="s">
        <v>68</v>
      </c>
      <c r="C41" s="1077">
        <v>32434</v>
      </c>
      <c r="D41" s="1080">
        <v>40.89</v>
      </c>
      <c r="E41" s="1077">
        <v>6517</v>
      </c>
      <c r="F41" s="1080">
        <v>8.21</v>
      </c>
      <c r="G41" s="1077">
        <v>26698</v>
      </c>
      <c r="H41" s="1080">
        <v>33.65</v>
      </c>
      <c r="I41" s="1077">
        <v>13682</v>
      </c>
      <c r="J41" s="1080">
        <v>17.25</v>
      </c>
      <c r="K41" s="1077">
        <v>79331</v>
      </c>
      <c r="L41" s="1077">
        <v>11873</v>
      </c>
      <c r="M41" s="1077">
        <v>0</v>
      </c>
      <c r="N41" s="1077">
        <v>49</v>
      </c>
      <c r="O41" s="1077">
        <v>3780</v>
      </c>
      <c r="P41" s="1077">
        <v>805</v>
      </c>
      <c r="Q41" s="1077">
        <v>64434</v>
      </c>
      <c r="R41" s="1077">
        <v>2162276</v>
      </c>
      <c r="S41" s="1077">
        <v>130335</v>
      </c>
      <c r="T41" s="881" t="s">
        <v>68</v>
      </c>
      <c r="U41" s="1081">
        <v>46</v>
      </c>
    </row>
    <row r="42" spans="1:21" ht="12.75" customHeight="1">
      <c r="A42" s="1105">
        <v>50</v>
      </c>
      <c r="B42" s="881" t="s">
        <v>131</v>
      </c>
      <c r="C42" s="1077">
        <v>128849</v>
      </c>
      <c r="D42" s="1080">
        <v>46.96</v>
      </c>
      <c r="E42" s="1077">
        <v>14591</v>
      </c>
      <c r="F42" s="1080">
        <v>5.32</v>
      </c>
      <c r="G42" s="1077">
        <v>86279</v>
      </c>
      <c r="H42" s="1080">
        <v>31.44</v>
      </c>
      <c r="I42" s="1077">
        <v>44687</v>
      </c>
      <c r="J42" s="1080">
        <v>16.28</v>
      </c>
      <c r="K42" s="1077">
        <v>274406</v>
      </c>
      <c r="L42" s="1077">
        <v>33023</v>
      </c>
      <c r="M42" s="1077">
        <v>0</v>
      </c>
      <c r="N42" s="1077">
        <v>102</v>
      </c>
      <c r="O42" s="1077">
        <v>14618</v>
      </c>
      <c r="P42" s="1077">
        <v>-4551</v>
      </c>
      <c r="Q42" s="1077">
        <v>222112</v>
      </c>
      <c r="R42" s="1077">
        <v>6573970</v>
      </c>
      <c r="S42" s="1077">
        <v>327137</v>
      </c>
      <c r="T42" s="881" t="s">
        <v>131</v>
      </c>
      <c r="U42" s="1081">
        <v>50</v>
      </c>
    </row>
    <row r="43" spans="1:21" ht="12.75" customHeight="1">
      <c r="A43" s="1105">
        <v>57</v>
      </c>
      <c r="B43" s="881" t="s">
        <v>132</v>
      </c>
      <c r="C43" s="1077">
        <v>42681</v>
      </c>
      <c r="D43" s="1080">
        <v>44.629999999999995</v>
      </c>
      <c r="E43" s="1077">
        <v>6246</v>
      </c>
      <c r="F43" s="1080">
        <v>6.53</v>
      </c>
      <c r="G43" s="1077">
        <v>32564</v>
      </c>
      <c r="H43" s="1080">
        <v>34.06</v>
      </c>
      <c r="I43" s="1077">
        <v>14129</v>
      </c>
      <c r="J43" s="1080">
        <v>14.78</v>
      </c>
      <c r="K43" s="1077">
        <v>95620</v>
      </c>
      <c r="L43" s="1077">
        <v>12846</v>
      </c>
      <c r="M43" s="1077">
        <v>0</v>
      </c>
      <c r="N43" s="1077">
        <v>94</v>
      </c>
      <c r="O43" s="1077">
        <v>3979</v>
      </c>
      <c r="P43" s="1077">
        <v>990</v>
      </c>
      <c r="Q43" s="1077">
        <v>79691</v>
      </c>
      <c r="R43" s="1077">
        <v>2618515</v>
      </c>
      <c r="S43" s="1077">
        <v>158125</v>
      </c>
      <c r="T43" s="881" t="s">
        <v>132</v>
      </c>
      <c r="U43" s="1081">
        <v>57</v>
      </c>
    </row>
    <row r="44" spans="1:21" ht="12.75" customHeight="1">
      <c r="A44" s="1105">
        <v>62</v>
      </c>
      <c r="B44" s="881" t="s">
        <v>110</v>
      </c>
      <c r="C44" s="1077">
        <v>20659</v>
      </c>
      <c r="D44" s="1080">
        <v>43.209999999999994</v>
      </c>
      <c r="E44" s="1077">
        <v>2844</v>
      </c>
      <c r="F44" s="1080">
        <v>5.95</v>
      </c>
      <c r="G44" s="1077">
        <v>16788</v>
      </c>
      <c r="H44" s="1080">
        <v>35.11</v>
      </c>
      <c r="I44" s="1077">
        <v>7521</v>
      </c>
      <c r="J44" s="1080">
        <v>15.73</v>
      </c>
      <c r="K44" s="1077">
        <v>47812</v>
      </c>
      <c r="L44" s="1077">
        <v>7361</v>
      </c>
      <c r="M44" s="1077">
        <v>0</v>
      </c>
      <c r="N44" s="1077">
        <v>3</v>
      </c>
      <c r="O44" s="1077">
        <v>7324</v>
      </c>
      <c r="P44" s="1077">
        <v>5643</v>
      </c>
      <c r="Q44" s="1077">
        <v>38767</v>
      </c>
      <c r="R44" s="1077">
        <v>1930717</v>
      </c>
      <c r="S44" s="1077">
        <v>101960</v>
      </c>
      <c r="T44" s="881" t="s">
        <v>110</v>
      </c>
      <c r="U44" s="1081">
        <v>62</v>
      </c>
    </row>
    <row r="45" spans="1:21" ht="12.75" customHeight="1">
      <c r="A45" s="1105">
        <v>65</v>
      </c>
      <c r="B45" s="881" t="s">
        <v>193</v>
      </c>
      <c r="C45" s="1077">
        <v>80459</v>
      </c>
      <c r="D45" s="1080">
        <v>43.75000000000001</v>
      </c>
      <c r="E45" s="1077">
        <v>15764</v>
      </c>
      <c r="F45" s="1080">
        <v>8.57</v>
      </c>
      <c r="G45" s="1077">
        <v>61757</v>
      </c>
      <c r="H45" s="1080">
        <v>33.58</v>
      </c>
      <c r="I45" s="1077">
        <v>25928</v>
      </c>
      <c r="J45" s="1080">
        <v>14.1</v>
      </c>
      <c r="K45" s="1077">
        <v>183908</v>
      </c>
      <c r="L45" s="1077">
        <v>26285</v>
      </c>
      <c r="M45" s="1077">
        <v>0</v>
      </c>
      <c r="N45" s="1077">
        <v>116</v>
      </c>
      <c r="O45" s="1077">
        <v>5962</v>
      </c>
      <c r="P45" s="1077">
        <v>-5890</v>
      </c>
      <c r="Q45" s="1077">
        <v>145655</v>
      </c>
      <c r="R45" s="1077">
        <v>3192817</v>
      </c>
      <c r="S45" s="1077">
        <v>154104</v>
      </c>
      <c r="T45" s="881" t="s">
        <v>193</v>
      </c>
      <c r="U45" s="1081">
        <v>65</v>
      </c>
    </row>
    <row r="46" spans="1:21" ht="12.75" customHeight="1">
      <c r="A46" s="1105">
        <v>70</v>
      </c>
      <c r="B46" s="881" t="s">
        <v>133</v>
      </c>
      <c r="C46" s="1077">
        <v>83767</v>
      </c>
      <c r="D46" s="1080">
        <v>41.37</v>
      </c>
      <c r="E46" s="1077">
        <v>18479</v>
      </c>
      <c r="F46" s="1080">
        <v>9.13</v>
      </c>
      <c r="G46" s="1077">
        <v>64983</v>
      </c>
      <c r="H46" s="1080">
        <v>32.09</v>
      </c>
      <c r="I46" s="1077">
        <v>35258</v>
      </c>
      <c r="J46" s="1080">
        <v>17.41</v>
      </c>
      <c r="K46" s="1077">
        <v>202487</v>
      </c>
      <c r="L46" s="1077">
        <v>29382</v>
      </c>
      <c r="M46" s="1077">
        <v>0</v>
      </c>
      <c r="N46" s="1077">
        <v>52</v>
      </c>
      <c r="O46" s="1077">
        <v>85270</v>
      </c>
      <c r="P46" s="1077">
        <v>75835</v>
      </c>
      <c r="Q46" s="1077">
        <v>163618</v>
      </c>
      <c r="R46" s="1077">
        <v>3642043</v>
      </c>
      <c r="S46" s="1077">
        <v>214869</v>
      </c>
      <c r="T46" s="881" t="s">
        <v>133</v>
      </c>
      <c r="U46" s="1081">
        <v>70</v>
      </c>
    </row>
    <row r="47" spans="1:21" ht="12.75" customHeight="1">
      <c r="A47" s="1105">
        <v>73</v>
      </c>
      <c r="B47" s="881" t="s">
        <v>195</v>
      </c>
      <c r="C47" s="1077">
        <v>191484</v>
      </c>
      <c r="D47" s="1080">
        <v>52.599999999999994</v>
      </c>
      <c r="E47" s="1077">
        <v>4394</v>
      </c>
      <c r="F47" s="1080">
        <v>1.21</v>
      </c>
      <c r="G47" s="1077">
        <v>118073</v>
      </c>
      <c r="H47" s="1080">
        <v>32.43</v>
      </c>
      <c r="I47" s="1077">
        <v>50111</v>
      </c>
      <c r="J47" s="1080">
        <v>13.76</v>
      </c>
      <c r="K47" s="1077">
        <v>364062</v>
      </c>
      <c r="L47" s="1077">
        <v>47116</v>
      </c>
      <c r="M47" s="1077">
        <v>0</v>
      </c>
      <c r="N47" s="1077">
        <v>240</v>
      </c>
      <c r="O47" s="1077">
        <v>14354</v>
      </c>
      <c r="P47" s="1077">
        <v>-8626</v>
      </c>
      <c r="Q47" s="1077">
        <v>293726</v>
      </c>
      <c r="R47" s="1077">
        <v>8325438</v>
      </c>
      <c r="S47" s="1077">
        <v>439394</v>
      </c>
      <c r="T47" s="881" t="s">
        <v>195</v>
      </c>
      <c r="U47" s="1081">
        <v>73</v>
      </c>
    </row>
    <row r="48" spans="1:21" ht="12.75" customHeight="1">
      <c r="A48" s="1105">
        <v>79</v>
      </c>
      <c r="B48" s="881" t="s">
        <v>197</v>
      </c>
      <c r="C48" s="1077">
        <v>127587</v>
      </c>
      <c r="D48" s="1080">
        <v>50.74999999999999</v>
      </c>
      <c r="E48" s="1077">
        <v>6007</v>
      </c>
      <c r="F48" s="1080">
        <v>2.39</v>
      </c>
      <c r="G48" s="1077">
        <v>83488</v>
      </c>
      <c r="H48" s="1080">
        <v>33.21</v>
      </c>
      <c r="I48" s="1077">
        <v>34323</v>
      </c>
      <c r="J48" s="1080">
        <v>13.65</v>
      </c>
      <c r="K48" s="1077">
        <v>251405</v>
      </c>
      <c r="L48" s="1077">
        <v>33065</v>
      </c>
      <c r="M48" s="1077">
        <v>38</v>
      </c>
      <c r="N48" s="1077">
        <v>144</v>
      </c>
      <c r="O48" s="1077">
        <v>7632</v>
      </c>
      <c r="P48" s="1077">
        <v>-5659</v>
      </c>
      <c r="Q48" s="1077">
        <v>204867</v>
      </c>
      <c r="R48" s="1077">
        <v>5383435</v>
      </c>
      <c r="S48" s="1077">
        <v>284698</v>
      </c>
      <c r="T48" s="881" t="s">
        <v>197</v>
      </c>
      <c r="U48" s="1081">
        <v>79</v>
      </c>
    </row>
    <row r="49" spans="1:21" ht="12.75" customHeight="1">
      <c r="A49" s="1105">
        <v>86</v>
      </c>
      <c r="B49" s="881" t="s">
        <v>134</v>
      </c>
      <c r="C49" s="1077">
        <v>295350</v>
      </c>
      <c r="D49" s="1080">
        <v>61.75999999999999</v>
      </c>
      <c r="E49" s="1077">
        <v>16591</v>
      </c>
      <c r="F49" s="1080">
        <v>3.47</v>
      </c>
      <c r="G49" s="1077">
        <v>110549</v>
      </c>
      <c r="H49" s="1080">
        <v>23.12</v>
      </c>
      <c r="I49" s="1077">
        <v>55688</v>
      </c>
      <c r="J49" s="1080">
        <v>11.65</v>
      </c>
      <c r="K49" s="1077">
        <v>478178</v>
      </c>
      <c r="L49" s="1077">
        <v>46756</v>
      </c>
      <c r="M49" s="1077">
        <v>0</v>
      </c>
      <c r="N49" s="1077">
        <v>0</v>
      </c>
      <c r="O49" s="1077">
        <v>27459</v>
      </c>
      <c r="P49" s="1077">
        <v>-32621</v>
      </c>
      <c r="Q49" s="1077">
        <v>371342</v>
      </c>
      <c r="R49" s="1077">
        <v>9527440</v>
      </c>
      <c r="S49" s="1077">
        <v>331827</v>
      </c>
      <c r="T49" s="881" t="s">
        <v>134</v>
      </c>
      <c r="U49" s="1081">
        <v>86</v>
      </c>
    </row>
    <row r="50" spans="1:21" ht="12.75" customHeight="1">
      <c r="A50" s="1105">
        <v>93</v>
      </c>
      <c r="B50" s="881" t="s">
        <v>199</v>
      </c>
      <c r="C50" s="1077">
        <v>216498</v>
      </c>
      <c r="D50" s="1080">
        <v>52.459999999999994</v>
      </c>
      <c r="E50" s="1077">
        <v>29586</v>
      </c>
      <c r="F50" s="1080">
        <v>7.17</v>
      </c>
      <c r="G50" s="1077">
        <v>113502</v>
      </c>
      <c r="H50" s="1080">
        <v>27.51</v>
      </c>
      <c r="I50" s="1077">
        <v>53070</v>
      </c>
      <c r="J50" s="1080">
        <v>12.86</v>
      </c>
      <c r="K50" s="1077">
        <v>412656</v>
      </c>
      <c r="L50" s="1077">
        <v>41889</v>
      </c>
      <c r="M50" s="1077">
        <v>0</v>
      </c>
      <c r="N50" s="1077">
        <v>81</v>
      </c>
      <c r="O50" s="1077">
        <v>27149</v>
      </c>
      <c r="P50" s="1077">
        <v>-526</v>
      </c>
      <c r="Q50" s="1077">
        <v>343011</v>
      </c>
      <c r="R50" s="1077">
        <v>10824958</v>
      </c>
      <c r="S50" s="1077">
        <v>493098</v>
      </c>
      <c r="T50" s="881" t="s">
        <v>199</v>
      </c>
      <c r="U50" s="1081">
        <v>93</v>
      </c>
    </row>
    <row r="51" spans="1:21" ht="16.5" customHeight="1">
      <c r="A51" s="1105">
        <v>95</v>
      </c>
      <c r="B51" s="881" t="s">
        <v>200</v>
      </c>
      <c r="C51" s="1077">
        <v>100302</v>
      </c>
      <c r="D51" s="1080">
        <v>42.86</v>
      </c>
      <c r="E51" s="1077">
        <v>18125</v>
      </c>
      <c r="F51" s="1080">
        <v>7.74</v>
      </c>
      <c r="G51" s="1077">
        <v>81274</v>
      </c>
      <c r="H51" s="1080">
        <v>34.73</v>
      </c>
      <c r="I51" s="1077">
        <v>34338</v>
      </c>
      <c r="J51" s="1080">
        <v>14.67</v>
      </c>
      <c r="K51" s="1077">
        <v>234039</v>
      </c>
      <c r="L51" s="1077">
        <v>33086</v>
      </c>
      <c r="M51" s="1077">
        <v>0</v>
      </c>
      <c r="N51" s="1077">
        <v>195</v>
      </c>
      <c r="O51" s="1077">
        <v>16927</v>
      </c>
      <c r="P51" s="1077">
        <v>13080</v>
      </c>
      <c r="Q51" s="1077">
        <v>196911</v>
      </c>
      <c r="R51" s="1077">
        <v>11528972</v>
      </c>
      <c r="S51" s="1077">
        <v>645004</v>
      </c>
      <c r="T51" s="881" t="s">
        <v>200</v>
      </c>
      <c r="U51" s="1081">
        <v>95</v>
      </c>
    </row>
    <row r="52" spans="1:21" ht="16.5" customHeight="1">
      <c r="A52" s="607" t="s">
        <v>426</v>
      </c>
      <c r="B52" s="881" t="s">
        <v>70</v>
      </c>
      <c r="C52" s="1079" t="s">
        <v>95</v>
      </c>
      <c r="D52" s="1082" t="s">
        <v>95</v>
      </c>
      <c r="E52" s="1079" t="s">
        <v>95</v>
      </c>
      <c r="F52" s="1082" t="s">
        <v>95</v>
      </c>
      <c r="G52" s="1079" t="s">
        <v>95</v>
      </c>
      <c r="H52" s="1082" t="s">
        <v>95</v>
      </c>
      <c r="I52" s="1079" t="s">
        <v>95</v>
      </c>
      <c r="J52" s="1082" t="s">
        <v>95</v>
      </c>
      <c r="K52" s="1079" t="s">
        <v>95</v>
      </c>
      <c r="L52" s="1079" t="s">
        <v>95</v>
      </c>
      <c r="M52" s="1079" t="s">
        <v>95</v>
      </c>
      <c r="N52" s="1079" t="s">
        <v>95</v>
      </c>
      <c r="O52" s="1079" t="s">
        <v>95</v>
      </c>
      <c r="P52" s="1079" t="s">
        <v>95</v>
      </c>
      <c r="Q52" s="1077">
        <v>36625</v>
      </c>
      <c r="R52" s="1079" t="s">
        <v>95</v>
      </c>
      <c r="S52" s="1079" t="s">
        <v>95</v>
      </c>
      <c r="T52" s="881" t="s">
        <v>70</v>
      </c>
      <c r="U52" s="793" t="s">
        <v>426</v>
      </c>
    </row>
    <row r="53" spans="1:21" ht="12.75" customHeight="1" hidden="1">
      <c r="A53" s="607" t="s">
        <v>427</v>
      </c>
      <c r="B53" s="881" t="s">
        <v>201</v>
      </c>
      <c r="C53" s="1079" t="s">
        <v>95</v>
      </c>
      <c r="D53" s="1082" t="s">
        <v>95</v>
      </c>
      <c r="E53" s="1079" t="s">
        <v>95</v>
      </c>
      <c r="F53" s="1082" t="s">
        <v>95</v>
      </c>
      <c r="G53" s="1079" t="s">
        <v>95</v>
      </c>
      <c r="H53" s="1082" t="s">
        <v>95</v>
      </c>
      <c r="I53" s="1079" t="s">
        <v>95</v>
      </c>
      <c r="J53" s="1082" t="s">
        <v>95</v>
      </c>
      <c r="K53" s="1079" t="s">
        <v>95</v>
      </c>
      <c r="L53" s="1079" t="s">
        <v>95</v>
      </c>
      <c r="M53" s="1079" t="s">
        <v>95</v>
      </c>
      <c r="N53" s="1079" t="s">
        <v>95</v>
      </c>
      <c r="O53" s="1079" t="s">
        <v>95</v>
      </c>
      <c r="P53" s="1079" t="s">
        <v>95</v>
      </c>
      <c r="Q53" s="1077">
        <v>0</v>
      </c>
      <c r="R53" s="1079" t="s">
        <v>95</v>
      </c>
      <c r="S53" s="1079" t="s">
        <v>95</v>
      </c>
      <c r="T53" s="881" t="s">
        <v>201</v>
      </c>
      <c r="U53" s="793" t="s">
        <v>427</v>
      </c>
    </row>
    <row r="54" spans="1:21" ht="12.75" customHeight="1">
      <c r="A54" s="607" t="s">
        <v>428</v>
      </c>
      <c r="B54" s="881" t="s">
        <v>74</v>
      </c>
      <c r="C54" s="1079" t="s">
        <v>95</v>
      </c>
      <c r="D54" s="1082" t="s">
        <v>95</v>
      </c>
      <c r="E54" s="1079" t="s">
        <v>95</v>
      </c>
      <c r="F54" s="1082" t="s">
        <v>95</v>
      </c>
      <c r="G54" s="1079" t="s">
        <v>95</v>
      </c>
      <c r="H54" s="1082" t="s">
        <v>95</v>
      </c>
      <c r="I54" s="1079" t="s">
        <v>95</v>
      </c>
      <c r="J54" s="1082" t="s">
        <v>95</v>
      </c>
      <c r="K54" s="1079" t="s">
        <v>95</v>
      </c>
      <c r="L54" s="1079" t="s">
        <v>95</v>
      </c>
      <c r="M54" s="1079" t="s">
        <v>95</v>
      </c>
      <c r="N54" s="1079" t="s">
        <v>95</v>
      </c>
      <c r="O54" s="1079" t="s">
        <v>95</v>
      </c>
      <c r="P54" s="1079" t="s">
        <v>95</v>
      </c>
      <c r="Q54" s="1077">
        <v>0</v>
      </c>
      <c r="R54" s="1079" t="s">
        <v>95</v>
      </c>
      <c r="S54" s="1079" t="s">
        <v>95</v>
      </c>
      <c r="T54" s="881" t="s">
        <v>74</v>
      </c>
      <c r="U54" s="793" t="s">
        <v>428</v>
      </c>
    </row>
    <row r="55" spans="1:21" ht="12.75" customHeight="1">
      <c r="A55" s="607" t="s">
        <v>429</v>
      </c>
      <c r="B55" s="881" t="s">
        <v>75</v>
      </c>
      <c r="C55" s="1079" t="s">
        <v>95</v>
      </c>
      <c r="D55" s="1082" t="s">
        <v>95</v>
      </c>
      <c r="E55" s="1079" t="s">
        <v>95</v>
      </c>
      <c r="F55" s="1082" t="s">
        <v>95</v>
      </c>
      <c r="G55" s="1079" t="s">
        <v>95</v>
      </c>
      <c r="H55" s="1082" t="s">
        <v>95</v>
      </c>
      <c r="I55" s="1079" t="s">
        <v>95</v>
      </c>
      <c r="J55" s="1082" t="s">
        <v>95</v>
      </c>
      <c r="K55" s="1079" t="s">
        <v>95</v>
      </c>
      <c r="L55" s="1079" t="s">
        <v>95</v>
      </c>
      <c r="M55" s="1079" t="s">
        <v>95</v>
      </c>
      <c r="N55" s="1079" t="s">
        <v>95</v>
      </c>
      <c r="O55" s="1079" t="s">
        <v>95</v>
      </c>
      <c r="P55" s="1079" t="s">
        <v>95</v>
      </c>
      <c r="Q55" s="1077">
        <v>40237</v>
      </c>
      <c r="R55" s="1079" t="s">
        <v>95</v>
      </c>
      <c r="S55" s="1079" t="s">
        <v>95</v>
      </c>
      <c r="T55" s="881" t="s">
        <v>75</v>
      </c>
      <c r="U55" s="793" t="s">
        <v>429</v>
      </c>
    </row>
    <row r="56" spans="1:21" ht="12.75" customHeight="1">
      <c r="A56" s="607" t="s">
        <v>430</v>
      </c>
      <c r="B56" s="881" t="s">
        <v>81</v>
      </c>
      <c r="C56" s="1079" t="s">
        <v>95</v>
      </c>
      <c r="D56" s="1082" t="s">
        <v>95</v>
      </c>
      <c r="E56" s="1079" t="s">
        <v>95</v>
      </c>
      <c r="F56" s="1082" t="s">
        <v>95</v>
      </c>
      <c r="G56" s="1079" t="s">
        <v>95</v>
      </c>
      <c r="H56" s="1082" t="s">
        <v>95</v>
      </c>
      <c r="I56" s="1079" t="s">
        <v>95</v>
      </c>
      <c r="J56" s="1082" t="s">
        <v>95</v>
      </c>
      <c r="K56" s="1079" t="s">
        <v>95</v>
      </c>
      <c r="L56" s="1079" t="s">
        <v>95</v>
      </c>
      <c r="M56" s="1079" t="s">
        <v>95</v>
      </c>
      <c r="N56" s="1079" t="s">
        <v>95</v>
      </c>
      <c r="O56" s="1079" t="s">
        <v>95</v>
      </c>
      <c r="P56" s="1079" t="s">
        <v>95</v>
      </c>
      <c r="Q56" s="1077">
        <v>483159</v>
      </c>
      <c r="R56" s="1079" t="s">
        <v>95</v>
      </c>
      <c r="S56" s="1079" t="s">
        <v>95</v>
      </c>
      <c r="T56" s="881" t="s">
        <v>81</v>
      </c>
      <c r="U56" s="793" t="s">
        <v>430</v>
      </c>
    </row>
    <row r="57" spans="1:21" ht="12.75" customHeight="1">
      <c r="A57" s="607" t="s">
        <v>431</v>
      </c>
      <c r="B57" s="881" t="s">
        <v>82</v>
      </c>
      <c r="C57" s="1079" t="s">
        <v>95</v>
      </c>
      <c r="D57" s="1082" t="s">
        <v>95</v>
      </c>
      <c r="E57" s="1079" t="s">
        <v>95</v>
      </c>
      <c r="F57" s="1082" t="s">
        <v>95</v>
      </c>
      <c r="G57" s="1079" t="s">
        <v>95</v>
      </c>
      <c r="H57" s="1082" t="s">
        <v>95</v>
      </c>
      <c r="I57" s="1079" t="s">
        <v>95</v>
      </c>
      <c r="J57" s="1082" t="s">
        <v>95</v>
      </c>
      <c r="K57" s="1079" t="s">
        <v>95</v>
      </c>
      <c r="L57" s="1079" t="s">
        <v>95</v>
      </c>
      <c r="M57" s="1079" t="s">
        <v>95</v>
      </c>
      <c r="N57" s="1079" t="s">
        <v>95</v>
      </c>
      <c r="O57" s="1079" t="s">
        <v>95</v>
      </c>
      <c r="P57" s="1079" t="s">
        <v>95</v>
      </c>
      <c r="Q57" s="1077">
        <v>799432</v>
      </c>
      <c r="R57" s="1079" t="s">
        <v>95</v>
      </c>
      <c r="S57" s="1079" t="s">
        <v>95</v>
      </c>
      <c r="T57" s="881" t="s">
        <v>82</v>
      </c>
      <c r="U57" s="793" t="s">
        <v>431</v>
      </c>
    </row>
    <row r="58" spans="1:21" ht="12.75" customHeight="1">
      <c r="A58" s="607" t="s">
        <v>432</v>
      </c>
      <c r="B58" s="881" t="s">
        <v>87</v>
      </c>
      <c r="C58" s="1079" t="s">
        <v>95</v>
      </c>
      <c r="D58" s="1082" t="s">
        <v>95</v>
      </c>
      <c r="E58" s="1079" t="s">
        <v>95</v>
      </c>
      <c r="F58" s="1082" t="s">
        <v>95</v>
      </c>
      <c r="G58" s="1079" t="s">
        <v>95</v>
      </c>
      <c r="H58" s="1082" t="s">
        <v>95</v>
      </c>
      <c r="I58" s="1079" t="s">
        <v>95</v>
      </c>
      <c r="J58" s="1082" t="s">
        <v>95</v>
      </c>
      <c r="K58" s="1079" t="s">
        <v>95</v>
      </c>
      <c r="L58" s="1079" t="s">
        <v>95</v>
      </c>
      <c r="M58" s="1079" t="s">
        <v>95</v>
      </c>
      <c r="N58" s="1079" t="s">
        <v>95</v>
      </c>
      <c r="O58" s="1079" t="s">
        <v>95</v>
      </c>
      <c r="P58" s="1079" t="s">
        <v>95</v>
      </c>
      <c r="Q58" s="1077">
        <v>141912</v>
      </c>
      <c r="R58" s="1079" t="s">
        <v>95</v>
      </c>
      <c r="S58" s="1079" t="s">
        <v>95</v>
      </c>
      <c r="T58" s="881" t="s">
        <v>87</v>
      </c>
      <c r="U58" s="793" t="s">
        <v>432</v>
      </c>
    </row>
    <row r="59" spans="1:21" ht="12.75" customHeight="1">
      <c r="A59" s="1106" t="s">
        <v>433</v>
      </c>
      <c r="B59" s="886" t="s">
        <v>88</v>
      </c>
      <c r="C59" s="1083" t="s">
        <v>95</v>
      </c>
      <c r="D59" s="1084" t="s">
        <v>95</v>
      </c>
      <c r="E59" s="1083" t="s">
        <v>95</v>
      </c>
      <c r="F59" s="1083" t="s">
        <v>95</v>
      </c>
      <c r="G59" s="1083" t="s">
        <v>95</v>
      </c>
      <c r="H59" s="1084" t="s">
        <v>95</v>
      </c>
      <c r="I59" s="1083" t="s">
        <v>95</v>
      </c>
      <c r="J59" s="1084" t="s">
        <v>95</v>
      </c>
      <c r="K59" s="1083" t="s">
        <v>95</v>
      </c>
      <c r="L59" s="1083" t="s">
        <v>95</v>
      </c>
      <c r="M59" s="1083" t="s">
        <v>95</v>
      </c>
      <c r="N59" s="1083" t="s">
        <v>95</v>
      </c>
      <c r="O59" s="1083" t="s">
        <v>95</v>
      </c>
      <c r="P59" s="1083" t="s">
        <v>95</v>
      </c>
      <c r="Q59" s="1085">
        <v>1665456</v>
      </c>
      <c r="R59" s="1083" t="s">
        <v>95</v>
      </c>
      <c r="S59" s="1083" t="s">
        <v>95</v>
      </c>
      <c r="T59" s="886" t="s">
        <v>88</v>
      </c>
      <c r="U59" s="1086" t="s">
        <v>433</v>
      </c>
    </row>
    <row r="60" spans="1:21" ht="37.5" customHeight="1">
      <c r="A60" s="1192" t="s">
        <v>436</v>
      </c>
      <c r="B60" s="1192"/>
      <c r="C60" s="1192"/>
      <c r="D60" s="1192"/>
      <c r="E60" s="1192"/>
      <c r="F60" s="1192"/>
      <c r="G60" s="1192"/>
      <c r="H60" s="1192"/>
      <c r="I60" s="1192"/>
      <c r="J60" s="1192"/>
      <c r="K60" s="1192"/>
      <c r="L60" s="544"/>
      <c r="M60" s="544"/>
      <c r="N60" s="544"/>
      <c r="O60" s="544"/>
      <c r="P60" s="544"/>
      <c r="Q60" s="544"/>
      <c r="R60" s="544"/>
      <c r="S60" s="544"/>
      <c r="T60" s="540"/>
      <c r="U60" s="544"/>
    </row>
    <row r="61" spans="1:21" ht="30" customHeight="1">
      <c r="A61" s="1193" t="s">
        <v>435</v>
      </c>
      <c r="B61" s="1194"/>
      <c r="C61" s="1194"/>
      <c r="D61" s="1194"/>
      <c r="E61" s="1194"/>
      <c r="F61" s="1194"/>
      <c r="G61" s="1194"/>
      <c r="H61" s="1194"/>
      <c r="I61" s="1194"/>
      <c r="J61" s="1194"/>
      <c r="K61" s="1194"/>
      <c r="L61" s="544"/>
      <c r="M61" s="544"/>
      <c r="N61" s="544"/>
      <c r="O61" s="544"/>
      <c r="P61" s="544"/>
      <c r="Q61" s="544"/>
      <c r="R61" s="544"/>
      <c r="S61" s="544"/>
      <c r="T61" s="540"/>
      <c r="U61" s="544"/>
    </row>
    <row r="62" spans="1:11" ht="31.5" customHeight="1">
      <c r="A62" s="1190" t="s">
        <v>435</v>
      </c>
      <c r="B62" s="1191"/>
      <c r="C62" s="1191"/>
      <c r="D62" s="1191"/>
      <c r="E62" s="1191"/>
      <c r="F62" s="1191"/>
      <c r="G62" s="1191"/>
      <c r="H62" s="1191"/>
      <c r="I62" s="1191"/>
      <c r="J62" s="1191"/>
      <c r="K62" s="1191"/>
    </row>
  </sheetData>
  <sheetProtection/>
  <mergeCells count="3">
    <mergeCell ref="A60:K60"/>
    <mergeCell ref="A61:K61"/>
    <mergeCell ref="A62:K62"/>
  </mergeCells>
  <printOptions horizontalCentered="1"/>
  <pageMargins left="0" right="0" top="0.5905511811023623" bottom="0.1968503937007874" header="0.35" footer="0.5118110236220472"/>
  <pageSetup blackAndWhite="1" fitToHeight="1" fitToWidth="1" horizontalDpi="600" verticalDpi="600" orientation="landscape" pageOrder="overThenDown" paperSize="9" scale="61" r:id="rId1"/>
  <headerFooter alignWithMargins="0">
    <oddHeader>&amp;C&amp;F</oddHeader>
    <oddFooter>&amp;C&amp;A</oddFooter>
  </headerFooter>
  <colBreaks count="1" manualBreakCount="1">
    <brk id="11" max="65535" man="1"/>
  </colBreaks>
</worksheet>
</file>

<file path=xl/worksheets/sheet21.xml><?xml version="1.0" encoding="utf-8"?>
<worksheet xmlns="http://schemas.openxmlformats.org/spreadsheetml/2006/main" xmlns:r="http://schemas.openxmlformats.org/officeDocument/2006/relationships">
  <sheetPr>
    <pageSetUpPr fitToPage="1"/>
  </sheetPr>
  <dimension ref="A1:U61"/>
  <sheetViews>
    <sheetView view="pageBreakPreview" zoomScaleSheetLayoutView="100" zoomScalePageLayoutView="0" workbookViewId="0" topLeftCell="A1">
      <selection activeCell="A2" sqref="A2"/>
    </sheetView>
  </sheetViews>
  <sheetFormatPr defaultColWidth="9.00390625" defaultRowHeight="12.75"/>
  <cols>
    <col min="1" max="1" width="4.25390625" style="218" customWidth="1"/>
    <col min="2" max="2" width="11.875" style="218" customWidth="1"/>
    <col min="3" max="3" width="11.75390625" style="218" customWidth="1"/>
    <col min="4" max="4" width="7.25390625" style="218" customWidth="1"/>
    <col min="5" max="5" width="10.375" style="218" customWidth="1"/>
    <col min="6" max="6" width="7.25390625" style="218" customWidth="1"/>
    <col min="7" max="7" width="11.375" style="218" customWidth="1"/>
    <col min="8" max="8" width="7.25390625" style="218" customWidth="1"/>
    <col min="9" max="9" width="10.875" style="218" customWidth="1"/>
    <col min="10" max="10" width="7.25390625" style="218" customWidth="1"/>
    <col min="11" max="11" width="12.00390625" style="218" customWidth="1"/>
    <col min="12" max="12" width="10.375" style="218" customWidth="1"/>
    <col min="13" max="13" width="7.00390625" style="218" customWidth="1"/>
    <col min="14" max="14" width="9.75390625" style="218" customWidth="1"/>
    <col min="15" max="15" width="10.75390625" style="218" customWidth="1"/>
    <col min="16" max="16" width="11.625" style="218" customWidth="1"/>
    <col min="17" max="18" width="11.75390625" style="218" customWidth="1"/>
    <col min="19" max="20" width="10.75390625" style="218" customWidth="1"/>
    <col min="21" max="21" width="4.625" style="218" customWidth="1"/>
    <col min="22" max="65" width="9.125" style="218" customWidth="1"/>
  </cols>
  <sheetData>
    <row r="1" spans="1:21" ht="20.25" customHeight="1">
      <c r="A1" s="1125" t="s">
        <v>731</v>
      </c>
      <c r="B1" s="851"/>
      <c r="C1" s="851"/>
      <c r="D1" s="851"/>
      <c r="E1" s="1107"/>
      <c r="F1" s="851"/>
      <c r="G1" s="851"/>
      <c r="H1" s="851"/>
      <c r="I1" s="851"/>
      <c r="J1" s="851"/>
      <c r="K1" s="851"/>
      <c r="L1" s="540"/>
      <c r="M1" s="540"/>
      <c r="N1" s="540"/>
      <c r="O1" s="540"/>
      <c r="P1" s="540"/>
      <c r="Q1" s="540"/>
      <c r="R1" s="540"/>
      <c r="S1" s="540"/>
      <c r="T1" s="540"/>
      <c r="U1" s="540"/>
    </row>
    <row r="2" spans="1:21" ht="15" customHeight="1">
      <c r="A2" s="1088" t="s">
        <v>277</v>
      </c>
      <c r="B2" s="1157"/>
      <c r="C2" s="851"/>
      <c r="D2" s="851"/>
      <c r="E2" s="1107"/>
      <c r="F2" s="851"/>
      <c r="G2" s="851"/>
      <c r="H2" s="851"/>
      <c r="I2" s="851"/>
      <c r="J2" s="851"/>
      <c r="K2" s="851"/>
      <c r="L2" s="540"/>
      <c r="M2" s="540"/>
      <c r="N2" s="540"/>
      <c r="O2" s="540"/>
      <c r="P2" s="540"/>
      <c r="Q2" s="540"/>
      <c r="R2" s="540"/>
      <c r="S2" s="540"/>
      <c r="T2" s="540"/>
      <c r="U2" s="540"/>
    </row>
    <row r="3" spans="1:21" ht="12.75" customHeight="1">
      <c r="A3" s="1089"/>
      <c r="B3" s="1089"/>
      <c r="C3" s="1108" t="s">
        <v>406</v>
      </c>
      <c r="D3" s="1109"/>
      <c r="E3" s="1110"/>
      <c r="F3" s="1109"/>
      <c r="G3" s="1110"/>
      <c r="H3" s="1110"/>
      <c r="I3" s="1110"/>
      <c r="J3" s="1110"/>
      <c r="K3" s="1111"/>
      <c r="L3" s="652" t="s">
        <v>162</v>
      </c>
      <c r="M3" s="652" t="s">
        <v>407</v>
      </c>
      <c r="N3" s="652" t="s">
        <v>408</v>
      </c>
      <c r="O3" s="652" t="s">
        <v>409</v>
      </c>
      <c r="P3" s="652"/>
      <c r="Q3" s="652" t="s">
        <v>162</v>
      </c>
      <c r="R3" s="1112" t="s">
        <v>410</v>
      </c>
      <c r="S3" s="1113"/>
      <c r="T3" s="1096"/>
      <c r="U3" s="1114"/>
    </row>
    <row r="4" spans="1:21" ht="12.75" customHeight="1">
      <c r="A4" s="657" t="s">
        <v>7</v>
      </c>
      <c r="B4" s="657" t="s">
        <v>8</v>
      </c>
      <c r="C4" s="1115" t="s">
        <v>411</v>
      </c>
      <c r="D4" s="1116"/>
      <c r="E4" s="1115" t="s">
        <v>412</v>
      </c>
      <c r="F4" s="1116"/>
      <c r="G4" s="1115" t="s">
        <v>413</v>
      </c>
      <c r="H4" s="1117"/>
      <c r="I4" s="1115" t="s">
        <v>414</v>
      </c>
      <c r="J4" s="1117"/>
      <c r="K4" s="1096" t="s">
        <v>221</v>
      </c>
      <c r="L4" s="657"/>
      <c r="M4" s="657" t="s">
        <v>415</v>
      </c>
      <c r="N4" s="657"/>
      <c r="O4" s="657"/>
      <c r="P4" s="657" t="s">
        <v>416</v>
      </c>
      <c r="Q4" s="657"/>
      <c r="R4" s="1089"/>
      <c r="S4" s="1114"/>
      <c r="T4" s="602" t="s">
        <v>8</v>
      </c>
      <c r="U4" s="571" t="s">
        <v>7</v>
      </c>
    </row>
    <row r="5" spans="1:21" ht="12.75" customHeight="1">
      <c r="A5" s="657"/>
      <c r="B5" s="657"/>
      <c r="C5" s="652" t="s">
        <v>417</v>
      </c>
      <c r="D5" s="1012" t="s">
        <v>418</v>
      </c>
      <c r="E5" s="652" t="s">
        <v>417</v>
      </c>
      <c r="F5" s="1012" t="s">
        <v>418</v>
      </c>
      <c r="G5" s="652" t="s">
        <v>417</v>
      </c>
      <c r="H5" s="1089" t="s">
        <v>418</v>
      </c>
      <c r="I5" s="652" t="s">
        <v>417</v>
      </c>
      <c r="J5" s="1089" t="s">
        <v>418</v>
      </c>
      <c r="K5" s="1096" t="s">
        <v>417</v>
      </c>
      <c r="L5" s="657" t="s">
        <v>419</v>
      </c>
      <c r="M5" s="657" t="s">
        <v>420</v>
      </c>
      <c r="N5" s="657" t="s">
        <v>421</v>
      </c>
      <c r="O5" s="657" t="s">
        <v>422</v>
      </c>
      <c r="P5" s="657"/>
      <c r="Q5" s="657" t="s">
        <v>423</v>
      </c>
      <c r="R5" s="657" t="s">
        <v>424</v>
      </c>
      <c r="S5" s="602" t="s">
        <v>425</v>
      </c>
      <c r="T5" s="654"/>
      <c r="U5" s="571"/>
    </row>
    <row r="6" spans="1:21" ht="12.75" customHeight="1">
      <c r="A6" s="1104"/>
      <c r="B6" s="444" t="str">
        <f>'[4]14-2表(医療)'!B6</f>
        <v>２８(県計)</v>
      </c>
      <c r="C6" s="440"/>
      <c r="D6" s="440"/>
      <c r="E6" s="440"/>
      <c r="F6" s="440"/>
      <c r="G6" s="440"/>
      <c r="H6" s="440"/>
      <c r="I6" s="440"/>
      <c r="J6" s="440"/>
      <c r="K6" s="440"/>
      <c r="L6" s="440"/>
      <c r="M6" s="440"/>
      <c r="N6" s="440"/>
      <c r="O6" s="440"/>
      <c r="P6" s="440"/>
      <c r="Q6" s="1118">
        <v>11527257</v>
      </c>
      <c r="R6" s="1118"/>
      <c r="S6" s="1118"/>
      <c r="T6" s="444" t="str">
        <f>B6</f>
        <v>２８(県計)</v>
      </c>
      <c r="U6" s="440"/>
    </row>
    <row r="7" spans="1:21" ht="12.75" customHeight="1">
      <c r="A7" s="443"/>
      <c r="B7" s="602" t="s">
        <v>34</v>
      </c>
      <c r="C7" s="573">
        <v>7315920</v>
      </c>
      <c r="D7" s="441">
        <v>55.26000000000001</v>
      </c>
      <c r="E7" s="573">
        <v>67350</v>
      </c>
      <c r="F7" s="441">
        <v>0.51</v>
      </c>
      <c r="G7" s="573">
        <v>3996428</v>
      </c>
      <c r="H7" s="442">
        <v>30.19</v>
      </c>
      <c r="I7" s="573">
        <v>1859168</v>
      </c>
      <c r="J7" s="442">
        <v>14.04</v>
      </c>
      <c r="K7" s="573">
        <v>13238866</v>
      </c>
      <c r="L7" s="573">
        <v>1752049</v>
      </c>
      <c r="M7" s="573">
        <v>117</v>
      </c>
      <c r="N7" s="573">
        <v>236587</v>
      </c>
      <c r="O7" s="573">
        <v>1081082</v>
      </c>
      <c r="P7" s="573">
        <v>-996530</v>
      </c>
      <c r="Q7" s="573">
        <v>9172501</v>
      </c>
      <c r="R7" s="573">
        <v>281807717</v>
      </c>
      <c r="S7" s="573">
        <v>1924743</v>
      </c>
      <c r="T7" s="602" t="s">
        <v>34</v>
      </c>
      <c r="U7" s="1119"/>
    </row>
    <row r="8" spans="1:21" ht="12.75" customHeight="1">
      <c r="A8" s="443"/>
      <c r="B8" s="602" t="s">
        <v>35</v>
      </c>
      <c r="C8" s="573">
        <v>304826</v>
      </c>
      <c r="D8" s="441">
        <v>48.95000000000001</v>
      </c>
      <c r="E8" s="573">
        <v>17358</v>
      </c>
      <c r="F8" s="441">
        <v>2.79</v>
      </c>
      <c r="G8" s="573">
        <v>217550</v>
      </c>
      <c r="H8" s="442">
        <v>34.94</v>
      </c>
      <c r="I8" s="573">
        <v>82928</v>
      </c>
      <c r="J8" s="442">
        <v>13.32</v>
      </c>
      <c r="K8" s="573">
        <v>622662</v>
      </c>
      <c r="L8" s="573">
        <v>77394</v>
      </c>
      <c r="M8" s="573">
        <v>321</v>
      </c>
      <c r="N8" s="573">
        <v>2120</v>
      </c>
      <c r="O8" s="573">
        <v>24830</v>
      </c>
      <c r="P8" s="573">
        <v>-29981</v>
      </c>
      <c r="Q8" s="573">
        <v>488016</v>
      </c>
      <c r="R8" s="573">
        <v>13463552</v>
      </c>
      <c r="S8" s="573">
        <v>226276</v>
      </c>
      <c r="T8" s="602" t="s">
        <v>35</v>
      </c>
      <c r="U8" s="1119"/>
    </row>
    <row r="9" spans="1:21" ht="12.75" customHeight="1">
      <c r="A9" s="443"/>
      <c r="B9" s="602" t="s">
        <v>36</v>
      </c>
      <c r="C9" s="573">
        <v>7620746</v>
      </c>
      <c r="D9" s="441">
        <v>54.98</v>
      </c>
      <c r="E9" s="573">
        <v>84708</v>
      </c>
      <c r="F9" s="441">
        <v>0.61</v>
      </c>
      <c r="G9" s="573">
        <v>4213978</v>
      </c>
      <c r="H9" s="442">
        <v>30.4</v>
      </c>
      <c r="I9" s="573">
        <v>1942096</v>
      </c>
      <c r="J9" s="442">
        <v>14.01</v>
      </c>
      <c r="K9" s="573">
        <v>13861528</v>
      </c>
      <c r="L9" s="573">
        <v>1829443</v>
      </c>
      <c r="M9" s="573">
        <v>438</v>
      </c>
      <c r="N9" s="573">
        <v>238707</v>
      </c>
      <c r="O9" s="573">
        <v>1105912</v>
      </c>
      <c r="P9" s="573">
        <v>-1026511</v>
      </c>
      <c r="Q9" s="573">
        <v>9660517</v>
      </c>
      <c r="R9" s="573">
        <v>295271269</v>
      </c>
      <c r="S9" s="573">
        <v>2151019</v>
      </c>
      <c r="T9" s="602" t="s">
        <v>36</v>
      </c>
      <c r="U9" s="1119"/>
    </row>
    <row r="10" spans="1:21" ht="12.75" customHeight="1">
      <c r="A10" s="443"/>
      <c r="B10" s="602" t="s">
        <v>38</v>
      </c>
      <c r="C10" s="443" t="s">
        <v>95</v>
      </c>
      <c r="D10" s="443" t="s">
        <v>95</v>
      </c>
      <c r="E10" s="443" t="s">
        <v>95</v>
      </c>
      <c r="F10" s="443" t="s">
        <v>95</v>
      </c>
      <c r="G10" s="443" t="s">
        <v>95</v>
      </c>
      <c r="H10" s="443" t="s">
        <v>95</v>
      </c>
      <c r="I10" s="443" t="s">
        <v>95</v>
      </c>
      <c r="J10" s="443" t="s">
        <v>95</v>
      </c>
      <c r="K10" s="443" t="s">
        <v>95</v>
      </c>
      <c r="L10" s="443" t="s">
        <v>95</v>
      </c>
      <c r="M10" s="443" t="s">
        <v>95</v>
      </c>
      <c r="N10" s="443" t="s">
        <v>95</v>
      </c>
      <c r="O10" s="443" t="s">
        <v>95</v>
      </c>
      <c r="P10" s="443" t="s">
        <v>95</v>
      </c>
      <c r="Q10" s="573">
        <v>1866740</v>
      </c>
      <c r="R10" s="1120" t="s">
        <v>95</v>
      </c>
      <c r="S10" s="1120" t="s">
        <v>95</v>
      </c>
      <c r="T10" s="602" t="s">
        <v>38</v>
      </c>
      <c r="U10" s="1119"/>
    </row>
    <row r="11" spans="1:21" ht="21" customHeight="1">
      <c r="A11" s="1105">
        <v>1</v>
      </c>
      <c r="B11" s="759" t="s">
        <v>40</v>
      </c>
      <c r="C11" s="573">
        <v>2015016</v>
      </c>
      <c r="D11" s="1121">
        <v>57.35</v>
      </c>
      <c r="E11" s="573">
        <v>0</v>
      </c>
      <c r="F11" s="1121">
        <v>0</v>
      </c>
      <c r="G11" s="573">
        <v>895656</v>
      </c>
      <c r="H11" s="1121">
        <v>25.49</v>
      </c>
      <c r="I11" s="573">
        <v>603054</v>
      </c>
      <c r="J11" s="1121">
        <v>17.16</v>
      </c>
      <c r="K11" s="573">
        <v>3513726</v>
      </c>
      <c r="L11" s="573">
        <v>500454</v>
      </c>
      <c r="M11" s="573">
        <v>26</v>
      </c>
      <c r="N11" s="573">
        <v>104142</v>
      </c>
      <c r="O11" s="573">
        <v>298675</v>
      </c>
      <c r="P11" s="573">
        <v>-278667</v>
      </c>
      <c r="Q11" s="573">
        <v>2331762</v>
      </c>
      <c r="R11" s="573">
        <v>62578129</v>
      </c>
      <c r="S11" s="573">
        <v>0</v>
      </c>
      <c r="T11" s="759" t="s">
        <v>40</v>
      </c>
      <c r="U11" s="1105">
        <v>1</v>
      </c>
    </row>
    <row r="12" spans="1:21" ht="12.75" customHeight="1">
      <c r="A12" s="1105">
        <v>2</v>
      </c>
      <c r="B12" s="759" t="s">
        <v>41</v>
      </c>
      <c r="C12" s="573">
        <v>813667</v>
      </c>
      <c r="D12" s="1121">
        <v>57.43</v>
      </c>
      <c r="E12" s="573">
        <v>0</v>
      </c>
      <c r="F12" s="1121">
        <v>0</v>
      </c>
      <c r="G12" s="573">
        <v>424019</v>
      </c>
      <c r="H12" s="1121">
        <v>29.93</v>
      </c>
      <c r="I12" s="573">
        <v>179112</v>
      </c>
      <c r="J12" s="1121">
        <v>12.64</v>
      </c>
      <c r="K12" s="573">
        <v>1416798</v>
      </c>
      <c r="L12" s="573">
        <v>179890</v>
      </c>
      <c r="M12" s="573">
        <v>0</v>
      </c>
      <c r="N12" s="573">
        <v>11213</v>
      </c>
      <c r="O12" s="573">
        <v>70557</v>
      </c>
      <c r="P12" s="573">
        <v>-148550</v>
      </c>
      <c r="Q12" s="573">
        <v>1006588</v>
      </c>
      <c r="R12" s="573">
        <v>26247332</v>
      </c>
      <c r="S12" s="573">
        <v>0</v>
      </c>
      <c r="T12" s="759" t="s">
        <v>41</v>
      </c>
      <c r="U12" s="1105">
        <v>2</v>
      </c>
    </row>
    <row r="13" spans="1:21" ht="12.75" customHeight="1">
      <c r="A13" s="1105">
        <v>3</v>
      </c>
      <c r="B13" s="759" t="s">
        <v>42</v>
      </c>
      <c r="C13" s="573">
        <v>716633</v>
      </c>
      <c r="D13" s="1121">
        <v>53.5</v>
      </c>
      <c r="E13" s="573">
        <v>0</v>
      </c>
      <c r="F13" s="1121">
        <v>0</v>
      </c>
      <c r="G13" s="573">
        <v>434170</v>
      </c>
      <c r="H13" s="1121">
        <v>32.42</v>
      </c>
      <c r="I13" s="573">
        <v>188551</v>
      </c>
      <c r="J13" s="1121">
        <v>14.08</v>
      </c>
      <c r="K13" s="573">
        <v>1339354</v>
      </c>
      <c r="L13" s="573">
        <v>198264</v>
      </c>
      <c r="M13" s="573">
        <v>0</v>
      </c>
      <c r="N13" s="573">
        <v>51756</v>
      </c>
      <c r="O13" s="573">
        <v>79335</v>
      </c>
      <c r="P13" s="573">
        <v>-115556</v>
      </c>
      <c r="Q13" s="573">
        <v>894443</v>
      </c>
      <c r="R13" s="573">
        <v>24883093</v>
      </c>
      <c r="S13" s="573">
        <v>0</v>
      </c>
      <c r="T13" s="759" t="s">
        <v>42</v>
      </c>
      <c r="U13" s="1105">
        <v>3</v>
      </c>
    </row>
    <row r="14" spans="1:21" ht="12.75" customHeight="1">
      <c r="A14" s="1105">
        <v>4</v>
      </c>
      <c r="B14" s="759" t="s">
        <v>43</v>
      </c>
      <c r="C14" s="573">
        <v>260640</v>
      </c>
      <c r="D14" s="1121">
        <v>45.9</v>
      </c>
      <c r="E14" s="573">
        <v>10947</v>
      </c>
      <c r="F14" s="1121">
        <v>1.93</v>
      </c>
      <c r="G14" s="573">
        <v>191655</v>
      </c>
      <c r="H14" s="1121">
        <v>33.75</v>
      </c>
      <c r="I14" s="573">
        <v>104617</v>
      </c>
      <c r="J14" s="1121">
        <v>18.42</v>
      </c>
      <c r="K14" s="573">
        <v>567859</v>
      </c>
      <c r="L14" s="573">
        <v>90437</v>
      </c>
      <c r="M14" s="573">
        <v>0</v>
      </c>
      <c r="N14" s="573">
        <v>7869</v>
      </c>
      <c r="O14" s="573">
        <v>48308</v>
      </c>
      <c r="P14" s="573">
        <v>-10218</v>
      </c>
      <c r="Q14" s="573">
        <v>411027</v>
      </c>
      <c r="R14" s="573">
        <v>14725446</v>
      </c>
      <c r="S14" s="573">
        <v>608162</v>
      </c>
      <c r="T14" s="759" t="s">
        <v>43</v>
      </c>
      <c r="U14" s="1105">
        <v>4</v>
      </c>
    </row>
    <row r="15" spans="1:21" ht="12.75" customHeight="1">
      <c r="A15" s="1105">
        <v>5</v>
      </c>
      <c r="B15" s="759" t="s">
        <v>44</v>
      </c>
      <c r="C15" s="573">
        <v>711571</v>
      </c>
      <c r="D15" s="1121">
        <v>62.74</v>
      </c>
      <c r="E15" s="573">
        <v>0</v>
      </c>
      <c r="F15" s="1121">
        <v>0</v>
      </c>
      <c r="G15" s="573">
        <v>422546</v>
      </c>
      <c r="H15" s="1121">
        <v>37.26</v>
      </c>
      <c r="I15" s="573">
        <v>0</v>
      </c>
      <c r="J15" s="1121">
        <v>0</v>
      </c>
      <c r="K15" s="573">
        <v>1134117</v>
      </c>
      <c r="L15" s="573">
        <v>120517</v>
      </c>
      <c r="M15" s="573">
        <v>0</v>
      </c>
      <c r="N15" s="573">
        <v>27801</v>
      </c>
      <c r="O15" s="573">
        <v>180106</v>
      </c>
      <c r="P15" s="573">
        <v>-71396</v>
      </c>
      <c r="Q15" s="573">
        <v>734297</v>
      </c>
      <c r="R15" s="573">
        <v>32344139</v>
      </c>
      <c r="S15" s="573">
        <v>0</v>
      </c>
      <c r="T15" s="759" t="s">
        <v>44</v>
      </c>
      <c r="U15" s="1105">
        <v>5</v>
      </c>
    </row>
    <row r="16" spans="1:21" ht="12.75" customHeight="1">
      <c r="A16" s="1105">
        <v>6</v>
      </c>
      <c r="B16" s="759" t="s">
        <v>45</v>
      </c>
      <c r="C16" s="573">
        <v>66789</v>
      </c>
      <c r="D16" s="1121">
        <v>50.15</v>
      </c>
      <c r="E16" s="573">
        <v>2449</v>
      </c>
      <c r="F16" s="1121">
        <v>1.84</v>
      </c>
      <c r="G16" s="573">
        <v>42185</v>
      </c>
      <c r="H16" s="1121">
        <v>31.67</v>
      </c>
      <c r="I16" s="573">
        <v>21762</v>
      </c>
      <c r="J16" s="1121">
        <v>16.34</v>
      </c>
      <c r="K16" s="573">
        <v>133185</v>
      </c>
      <c r="L16" s="573">
        <v>18536</v>
      </c>
      <c r="M16" s="573">
        <v>17</v>
      </c>
      <c r="N16" s="573">
        <v>88</v>
      </c>
      <c r="O16" s="573">
        <v>4883</v>
      </c>
      <c r="P16" s="573">
        <v>-6611</v>
      </c>
      <c r="Q16" s="573">
        <v>103050</v>
      </c>
      <c r="R16" s="573">
        <v>3035858</v>
      </c>
      <c r="S16" s="573">
        <v>111330</v>
      </c>
      <c r="T16" s="759" t="s">
        <v>45</v>
      </c>
      <c r="U16" s="1105">
        <v>6</v>
      </c>
    </row>
    <row r="17" spans="1:21" ht="12.75" customHeight="1">
      <c r="A17" s="1105">
        <v>7</v>
      </c>
      <c r="B17" s="759" t="s">
        <v>46</v>
      </c>
      <c r="C17" s="573">
        <v>322193</v>
      </c>
      <c r="D17" s="1121">
        <v>69.13</v>
      </c>
      <c r="E17" s="573">
        <v>0</v>
      </c>
      <c r="F17" s="1121">
        <v>0</v>
      </c>
      <c r="G17" s="573">
        <v>101244</v>
      </c>
      <c r="H17" s="1121">
        <v>21.73</v>
      </c>
      <c r="I17" s="573">
        <v>42585</v>
      </c>
      <c r="J17" s="1121">
        <v>9.14</v>
      </c>
      <c r="K17" s="573">
        <v>466022</v>
      </c>
      <c r="L17" s="573">
        <v>40409</v>
      </c>
      <c r="M17" s="573">
        <v>0</v>
      </c>
      <c r="N17" s="573">
        <v>1766</v>
      </c>
      <c r="O17" s="573">
        <v>114174</v>
      </c>
      <c r="P17" s="573">
        <v>-66889</v>
      </c>
      <c r="Q17" s="573">
        <v>242784</v>
      </c>
      <c r="R17" s="573">
        <v>12392029</v>
      </c>
      <c r="S17" s="573">
        <v>0</v>
      </c>
      <c r="T17" s="759" t="s">
        <v>46</v>
      </c>
      <c r="U17" s="1105">
        <v>7</v>
      </c>
    </row>
    <row r="18" spans="1:21" ht="12.75" customHeight="1">
      <c r="A18" s="1105">
        <v>8</v>
      </c>
      <c r="B18" s="759" t="s">
        <v>47</v>
      </c>
      <c r="C18" s="573">
        <v>218782</v>
      </c>
      <c r="D18" s="1121">
        <v>42.43</v>
      </c>
      <c r="E18" s="573">
        <v>0</v>
      </c>
      <c r="F18" s="1121">
        <v>0</v>
      </c>
      <c r="G18" s="573">
        <v>179100</v>
      </c>
      <c r="H18" s="1121">
        <v>34.74</v>
      </c>
      <c r="I18" s="573">
        <v>117682</v>
      </c>
      <c r="J18" s="1121">
        <v>22.83</v>
      </c>
      <c r="K18" s="573">
        <v>515564</v>
      </c>
      <c r="L18" s="573">
        <v>92325</v>
      </c>
      <c r="M18" s="573">
        <v>0</v>
      </c>
      <c r="N18" s="573">
        <v>2470</v>
      </c>
      <c r="O18" s="573">
        <v>34957</v>
      </c>
      <c r="P18" s="573">
        <v>-29583</v>
      </c>
      <c r="Q18" s="573">
        <v>356229</v>
      </c>
      <c r="R18" s="573">
        <v>10467986</v>
      </c>
      <c r="S18" s="573">
        <v>0</v>
      </c>
      <c r="T18" s="759" t="s">
        <v>47</v>
      </c>
      <c r="U18" s="1105">
        <v>8</v>
      </c>
    </row>
    <row r="19" spans="1:21" ht="12.75" customHeight="1">
      <c r="A19" s="1105">
        <v>9</v>
      </c>
      <c r="B19" s="759" t="s">
        <v>48</v>
      </c>
      <c r="C19" s="573">
        <v>22997</v>
      </c>
      <c r="D19" s="1121">
        <v>47.29</v>
      </c>
      <c r="E19" s="573">
        <v>0</v>
      </c>
      <c r="F19" s="1121">
        <v>0</v>
      </c>
      <c r="G19" s="573">
        <v>19757</v>
      </c>
      <c r="H19" s="1121">
        <v>40.62</v>
      </c>
      <c r="I19" s="573">
        <v>5880</v>
      </c>
      <c r="J19" s="1121">
        <v>12.09</v>
      </c>
      <c r="K19" s="573">
        <v>48634</v>
      </c>
      <c r="L19" s="573">
        <v>7272</v>
      </c>
      <c r="M19" s="573">
        <v>0</v>
      </c>
      <c r="N19" s="573">
        <v>0</v>
      </c>
      <c r="O19" s="573">
        <v>3891</v>
      </c>
      <c r="P19" s="573">
        <v>-1195</v>
      </c>
      <c r="Q19" s="573">
        <v>36276</v>
      </c>
      <c r="R19" s="573">
        <v>1393755</v>
      </c>
      <c r="S19" s="573">
        <v>0</v>
      </c>
      <c r="T19" s="759" t="s">
        <v>48</v>
      </c>
      <c r="U19" s="1105">
        <v>9</v>
      </c>
    </row>
    <row r="20" spans="1:21" ht="12.75" customHeight="1">
      <c r="A20" s="1105">
        <v>11</v>
      </c>
      <c r="B20" s="759" t="s">
        <v>50</v>
      </c>
      <c r="C20" s="573">
        <v>281217</v>
      </c>
      <c r="D20" s="1121">
        <v>50.56</v>
      </c>
      <c r="E20" s="573">
        <v>0</v>
      </c>
      <c r="F20" s="1121">
        <v>0</v>
      </c>
      <c r="G20" s="573">
        <v>186428</v>
      </c>
      <c r="H20" s="1121">
        <v>33.51</v>
      </c>
      <c r="I20" s="573">
        <v>88619</v>
      </c>
      <c r="J20" s="1121">
        <v>15.93</v>
      </c>
      <c r="K20" s="573">
        <v>556264</v>
      </c>
      <c r="L20" s="573">
        <v>75013</v>
      </c>
      <c r="M20" s="573">
        <v>0</v>
      </c>
      <c r="N20" s="573">
        <v>11276</v>
      </c>
      <c r="O20" s="573">
        <v>24214</v>
      </c>
      <c r="P20" s="573">
        <v>-26765</v>
      </c>
      <c r="Q20" s="573">
        <v>418996</v>
      </c>
      <c r="R20" s="573">
        <v>11717357</v>
      </c>
      <c r="S20" s="573">
        <v>0</v>
      </c>
      <c r="T20" s="759" t="s">
        <v>50</v>
      </c>
      <c r="U20" s="1105">
        <v>11</v>
      </c>
    </row>
    <row r="21" spans="1:21" ht="16.5" customHeight="1">
      <c r="A21" s="1105">
        <v>13</v>
      </c>
      <c r="B21" s="759" t="s">
        <v>51</v>
      </c>
      <c r="C21" s="573">
        <v>40103</v>
      </c>
      <c r="D21" s="1121">
        <v>49.63</v>
      </c>
      <c r="E21" s="573">
        <v>0</v>
      </c>
      <c r="F21" s="1121">
        <v>0</v>
      </c>
      <c r="G21" s="573">
        <v>28657</v>
      </c>
      <c r="H21" s="1121">
        <v>35.46</v>
      </c>
      <c r="I21" s="573">
        <v>12044</v>
      </c>
      <c r="J21" s="1121">
        <v>14.91</v>
      </c>
      <c r="K21" s="573">
        <v>80804</v>
      </c>
      <c r="L21" s="573">
        <v>11628</v>
      </c>
      <c r="M21" s="573">
        <v>0</v>
      </c>
      <c r="N21" s="573">
        <v>27</v>
      </c>
      <c r="O21" s="573">
        <v>1966</v>
      </c>
      <c r="P21" s="573">
        <v>-2106</v>
      </c>
      <c r="Q21" s="573">
        <v>65077</v>
      </c>
      <c r="R21" s="573">
        <v>2088665</v>
      </c>
      <c r="S21" s="573">
        <v>0</v>
      </c>
      <c r="T21" s="759" t="s">
        <v>51</v>
      </c>
      <c r="U21" s="1105">
        <v>13</v>
      </c>
    </row>
    <row r="22" spans="1:21" ht="12.75" customHeight="1">
      <c r="A22" s="1105">
        <v>14</v>
      </c>
      <c r="B22" s="759" t="s">
        <v>52</v>
      </c>
      <c r="C22" s="573">
        <v>43205</v>
      </c>
      <c r="D22" s="1121">
        <v>49.79</v>
      </c>
      <c r="E22" s="573">
        <v>834</v>
      </c>
      <c r="F22" s="1121">
        <v>0.96</v>
      </c>
      <c r="G22" s="573">
        <v>29162</v>
      </c>
      <c r="H22" s="1121">
        <v>33.6</v>
      </c>
      <c r="I22" s="573">
        <v>13580</v>
      </c>
      <c r="J22" s="1121">
        <v>15.65</v>
      </c>
      <c r="K22" s="573">
        <v>86781</v>
      </c>
      <c r="L22" s="573">
        <v>11364</v>
      </c>
      <c r="M22" s="573">
        <v>0</v>
      </c>
      <c r="N22" s="573">
        <v>92</v>
      </c>
      <c r="O22" s="573">
        <v>5660</v>
      </c>
      <c r="P22" s="573">
        <v>-2818</v>
      </c>
      <c r="Q22" s="573">
        <v>66847</v>
      </c>
      <c r="R22" s="573">
        <v>2541493</v>
      </c>
      <c r="S22" s="573">
        <v>83421</v>
      </c>
      <c r="T22" s="759" t="s">
        <v>52</v>
      </c>
      <c r="U22" s="1105">
        <v>14</v>
      </c>
    </row>
    <row r="23" spans="1:21" ht="12.75" customHeight="1">
      <c r="A23" s="1105">
        <v>15</v>
      </c>
      <c r="B23" s="759" t="s">
        <v>188</v>
      </c>
      <c r="C23" s="573">
        <v>505548</v>
      </c>
      <c r="D23" s="1121">
        <v>60.15</v>
      </c>
      <c r="E23" s="573">
        <v>0</v>
      </c>
      <c r="F23" s="1121">
        <v>0</v>
      </c>
      <c r="G23" s="573">
        <v>235243</v>
      </c>
      <c r="H23" s="1121">
        <v>27.99</v>
      </c>
      <c r="I23" s="573">
        <v>99708</v>
      </c>
      <c r="J23" s="1121">
        <v>11.86</v>
      </c>
      <c r="K23" s="573">
        <v>840499</v>
      </c>
      <c r="L23" s="573">
        <v>90686</v>
      </c>
      <c r="M23" s="573">
        <v>0</v>
      </c>
      <c r="N23" s="573">
        <v>14398</v>
      </c>
      <c r="O23" s="573">
        <v>85691</v>
      </c>
      <c r="P23" s="573">
        <v>-121368</v>
      </c>
      <c r="Q23" s="573">
        <v>528356</v>
      </c>
      <c r="R23" s="573">
        <v>16308012</v>
      </c>
      <c r="S23" s="573">
        <v>0</v>
      </c>
      <c r="T23" s="759" t="s">
        <v>188</v>
      </c>
      <c r="U23" s="1105">
        <v>15</v>
      </c>
    </row>
    <row r="24" spans="1:21" ht="12.75" customHeight="1">
      <c r="A24" s="1105">
        <v>16</v>
      </c>
      <c r="B24" s="759" t="s">
        <v>54</v>
      </c>
      <c r="C24" s="573">
        <v>70201</v>
      </c>
      <c r="D24" s="1121">
        <v>48.06</v>
      </c>
      <c r="E24" s="573">
        <v>0</v>
      </c>
      <c r="F24" s="1121">
        <v>0</v>
      </c>
      <c r="G24" s="573">
        <v>46172</v>
      </c>
      <c r="H24" s="1121">
        <v>31.6</v>
      </c>
      <c r="I24" s="573">
        <v>29722</v>
      </c>
      <c r="J24" s="1121">
        <v>20.34</v>
      </c>
      <c r="K24" s="573">
        <v>146095</v>
      </c>
      <c r="L24" s="573">
        <v>19327</v>
      </c>
      <c r="M24" s="573">
        <v>0</v>
      </c>
      <c r="N24" s="573">
        <v>13</v>
      </c>
      <c r="O24" s="573">
        <v>8512</v>
      </c>
      <c r="P24" s="573">
        <v>-1760</v>
      </c>
      <c r="Q24" s="573">
        <v>116483</v>
      </c>
      <c r="R24" s="573">
        <v>4387569</v>
      </c>
      <c r="S24" s="573">
        <v>0</v>
      </c>
      <c r="T24" s="759" t="s">
        <v>54</v>
      </c>
      <c r="U24" s="1105">
        <v>16</v>
      </c>
    </row>
    <row r="25" spans="1:21" ht="12.75" customHeight="1">
      <c r="A25" s="1105">
        <v>17</v>
      </c>
      <c r="B25" s="759" t="s">
        <v>55</v>
      </c>
      <c r="C25" s="573">
        <v>83802</v>
      </c>
      <c r="D25" s="1121">
        <v>47.75</v>
      </c>
      <c r="E25" s="573">
        <v>0</v>
      </c>
      <c r="F25" s="1121">
        <v>0</v>
      </c>
      <c r="G25" s="573">
        <v>57733</v>
      </c>
      <c r="H25" s="1121">
        <v>32.9</v>
      </c>
      <c r="I25" s="573">
        <v>33948</v>
      </c>
      <c r="J25" s="1121">
        <v>19.35</v>
      </c>
      <c r="K25" s="573">
        <v>175483</v>
      </c>
      <c r="L25" s="573">
        <v>27196</v>
      </c>
      <c r="M25" s="573">
        <v>0</v>
      </c>
      <c r="N25" s="573">
        <v>2647</v>
      </c>
      <c r="O25" s="573">
        <v>3656</v>
      </c>
      <c r="P25" s="573">
        <v>-8106</v>
      </c>
      <c r="Q25" s="573">
        <v>133878</v>
      </c>
      <c r="R25" s="573">
        <v>3643561</v>
      </c>
      <c r="S25" s="573">
        <v>0</v>
      </c>
      <c r="T25" s="759" t="s">
        <v>55</v>
      </c>
      <c r="U25" s="1105">
        <v>17</v>
      </c>
    </row>
    <row r="26" spans="1:21" ht="12.75" customHeight="1">
      <c r="A26" s="1105">
        <v>18</v>
      </c>
      <c r="B26" s="759" t="s">
        <v>56</v>
      </c>
      <c r="C26" s="573">
        <v>240029</v>
      </c>
      <c r="D26" s="1121">
        <v>55.2</v>
      </c>
      <c r="E26" s="573">
        <v>0</v>
      </c>
      <c r="F26" s="1121">
        <v>0</v>
      </c>
      <c r="G26" s="573">
        <v>136323</v>
      </c>
      <c r="H26" s="1121">
        <v>31.35</v>
      </c>
      <c r="I26" s="573">
        <v>58488</v>
      </c>
      <c r="J26" s="1121">
        <v>13.45</v>
      </c>
      <c r="K26" s="573">
        <v>434840</v>
      </c>
      <c r="L26" s="573">
        <v>54093</v>
      </c>
      <c r="M26" s="573">
        <v>0</v>
      </c>
      <c r="N26" s="573">
        <v>531</v>
      </c>
      <c r="O26" s="573">
        <v>37220</v>
      </c>
      <c r="P26" s="573">
        <v>-37767</v>
      </c>
      <c r="Q26" s="573">
        <v>305229</v>
      </c>
      <c r="R26" s="573">
        <v>9161398</v>
      </c>
      <c r="S26" s="573">
        <v>0</v>
      </c>
      <c r="T26" s="759" t="s">
        <v>56</v>
      </c>
      <c r="U26" s="1105">
        <v>18</v>
      </c>
    </row>
    <row r="27" spans="1:21" ht="12.75" customHeight="1">
      <c r="A27" s="1105">
        <v>19</v>
      </c>
      <c r="B27" s="759" t="s">
        <v>57</v>
      </c>
      <c r="C27" s="573">
        <v>59849</v>
      </c>
      <c r="D27" s="1121">
        <v>53.53</v>
      </c>
      <c r="E27" s="573">
        <v>0</v>
      </c>
      <c r="F27" s="1121">
        <v>0</v>
      </c>
      <c r="G27" s="573">
        <v>33624</v>
      </c>
      <c r="H27" s="1121">
        <v>30.08</v>
      </c>
      <c r="I27" s="573">
        <v>18324</v>
      </c>
      <c r="J27" s="1121">
        <v>16.39</v>
      </c>
      <c r="K27" s="573">
        <v>111797</v>
      </c>
      <c r="L27" s="573">
        <v>13613</v>
      </c>
      <c r="M27" s="573">
        <v>0</v>
      </c>
      <c r="N27" s="573">
        <v>51</v>
      </c>
      <c r="O27" s="573">
        <v>2893</v>
      </c>
      <c r="P27" s="573">
        <v>-4850</v>
      </c>
      <c r="Q27" s="573">
        <v>90390</v>
      </c>
      <c r="R27" s="573">
        <v>2602134</v>
      </c>
      <c r="S27" s="573">
        <v>0</v>
      </c>
      <c r="T27" s="759" t="s">
        <v>57</v>
      </c>
      <c r="U27" s="1105">
        <v>19</v>
      </c>
    </row>
    <row r="28" spans="1:21" ht="12.75" customHeight="1">
      <c r="A28" s="1105">
        <v>20</v>
      </c>
      <c r="B28" s="759" t="s">
        <v>58</v>
      </c>
      <c r="C28" s="573">
        <v>95348</v>
      </c>
      <c r="D28" s="1121">
        <v>48.79</v>
      </c>
      <c r="E28" s="573">
        <v>0</v>
      </c>
      <c r="F28" s="1121">
        <v>0</v>
      </c>
      <c r="G28" s="573">
        <v>67650</v>
      </c>
      <c r="H28" s="1121">
        <v>34.61</v>
      </c>
      <c r="I28" s="573">
        <v>32446</v>
      </c>
      <c r="J28" s="1121">
        <v>16.6</v>
      </c>
      <c r="K28" s="573">
        <v>195444</v>
      </c>
      <c r="L28" s="573">
        <v>24899</v>
      </c>
      <c r="M28" s="573">
        <v>0</v>
      </c>
      <c r="N28" s="573">
        <v>88</v>
      </c>
      <c r="O28" s="573">
        <v>10365</v>
      </c>
      <c r="P28" s="573">
        <v>-7374</v>
      </c>
      <c r="Q28" s="573">
        <v>152718</v>
      </c>
      <c r="R28" s="573">
        <v>5153946</v>
      </c>
      <c r="S28" s="573">
        <v>0</v>
      </c>
      <c r="T28" s="759" t="s">
        <v>58</v>
      </c>
      <c r="U28" s="1105">
        <v>20</v>
      </c>
    </row>
    <row r="29" spans="1:21" ht="12.75" customHeight="1">
      <c r="A29" s="1105">
        <v>21</v>
      </c>
      <c r="B29" s="759" t="s">
        <v>59</v>
      </c>
      <c r="C29" s="573">
        <v>56178</v>
      </c>
      <c r="D29" s="1121">
        <v>50.44</v>
      </c>
      <c r="E29" s="573">
        <v>0</v>
      </c>
      <c r="F29" s="1121">
        <v>0</v>
      </c>
      <c r="G29" s="573">
        <v>37140</v>
      </c>
      <c r="H29" s="1121">
        <v>33.35</v>
      </c>
      <c r="I29" s="573">
        <v>18048</v>
      </c>
      <c r="J29" s="1121">
        <v>16.21</v>
      </c>
      <c r="K29" s="573">
        <v>111366</v>
      </c>
      <c r="L29" s="573">
        <v>15045</v>
      </c>
      <c r="M29" s="573">
        <v>74</v>
      </c>
      <c r="N29" s="573">
        <v>0</v>
      </c>
      <c r="O29" s="573">
        <v>2326</v>
      </c>
      <c r="P29" s="573">
        <v>-5386</v>
      </c>
      <c r="Q29" s="573">
        <v>88535</v>
      </c>
      <c r="R29" s="573">
        <v>2442531</v>
      </c>
      <c r="S29" s="573">
        <v>0</v>
      </c>
      <c r="T29" s="759" t="s">
        <v>59</v>
      </c>
      <c r="U29" s="1105">
        <v>21</v>
      </c>
    </row>
    <row r="30" spans="1:21" ht="12.75" customHeight="1">
      <c r="A30" s="1105">
        <v>22</v>
      </c>
      <c r="B30" s="759" t="s">
        <v>189</v>
      </c>
      <c r="C30" s="573">
        <v>36007</v>
      </c>
      <c r="D30" s="1121">
        <v>45.91</v>
      </c>
      <c r="E30" s="573">
        <v>0</v>
      </c>
      <c r="F30" s="1121">
        <v>0</v>
      </c>
      <c r="G30" s="573">
        <v>27684</v>
      </c>
      <c r="H30" s="1121">
        <v>35.3</v>
      </c>
      <c r="I30" s="573">
        <v>14736</v>
      </c>
      <c r="J30" s="1121">
        <v>18.79</v>
      </c>
      <c r="K30" s="573">
        <v>78427</v>
      </c>
      <c r="L30" s="573">
        <v>10711</v>
      </c>
      <c r="M30" s="573">
        <v>307</v>
      </c>
      <c r="N30" s="573">
        <v>0</v>
      </c>
      <c r="O30" s="573">
        <v>1659</v>
      </c>
      <c r="P30" s="573">
        <v>-4223</v>
      </c>
      <c r="Q30" s="573">
        <v>61527</v>
      </c>
      <c r="R30" s="573">
        <v>1439852</v>
      </c>
      <c r="S30" s="573">
        <v>0</v>
      </c>
      <c r="T30" s="759" t="s">
        <v>189</v>
      </c>
      <c r="U30" s="1105">
        <v>22</v>
      </c>
    </row>
    <row r="31" spans="1:21" ht="16.5" customHeight="1">
      <c r="A31" s="1105">
        <v>24</v>
      </c>
      <c r="B31" s="759" t="s">
        <v>128</v>
      </c>
      <c r="C31" s="573">
        <v>49465</v>
      </c>
      <c r="D31" s="1121">
        <v>52.67</v>
      </c>
      <c r="E31" s="573">
        <v>0</v>
      </c>
      <c r="F31" s="1121">
        <v>0</v>
      </c>
      <c r="G31" s="573">
        <v>30110</v>
      </c>
      <c r="H31" s="1121">
        <v>32.06</v>
      </c>
      <c r="I31" s="573">
        <v>14340</v>
      </c>
      <c r="J31" s="1121">
        <v>15.27</v>
      </c>
      <c r="K31" s="573">
        <v>93915</v>
      </c>
      <c r="L31" s="573">
        <v>11191</v>
      </c>
      <c r="M31" s="573">
        <v>0</v>
      </c>
      <c r="N31" s="573">
        <v>36</v>
      </c>
      <c r="O31" s="573">
        <v>7279</v>
      </c>
      <c r="P31" s="573">
        <v>-3568</v>
      </c>
      <c r="Q31" s="573">
        <v>71841</v>
      </c>
      <c r="R31" s="573">
        <v>2355475</v>
      </c>
      <c r="S31" s="573">
        <v>0</v>
      </c>
      <c r="T31" s="759" t="s">
        <v>128</v>
      </c>
      <c r="U31" s="1105">
        <v>24</v>
      </c>
    </row>
    <row r="32" spans="1:21" ht="12.75" customHeight="1">
      <c r="A32" s="1105">
        <v>27</v>
      </c>
      <c r="B32" s="759" t="s">
        <v>129</v>
      </c>
      <c r="C32" s="573">
        <v>29181</v>
      </c>
      <c r="D32" s="1121">
        <v>54.1</v>
      </c>
      <c r="E32" s="573">
        <v>0</v>
      </c>
      <c r="F32" s="1121">
        <v>0</v>
      </c>
      <c r="G32" s="573">
        <v>17376</v>
      </c>
      <c r="H32" s="1121">
        <v>32.21</v>
      </c>
      <c r="I32" s="573">
        <v>7385</v>
      </c>
      <c r="J32" s="1121">
        <v>13.69</v>
      </c>
      <c r="K32" s="573">
        <v>53942</v>
      </c>
      <c r="L32" s="573">
        <v>5518</v>
      </c>
      <c r="M32" s="573">
        <v>0</v>
      </c>
      <c r="N32" s="573">
        <v>41</v>
      </c>
      <c r="O32" s="573">
        <v>480</v>
      </c>
      <c r="P32" s="573">
        <v>-2812</v>
      </c>
      <c r="Q32" s="573">
        <v>45091</v>
      </c>
      <c r="R32" s="573">
        <v>1409720</v>
      </c>
      <c r="S32" s="573">
        <v>0</v>
      </c>
      <c r="T32" s="759" t="s">
        <v>129</v>
      </c>
      <c r="U32" s="1105">
        <v>27</v>
      </c>
    </row>
    <row r="33" spans="1:21" ht="12.75" customHeight="1">
      <c r="A33" s="1105">
        <v>31</v>
      </c>
      <c r="B33" s="759" t="s">
        <v>62</v>
      </c>
      <c r="C33" s="573">
        <v>32227</v>
      </c>
      <c r="D33" s="1121">
        <v>51.63</v>
      </c>
      <c r="E33" s="573">
        <v>0</v>
      </c>
      <c r="F33" s="1121">
        <v>0</v>
      </c>
      <c r="G33" s="573">
        <v>22131</v>
      </c>
      <c r="H33" s="1121">
        <v>35.45</v>
      </c>
      <c r="I33" s="573">
        <v>8068</v>
      </c>
      <c r="J33" s="1121">
        <v>12.92</v>
      </c>
      <c r="K33" s="573">
        <v>62426</v>
      </c>
      <c r="L33" s="573">
        <v>6565</v>
      </c>
      <c r="M33" s="573">
        <v>0</v>
      </c>
      <c r="N33" s="573">
        <v>782</v>
      </c>
      <c r="O33" s="573">
        <v>1454</v>
      </c>
      <c r="P33" s="573">
        <v>-2970</v>
      </c>
      <c r="Q33" s="573">
        <v>50655</v>
      </c>
      <c r="R33" s="573">
        <v>1401192</v>
      </c>
      <c r="S33" s="573">
        <v>0</v>
      </c>
      <c r="T33" s="759" t="s">
        <v>62</v>
      </c>
      <c r="U33" s="1105">
        <v>31</v>
      </c>
    </row>
    <row r="34" spans="1:21" ht="12.75" customHeight="1">
      <c r="A34" s="1105">
        <v>32</v>
      </c>
      <c r="B34" s="759" t="s">
        <v>63</v>
      </c>
      <c r="C34" s="573">
        <v>33078</v>
      </c>
      <c r="D34" s="1121">
        <v>50.26</v>
      </c>
      <c r="E34" s="573">
        <v>0</v>
      </c>
      <c r="F34" s="1121">
        <v>0</v>
      </c>
      <c r="G34" s="573">
        <v>32736</v>
      </c>
      <c r="H34" s="1121">
        <v>49.74</v>
      </c>
      <c r="I34" s="573">
        <v>0</v>
      </c>
      <c r="J34" s="1121">
        <v>0</v>
      </c>
      <c r="K34" s="573">
        <v>65814</v>
      </c>
      <c r="L34" s="573">
        <v>9470</v>
      </c>
      <c r="M34" s="573">
        <v>0</v>
      </c>
      <c r="N34" s="573">
        <v>1215</v>
      </c>
      <c r="O34" s="573">
        <v>2396</v>
      </c>
      <c r="P34" s="573">
        <v>-3156</v>
      </c>
      <c r="Q34" s="573">
        <v>49577</v>
      </c>
      <c r="R34" s="573">
        <v>1378253</v>
      </c>
      <c r="S34" s="573">
        <v>0</v>
      </c>
      <c r="T34" s="759" t="s">
        <v>63</v>
      </c>
      <c r="U34" s="1105">
        <v>32</v>
      </c>
    </row>
    <row r="35" spans="1:21" ht="12.75" customHeight="1">
      <c r="A35" s="1105">
        <v>37</v>
      </c>
      <c r="B35" s="759" t="s">
        <v>64</v>
      </c>
      <c r="C35" s="573">
        <v>18965</v>
      </c>
      <c r="D35" s="1121">
        <v>50.29</v>
      </c>
      <c r="E35" s="573">
        <v>1879</v>
      </c>
      <c r="F35" s="1121">
        <v>4.98</v>
      </c>
      <c r="G35" s="573">
        <v>9770</v>
      </c>
      <c r="H35" s="1121">
        <v>25.91</v>
      </c>
      <c r="I35" s="573">
        <v>7098</v>
      </c>
      <c r="J35" s="1121">
        <v>18.82</v>
      </c>
      <c r="K35" s="573">
        <v>37712</v>
      </c>
      <c r="L35" s="573">
        <v>4725</v>
      </c>
      <c r="M35" s="573">
        <v>0</v>
      </c>
      <c r="N35" s="573">
        <v>0</v>
      </c>
      <c r="O35" s="573">
        <v>1847</v>
      </c>
      <c r="P35" s="573">
        <v>-3030</v>
      </c>
      <c r="Q35" s="573">
        <v>28110</v>
      </c>
      <c r="R35" s="573">
        <v>702417</v>
      </c>
      <c r="S35" s="573">
        <v>21846</v>
      </c>
      <c r="T35" s="759" t="s">
        <v>64</v>
      </c>
      <c r="U35" s="1105">
        <v>37</v>
      </c>
    </row>
    <row r="36" spans="1:21" ht="12.75" customHeight="1">
      <c r="A36" s="1105">
        <v>39</v>
      </c>
      <c r="B36" s="759" t="s">
        <v>65</v>
      </c>
      <c r="C36" s="573">
        <v>26922</v>
      </c>
      <c r="D36" s="1121">
        <v>57.72</v>
      </c>
      <c r="E36" s="573">
        <v>2707</v>
      </c>
      <c r="F36" s="1121">
        <v>5.8</v>
      </c>
      <c r="G36" s="573">
        <v>12088</v>
      </c>
      <c r="H36" s="1121">
        <v>25.91</v>
      </c>
      <c r="I36" s="573">
        <v>4930</v>
      </c>
      <c r="J36" s="1121">
        <v>10.57</v>
      </c>
      <c r="K36" s="573">
        <v>46647</v>
      </c>
      <c r="L36" s="573">
        <v>3925</v>
      </c>
      <c r="M36" s="573">
        <v>14</v>
      </c>
      <c r="N36" s="573">
        <v>22</v>
      </c>
      <c r="O36" s="573">
        <v>2844</v>
      </c>
      <c r="P36" s="573">
        <v>-4176</v>
      </c>
      <c r="Q36" s="573">
        <v>35666</v>
      </c>
      <c r="R36" s="573">
        <v>1035478</v>
      </c>
      <c r="S36" s="573">
        <v>31472</v>
      </c>
      <c r="T36" s="759" t="s">
        <v>65</v>
      </c>
      <c r="U36" s="1105">
        <v>39</v>
      </c>
    </row>
    <row r="37" spans="1:21" ht="12.75" customHeight="1">
      <c r="A37" s="1105">
        <v>40</v>
      </c>
      <c r="B37" s="759" t="s">
        <v>190</v>
      </c>
      <c r="C37" s="573">
        <v>14161</v>
      </c>
      <c r="D37" s="1121">
        <v>42.73</v>
      </c>
      <c r="E37" s="573">
        <v>2832</v>
      </c>
      <c r="F37" s="1121">
        <v>8.55</v>
      </c>
      <c r="G37" s="573">
        <v>11338</v>
      </c>
      <c r="H37" s="1121">
        <v>34.22</v>
      </c>
      <c r="I37" s="573">
        <v>4804</v>
      </c>
      <c r="J37" s="1121">
        <v>14.5</v>
      </c>
      <c r="K37" s="573">
        <v>33135</v>
      </c>
      <c r="L37" s="573">
        <v>4146</v>
      </c>
      <c r="M37" s="573">
        <v>0</v>
      </c>
      <c r="N37" s="573">
        <v>0</v>
      </c>
      <c r="O37" s="573">
        <v>209</v>
      </c>
      <c r="P37" s="573">
        <v>-1174</v>
      </c>
      <c r="Q37" s="573">
        <v>27606</v>
      </c>
      <c r="R37" s="573">
        <v>546762</v>
      </c>
      <c r="S37" s="573">
        <v>23596</v>
      </c>
      <c r="T37" s="759" t="s">
        <v>190</v>
      </c>
      <c r="U37" s="1105">
        <v>40</v>
      </c>
    </row>
    <row r="38" spans="1:21" ht="12.75" customHeight="1">
      <c r="A38" s="1105">
        <v>42</v>
      </c>
      <c r="B38" s="759" t="s">
        <v>66</v>
      </c>
      <c r="C38" s="573">
        <v>41101</v>
      </c>
      <c r="D38" s="1121">
        <v>54.89</v>
      </c>
      <c r="E38" s="573">
        <v>0</v>
      </c>
      <c r="F38" s="1121">
        <v>0</v>
      </c>
      <c r="G38" s="573">
        <v>23598</v>
      </c>
      <c r="H38" s="1121">
        <v>31.52</v>
      </c>
      <c r="I38" s="573">
        <v>10176</v>
      </c>
      <c r="J38" s="1121">
        <v>13.59</v>
      </c>
      <c r="K38" s="573">
        <v>74875</v>
      </c>
      <c r="L38" s="573">
        <v>9070</v>
      </c>
      <c r="M38" s="573">
        <v>0</v>
      </c>
      <c r="N38" s="573">
        <v>2</v>
      </c>
      <c r="O38" s="573">
        <v>2807</v>
      </c>
      <c r="P38" s="573">
        <v>-4232</v>
      </c>
      <c r="Q38" s="573">
        <v>58764</v>
      </c>
      <c r="R38" s="573">
        <v>1568739</v>
      </c>
      <c r="S38" s="573">
        <v>0</v>
      </c>
      <c r="T38" s="759" t="s">
        <v>66</v>
      </c>
      <c r="U38" s="1105">
        <v>42</v>
      </c>
    </row>
    <row r="39" spans="1:21" ht="12.75" customHeight="1">
      <c r="A39" s="1105">
        <v>43</v>
      </c>
      <c r="B39" s="759" t="s">
        <v>191</v>
      </c>
      <c r="C39" s="573">
        <v>88901</v>
      </c>
      <c r="D39" s="1121">
        <v>50.28</v>
      </c>
      <c r="E39" s="573">
        <v>4643</v>
      </c>
      <c r="F39" s="1121">
        <v>2.63</v>
      </c>
      <c r="G39" s="573">
        <v>58512</v>
      </c>
      <c r="H39" s="1121">
        <v>33.1</v>
      </c>
      <c r="I39" s="573">
        <v>24725</v>
      </c>
      <c r="J39" s="1121">
        <v>13.99</v>
      </c>
      <c r="K39" s="573">
        <v>176781</v>
      </c>
      <c r="L39" s="573">
        <v>23225</v>
      </c>
      <c r="M39" s="573">
        <v>0</v>
      </c>
      <c r="N39" s="573">
        <v>87</v>
      </c>
      <c r="O39" s="573">
        <v>13659</v>
      </c>
      <c r="P39" s="573">
        <v>-4504</v>
      </c>
      <c r="Q39" s="573">
        <v>135306</v>
      </c>
      <c r="R39" s="573">
        <v>4606245</v>
      </c>
      <c r="S39" s="573">
        <v>178586</v>
      </c>
      <c r="T39" s="759" t="s">
        <v>191</v>
      </c>
      <c r="U39" s="1105">
        <v>43</v>
      </c>
    </row>
    <row r="40" spans="1:21" ht="12.75" customHeight="1">
      <c r="A40" s="1105">
        <v>45</v>
      </c>
      <c r="B40" s="759" t="s">
        <v>67</v>
      </c>
      <c r="C40" s="573">
        <v>13050</v>
      </c>
      <c r="D40" s="1121">
        <v>46.88</v>
      </c>
      <c r="E40" s="573">
        <v>0</v>
      </c>
      <c r="F40" s="1121">
        <v>0</v>
      </c>
      <c r="G40" s="573">
        <v>10735</v>
      </c>
      <c r="H40" s="1121">
        <v>38.56</v>
      </c>
      <c r="I40" s="573">
        <v>4052</v>
      </c>
      <c r="J40" s="1121">
        <v>14.56</v>
      </c>
      <c r="K40" s="573">
        <v>27837</v>
      </c>
      <c r="L40" s="573">
        <v>4189</v>
      </c>
      <c r="M40" s="573">
        <v>0</v>
      </c>
      <c r="N40" s="573">
        <v>0</v>
      </c>
      <c r="O40" s="573">
        <v>3494</v>
      </c>
      <c r="P40" s="573">
        <v>171</v>
      </c>
      <c r="Q40" s="573">
        <v>20325</v>
      </c>
      <c r="R40" s="573">
        <v>790877</v>
      </c>
      <c r="S40" s="573">
        <v>0</v>
      </c>
      <c r="T40" s="759" t="s">
        <v>67</v>
      </c>
      <c r="U40" s="1105">
        <v>45</v>
      </c>
    </row>
    <row r="41" spans="1:21" ht="16.5" customHeight="1">
      <c r="A41" s="1105">
        <v>46</v>
      </c>
      <c r="B41" s="759" t="s">
        <v>68</v>
      </c>
      <c r="C41" s="573">
        <v>13761</v>
      </c>
      <c r="D41" s="1121">
        <v>36.02</v>
      </c>
      <c r="E41" s="573">
        <v>3554</v>
      </c>
      <c r="F41" s="1121">
        <v>9.3</v>
      </c>
      <c r="G41" s="573">
        <v>14471</v>
      </c>
      <c r="H41" s="1121">
        <v>37.88</v>
      </c>
      <c r="I41" s="573">
        <v>6417</v>
      </c>
      <c r="J41" s="1121">
        <v>16.8</v>
      </c>
      <c r="K41" s="573">
        <v>38203</v>
      </c>
      <c r="L41" s="573">
        <v>5436</v>
      </c>
      <c r="M41" s="573">
        <v>0</v>
      </c>
      <c r="N41" s="573">
        <v>25</v>
      </c>
      <c r="O41" s="573">
        <v>2059</v>
      </c>
      <c r="P41" s="573">
        <v>-602</v>
      </c>
      <c r="Q41" s="573">
        <v>30081</v>
      </c>
      <c r="R41" s="573">
        <v>982952</v>
      </c>
      <c r="S41" s="573">
        <v>48027</v>
      </c>
      <c r="T41" s="759" t="s">
        <v>68</v>
      </c>
      <c r="U41" s="1105">
        <v>46</v>
      </c>
    </row>
    <row r="42" spans="1:21" ht="12.75" customHeight="1">
      <c r="A42" s="1105">
        <v>50</v>
      </c>
      <c r="B42" s="759" t="s">
        <v>131</v>
      </c>
      <c r="C42" s="573">
        <v>49802</v>
      </c>
      <c r="D42" s="1121">
        <v>47.42</v>
      </c>
      <c r="E42" s="573">
        <v>5482</v>
      </c>
      <c r="F42" s="1121">
        <v>5.22</v>
      </c>
      <c r="G42" s="573">
        <v>33802</v>
      </c>
      <c r="H42" s="1121">
        <v>32.18</v>
      </c>
      <c r="I42" s="573">
        <v>15949</v>
      </c>
      <c r="J42" s="1121">
        <v>15.18</v>
      </c>
      <c r="K42" s="573">
        <v>105035</v>
      </c>
      <c r="L42" s="573">
        <v>11128</v>
      </c>
      <c r="M42" s="573">
        <v>0</v>
      </c>
      <c r="N42" s="573">
        <v>37</v>
      </c>
      <c r="O42" s="573">
        <v>6382</v>
      </c>
      <c r="P42" s="573">
        <v>-1019</v>
      </c>
      <c r="Q42" s="573">
        <v>86469</v>
      </c>
      <c r="R42" s="573">
        <v>3342398</v>
      </c>
      <c r="S42" s="573">
        <v>119699</v>
      </c>
      <c r="T42" s="759" t="s">
        <v>131</v>
      </c>
      <c r="U42" s="1105">
        <v>50</v>
      </c>
    </row>
    <row r="43" spans="1:21" ht="12.75" customHeight="1">
      <c r="A43" s="1105">
        <v>57</v>
      </c>
      <c r="B43" s="759" t="s">
        <v>132</v>
      </c>
      <c r="C43" s="573">
        <v>22815</v>
      </c>
      <c r="D43" s="1121">
        <v>45.44</v>
      </c>
      <c r="E43" s="573">
        <v>3171</v>
      </c>
      <c r="F43" s="1121">
        <v>6.31</v>
      </c>
      <c r="G43" s="573">
        <v>16952</v>
      </c>
      <c r="H43" s="1121">
        <v>33.76</v>
      </c>
      <c r="I43" s="573">
        <v>7276</v>
      </c>
      <c r="J43" s="1121">
        <v>14.49</v>
      </c>
      <c r="K43" s="573">
        <v>50214</v>
      </c>
      <c r="L43" s="573">
        <v>6205</v>
      </c>
      <c r="M43" s="573">
        <v>0</v>
      </c>
      <c r="N43" s="573">
        <v>33</v>
      </c>
      <c r="O43" s="573">
        <v>1235</v>
      </c>
      <c r="P43" s="573">
        <v>-1559</v>
      </c>
      <c r="Q43" s="573">
        <v>41182</v>
      </c>
      <c r="R43" s="573">
        <v>1253585</v>
      </c>
      <c r="S43" s="573">
        <v>65252</v>
      </c>
      <c r="T43" s="759" t="s">
        <v>132</v>
      </c>
      <c r="U43" s="1105">
        <v>57</v>
      </c>
    </row>
    <row r="44" spans="1:21" ht="12.75" customHeight="1">
      <c r="A44" s="1105">
        <v>62</v>
      </c>
      <c r="B44" s="759" t="s">
        <v>110</v>
      </c>
      <c r="C44" s="573">
        <v>23558</v>
      </c>
      <c r="D44" s="1121">
        <v>44.09</v>
      </c>
      <c r="E44" s="573">
        <v>3215</v>
      </c>
      <c r="F44" s="1121">
        <v>6.02</v>
      </c>
      <c r="G44" s="573">
        <v>18671</v>
      </c>
      <c r="H44" s="1121">
        <v>34.94</v>
      </c>
      <c r="I44" s="573">
        <v>7986</v>
      </c>
      <c r="J44" s="1121">
        <v>14.95</v>
      </c>
      <c r="K44" s="573">
        <v>53430</v>
      </c>
      <c r="L44" s="573">
        <v>7434</v>
      </c>
      <c r="M44" s="573">
        <v>0</v>
      </c>
      <c r="N44" s="573">
        <v>0</v>
      </c>
      <c r="O44" s="573">
        <v>4346</v>
      </c>
      <c r="P44" s="573">
        <v>-2218</v>
      </c>
      <c r="Q44" s="573">
        <v>39432</v>
      </c>
      <c r="R44" s="573">
        <v>953725</v>
      </c>
      <c r="S44" s="573">
        <v>36083</v>
      </c>
      <c r="T44" s="759" t="s">
        <v>110</v>
      </c>
      <c r="U44" s="1105">
        <v>62</v>
      </c>
    </row>
    <row r="45" spans="1:21" ht="12.75" customHeight="1">
      <c r="A45" s="1105">
        <v>65</v>
      </c>
      <c r="B45" s="759" t="s">
        <v>193</v>
      </c>
      <c r="C45" s="573">
        <v>32661</v>
      </c>
      <c r="D45" s="1121">
        <v>44.94</v>
      </c>
      <c r="E45" s="573">
        <v>5805</v>
      </c>
      <c r="F45" s="1121">
        <v>7.99</v>
      </c>
      <c r="G45" s="573">
        <v>23782</v>
      </c>
      <c r="H45" s="1121">
        <v>32.72</v>
      </c>
      <c r="I45" s="573">
        <v>10425</v>
      </c>
      <c r="J45" s="1121">
        <v>14.35</v>
      </c>
      <c r="K45" s="573">
        <v>72673</v>
      </c>
      <c r="L45" s="573">
        <v>10038</v>
      </c>
      <c r="M45" s="573">
        <v>0</v>
      </c>
      <c r="N45" s="573">
        <v>28</v>
      </c>
      <c r="O45" s="573">
        <v>2581</v>
      </c>
      <c r="P45" s="573">
        <v>-3724</v>
      </c>
      <c r="Q45" s="573">
        <v>56302</v>
      </c>
      <c r="R45" s="573">
        <v>1360861</v>
      </c>
      <c r="S45" s="573">
        <v>47580</v>
      </c>
      <c r="T45" s="759" t="s">
        <v>193</v>
      </c>
      <c r="U45" s="1105">
        <v>65</v>
      </c>
    </row>
    <row r="46" spans="1:21" ht="12.75" customHeight="1">
      <c r="A46" s="1105">
        <v>70</v>
      </c>
      <c r="B46" s="759" t="s">
        <v>133</v>
      </c>
      <c r="C46" s="573">
        <v>30394</v>
      </c>
      <c r="D46" s="1121">
        <v>41.26</v>
      </c>
      <c r="E46" s="573">
        <v>6454</v>
      </c>
      <c r="F46" s="1121">
        <v>8.76</v>
      </c>
      <c r="G46" s="573">
        <v>23794</v>
      </c>
      <c r="H46" s="1121">
        <v>32.29</v>
      </c>
      <c r="I46" s="573">
        <v>13037</v>
      </c>
      <c r="J46" s="1121">
        <v>17.69</v>
      </c>
      <c r="K46" s="573">
        <v>73679</v>
      </c>
      <c r="L46" s="573">
        <v>10176</v>
      </c>
      <c r="M46" s="573">
        <v>0</v>
      </c>
      <c r="N46" s="573">
        <v>22</v>
      </c>
      <c r="O46" s="573">
        <v>566</v>
      </c>
      <c r="P46" s="573">
        <v>-2491</v>
      </c>
      <c r="Q46" s="573">
        <v>60424</v>
      </c>
      <c r="R46" s="573">
        <v>1447330</v>
      </c>
      <c r="S46" s="573">
        <v>59764</v>
      </c>
      <c r="T46" s="759" t="s">
        <v>133</v>
      </c>
      <c r="U46" s="1105">
        <v>70</v>
      </c>
    </row>
    <row r="47" spans="1:21" ht="12.75" customHeight="1">
      <c r="A47" s="1105">
        <v>73</v>
      </c>
      <c r="B47" s="759" t="s">
        <v>195</v>
      </c>
      <c r="C47" s="573">
        <v>93338</v>
      </c>
      <c r="D47" s="1121">
        <v>55.05</v>
      </c>
      <c r="E47" s="573">
        <v>1272</v>
      </c>
      <c r="F47" s="1121">
        <v>0.75</v>
      </c>
      <c r="G47" s="573">
        <v>51591</v>
      </c>
      <c r="H47" s="1121">
        <v>30.43</v>
      </c>
      <c r="I47" s="573">
        <v>23352</v>
      </c>
      <c r="J47" s="1121">
        <v>13.77</v>
      </c>
      <c r="K47" s="573">
        <v>169553</v>
      </c>
      <c r="L47" s="573">
        <v>20032</v>
      </c>
      <c r="M47" s="573">
        <v>0</v>
      </c>
      <c r="N47" s="573">
        <v>6</v>
      </c>
      <c r="O47" s="573">
        <v>6683</v>
      </c>
      <c r="P47" s="573">
        <v>-12483</v>
      </c>
      <c r="Q47" s="573">
        <v>130349</v>
      </c>
      <c r="R47" s="573">
        <v>3456971</v>
      </c>
      <c r="S47" s="573">
        <v>127199</v>
      </c>
      <c r="T47" s="759" t="s">
        <v>195</v>
      </c>
      <c r="U47" s="1105">
        <v>73</v>
      </c>
    </row>
    <row r="48" spans="1:21" ht="12.75" customHeight="1">
      <c r="A48" s="1105">
        <v>79</v>
      </c>
      <c r="B48" s="759" t="s">
        <v>197</v>
      </c>
      <c r="C48" s="573">
        <v>51568</v>
      </c>
      <c r="D48" s="1121">
        <v>53.28</v>
      </c>
      <c r="E48" s="573">
        <v>2098</v>
      </c>
      <c r="F48" s="1121">
        <v>2.17</v>
      </c>
      <c r="G48" s="573">
        <v>29773</v>
      </c>
      <c r="H48" s="1121">
        <v>30.76</v>
      </c>
      <c r="I48" s="573">
        <v>13344</v>
      </c>
      <c r="J48" s="1121">
        <v>13.79</v>
      </c>
      <c r="K48" s="573">
        <v>96783</v>
      </c>
      <c r="L48" s="573">
        <v>12063</v>
      </c>
      <c r="M48" s="573">
        <v>0</v>
      </c>
      <c r="N48" s="573">
        <v>0</v>
      </c>
      <c r="O48" s="573">
        <v>2309</v>
      </c>
      <c r="P48" s="573">
        <v>-5120</v>
      </c>
      <c r="Q48" s="573">
        <v>77291</v>
      </c>
      <c r="R48" s="573">
        <v>2046334</v>
      </c>
      <c r="S48" s="573">
        <v>89278</v>
      </c>
      <c r="T48" s="759" t="s">
        <v>197</v>
      </c>
      <c r="U48" s="1105">
        <v>79</v>
      </c>
    </row>
    <row r="49" spans="1:21" ht="12.75" customHeight="1">
      <c r="A49" s="1105">
        <v>86</v>
      </c>
      <c r="B49" s="759" t="s">
        <v>134</v>
      </c>
      <c r="C49" s="573">
        <v>90899</v>
      </c>
      <c r="D49" s="1121">
        <v>56.17</v>
      </c>
      <c r="E49" s="573">
        <v>2689</v>
      </c>
      <c r="F49" s="1121">
        <v>1.66</v>
      </c>
      <c r="G49" s="573">
        <v>43697</v>
      </c>
      <c r="H49" s="1121">
        <v>27</v>
      </c>
      <c r="I49" s="573">
        <v>24552</v>
      </c>
      <c r="J49" s="1121">
        <v>15.17</v>
      </c>
      <c r="K49" s="573">
        <v>161837</v>
      </c>
      <c r="L49" s="573">
        <v>17005</v>
      </c>
      <c r="M49" s="573">
        <v>0</v>
      </c>
      <c r="N49" s="573">
        <v>0</v>
      </c>
      <c r="O49" s="573">
        <v>9597</v>
      </c>
      <c r="P49" s="573">
        <v>-3975</v>
      </c>
      <c r="Q49" s="573">
        <v>131260</v>
      </c>
      <c r="R49" s="573">
        <v>4784132</v>
      </c>
      <c r="S49" s="573">
        <v>122216</v>
      </c>
      <c r="T49" s="759" t="s">
        <v>134</v>
      </c>
      <c r="U49" s="1105">
        <v>86</v>
      </c>
    </row>
    <row r="50" spans="1:21" ht="12.75" customHeight="1">
      <c r="A50" s="1105">
        <v>93</v>
      </c>
      <c r="B50" s="759" t="s">
        <v>199</v>
      </c>
      <c r="C50" s="573">
        <v>88162</v>
      </c>
      <c r="D50" s="1121">
        <v>55.68</v>
      </c>
      <c r="E50" s="573">
        <v>5461</v>
      </c>
      <c r="F50" s="1121">
        <v>3.45</v>
      </c>
      <c r="G50" s="573">
        <v>46616</v>
      </c>
      <c r="H50" s="1121">
        <v>29.44</v>
      </c>
      <c r="I50" s="573">
        <v>18106</v>
      </c>
      <c r="J50" s="1121">
        <v>11.43</v>
      </c>
      <c r="K50" s="573">
        <v>158345</v>
      </c>
      <c r="L50" s="573">
        <v>14352</v>
      </c>
      <c r="M50" s="573">
        <v>0</v>
      </c>
      <c r="N50" s="573">
        <v>37</v>
      </c>
      <c r="O50" s="573">
        <v>8734</v>
      </c>
      <c r="P50" s="573">
        <v>-2750</v>
      </c>
      <c r="Q50" s="573">
        <v>132472</v>
      </c>
      <c r="R50" s="573">
        <v>5186038</v>
      </c>
      <c r="S50" s="573">
        <v>182029</v>
      </c>
      <c r="T50" s="759" t="s">
        <v>199</v>
      </c>
      <c r="U50" s="1105">
        <v>93</v>
      </c>
    </row>
    <row r="51" spans="1:21" ht="16.5" customHeight="1">
      <c r="A51" s="1105">
        <v>95</v>
      </c>
      <c r="B51" s="759" t="s">
        <v>200</v>
      </c>
      <c r="C51" s="573">
        <v>116962</v>
      </c>
      <c r="D51" s="1121">
        <v>45.76</v>
      </c>
      <c r="E51" s="573">
        <v>19216</v>
      </c>
      <c r="F51" s="1121">
        <v>7.52</v>
      </c>
      <c r="G51" s="573">
        <v>86287</v>
      </c>
      <c r="H51" s="1121">
        <v>33.75</v>
      </c>
      <c r="I51" s="573">
        <v>33168</v>
      </c>
      <c r="J51" s="1121">
        <v>12.97</v>
      </c>
      <c r="K51" s="573">
        <v>255633</v>
      </c>
      <c r="L51" s="573">
        <v>31871</v>
      </c>
      <c r="M51" s="573">
        <v>0</v>
      </c>
      <c r="N51" s="573">
        <v>106</v>
      </c>
      <c r="O51" s="573">
        <v>5903</v>
      </c>
      <c r="P51" s="573">
        <v>-9931</v>
      </c>
      <c r="Q51" s="573">
        <v>207822</v>
      </c>
      <c r="R51" s="573">
        <v>5107500</v>
      </c>
      <c r="S51" s="573">
        <v>195479</v>
      </c>
      <c r="T51" s="759" t="s">
        <v>200</v>
      </c>
      <c r="U51" s="1105">
        <v>95</v>
      </c>
    </row>
    <row r="52" spans="1:21" ht="16.5" customHeight="1">
      <c r="A52" s="607" t="s">
        <v>426</v>
      </c>
      <c r="B52" s="759" t="s">
        <v>70</v>
      </c>
      <c r="C52" s="1120" t="s">
        <v>95</v>
      </c>
      <c r="D52" s="1122" t="s">
        <v>95</v>
      </c>
      <c r="E52" s="1120" t="s">
        <v>95</v>
      </c>
      <c r="F52" s="1122" t="s">
        <v>95</v>
      </c>
      <c r="G52" s="1120" t="s">
        <v>95</v>
      </c>
      <c r="H52" s="1122" t="s">
        <v>95</v>
      </c>
      <c r="I52" s="1120" t="s">
        <v>95</v>
      </c>
      <c r="J52" s="1122" t="s">
        <v>95</v>
      </c>
      <c r="K52" s="1120" t="s">
        <v>95</v>
      </c>
      <c r="L52" s="1120" t="s">
        <v>95</v>
      </c>
      <c r="M52" s="1120" t="s">
        <v>95</v>
      </c>
      <c r="N52" s="1120" t="s">
        <v>95</v>
      </c>
      <c r="O52" s="1120" t="s">
        <v>95</v>
      </c>
      <c r="P52" s="1120" t="s">
        <v>95</v>
      </c>
      <c r="Q52" s="573">
        <v>14801</v>
      </c>
      <c r="R52" s="1120" t="s">
        <v>95</v>
      </c>
      <c r="S52" s="1120" t="s">
        <v>95</v>
      </c>
      <c r="T52" s="759" t="s">
        <v>70</v>
      </c>
      <c r="U52" s="607" t="s">
        <v>426</v>
      </c>
    </row>
    <row r="53" spans="1:21" ht="12.75" customHeight="1">
      <c r="A53" s="607" t="s">
        <v>427</v>
      </c>
      <c r="B53" s="759" t="s">
        <v>201</v>
      </c>
      <c r="C53" s="1120" t="s">
        <v>95</v>
      </c>
      <c r="D53" s="1122" t="s">
        <v>95</v>
      </c>
      <c r="E53" s="1120" t="s">
        <v>95</v>
      </c>
      <c r="F53" s="1122" t="s">
        <v>95</v>
      </c>
      <c r="G53" s="1120" t="s">
        <v>95</v>
      </c>
      <c r="H53" s="1122" t="s">
        <v>95</v>
      </c>
      <c r="I53" s="1120" t="s">
        <v>95</v>
      </c>
      <c r="J53" s="1122" t="s">
        <v>95</v>
      </c>
      <c r="K53" s="1120" t="s">
        <v>95</v>
      </c>
      <c r="L53" s="1120" t="s">
        <v>95</v>
      </c>
      <c r="M53" s="1120" t="s">
        <v>95</v>
      </c>
      <c r="N53" s="1120" t="s">
        <v>95</v>
      </c>
      <c r="O53" s="1120" t="s">
        <v>95</v>
      </c>
      <c r="P53" s="1120" t="s">
        <v>95</v>
      </c>
      <c r="Q53" s="573">
        <v>0</v>
      </c>
      <c r="R53" s="1120" t="s">
        <v>95</v>
      </c>
      <c r="S53" s="1120" t="s">
        <v>95</v>
      </c>
      <c r="T53" s="759" t="s">
        <v>201</v>
      </c>
      <c r="U53" s="607" t="s">
        <v>427</v>
      </c>
    </row>
    <row r="54" spans="1:21" ht="12.75" customHeight="1">
      <c r="A54" s="607" t="s">
        <v>428</v>
      </c>
      <c r="B54" s="759" t="s">
        <v>74</v>
      </c>
      <c r="C54" s="1120" t="s">
        <v>95</v>
      </c>
      <c r="D54" s="1122" t="s">
        <v>95</v>
      </c>
      <c r="E54" s="1120" t="s">
        <v>95</v>
      </c>
      <c r="F54" s="1122" t="s">
        <v>95</v>
      </c>
      <c r="G54" s="1120" t="s">
        <v>95</v>
      </c>
      <c r="H54" s="1122" t="s">
        <v>95</v>
      </c>
      <c r="I54" s="1120" t="s">
        <v>95</v>
      </c>
      <c r="J54" s="1122" t="s">
        <v>95</v>
      </c>
      <c r="K54" s="1120" t="s">
        <v>95</v>
      </c>
      <c r="L54" s="1120" t="s">
        <v>95</v>
      </c>
      <c r="M54" s="1120" t="s">
        <v>95</v>
      </c>
      <c r="N54" s="1120" t="s">
        <v>95</v>
      </c>
      <c r="O54" s="1120" t="s">
        <v>95</v>
      </c>
      <c r="P54" s="1120" t="s">
        <v>95</v>
      </c>
      <c r="Q54" s="573">
        <v>0</v>
      </c>
      <c r="R54" s="1120" t="s">
        <v>95</v>
      </c>
      <c r="S54" s="1120" t="s">
        <v>95</v>
      </c>
      <c r="T54" s="759" t="s">
        <v>74</v>
      </c>
      <c r="U54" s="607" t="s">
        <v>428</v>
      </c>
    </row>
    <row r="55" spans="1:21" ht="12.75" customHeight="1">
      <c r="A55" s="607" t="s">
        <v>429</v>
      </c>
      <c r="B55" s="759" t="s">
        <v>75</v>
      </c>
      <c r="C55" s="1120" t="s">
        <v>95</v>
      </c>
      <c r="D55" s="1122" t="s">
        <v>95</v>
      </c>
      <c r="E55" s="1120" t="s">
        <v>95</v>
      </c>
      <c r="F55" s="1122" t="s">
        <v>95</v>
      </c>
      <c r="G55" s="1120" t="s">
        <v>95</v>
      </c>
      <c r="H55" s="1122" t="s">
        <v>95</v>
      </c>
      <c r="I55" s="1120" t="s">
        <v>95</v>
      </c>
      <c r="J55" s="1122" t="s">
        <v>95</v>
      </c>
      <c r="K55" s="1120" t="s">
        <v>95</v>
      </c>
      <c r="L55" s="1120" t="s">
        <v>95</v>
      </c>
      <c r="M55" s="1120" t="s">
        <v>95</v>
      </c>
      <c r="N55" s="1120" t="s">
        <v>95</v>
      </c>
      <c r="O55" s="1120" t="s">
        <v>95</v>
      </c>
      <c r="P55" s="1120" t="s">
        <v>95</v>
      </c>
      <c r="Q55" s="573">
        <v>14621</v>
      </c>
      <c r="R55" s="1120" t="s">
        <v>95</v>
      </c>
      <c r="S55" s="1120" t="s">
        <v>95</v>
      </c>
      <c r="T55" s="759" t="s">
        <v>75</v>
      </c>
      <c r="U55" s="607" t="s">
        <v>429</v>
      </c>
    </row>
    <row r="56" spans="1:21" ht="12.75" customHeight="1">
      <c r="A56" s="607" t="s">
        <v>430</v>
      </c>
      <c r="B56" s="759" t="s">
        <v>81</v>
      </c>
      <c r="C56" s="1120" t="s">
        <v>95</v>
      </c>
      <c r="D56" s="1122" t="s">
        <v>95</v>
      </c>
      <c r="E56" s="1120" t="s">
        <v>95</v>
      </c>
      <c r="F56" s="1122" t="s">
        <v>95</v>
      </c>
      <c r="G56" s="1120" t="s">
        <v>95</v>
      </c>
      <c r="H56" s="1122" t="s">
        <v>95</v>
      </c>
      <c r="I56" s="1120" t="s">
        <v>95</v>
      </c>
      <c r="J56" s="1122" t="s">
        <v>95</v>
      </c>
      <c r="K56" s="1120" t="s">
        <v>95</v>
      </c>
      <c r="L56" s="1120" t="s">
        <v>95</v>
      </c>
      <c r="M56" s="1120" t="s">
        <v>95</v>
      </c>
      <c r="N56" s="1120" t="s">
        <v>95</v>
      </c>
      <c r="O56" s="1120" t="s">
        <v>95</v>
      </c>
      <c r="P56" s="1120" t="s">
        <v>95</v>
      </c>
      <c r="Q56" s="573">
        <v>224886</v>
      </c>
      <c r="R56" s="1120" t="s">
        <v>95</v>
      </c>
      <c r="S56" s="1120" t="s">
        <v>95</v>
      </c>
      <c r="T56" s="759" t="s">
        <v>81</v>
      </c>
      <c r="U56" s="607" t="s">
        <v>430</v>
      </c>
    </row>
    <row r="57" spans="1:21" ht="12.75" customHeight="1">
      <c r="A57" s="607" t="s">
        <v>431</v>
      </c>
      <c r="B57" s="759" t="s">
        <v>82</v>
      </c>
      <c r="C57" s="1120" t="s">
        <v>95</v>
      </c>
      <c r="D57" s="1122" t="s">
        <v>95</v>
      </c>
      <c r="E57" s="1120" t="s">
        <v>95</v>
      </c>
      <c r="F57" s="1122" t="s">
        <v>95</v>
      </c>
      <c r="G57" s="1120" t="s">
        <v>95</v>
      </c>
      <c r="H57" s="1122" t="s">
        <v>95</v>
      </c>
      <c r="I57" s="1120" t="s">
        <v>95</v>
      </c>
      <c r="J57" s="1122" t="s">
        <v>95</v>
      </c>
      <c r="K57" s="1120" t="s">
        <v>95</v>
      </c>
      <c r="L57" s="1120" t="s">
        <v>95</v>
      </c>
      <c r="M57" s="1120" t="s">
        <v>95</v>
      </c>
      <c r="N57" s="1120" t="s">
        <v>95</v>
      </c>
      <c r="O57" s="1120" t="s">
        <v>95</v>
      </c>
      <c r="P57" s="1120" t="s">
        <v>95</v>
      </c>
      <c r="Q57" s="573">
        <v>450888</v>
      </c>
      <c r="R57" s="1120" t="s">
        <v>95</v>
      </c>
      <c r="S57" s="1120" t="s">
        <v>95</v>
      </c>
      <c r="T57" s="759" t="s">
        <v>82</v>
      </c>
      <c r="U57" s="607" t="s">
        <v>431</v>
      </c>
    </row>
    <row r="58" spans="1:21" ht="12.75" customHeight="1">
      <c r="A58" s="607" t="s">
        <v>432</v>
      </c>
      <c r="B58" s="759" t="s">
        <v>87</v>
      </c>
      <c r="C58" s="1120" t="s">
        <v>95</v>
      </c>
      <c r="D58" s="1122" t="s">
        <v>95</v>
      </c>
      <c r="E58" s="1120" t="s">
        <v>95</v>
      </c>
      <c r="F58" s="1122" t="s">
        <v>95</v>
      </c>
      <c r="G58" s="1120" t="s">
        <v>95</v>
      </c>
      <c r="H58" s="1122" t="s">
        <v>95</v>
      </c>
      <c r="I58" s="1120" t="s">
        <v>95</v>
      </c>
      <c r="J58" s="1122" t="s">
        <v>95</v>
      </c>
      <c r="K58" s="1120" t="s">
        <v>95</v>
      </c>
      <c r="L58" s="1120" t="s">
        <v>95</v>
      </c>
      <c r="M58" s="1120" t="s">
        <v>95</v>
      </c>
      <c r="N58" s="1120" t="s">
        <v>95</v>
      </c>
      <c r="O58" s="1120" t="s">
        <v>95</v>
      </c>
      <c r="P58" s="1120" t="s">
        <v>95</v>
      </c>
      <c r="Q58" s="573">
        <v>75391</v>
      </c>
      <c r="R58" s="1120" t="s">
        <v>95</v>
      </c>
      <c r="S58" s="1120" t="s">
        <v>95</v>
      </c>
      <c r="T58" s="759" t="s">
        <v>87</v>
      </c>
      <c r="U58" s="607" t="s">
        <v>432</v>
      </c>
    </row>
    <row r="59" spans="1:21" ht="12.75" customHeight="1">
      <c r="A59" s="1106" t="s">
        <v>433</v>
      </c>
      <c r="B59" s="735" t="s">
        <v>88</v>
      </c>
      <c r="C59" s="1123" t="s">
        <v>95</v>
      </c>
      <c r="D59" s="1124" t="s">
        <v>95</v>
      </c>
      <c r="E59" s="1123" t="s">
        <v>95</v>
      </c>
      <c r="F59" s="1123" t="s">
        <v>95</v>
      </c>
      <c r="G59" s="1123" t="s">
        <v>95</v>
      </c>
      <c r="H59" s="1124" t="s">
        <v>95</v>
      </c>
      <c r="I59" s="1123" t="s">
        <v>95</v>
      </c>
      <c r="J59" s="1124" t="s">
        <v>95</v>
      </c>
      <c r="K59" s="1123" t="s">
        <v>95</v>
      </c>
      <c r="L59" s="1123" t="s">
        <v>95</v>
      </c>
      <c r="M59" s="1123" t="s">
        <v>95</v>
      </c>
      <c r="N59" s="1123" t="s">
        <v>95</v>
      </c>
      <c r="O59" s="1123" t="s">
        <v>95</v>
      </c>
      <c r="P59" s="1123" t="s">
        <v>95</v>
      </c>
      <c r="Q59" s="585">
        <v>1086153</v>
      </c>
      <c r="R59" s="1123" t="s">
        <v>95</v>
      </c>
      <c r="S59" s="1123" t="s">
        <v>95</v>
      </c>
      <c r="T59" s="735" t="s">
        <v>88</v>
      </c>
      <c r="U59" s="1106" t="s">
        <v>433</v>
      </c>
    </row>
    <row r="60" spans="1:21" ht="16.5" customHeight="1">
      <c r="A60" s="1195" t="s">
        <v>437</v>
      </c>
      <c r="B60" s="1195"/>
      <c r="C60" s="1195"/>
      <c r="D60" s="1195"/>
      <c r="E60" s="1195"/>
      <c r="F60" s="1195"/>
      <c r="G60" s="1195"/>
      <c r="H60" s="1195"/>
      <c r="I60" s="1195"/>
      <c r="J60" s="1195"/>
      <c r="K60" s="1195"/>
      <c r="L60" s="540"/>
      <c r="M60" s="540"/>
      <c r="N60" s="540"/>
      <c r="O60" s="540"/>
      <c r="P60" s="540"/>
      <c r="Q60" s="540"/>
      <c r="R60" s="540"/>
      <c r="S60" s="540"/>
      <c r="T60" s="540"/>
      <c r="U60" s="540"/>
    </row>
    <row r="61" spans="1:21" ht="33.75" customHeight="1">
      <c r="A61" s="1196"/>
      <c r="B61" s="1197"/>
      <c r="C61" s="1197"/>
      <c r="D61" s="1197"/>
      <c r="E61" s="1197"/>
      <c r="F61" s="1197"/>
      <c r="G61" s="1197"/>
      <c r="H61" s="1197"/>
      <c r="I61" s="1197"/>
      <c r="J61" s="1197"/>
      <c r="K61" s="1197"/>
      <c r="L61" s="540"/>
      <c r="M61" s="540"/>
      <c r="N61" s="540"/>
      <c r="O61" s="540"/>
      <c r="P61" s="540"/>
      <c r="Q61" s="540"/>
      <c r="R61" s="540"/>
      <c r="S61" s="540"/>
      <c r="T61" s="540"/>
      <c r="U61" s="540"/>
    </row>
  </sheetData>
  <sheetProtection/>
  <mergeCells count="2">
    <mergeCell ref="A60:K60"/>
    <mergeCell ref="A61:K61"/>
  </mergeCells>
  <printOptions horizontalCentered="1"/>
  <pageMargins left="0" right="0" top="0.5905511811023623" bottom="0.1968503937007874" header="0.35" footer="0.5118110236220472"/>
  <pageSetup blackAndWhite="1" fitToHeight="1" fitToWidth="1" horizontalDpi="600" verticalDpi="600" orientation="landscape" pageOrder="overThenDown" paperSize="9" scale="64" r:id="rId1"/>
  <headerFooter alignWithMargins="0">
    <oddHeader>&amp;C&amp;F</oddHeader>
    <oddFooter>&amp;C&amp;A</oddFooter>
  </headerFooter>
  <colBreaks count="1" manualBreakCount="1">
    <brk id="11" max="89" man="1"/>
  </colBreaks>
</worksheet>
</file>

<file path=xl/worksheets/sheet22.xml><?xml version="1.0" encoding="utf-8"?>
<worksheet xmlns="http://schemas.openxmlformats.org/spreadsheetml/2006/main" xmlns:r="http://schemas.openxmlformats.org/officeDocument/2006/relationships">
  <dimension ref="A1:AK129"/>
  <sheetViews>
    <sheetView view="pageBreakPreview" zoomScaleSheetLayoutView="100" zoomScalePageLayoutView="0" workbookViewId="0" topLeftCell="A1">
      <selection activeCell="A9" sqref="A9"/>
    </sheetView>
  </sheetViews>
  <sheetFormatPr defaultColWidth="9.00390625" defaultRowHeight="12.75"/>
  <cols>
    <col min="1" max="1" width="4.75390625" style="0" customWidth="1"/>
    <col min="2" max="2" width="16.125" style="0" customWidth="1"/>
    <col min="3" max="10" width="8.25390625" style="218" customWidth="1"/>
    <col min="11" max="11" width="9.75390625" style="218" customWidth="1"/>
    <col min="12" max="12" width="9.625" style="218" customWidth="1"/>
    <col min="13" max="13" width="4.125" style="0" customWidth="1"/>
    <col min="14" max="14" width="4.00390625" style="0" customWidth="1"/>
    <col min="15" max="15" width="11.25390625" style="0" customWidth="1"/>
    <col min="16" max="17" width="16.75390625" style="236" customWidth="1"/>
    <col min="18" max="18" width="13.375" style="236" customWidth="1"/>
    <col min="19" max="20" width="16.75390625" style="236" customWidth="1"/>
    <col min="21" max="21" width="10.625" style="236" customWidth="1"/>
    <col min="22" max="23" width="17.75390625" style="236" customWidth="1"/>
    <col min="24" max="24" width="13.75390625" style="236" customWidth="1"/>
    <col min="25" max="25" width="18.00390625" style="236" customWidth="1"/>
    <col min="26" max="26" width="17.125" style="236" customWidth="1"/>
    <col min="27" max="27" width="17.875" style="236" customWidth="1"/>
    <col min="28" max="28" width="12.75390625" style="236" customWidth="1"/>
    <col min="29" max="29" width="17.625" style="236" customWidth="1"/>
    <col min="30" max="30" width="15.625" style="236" customWidth="1"/>
    <col min="31" max="31" width="10.00390625" style="236" customWidth="1"/>
    <col min="32" max="32" width="15.875" style="236" customWidth="1"/>
    <col min="33" max="33" width="16.375" style="236" customWidth="1"/>
    <col min="34" max="34" width="14.75390625" style="236" customWidth="1"/>
    <col min="35" max="35" width="20.00390625" style="0" customWidth="1"/>
    <col min="36" max="36" width="16.125" style="0" customWidth="1"/>
    <col min="37" max="37" width="15.375" style="0" customWidth="1"/>
  </cols>
  <sheetData>
    <row r="1" spans="1:25" ht="17.25">
      <c r="A1" s="1156" t="s">
        <v>713</v>
      </c>
      <c r="B1" s="110"/>
      <c r="C1" s="1131"/>
      <c r="D1" s="1131"/>
      <c r="E1" s="1131"/>
      <c r="F1" s="1131"/>
      <c r="G1" s="1131"/>
      <c r="H1" s="1131"/>
      <c r="I1" s="1131"/>
      <c r="J1" s="1131"/>
      <c r="K1" s="1131"/>
      <c r="L1" s="1131"/>
      <c r="N1" s="70"/>
      <c r="O1" s="70"/>
      <c r="P1" s="303"/>
      <c r="Q1" s="303"/>
      <c r="R1" s="303"/>
      <c r="S1" s="303"/>
      <c r="T1" s="303"/>
      <c r="U1" s="303"/>
      <c r="V1" s="303"/>
      <c r="W1" s="303"/>
      <c r="X1" s="303"/>
      <c r="Y1" s="303"/>
    </row>
    <row r="2" spans="1:25" ht="12" customHeight="1">
      <c r="A2" s="109"/>
      <c r="B2" s="109"/>
      <c r="C2" s="240"/>
      <c r="D2" s="240"/>
      <c r="E2" s="240"/>
      <c r="F2" s="240"/>
      <c r="G2" s="240"/>
      <c r="H2" s="240"/>
      <c r="I2" s="240"/>
      <c r="J2" s="240"/>
      <c r="K2" s="240"/>
      <c r="L2" s="240"/>
      <c r="N2" s="70"/>
      <c r="O2" s="70"/>
      <c r="P2" s="303"/>
      <c r="Q2" s="303"/>
      <c r="R2" s="303"/>
      <c r="S2" s="303"/>
      <c r="T2" s="303"/>
      <c r="U2" s="303"/>
      <c r="V2" s="303"/>
      <c r="W2" s="303"/>
      <c r="X2" s="303"/>
      <c r="Y2" s="303"/>
    </row>
    <row r="3" spans="1:13" ht="12">
      <c r="A3" s="1202" t="s">
        <v>438</v>
      </c>
      <c r="B3" s="1202" t="s">
        <v>8</v>
      </c>
      <c r="C3" s="304"/>
      <c r="D3" s="305" t="s">
        <v>440</v>
      </c>
      <c r="E3" s="306" t="s">
        <v>439</v>
      </c>
      <c r="F3" s="304"/>
      <c r="G3" s="305" t="s">
        <v>441</v>
      </c>
      <c r="H3" s="306" t="s">
        <v>439</v>
      </c>
      <c r="I3" s="307"/>
      <c r="J3" s="305" t="s">
        <v>714</v>
      </c>
      <c r="K3" s="308" t="s">
        <v>439</v>
      </c>
      <c r="L3" s="309" t="s">
        <v>715</v>
      </c>
      <c r="M3" s="310"/>
    </row>
    <row r="4" spans="1:13" ht="12">
      <c r="A4" s="1203"/>
      <c r="B4" s="1203"/>
      <c r="C4" s="311" t="s">
        <v>244</v>
      </c>
      <c r="D4" s="312" t="s">
        <v>240</v>
      </c>
      <c r="E4" s="312" t="s">
        <v>221</v>
      </c>
      <c r="F4" s="311" t="s">
        <v>244</v>
      </c>
      <c r="G4" s="312" t="s">
        <v>240</v>
      </c>
      <c r="H4" s="312" t="s">
        <v>221</v>
      </c>
      <c r="I4" s="313" t="s">
        <v>244</v>
      </c>
      <c r="J4" s="314" t="s">
        <v>240</v>
      </c>
      <c r="K4" s="314" t="s">
        <v>221</v>
      </c>
      <c r="L4" s="315" t="s">
        <v>442</v>
      </c>
      <c r="M4" s="310"/>
    </row>
    <row r="5" spans="1:25" ht="15" customHeight="1">
      <c r="A5" s="310"/>
      <c r="B5" s="316" t="s">
        <v>443</v>
      </c>
      <c r="C5" s="445">
        <v>93.18</v>
      </c>
      <c r="D5" s="446">
        <v>96.53</v>
      </c>
      <c r="E5" s="447">
        <v>93.35</v>
      </c>
      <c r="F5" s="445">
        <v>93.85</v>
      </c>
      <c r="G5" s="446">
        <v>97.41</v>
      </c>
      <c r="H5" s="447">
        <v>93.99</v>
      </c>
      <c r="I5" s="445">
        <v>94.22</v>
      </c>
      <c r="J5" s="446">
        <v>97.57</v>
      </c>
      <c r="K5" s="447">
        <v>94.29</v>
      </c>
      <c r="L5" s="448">
        <v>0.30000000000001137</v>
      </c>
      <c r="M5" s="310"/>
      <c r="Y5" s="317"/>
    </row>
    <row r="6" spans="1:32" ht="12">
      <c r="A6" s="318"/>
      <c r="B6" s="319" t="s">
        <v>34</v>
      </c>
      <c r="C6" s="449">
        <v>92.14</v>
      </c>
      <c r="D6" s="450">
        <v>96.47</v>
      </c>
      <c r="E6" s="451">
        <v>92.39</v>
      </c>
      <c r="F6" s="449">
        <v>92.87</v>
      </c>
      <c r="G6" s="450">
        <v>97.43</v>
      </c>
      <c r="H6" s="451">
        <v>93.06</v>
      </c>
      <c r="I6" s="449">
        <v>93.28</v>
      </c>
      <c r="J6" s="450">
        <v>97.56</v>
      </c>
      <c r="K6" s="451">
        <v>93.4</v>
      </c>
      <c r="L6" s="452">
        <v>0.3400000000000034</v>
      </c>
      <c r="M6" s="310"/>
      <c r="N6" s="94"/>
      <c r="O6" s="94"/>
      <c r="P6" s="317"/>
      <c r="Q6" s="317"/>
      <c r="R6" s="317"/>
      <c r="S6" s="317"/>
      <c r="T6" s="317"/>
      <c r="U6" s="317"/>
      <c r="V6" s="317"/>
      <c r="W6" s="317"/>
      <c r="X6" s="317"/>
      <c r="Y6" s="317"/>
      <c r="Z6" s="317"/>
      <c r="AA6" s="317"/>
      <c r="AB6" s="317"/>
      <c r="AC6" s="317"/>
      <c r="AD6" s="317"/>
      <c r="AE6" s="317"/>
      <c r="AF6" s="317"/>
    </row>
    <row r="7" spans="1:32" ht="12.75" thickBot="1">
      <c r="A7" s="318"/>
      <c r="B7" s="319" t="s">
        <v>35</v>
      </c>
      <c r="C7" s="449">
        <v>93.44</v>
      </c>
      <c r="D7" s="450">
        <v>97.39</v>
      </c>
      <c r="E7" s="451">
        <v>93.79</v>
      </c>
      <c r="F7" s="449">
        <v>93.78</v>
      </c>
      <c r="G7" s="450">
        <v>97.24</v>
      </c>
      <c r="H7" s="451">
        <v>93.99</v>
      </c>
      <c r="I7" s="449">
        <v>94.15</v>
      </c>
      <c r="J7" s="450">
        <v>97.71</v>
      </c>
      <c r="K7" s="451">
        <v>94.29</v>
      </c>
      <c r="L7" s="452">
        <v>0.30000000000001137</v>
      </c>
      <c r="M7" s="310"/>
      <c r="N7" s="94"/>
      <c r="O7" s="94"/>
      <c r="P7" s="317"/>
      <c r="Q7" s="317"/>
      <c r="R7" s="317"/>
      <c r="S7" s="317"/>
      <c r="T7" s="317"/>
      <c r="U7" s="317"/>
      <c r="V7" s="317"/>
      <c r="W7" s="317"/>
      <c r="X7" s="317"/>
      <c r="Y7" s="317"/>
      <c r="Z7" s="317"/>
      <c r="AA7" s="317"/>
      <c r="AB7" s="317"/>
      <c r="AC7" s="317"/>
      <c r="AD7" s="317"/>
      <c r="AE7" s="317"/>
      <c r="AF7" s="317"/>
    </row>
    <row r="8" spans="1:37" ht="13.5" customHeight="1">
      <c r="A8" s="318"/>
      <c r="B8" s="319" t="s">
        <v>36</v>
      </c>
      <c r="C8" s="449">
        <v>92.2</v>
      </c>
      <c r="D8" s="450">
        <v>96.53</v>
      </c>
      <c r="E8" s="451">
        <v>92.46</v>
      </c>
      <c r="F8" s="449">
        <v>92.91</v>
      </c>
      <c r="G8" s="450">
        <v>97.41</v>
      </c>
      <c r="H8" s="451">
        <v>93.11</v>
      </c>
      <c r="I8" s="449">
        <v>93.32</v>
      </c>
      <c r="J8" s="450">
        <v>97.57</v>
      </c>
      <c r="K8" s="451">
        <v>93.44</v>
      </c>
      <c r="L8" s="452">
        <v>0.3299999999999983</v>
      </c>
      <c r="M8" s="310"/>
      <c r="N8" s="496"/>
      <c r="O8" s="496"/>
      <c r="P8" s="497"/>
      <c r="Q8" s="322"/>
      <c r="R8" s="322"/>
      <c r="S8" s="322"/>
      <c r="T8" s="322"/>
      <c r="U8" s="322"/>
      <c r="V8" s="322"/>
      <c r="W8" s="322"/>
      <c r="X8" s="322"/>
      <c r="Y8" s="322"/>
      <c r="Z8" s="497"/>
      <c r="AA8" s="322"/>
      <c r="AB8" s="322"/>
      <c r="AC8" s="322"/>
      <c r="AD8" s="322"/>
      <c r="AE8" s="322"/>
      <c r="AF8" s="322"/>
      <c r="AG8" s="320"/>
      <c r="AH8" s="321"/>
      <c r="AJ8" t="s">
        <v>444</v>
      </c>
      <c r="AK8" t="s">
        <v>445</v>
      </c>
    </row>
    <row r="9" spans="1:34" ht="13.5">
      <c r="A9" s="318"/>
      <c r="B9" s="319" t="s">
        <v>38</v>
      </c>
      <c r="C9" s="449">
        <v>99.93</v>
      </c>
      <c r="D9" s="453" t="s">
        <v>95</v>
      </c>
      <c r="E9" s="451">
        <v>99.93</v>
      </c>
      <c r="F9" s="449">
        <v>99.96</v>
      </c>
      <c r="G9" s="453" t="s">
        <v>95</v>
      </c>
      <c r="H9" s="451">
        <v>99.96</v>
      </c>
      <c r="I9" s="449">
        <v>99.95</v>
      </c>
      <c r="J9" s="453" t="s">
        <v>95</v>
      </c>
      <c r="K9" s="451">
        <v>99.95</v>
      </c>
      <c r="L9" s="452">
        <v>-0.009999999999990905</v>
      </c>
      <c r="M9" s="310"/>
      <c r="N9" s="498"/>
      <c r="O9" s="498"/>
      <c r="P9" s="499"/>
      <c r="Q9" s="500"/>
      <c r="R9" s="500"/>
      <c r="S9" s="500"/>
      <c r="T9" s="500"/>
      <c r="U9" s="500"/>
      <c r="V9" s="500"/>
      <c r="W9" s="322"/>
      <c r="X9" s="322"/>
      <c r="Y9" s="322"/>
      <c r="Z9" s="499"/>
      <c r="AA9" s="500"/>
      <c r="AB9" s="500"/>
      <c r="AC9" s="500"/>
      <c r="AD9" s="500"/>
      <c r="AE9" s="500"/>
      <c r="AF9" s="500"/>
      <c r="AG9" s="481"/>
      <c r="AH9" s="323"/>
    </row>
    <row r="10" spans="1:34" ht="12">
      <c r="A10" s="318"/>
      <c r="B10" s="324"/>
      <c r="C10" s="454"/>
      <c r="D10" s="455"/>
      <c r="E10" s="456"/>
      <c r="F10" s="454"/>
      <c r="G10" s="455"/>
      <c r="H10" s="456"/>
      <c r="I10" s="454"/>
      <c r="J10" s="455"/>
      <c r="K10" s="456"/>
      <c r="L10" s="442" t="s">
        <v>160</v>
      </c>
      <c r="M10" s="310"/>
      <c r="N10" s="498"/>
      <c r="O10" s="498"/>
      <c r="P10" s="501"/>
      <c r="Q10" s="326"/>
      <c r="R10" s="326"/>
      <c r="S10" s="326"/>
      <c r="T10" s="326"/>
      <c r="U10" s="326"/>
      <c r="V10" s="326"/>
      <c r="W10" s="326"/>
      <c r="X10" s="326"/>
      <c r="Y10" s="326"/>
      <c r="Z10" s="501"/>
      <c r="AA10" s="326"/>
      <c r="AB10" s="326"/>
      <c r="AC10" s="326"/>
      <c r="AD10" s="326"/>
      <c r="AE10" s="326"/>
      <c r="AF10" s="326"/>
      <c r="AG10" s="482" t="s">
        <v>446</v>
      </c>
      <c r="AH10" s="325" t="s">
        <v>447</v>
      </c>
    </row>
    <row r="11" spans="1:37" ht="12" customHeight="1">
      <c r="A11" s="318">
        <v>1</v>
      </c>
      <c r="B11" s="327" t="s">
        <v>298</v>
      </c>
      <c r="C11" s="457">
        <v>93.35</v>
      </c>
      <c r="D11" s="450">
        <v>97.98</v>
      </c>
      <c r="E11" s="458">
        <v>93.53</v>
      </c>
      <c r="F11" s="457">
        <v>93.86</v>
      </c>
      <c r="G11" s="450">
        <v>98.21</v>
      </c>
      <c r="H11" s="458">
        <v>94</v>
      </c>
      <c r="I11" s="457">
        <v>93.45</v>
      </c>
      <c r="J11" s="450">
        <v>98.2</v>
      </c>
      <c r="K11" s="458">
        <v>93.56</v>
      </c>
      <c r="L11" s="459">
        <v>-0.4399999999999977</v>
      </c>
      <c r="M11" s="310"/>
      <c r="N11" s="498"/>
      <c r="O11" s="498"/>
      <c r="P11" s="502"/>
      <c r="Q11" s="502"/>
      <c r="R11" s="502"/>
      <c r="S11" s="502"/>
      <c r="T11" s="502"/>
      <c r="U11" s="397"/>
      <c r="V11" s="329"/>
      <c r="W11" s="329"/>
      <c r="X11" s="329"/>
      <c r="Y11" s="329"/>
      <c r="Z11" s="502"/>
      <c r="AA11" s="502"/>
      <c r="AB11" s="502"/>
      <c r="AC11" s="502"/>
      <c r="AD11" s="502"/>
      <c r="AE11" s="397"/>
      <c r="AF11" s="329"/>
      <c r="AG11" s="483">
        <f aca="true" t="shared" si="0" ref="AG11:AH43">AA11+AD11</f>
        <v>0</v>
      </c>
      <c r="AH11" s="328">
        <f t="shared" si="0"/>
        <v>0</v>
      </c>
      <c r="AJ11" s="330">
        <f>(V11-X11)-(AF11-AH11)</f>
        <v>0</v>
      </c>
      <c r="AK11" s="330">
        <f>W11-AG11</f>
        <v>0</v>
      </c>
    </row>
    <row r="12" spans="1:37" ht="12" customHeight="1">
      <c r="A12" s="318">
        <v>2</v>
      </c>
      <c r="B12" s="327" t="s">
        <v>448</v>
      </c>
      <c r="C12" s="449">
        <v>93.19</v>
      </c>
      <c r="D12" s="450">
        <v>98.04</v>
      </c>
      <c r="E12" s="460">
        <v>93.48</v>
      </c>
      <c r="F12" s="449">
        <v>93.97</v>
      </c>
      <c r="G12" s="450">
        <v>98.14</v>
      </c>
      <c r="H12" s="460">
        <v>94.15</v>
      </c>
      <c r="I12" s="449">
        <v>94.23</v>
      </c>
      <c r="J12" s="450">
        <v>98.27</v>
      </c>
      <c r="K12" s="460">
        <v>94.34</v>
      </c>
      <c r="L12" s="459">
        <v>0.18999999999999773</v>
      </c>
      <c r="M12" s="310"/>
      <c r="N12" s="498"/>
      <c r="O12" s="498"/>
      <c r="P12" s="502"/>
      <c r="Q12" s="502"/>
      <c r="R12" s="502"/>
      <c r="S12" s="502"/>
      <c r="T12" s="502"/>
      <c r="U12" s="397"/>
      <c r="V12" s="329"/>
      <c r="W12" s="329"/>
      <c r="X12" s="329"/>
      <c r="Y12" s="329"/>
      <c r="Z12" s="502"/>
      <c r="AA12" s="502"/>
      <c r="AB12" s="502"/>
      <c r="AC12" s="502"/>
      <c r="AD12" s="502"/>
      <c r="AE12" s="397"/>
      <c r="AF12" s="329"/>
      <c r="AG12" s="484">
        <f t="shared" si="0"/>
        <v>0</v>
      </c>
      <c r="AH12" s="331">
        <f t="shared" si="0"/>
        <v>0</v>
      </c>
      <c r="AJ12" s="330">
        <f aca="true" t="shared" si="1" ref="AJ12:AJ51">(V12-X12)-(AF12-AH12)</f>
        <v>0</v>
      </c>
      <c r="AK12" s="330">
        <f aca="true" t="shared" si="2" ref="AK12:AK51">W12-AG12</f>
        <v>0</v>
      </c>
    </row>
    <row r="13" spans="1:37" ht="12" customHeight="1">
      <c r="A13" s="318">
        <v>3</v>
      </c>
      <c r="B13" s="327" t="s">
        <v>303</v>
      </c>
      <c r="C13" s="449">
        <v>88.27</v>
      </c>
      <c r="D13" s="450">
        <v>88.32</v>
      </c>
      <c r="E13" s="460">
        <v>88.27</v>
      </c>
      <c r="F13" s="449">
        <v>89.9</v>
      </c>
      <c r="G13" s="450">
        <v>96.23</v>
      </c>
      <c r="H13" s="460">
        <v>90.17</v>
      </c>
      <c r="I13" s="449">
        <v>91.35</v>
      </c>
      <c r="J13" s="450">
        <v>97.49</v>
      </c>
      <c r="K13" s="460">
        <v>91.51</v>
      </c>
      <c r="L13" s="459">
        <v>1.3400000000000034</v>
      </c>
      <c r="M13" s="310"/>
      <c r="N13" s="498"/>
      <c r="O13" s="498"/>
      <c r="P13" s="502"/>
      <c r="Q13" s="502"/>
      <c r="R13" s="502"/>
      <c r="S13" s="502"/>
      <c r="T13" s="502"/>
      <c r="U13" s="397"/>
      <c r="V13" s="329"/>
      <c r="W13" s="329"/>
      <c r="X13" s="329"/>
      <c r="Y13" s="329"/>
      <c r="Z13" s="502"/>
      <c r="AA13" s="502"/>
      <c r="AB13" s="502"/>
      <c r="AC13" s="502"/>
      <c r="AD13" s="502"/>
      <c r="AE13" s="397"/>
      <c r="AF13" s="329"/>
      <c r="AG13" s="484">
        <f t="shared" si="0"/>
        <v>0</v>
      </c>
      <c r="AH13" s="331">
        <f t="shared" si="0"/>
        <v>0</v>
      </c>
      <c r="AJ13" s="330">
        <f t="shared" si="1"/>
        <v>0</v>
      </c>
      <c r="AK13" s="330">
        <f t="shared" si="2"/>
        <v>0</v>
      </c>
    </row>
    <row r="14" spans="1:37" ht="12" customHeight="1">
      <c r="A14" s="318">
        <v>4</v>
      </c>
      <c r="B14" s="327" t="s">
        <v>305</v>
      </c>
      <c r="C14" s="449">
        <v>92.44</v>
      </c>
      <c r="D14" s="450">
        <v>97.41</v>
      </c>
      <c r="E14" s="460">
        <v>92.79</v>
      </c>
      <c r="F14" s="449">
        <v>92.85</v>
      </c>
      <c r="G14" s="450">
        <v>97.39</v>
      </c>
      <c r="H14" s="460">
        <v>93.08</v>
      </c>
      <c r="I14" s="449">
        <v>93.57</v>
      </c>
      <c r="J14" s="450">
        <v>98.03</v>
      </c>
      <c r="K14" s="460">
        <v>93.71</v>
      </c>
      <c r="L14" s="459">
        <v>0.6299999999999955</v>
      </c>
      <c r="M14" s="310"/>
      <c r="N14" s="498"/>
      <c r="O14" s="498"/>
      <c r="P14" s="502"/>
      <c r="Q14" s="502"/>
      <c r="R14" s="502"/>
      <c r="S14" s="502"/>
      <c r="T14" s="502"/>
      <c r="U14" s="397"/>
      <c r="V14" s="329"/>
      <c r="W14" s="329"/>
      <c r="X14" s="329"/>
      <c r="Y14" s="329"/>
      <c r="Z14" s="502"/>
      <c r="AA14" s="502"/>
      <c r="AB14" s="502"/>
      <c r="AC14" s="502"/>
      <c r="AD14" s="502"/>
      <c r="AE14" s="397"/>
      <c r="AF14" s="329"/>
      <c r="AG14" s="484">
        <f t="shared" si="0"/>
        <v>0</v>
      </c>
      <c r="AH14" s="331">
        <f t="shared" si="0"/>
        <v>0</v>
      </c>
      <c r="AJ14" s="330">
        <f t="shared" si="1"/>
        <v>0</v>
      </c>
      <c r="AK14" s="330">
        <f t="shared" si="2"/>
        <v>0</v>
      </c>
    </row>
    <row r="15" spans="1:37" ht="12" customHeight="1">
      <c r="A15" s="318">
        <v>5</v>
      </c>
      <c r="B15" s="327" t="s">
        <v>307</v>
      </c>
      <c r="C15" s="449">
        <v>92.35</v>
      </c>
      <c r="D15" s="450">
        <v>96.8</v>
      </c>
      <c r="E15" s="460">
        <v>92.56</v>
      </c>
      <c r="F15" s="449">
        <v>93.02</v>
      </c>
      <c r="G15" s="450">
        <v>97.39</v>
      </c>
      <c r="H15" s="460">
        <v>93.16</v>
      </c>
      <c r="I15" s="449">
        <v>93.77</v>
      </c>
      <c r="J15" s="450">
        <v>97.84</v>
      </c>
      <c r="K15" s="460">
        <v>93.85</v>
      </c>
      <c r="L15" s="459">
        <v>0.6899999999999977</v>
      </c>
      <c r="M15" s="310"/>
      <c r="N15" s="498"/>
      <c r="O15" s="498"/>
      <c r="P15" s="502"/>
      <c r="Q15" s="502"/>
      <c r="R15" s="502"/>
      <c r="S15" s="502"/>
      <c r="T15" s="502"/>
      <c r="U15" s="397"/>
      <c r="V15" s="329"/>
      <c r="W15" s="329"/>
      <c r="X15" s="329"/>
      <c r="Y15" s="329"/>
      <c r="Z15" s="502"/>
      <c r="AA15" s="502"/>
      <c r="AB15" s="502"/>
      <c r="AC15" s="502"/>
      <c r="AD15" s="502"/>
      <c r="AE15" s="397"/>
      <c r="AF15" s="329"/>
      <c r="AG15" s="484">
        <f t="shared" si="0"/>
        <v>0</v>
      </c>
      <c r="AH15" s="331">
        <f t="shared" si="0"/>
        <v>0</v>
      </c>
      <c r="AJ15" s="330">
        <f t="shared" si="1"/>
        <v>0</v>
      </c>
      <c r="AK15" s="330">
        <f t="shared" si="2"/>
        <v>0</v>
      </c>
    </row>
    <row r="16" spans="1:37" ht="12" customHeight="1">
      <c r="A16" s="318">
        <v>6</v>
      </c>
      <c r="B16" s="327" t="s">
        <v>449</v>
      </c>
      <c r="C16" s="449">
        <v>91.9</v>
      </c>
      <c r="D16" s="450">
        <v>97.18</v>
      </c>
      <c r="E16" s="460">
        <v>92.32</v>
      </c>
      <c r="F16" s="449">
        <v>92.13</v>
      </c>
      <c r="G16" s="450">
        <v>97.48</v>
      </c>
      <c r="H16" s="460">
        <v>92.46</v>
      </c>
      <c r="I16" s="449">
        <v>92.7</v>
      </c>
      <c r="J16" s="450">
        <v>98.14</v>
      </c>
      <c r="K16" s="460">
        <v>92.92</v>
      </c>
      <c r="L16" s="459">
        <v>0.46000000000000796</v>
      </c>
      <c r="M16" s="310"/>
      <c r="N16" s="498"/>
      <c r="O16" s="498"/>
      <c r="P16" s="502"/>
      <c r="Q16" s="502"/>
      <c r="R16" s="502"/>
      <c r="S16" s="502"/>
      <c r="T16" s="502"/>
      <c r="U16" s="397"/>
      <c r="V16" s="329"/>
      <c r="W16" s="329"/>
      <c r="X16" s="329"/>
      <c r="Y16" s="329"/>
      <c r="Z16" s="502"/>
      <c r="AA16" s="502"/>
      <c r="AB16" s="502"/>
      <c r="AC16" s="502"/>
      <c r="AD16" s="502"/>
      <c r="AE16" s="397"/>
      <c r="AF16" s="329"/>
      <c r="AG16" s="484">
        <f t="shared" si="0"/>
        <v>0</v>
      </c>
      <c r="AH16" s="331">
        <f t="shared" si="0"/>
        <v>0</v>
      </c>
      <c r="AJ16" s="330">
        <f t="shared" si="1"/>
        <v>0</v>
      </c>
      <c r="AK16" s="330">
        <f t="shared" si="2"/>
        <v>0</v>
      </c>
    </row>
    <row r="17" spans="1:37" ht="12" customHeight="1">
      <c r="A17" s="318">
        <v>7</v>
      </c>
      <c r="B17" s="327" t="s">
        <v>311</v>
      </c>
      <c r="C17" s="449">
        <v>93.66</v>
      </c>
      <c r="D17" s="450">
        <v>97.28</v>
      </c>
      <c r="E17" s="460">
        <v>93.85</v>
      </c>
      <c r="F17" s="449">
        <v>94.1</v>
      </c>
      <c r="G17" s="450">
        <v>98.08</v>
      </c>
      <c r="H17" s="460">
        <v>94.25</v>
      </c>
      <c r="I17" s="449">
        <v>94.39</v>
      </c>
      <c r="J17" s="450">
        <v>97.91</v>
      </c>
      <c r="K17" s="460">
        <v>94.47</v>
      </c>
      <c r="L17" s="459">
        <v>0.21999999999999886</v>
      </c>
      <c r="M17" s="310"/>
      <c r="N17" s="498"/>
      <c r="O17" s="361"/>
      <c r="P17" s="502"/>
      <c r="Q17" s="502"/>
      <c r="R17" s="502"/>
      <c r="S17" s="502"/>
      <c r="T17" s="502"/>
      <c r="U17" s="397"/>
      <c r="V17" s="329"/>
      <c r="W17" s="329"/>
      <c r="X17" s="329"/>
      <c r="Y17" s="329"/>
      <c r="Z17" s="502"/>
      <c r="AA17" s="502"/>
      <c r="AB17" s="502"/>
      <c r="AC17" s="502"/>
      <c r="AD17" s="502"/>
      <c r="AE17" s="397"/>
      <c r="AF17" s="329"/>
      <c r="AG17" s="484">
        <f t="shared" si="0"/>
        <v>0</v>
      </c>
      <c r="AH17" s="331">
        <f t="shared" si="0"/>
        <v>0</v>
      </c>
      <c r="AJ17" s="330">
        <f t="shared" si="1"/>
        <v>0</v>
      </c>
      <c r="AK17" s="330">
        <f t="shared" si="2"/>
        <v>0</v>
      </c>
    </row>
    <row r="18" spans="1:37" ht="12" customHeight="1">
      <c r="A18" s="318">
        <v>8</v>
      </c>
      <c r="B18" s="327" t="s">
        <v>313</v>
      </c>
      <c r="C18" s="449">
        <v>89.6</v>
      </c>
      <c r="D18" s="450">
        <v>97.52</v>
      </c>
      <c r="E18" s="460">
        <v>90.08</v>
      </c>
      <c r="F18" s="449">
        <v>90.7</v>
      </c>
      <c r="G18" s="450">
        <v>96.81</v>
      </c>
      <c r="H18" s="460">
        <v>90.98</v>
      </c>
      <c r="I18" s="449">
        <v>92.11</v>
      </c>
      <c r="J18" s="450">
        <v>93.16</v>
      </c>
      <c r="K18" s="460">
        <v>92.14</v>
      </c>
      <c r="L18" s="459">
        <v>1.1599999999999966</v>
      </c>
      <c r="M18" s="310"/>
      <c r="N18" s="498"/>
      <c r="O18" s="498"/>
      <c r="P18" s="502"/>
      <c r="Q18" s="502"/>
      <c r="R18" s="502"/>
      <c r="S18" s="502"/>
      <c r="T18" s="502"/>
      <c r="U18" s="397"/>
      <c r="V18" s="329"/>
      <c r="W18" s="329"/>
      <c r="X18" s="329"/>
      <c r="Y18" s="329"/>
      <c r="Z18" s="502"/>
      <c r="AA18" s="502"/>
      <c r="AB18" s="502"/>
      <c r="AC18" s="502"/>
      <c r="AD18" s="502"/>
      <c r="AE18" s="397"/>
      <c r="AF18" s="329"/>
      <c r="AG18" s="484">
        <f t="shared" si="0"/>
        <v>0</v>
      </c>
      <c r="AH18" s="331">
        <f t="shared" si="0"/>
        <v>0</v>
      </c>
      <c r="AJ18" s="330">
        <f t="shared" si="1"/>
        <v>0</v>
      </c>
      <c r="AK18" s="330">
        <f t="shared" si="2"/>
        <v>0</v>
      </c>
    </row>
    <row r="19" spans="1:37" ht="12" customHeight="1">
      <c r="A19" s="318">
        <v>9</v>
      </c>
      <c r="B19" s="327" t="s">
        <v>315</v>
      </c>
      <c r="C19" s="449">
        <v>93.85</v>
      </c>
      <c r="D19" s="450">
        <v>98.89</v>
      </c>
      <c r="E19" s="460">
        <v>94.32</v>
      </c>
      <c r="F19" s="449">
        <v>93.91</v>
      </c>
      <c r="G19" s="450">
        <v>99.07</v>
      </c>
      <c r="H19" s="460">
        <v>94.23</v>
      </c>
      <c r="I19" s="449">
        <v>95.6</v>
      </c>
      <c r="J19" s="450">
        <v>99.36</v>
      </c>
      <c r="K19" s="460">
        <v>95.74</v>
      </c>
      <c r="L19" s="459">
        <v>1.509999999999991</v>
      </c>
      <c r="M19" s="310"/>
      <c r="N19" s="498"/>
      <c r="O19" s="498"/>
      <c r="P19" s="502"/>
      <c r="Q19" s="502"/>
      <c r="R19" s="502"/>
      <c r="S19" s="502"/>
      <c r="T19" s="502"/>
      <c r="U19" s="397"/>
      <c r="V19" s="329"/>
      <c r="W19" s="329"/>
      <c r="X19" s="329"/>
      <c r="Y19" s="329"/>
      <c r="Z19" s="502"/>
      <c r="AA19" s="502"/>
      <c r="AB19" s="502"/>
      <c r="AC19" s="502"/>
      <c r="AD19" s="502"/>
      <c r="AE19" s="397"/>
      <c r="AF19" s="329"/>
      <c r="AG19" s="484">
        <f t="shared" si="0"/>
        <v>0</v>
      </c>
      <c r="AH19" s="331">
        <f t="shared" si="0"/>
        <v>0</v>
      </c>
      <c r="AJ19" s="330">
        <f t="shared" si="1"/>
        <v>0</v>
      </c>
      <c r="AK19" s="330">
        <f t="shared" si="2"/>
        <v>0</v>
      </c>
    </row>
    <row r="20" spans="1:37" ht="12" customHeight="1">
      <c r="A20" s="318">
        <v>11</v>
      </c>
      <c r="B20" s="327" t="s">
        <v>50</v>
      </c>
      <c r="C20" s="449">
        <v>91.94</v>
      </c>
      <c r="D20" s="450">
        <v>97.38</v>
      </c>
      <c r="E20" s="460">
        <v>92.25</v>
      </c>
      <c r="F20" s="449">
        <v>93.28</v>
      </c>
      <c r="G20" s="450">
        <v>97.91</v>
      </c>
      <c r="H20" s="460">
        <v>93.47</v>
      </c>
      <c r="I20" s="449">
        <v>93.99</v>
      </c>
      <c r="J20" s="450">
        <v>98.66</v>
      </c>
      <c r="K20" s="460">
        <v>94.09</v>
      </c>
      <c r="L20" s="459">
        <v>0.6200000000000045</v>
      </c>
      <c r="M20" s="310"/>
      <c r="N20" s="498"/>
      <c r="O20" s="498"/>
      <c r="P20" s="502"/>
      <c r="Q20" s="502"/>
      <c r="R20" s="502"/>
      <c r="S20" s="502"/>
      <c r="T20" s="502"/>
      <c r="U20" s="397"/>
      <c r="V20" s="329"/>
      <c r="W20" s="329"/>
      <c r="X20" s="329"/>
      <c r="Y20" s="329"/>
      <c r="Z20" s="502"/>
      <c r="AA20" s="502"/>
      <c r="AB20" s="502"/>
      <c r="AC20" s="502"/>
      <c r="AD20" s="502"/>
      <c r="AE20" s="397"/>
      <c r="AF20" s="329"/>
      <c r="AG20" s="484">
        <f t="shared" si="0"/>
        <v>0</v>
      </c>
      <c r="AH20" s="331">
        <f t="shared" si="0"/>
        <v>0</v>
      </c>
      <c r="AJ20" s="330">
        <f t="shared" si="1"/>
        <v>0</v>
      </c>
      <c r="AK20" s="330">
        <f t="shared" si="2"/>
        <v>0</v>
      </c>
    </row>
    <row r="21" spans="1:37" ht="18" customHeight="1">
      <c r="A21" s="318">
        <v>13</v>
      </c>
      <c r="B21" s="327" t="s">
        <v>318</v>
      </c>
      <c r="C21" s="449">
        <v>92.82</v>
      </c>
      <c r="D21" s="450">
        <v>97.51</v>
      </c>
      <c r="E21" s="460">
        <v>93.25</v>
      </c>
      <c r="F21" s="449">
        <v>93.01</v>
      </c>
      <c r="G21" s="450">
        <v>98.4</v>
      </c>
      <c r="H21" s="460">
        <v>93.33</v>
      </c>
      <c r="I21" s="449">
        <v>93.62</v>
      </c>
      <c r="J21" s="450">
        <v>95.71</v>
      </c>
      <c r="K21" s="460">
        <v>93.71</v>
      </c>
      <c r="L21" s="459">
        <v>0.37999999999999545</v>
      </c>
      <c r="M21" s="310"/>
      <c r="N21" s="498"/>
      <c r="O21" s="498"/>
      <c r="P21" s="502"/>
      <c r="Q21" s="502"/>
      <c r="R21" s="502"/>
      <c r="S21" s="502"/>
      <c r="T21" s="502"/>
      <c r="U21" s="397"/>
      <c r="V21" s="329"/>
      <c r="W21" s="329"/>
      <c r="X21" s="329"/>
      <c r="Y21" s="329"/>
      <c r="Z21" s="502"/>
      <c r="AA21" s="502"/>
      <c r="AB21" s="502"/>
      <c r="AC21" s="502"/>
      <c r="AD21" s="502"/>
      <c r="AE21" s="397"/>
      <c r="AF21" s="329"/>
      <c r="AG21" s="484">
        <f t="shared" si="0"/>
        <v>0</v>
      </c>
      <c r="AH21" s="331">
        <f t="shared" si="0"/>
        <v>0</v>
      </c>
      <c r="AJ21" s="330">
        <f t="shared" si="1"/>
        <v>0</v>
      </c>
      <c r="AK21" s="330">
        <f t="shared" si="2"/>
        <v>0</v>
      </c>
    </row>
    <row r="22" spans="1:37" ht="12" customHeight="1">
      <c r="A22" s="318">
        <v>14</v>
      </c>
      <c r="B22" s="327" t="s">
        <v>320</v>
      </c>
      <c r="C22" s="449">
        <v>93.64</v>
      </c>
      <c r="D22" s="450">
        <v>97.75</v>
      </c>
      <c r="E22" s="460">
        <v>93.89</v>
      </c>
      <c r="F22" s="449">
        <v>93.94</v>
      </c>
      <c r="G22" s="450">
        <v>98.22</v>
      </c>
      <c r="H22" s="460">
        <v>94.13</v>
      </c>
      <c r="I22" s="449">
        <v>94.29</v>
      </c>
      <c r="J22" s="450">
        <v>96.23</v>
      </c>
      <c r="K22" s="460">
        <v>94.34</v>
      </c>
      <c r="L22" s="459">
        <v>0.21000000000000796</v>
      </c>
      <c r="M22" s="310"/>
      <c r="N22" s="498"/>
      <c r="O22" s="498"/>
      <c r="P22" s="502"/>
      <c r="Q22" s="502"/>
      <c r="R22" s="502"/>
      <c r="S22" s="502"/>
      <c r="T22" s="502"/>
      <c r="U22" s="397"/>
      <c r="V22" s="329"/>
      <c r="W22" s="329"/>
      <c r="X22" s="329"/>
      <c r="Y22" s="329"/>
      <c r="Z22" s="502"/>
      <c r="AA22" s="502"/>
      <c r="AB22" s="502"/>
      <c r="AC22" s="502"/>
      <c r="AD22" s="502"/>
      <c r="AE22" s="397"/>
      <c r="AF22" s="329"/>
      <c r="AG22" s="484">
        <f t="shared" si="0"/>
        <v>0</v>
      </c>
      <c r="AH22" s="331">
        <f t="shared" si="0"/>
        <v>0</v>
      </c>
      <c r="AJ22" s="330">
        <f t="shared" si="1"/>
        <v>0</v>
      </c>
      <c r="AK22" s="330">
        <f t="shared" si="2"/>
        <v>0</v>
      </c>
    </row>
    <row r="23" spans="1:37" ht="12" customHeight="1">
      <c r="A23" s="318">
        <v>15</v>
      </c>
      <c r="B23" s="327" t="s">
        <v>322</v>
      </c>
      <c r="C23" s="449">
        <v>90.11</v>
      </c>
      <c r="D23" s="450">
        <v>97.05</v>
      </c>
      <c r="E23" s="460">
        <v>90.53</v>
      </c>
      <c r="F23" s="449">
        <v>90.73</v>
      </c>
      <c r="G23" s="450">
        <v>96.9</v>
      </c>
      <c r="H23" s="460">
        <v>90.98</v>
      </c>
      <c r="I23" s="449">
        <v>90.93</v>
      </c>
      <c r="J23" s="450">
        <v>96.7</v>
      </c>
      <c r="K23" s="460">
        <v>91.08</v>
      </c>
      <c r="L23" s="459">
        <v>0.09999999999999432</v>
      </c>
      <c r="M23" s="310"/>
      <c r="N23" s="498"/>
      <c r="O23" s="498"/>
      <c r="P23" s="502"/>
      <c r="Q23" s="502"/>
      <c r="R23" s="502"/>
      <c r="S23" s="502"/>
      <c r="T23" s="502"/>
      <c r="U23" s="397"/>
      <c r="V23" s="329"/>
      <c r="W23" s="329"/>
      <c r="X23" s="329"/>
      <c r="Y23" s="329"/>
      <c r="Z23" s="502"/>
      <c r="AA23" s="502"/>
      <c r="AB23" s="502"/>
      <c r="AC23" s="502"/>
      <c r="AD23" s="502"/>
      <c r="AE23" s="397"/>
      <c r="AF23" s="329"/>
      <c r="AG23" s="484">
        <f t="shared" si="0"/>
        <v>0</v>
      </c>
      <c r="AH23" s="331">
        <f t="shared" si="0"/>
        <v>0</v>
      </c>
      <c r="AJ23" s="330">
        <f t="shared" si="1"/>
        <v>0</v>
      </c>
      <c r="AK23" s="330">
        <f t="shared" si="2"/>
        <v>0</v>
      </c>
    </row>
    <row r="24" spans="1:37" ht="12" customHeight="1">
      <c r="A24" s="318">
        <v>16</v>
      </c>
      <c r="B24" s="327" t="s">
        <v>324</v>
      </c>
      <c r="C24" s="449">
        <v>92.24</v>
      </c>
      <c r="D24" s="450">
        <v>91.52</v>
      </c>
      <c r="E24" s="460">
        <v>92.18</v>
      </c>
      <c r="F24" s="449">
        <v>93.28</v>
      </c>
      <c r="G24" s="450">
        <v>92.61</v>
      </c>
      <c r="H24" s="460">
        <v>93.25</v>
      </c>
      <c r="I24" s="449">
        <v>94.39</v>
      </c>
      <c r="J24" s="450">
        <v>93.82</v>
      </c>
      <c r="K24" s="460">
        <v>94.37</v>
      </c>
      <c r="L24" s="459">
        <v>1.1200000000000045</v>
      </c>
      <c r="M24" s="310"/>
      <c r="N24" s="498"/>
      <c r="O24" s="498"/>
      <c r="P24" s="502"/>
      <c r="Q24" s="502"/>
      <c r="R24" s="502"/>
      <c r="S24" s="502"/>
      <c r="T24" s="502"/>
      <c r="U24" s="397"/>
      <c r="V24" s="329"/>
      <c r="W24" s="329"/>
      <c r="X24" s="329"/>
      <c r="Y24" s="329"/>
      <c r="Z24" s="502"/>
      <c r="AA24" s="502"/>
      <c r="AB24" s="502"/>
      <c r="AC24" s="502"/>
      <c r="AD24" s="502"/>
      <c r="AE24" s="397"/>
      <c r="AF24" s="329"/>
      <c r="AG24" s="484">
        <f t="shared" si="0"/>
        <v>0</v>
      </c>
      <c r="AH24" s="331">
        <f t="shared" si="0"/>
        <v>0</v>
      </c>
      <c r="AJ24" s="330">
        <f t="shared" si="1"/>
        <v>0</v>
      </c>
      <c r="AK24" s="330">
        <f t="shared" si="2"/>
        <v>0</v>
      </c>
    </row>
    <row r="25" spans="1:37" ht="12" customHeight="1">
      <c r="A25" s="318">
        <v>17</v>
      </c>
      <c r="B25" s="327" t="s">
        <v>326</v>
      </c>
      <c r="C25" s="449">
        <v>89.85</v>
      </c>
      <c r="D25" s="450">
        <v>98.02</v>
      </c>
      <c r="E25" s="460">
        <v>90.59</v>
      </c>
      <c r="F25" s="449">
        <v>91.64</v>
      </c>
      <c r="G25" s="450">
        <v>98.23</v>
      </c>
      <c r="H25" s="460">
        <v>92.06</v>
      </c>
      <c r="I25" s="449">
        <v>91.94</v>
      </c>
      <c r="J25" s="450">
        <v>97.41</v>
      </c>
      <c r="K25" s="460">
        <v>92.13</v>
      </c>
      <c r="L25" s="459">
        <v>0.06999999999999318</v>
      </c>
      <c r="M25" s="310"/>
      <c r="N25" s="498"/>
      <c r="O25" s="498"/>
      <c r="P25" s="502"/>
      <c r="Q25" s="502"/>
      <c r="R25" s="502"/>
      <c r="S25" s="502"/>
      <c r="T25" s="502"/>
      <c r="U25" s="397"/>
      <c r="V25" s="329"/>
      <c r="W25" s="329"/>
      <c r="X25" s="329"/>
      <c r="Y25" s="329"/>
      <c r="Z25" s="502"/>
      <c r="AA25" s="502"/>
      <c r="AB25" s="502"/>
      <c r="AC25" s="502"/>
      <c r="AD25" s="502"/>
      <c r="AE25" s="397"/>
      <c r="AF25" s="329"/>
      <c r="AG25" s="484">
        <f t="shared" si="0"/>
        <v>0</v>
      </c>
      <c r="AH25" s="331">
        <f t="shared" si="0"/>
        <v>0</v>
      </c>
      <c r="AJ25" s="330">
        <f t="shared" si="1"/>
        <v>0</v>
      </c>
      <c r="AK25" s="330">
        <f t="shared" si="2"/>
        <v>0</v>
      </c>
    </row>
    <row r="26" spans="1:37" ht="12" customHeight="1">
      <c r="A26" s="318">
        <v>18</v>
      </c>
      <c r="B26" s="327" t="s">
        <v>328</v>
      </c>
      <c r="C26" s="449">
        <v>88.91</v>
      </c>
      <c r="D26" s="450">
        <v>96.15</v>
      </c>
      <c r="E26" s="460">
        <v>89.4</v>
      </c>
      <c r="F26" s="449">
        <v>89.98</v>
      </c>
      <c r="G26" s="450">
        <v>95.21</v>
      </c>
      <c r="H26" s="460">
        <v>90.22</v>
      </c>
      <c r="I26" s="449">
        <v>91.22</v>
      </c>
      <c r="J26" s="450">
        <v>96.72</v>
      </c>
      <c r="K26" s="460">
        <v>91.37</v>
      </c>
      <c r="L26" s="459">
        <v>1.1500000000000057</v>
      </c>
      <c r="M26" s="310"/>
      <c r="N26" s="498"/>
      <c r="O26" s="498"/>
      <c r="P26" s="502"/>
      <c r="Q26" s="502"/>
      <c r="R26" s="502"/>
      <c r="S26" s="502"/>
      <c r="T26" s="502"/>
      <c r="U26" s="397"/>
      <c r="V26" s="329"/>
      <c r="W26" s="329"/>
      <c r="X26" s="329"/>
      <c r="Y26" s="329"/>
      <c r="Z26" s="502"/>
      <c r="AA26" s="502"/>
      <c r="AB26" s="502"/>
      <c r="AC26" s="502"/>
      <c r="AD26" s="502"/>
      <c r="AE26" s="397"/>
      <c r="AF26" s="329"/>
      <c r="AG26" s="484">
        <f t="shared" si="0"/>
        <v>0</v>
      </c>
      <c r="AH26" s="331">
        <f t="shared" si="0"/>
        <v>0</v>
      </c>
      <c r="AJ26" s="330">
        <f t="shared" si="1"/>
        <v>0</v>
      </c>
      <c r="AK26" s="330">
        <f t="shared" si="2"/>
        <v>0</v>
      </c>
    </row>
    <row r="27" spans="1:37" ht="12" customHeight="1">
      <c r="A27" s="318">
        <v>19</v>
      </c>
      <c r="B27" s="327" t="s">
        <v>330</v>
      </c>
      <c r="C27" s="449">
        <v>93.67</v>
      </c>
      <c r="D27" s="450">
        <v>97.82</v>
      </c>
      <c r="E27" s="460">
        <v>94.02</v>
      </c>
      <c r="F27" s="449">
        <v>94.32</v>
      </c>
      <c r="G27" s="450">
        <v>97.28</v>
      </c>
      <c r="H27" s="460">
        <v>94.5</v>
      </c>
      <c r="I27" s="449">
        <v>94.03</v>
      </c>
      <c r="J27" s="450">
        <v>98.16</v>
      </c>
      <c r="K27" s="460">
        <v>94.19</v>
      </c>
      <c r="L27" s="459">
        <v>-0.3100000000000023</v>
      </c>
      <c r="M27" s="310"/>
      <c r="N27" s="498"/>
      <c r="O27" s="498"/>
      <c r="P27" s="502"/>
      <c r="Q27" s="502"/>
      <c r="R27" s="502"/>
      <c r="S27" s="502"/>
      <c r="T27" s="502"/>
      <c r="U27" s="397"/>
      <c r="V27" s="329"/>
      <c r="W27" s="329"/>
      <c r="X27" s="329"/>
      <c r="Y27" s="329"/>
      <c r="Z27" s="502"/>
      <c r="AA27" s="502"/>
      <c r="AB27" s="502"/>
      <c r="AC27" s="502"/>
      <c r="AD27" s="502"/>
      <c r="AE27" s="397"/>
      <c r="AF27" s="329"/>
      <c r="AG27" s="484">
        <f t="shared" si="0"/>
        <v>0</v>
      </c>
      <c r="AH27" s="331">
        <f t="shared" si="0"/>
        <v>0</v>
      </c>
      <c r="AJ27" s="330">
        <f t="shared" si="1"/>
        <v>0</v>
      </c>
      <c r="AK27" s="330">
        <f t="shared" si="2"/>
        <v>0</v>
      </c>
    </row>
    <row r="28" spans="1:37" ht="12" customHeight="1">
      <c r="A28" s="318">
        <v>20</v>
      </c>
      <c r="B28" s="327" t="s">
        <v>332</v>
      </c>
      <c r="C28" s="449">
        <v>95.11</v>
      </c>
      <c r="D28" s="450">
        <v>97.71</v>
      </c>
      <c r="E28" s="460">
        <v>95.36</v>
      </c>
      <c r="F28" s="449">
        <v>95.4</v>
      </c>
      <c r="G28" s="450">
        <v>98.34</v>
      </c>
      <c r="H28" s="460">
        <v>95.61</v>
      </c>
      <c r="I28" s="449">
        <v>95.61</v>
      </c>
      <c r="J28" s="450">
        <v>98.51</v>
      </c>
      <c r="K28" s="460">
        <v>95.74</v>
      </c>
      <c r="L28" s="459">
        <v>0.12999999999999545</v>
      </c>
      <c r="M28" s="310"/>
      <c r="N28" s="498"/>
      <c r="O28" s="498"/>
      <c r="P28" s="502"/>
      <c r="Q28" s="502"/>
      <c r="R28" s="502"/>
      <c r="S28" s="502"/>
      <c r="T28" s="502"/>
      <c r="U28" s="397"/>
      <c r="V28" s="329"/>
      <c r="W28" s="329"/>
      <c r="X28" s="329"/>
      <c r="Y28" s="329"/>
      <c r="Z28" s="502"/>
      <c r="AA28" s="502"/>
      <c r="AB28" s="502"/>
      <c r="AC28" s="502"/>
      <c r="AD28" s="502"/>
      <c r="AE28" s="397"/>
      <c r="AF28" s="329"/>
      <c r="AG28" s="484">
        <f t="shared" si="0"/>
        <v>0</v>
      </c>
      <c r="AH28" s="331">
        <f t="shared" si="0"/>
        <v>0</v>
      </c>
      <c r="AJ28" s="330">
        <f t="shared" si="1"/>
        <v>0</v>
      </c>
      <c r="AK28" s="330">
        <f t="shared" si="2"/>
        <v>0</v>
      </c>
    </row>
    <row r="29" spans="1:37" ht="12" customHeight="1">
      <c r="A29" s="318">
        <v>21</v>
      </c>
      <c r="B29" s="327" t="s">
        <v>334</v>
      </c>
      <c r="C29" s="457">
        <v>92.3</v>
      </c>
      <c r="D29" s="450">
        <v>96.93</v>
      </c>
      <c r="E29" s="458">
        <v>92.78</v>
      </c>
      <c r="F29" s="457">
        <v>92.96</v>
      </c>
      <c r="G29" s="450">
        <v>95.74</v>
      </c>
      <c r="H29" s="458">
        <v>93.16</v>
      </c>
      <c r="I29" s="449">
        <v>93.84</v>
      </c>
      <c r="J29" s="450">
        <v>94.56</v>
      </c>
      <c r="K29" s="460">
        <v>93.87</v>
      </c>
      <c r="L29" s="459">
        <v>0.710000000000008</v>
      </c>
      <c r="M29" s="310"/>
      <c r="N29" s="498"/>
      <c r="O29" s="498"/>
      <c r="P29" s="502"/>
      <c r="Q29" s="502"/>
      <c r="R29" s="502"/>
      <c r="S29" s="502"/>
      <c r="T29" s="502"/>
      <c r="U29" s="397"/>
      <c r="V29" s="329"/>
      <c r="W29" s="329"/>
      <c r="X29" s="329"/>
      <c r="Y29" s="329"/>
      <c r="Z29" s="502"/>
      <c r="AA29" s="502"/>
      <c r="AB29" s="502"/>
      <c r="AC29" s="502"/>
      <c r="AD29" s="502"/>
      <c r="AE29" s="397"/>
      <c r="AF29" s="329"/>
      <c r="AG29" s="484">
        <f t="shared" si="0"/>
        <v>0</v>
      </c>
      <c r="AH29" s="331">
        <f t="shared" si="0"/>
        <v>0</v>
      </c>
      <c r="AJ29" s="330">
        <f t="shared" si="1"/>
        <v>0</v>
      </c>
      <c r="AK29" s="330">
        <f t="shared" si="2"/>
        <v>0</v>
      </c>
    </row>
    <row r="30" spans="1:37" ht="12" customHeight="1">
      <c r="A30" s="318">
        <v>22</v>
      </c>
      <c r="B30" s="327" t="s">
        <v>60</v>
      </c>
      <c r="C30" s="457">
        <v>94.32</v>
      </c>
      <c r="D30" s="450">
        <v>98.15</v>
      </c>
      <c r="E30" s="458">
        <v>94.69</v>
      </c>
      <c r="F30" s="457">
        <v>94.47</v>
      </c>
      <c r="G30" s="450">
        <v>98.05</v>
      </c>
      <c r="H30" s="458">
        <v>94.75</v>
      </c>
      <c r="I30" s="457">
        <v>94.71</v>
      </c>
      <c r="J30" s="450">
        <v>97.64</v>
      </c>
      <c r="K30" s="458">
        <v>94.84</v>
      </c>
      <c r="L30" s="459">
        <v>0.09000000000000341</v>
      </c>
      <c r="M30" s="310"/>
      <c r="N30" s="498"/>
      <c r="O30" s="498"/>
      <c r="P30" s="502"/>
      <c r="Q30" s="502"/>
      <c r="R30" s="502"/>
      <c r="S30" s="502"/>
      <c r="T30" s="502"/>
      <c r="U30" s="397"/>
      <c r="V30" s="329"/>
      <c r="W30" s="329"/>
      <c r="X30" s="329"/>
      <c r="Y30" s="329"/>
      <c r="Z30" s="502"/>
      <c r="AA30" s="502"/>
      <c r="AB30" s="502"/>
      <c r="AC30" s="502"/>
      <c r="AD30" s="502"/>
      <c r="AE30" s="397"/>
      <c r="AF30" s="329"/>
      <c r="AG30" s="484">
        <f t="shared" si="0"/>
        <v>0</v>
      </c>
      <c r="AH30" s="331">
        <f t="shared" si="0"/>
        <v>0</v>
      </c>
      <c r="AJ30" s="330">
        <f t="shared" si="1"/>
        <v>0</v>
      </c>
      <c r="AK30" s="330">
        <f t="shared" si="2"/>
        <v>0</v>
      </c>
    </row>
    <row r="31" spans="1:37" ht="18" customHeight="1">
      <c r="A31" s="318">
        <v>24</v>
      </c>
      <c r="B31" s="327" t="s">
        <v>450</v>
      </c>
      <c r="C31" s="449">
        <v>93.61</v>
      </c>
      <c r="D31" s="450">
        <v>99.51</v>
      </c>
      <c r="E31" s="460">
        <v>94.13</v>
      </c>
      <c r="F31" s="449">
        <v>93.33</v>
      </c>
      <c r="G31" s="450">
        <v>98.95</v>
      </c>
      <c r="H31" s="460">
        <v>93.71</v>
      </c>
      <c r="I31" s="457">
        <v>93.82</v>
      </c>
      <c r="J31" s="450">
        <v>99.18</v>
      </c>
      <c r="K31" s="458">
        <v>94.04</v>
      </c>
      <c r="L31" s="459">
        <v>0.3300000000000125</v>
      </c>
      <c r="M31" s="310"/>
      <c r="N31" s="498"/>
      <c r="O31" s="498"/>
      <c r="P31" s="502"/>
      <c r="Q31" s="502"/>
      <c r="R31" s="502"/>
      <c r="S31" s="502"/>
      <c r="T31" s="502"/>
      <c r="U31" s="397"/>
      <c r="V31" s="329"/>
      <c r="W31" s="329"/>
      <c r="X31" s="329"/>
      <c r="Y31" s="329"/>
      <c r="Z31" s="502"/>
      <c r="AA31" s="502"/>
      <c r="AB31" s="502"/>
      <c r="AC31" s="502"/>
      <c r="AD31" s="502"/>
      <c r="AE31" s="397"/>
      <c r="AF31" s="329"/>
      <c r="AG31" s="485">
        <f t="shared" si="0"/>
        <v>0</v>
      </c>
      <c r="AH31" s="332">
        <f t="shared" si="0"/>
        <v>0</v>
      </c>
      <c r="AJ31" s="330">
        <f t="shared" si="1"/>
        <v>0</v>
      </c>
      <c r="AK31" s="330">
        <f t="shared" si="2"/>
        <v>0</v>
      </c>
    </row>
    <row r="32" spans="1:37" ht="12" customHeight="1">
      <c r="A32" s="318">
        <v>27</v>
      </c>
      <c r="B32" s="327" t="s">
        <v>451</v>
      </c>
      <c r="C32" s="449">
        <v>94.81</v>
      </c>
      <c r="D32" s="450">
        <v>98.04</v>
      </c>
      <c r="E32" s="460">
        <v>95.01</v>
      </c>
      <c r="F32" s="449">
        <v>96.26</v>
      </c>
      <c r="G32" s="450">
        <v>97.55</v>
      </c>
      <c r="H32" s="460">
        <v>96.34</v>
      </c>
      <c r="I32" s="449">
        <v>95.89</v>
      </c>
      <c r="J32" s="450">
        <v>98.43</v>
      </c>
      <c r="K32" s="460">
        <v>95.99</v>
      </c>
      <c r="L32" s="459">
        <v>-0.3500000000000085</v>
      </c>
      <c r="M32" s="310"/>
      <c r="N32" s="498"/>
      <c r="O32" s="498"/>
      <c r="P32" s="502"/>
      <c r="Q32" s="502"/>
      <c r="R32" s="502"/>
      <c r="S32" s="502"/>
      <c r="T32" s="502"/>
      <c r="U32" s="397"/>
      <c r="V32" s="329"/>
      <c r="W32" s="329"/>
      <c r="X32" s="329"/>
      <c r="Y32" s="329"/>
      <c r="Z32" s="502"/>
      <c r="AA32" s="502"/>
      <c r="AB32" s="502"/>
      <c r="AC32" s="502"/>
      <c r="AD32" s="502"/>
      <c r="AE32" s="397"/>
      <c r="AF32" s="329"/>
      <c r="AG32" s="484">
        <f t="shared" si="0"/>
        <v>0</v>
      </c>
      <c r="AH32" s="331">
        <f t="shared" si="0"/>
        <v>0</v>
      </c>
      <c r="AJ32" s="330">
        <f t="shared" si="1"/>
        <v>0</v>
      </c>
      <c r="AK32" s="330">
        <f t="shared" si="2"/>
        <v>0</v>
      </c>
    </row>
    <row r="33" spans="1:37" ht="12" customHeight="1">
      <c r="A33" s="318">
        <v>31</v>
      </c>
      <c r="B33" s="327" t="s">
        <v>341</v>
      </c>
      <c r="C33" s="449">
        <v>93.12</v>
      </c>
      <c r="D33" s="450">
        <v>98.11</v>
      </c>
      <c r="E33" s="460">
        <v>93.59</v>
      </c>
      <c r="F33" s="449">
        <v>93.25</v>
      </c>
      <c r="G33" s="450">
        <v>97.07</v>
      </c>
      <c r="H33" s="460">
        <v>93.48</v>
      </c>
      <c r="I33" s="449">
        <v>93.51</v>
      </c>
      <c r="J33" s="450">
        <v>98.65</v>
      </c>
      <c r="K33" s="460">
        <v>93.7</v>
      </c>
      <c r="L33" s="459">
        <v>0.21999999999999886</v>
      </c>
      <c r="M33" s="310"/>
      <c r="N33" s="498"/>
      <c r="O33" s="498"/>
      <c r="P33" s="502"/>
      <c r="Q33" s="502"/>
      <c r="R33" s="502"/>
      <c r="S33" s="502"/>
      <c r="T33" s="502"/>
      <c r="U33" s="397"/>
      <c r="V33" s="329"/>
      <c r="W33" s="329"/>
      <c r="X33" s="329"/>
      <c r="Y33" s="329"/>
      <c r="Z33" s="502"/>
      <c r="AA33" s="502"/>
      <c r="AB33" s="502"/>
      <c r="AC33" s="502"/>
      <c r="AD33" s="502"/>
      <c r="AE33" s="397"/>
      <c r="AF33" s="329"/>
      <c r="AG33" s="484">
        <f t="shared" si="0"/>
        <v>0</v>
      </c>
      <c r="AH33" s="331">
        <f t="shared" si="0"/>
        <v>0</v>
      </c>
      <c r="AJ33" s="330">
        <f t="shared" si="1"/>
        <v>0</v>
      </c>
      <c r="AK33" s="330">
        <f t="shared" si="2"/>
        <v>0</v>
      </c>
    </row>
    <row r="34" spans="1:37" ht="12" customHeight="1">
      <c r="A34" s="318">
        <v>32</v>
      </c>
      <c r="B34" s="327" t="s">
        <v>343</v>
      </c>
      <c r="C34" s="449">
        <v>90.23</v>
      </c>
      <c r="D34" s="450">
        <v>96.44</v>
      </c>
      <c r="E34" s="460">
        <v>90.63</v>
      </c>
      <c r="F34" s="449">
        <v>90.33</v>
      </c>
      <c r="G34" s="450">
        <v>97.21</v>
      </c>
      <c r="H34" s="460">
        <v>90.62</v>
      </c>
      <c r="I34" s="449">
        <v>91.58</v>
      </c>
      <c r="J34" s="450">
        <v>97.22</v>
      </c>
      <c r="K34" s="460">
        <v>91.7</v>
      </c>
      <c r="L34" s="459">
        <v>1.0799999999999983</v>
      </c>
      <c r="M34" s="310"/>
      <c r="N34" s="498"/>
      <c r="O34" s="498"/>
      <c r="P34" s="502"/>
      <c r="Q34" s="502"/>
      <c r="R34" s="502"/>
      <c r="S34" s="502"/>
      <c r="T34" s="502"/>
      <c r="U34" s="397"/>
      <c r="V34" s="329"/>
      <c r="W34" s="329"/>
      <c r="X34" s="329"/>
      <c r="Y34" s="329"/>
      <c r="Z34" s="502"/>
      <c r="AA34" s="502"/>
      <c r="AB34" s="502"/>
      <c r="AC34" s="502"/>
      <c r="AD34" s="502"/>
      <c r="AE34" s="397"/>
      <c r="AF34" s="329"/>
      <c r="AG34" s="484">
        <f t="shared" si="0"/>
        <v>0</v>
      </c>
      <c r="AH34" s="331">
        <f t="shared" si="0"/>
        <v>0</v>
      </c>
      <c r="AJ34" s="330">
        <f t="shared" si="1"/>
        <v>0</v>
      </c>
      <c r="AK34" s="330">
        <f t="shared" si="2"/>
        <v>0</v>
      </c>
    </row>
    <row r="35" spans="1:37" ht="12" customHeight="1">
      <c r="A35" s="318">
        <v>37</v>
      </c>
      <c r="B35" s="327" t="s">
        <v>345</v>
      </c>
      <c r="C35" s="449">
        <v>94.07</v>
      </c>
      <c r="D35" s="450">
        <v>99.16</v>
      </c>
      <c r="E35" s="460">
        <v>94.6</v>
      </c>
      <c r="F35" s="449">
        <v>94.74</v>
      </c>
      <c r="G35" s="450">
        <v>98.52</v>
      </c>
      <c r="H35" s="460">
        <v>95.02</v>
      </c>
      <c r="I35" s="449">
        <v>94.99</v>
      </c>
      <c r="J35" s="450">
        <v>98.51</v>
      </c>
      <c r="K35" s="460">
        <v>95.14</v>
      </c>
      <c r="L35" s="459">
        <v>0.12000000000000455</v>
      </c>
      <c r="M35" s="310"/>
      <c r="N35" s="498"/>
      <c r="O35" s="498"/>
      <c r="P35" s="502"/>
      <c r="Q35" s="502"/>
      <c r="R35" s="502"/>
      <c r="S35" s="502"/>
      <c r="T35" s="502"/>
      <c r="U35" s="397"/>
      <c r="V35" s="329"/>
      <c r="W35" s="329"/>
      <c r="X35" s="329"/>
      <c r="Y35" s="329"/>
      <c r="Z35" s="502"/>
      <c r="AA35" s="502"/>
      <c r="AB35" s="502"/>
      <c r="AC35" s="502"/>
      <c r="AD35" s="502"/>
      <c r="AE35" s="397"/>
      <c r="AF35" s="329"/>
      <c r="AG35" s="484">
        <f t="shared" si="0"/>
        <v>0</v>
      </c>
      <c r="AH35" s="331">
        <f t="shared" si="0"/>
        <v>0</v>
      </c>
      <c r="AJ35" s="330">
        <f t="shared" si="1"/>
        <v>0</v>
      </c>
      <c r="AK35" s="330">
        <f t="shared" si="2"/>
        <v>0</v>
      </c>
    </row>
    <row r="36" spans="1:37" ht="12" customHeight="1">
      <c r="A36" s="318">
        <v>39</v>
      </c>
      <c r="B36" s="327" t="s">
        <v>347</v>
      </c>
      <c r="C36" s="449">
        <v>94.46</v>
      </c>
      <c r="D36" s="450">
        <v>98.69</v>
      </c>
      <c r="E36" s="460">
        <v>94.85</v>
      </c>
      <c r="F36" s="449">
        <v>94.65</v>
      </c>
      <c r="G36" s="450">
        <v>98.8</v>
      </c>
      <c r="H36" s="460">
        <v>94.9</v>
      </c>
      <c r="I36" s="449">
        <v>94.76</v>
      </c>
      <c r="J36" s="450">
        <v>99.7</v>
      </c>
      <c r="K36" s="460">
        <v>94.94</v>
      </c>
      <c r="L36" s="459">
        <v>0.03999999999999204</v>
      </c>
      <c r="M36" s="310"/>
      <c r="N36" s="498"/>
      <c r="O36" s="498"/>
      <c r="P36" s="502"/>
      <c r="Q36" s="502"/>
      <c r="R36" s="502"/>
      <c r="S36" s="502"/>
      <c r="T36" s="502"/>
      <c r="U36" s="397"/>
      <c r="V36" s="329"/>
      <c r="W36" s="329"/>
      <c r="X36" s="329"/>
      <c r="Y36" s="329"/>
      <c r="Z36" s="502"/>
      <c r="AA36" s="502"/>
      <c r="AB36" s="502"/>
      <c r="AC36" s="502"/>
      <c r="AD36" s="502"/>
      <c r="AE36" s="397"/>
      <c r="AF36" s="329"/>
      <c r="AG36" s="484">
        <f t="shared" si="0"/>
        <v>0</v>
      </c>
      <c r="AH36" s="331">
        <f t="shared" si="0"/>
        <v>0</v>
      </c>
      <c r="AJ36" s="330">
        <f t="shared" si="1"/>
        <v>0</v>
      </c>
      <c r="AK36" s="330">
        <f t="shared" si="2"/>
        <v>0</v>
      </c>
    </row>
    <row r="37" spans="1:37" ht="12" customHeight="1">
      <c r="A37" s="318">
        <v>40</v>
      </c>
      <c r="B37" s="8" t="s">
        <v>452</v>
      </c>
      <c r="C37" s="449">
        <v>92.62</v>
      </c>
      <c r="D37" s="450">
        <v>97.97</v>
      </c>
      <c r="E37" s="460">
        <v>93.22</v>
      </c>
      <c r="F37" s="449">
        <v>94.39</v>
      </c>
      <c r="G37" s="450">
        <v>97.98</v>
      </c>
      <c r="H37" s="460">
        <v>94.72</v>
      </c>
      <c r="I37" s="449">
        <v>93.91</v>
      </c>
      <c r="J37" s="450">
        <v>98.56</v>
      </c>
      <c r="K37" s="460">
        <v>94.18</v>
      </c>
      <c r="L37" s="459">
        <v>-0.539999999999992</v>
      </c>
      <c r="M37" s="310"/>
      <c r="N37" s="498"/>
      <c r="O37" s="498"/>
      <c r="P37" s="502"/>
      <c r="Q37" s="502"/>
      <c r="R37" s="502"/>
      <c r="S37" s="502"/>
      <c r="T37" s="502"/>
      <c r="U37" s="397"/>
      <c r="V37" s="329"/>
      <c r="W37" s="329"/>
      <c r="X37" s="329"/>
      <c r="Y37" s="329"/>
      <c r="Z37" s="502"/>
      <c r="AA37" s="502"/>
      <c r="AB37" s="502"/>
      <c r="AC37" s="502"/>
      <c r="AD37" s="502"/>
      <c r="AE37" s="397"/>
      <c r="AF37" s="329"/>
      <c r="AG37" s="484">
        <f t="shared" si="0"/>
        <v>0</v>
      </c>
      <c r="AH37" s="331">
        <f t="shared" si="0"/>
        <v>0</v>
      </c>
      <c r="AJ37" s="330">
        <f t="shared" si="1"/>
        <v>0</v>
      </c>
      <c r="AK37" s="330">
        <f t="shared" si="2"/>
        <v>0</v>
      </c>
    </row>
    <row r="38" spans="1:37" ht="12" customHeight="1">
      <c r="A38" s="318">
        <v>42</v>
      </c>
      <c r="B38" s="327" t="s">
        <v>350</v>
      </c>
      <c r="C38" s="449">
        <v>91.46</v>
      </c>
      <c r="D38" s="450">
        <v>96.33</v>
      </c>
      <c r="E38" s="460">
        <v>91.87</v>
      </c>
      <c r="F38" s="449">
        <v>91.54</v>
      </c>
      <c r="G38" s="450">
        <v>96.58</v>
      </c>
      <c r="H38" s="460">
        <v>91.79</v>
      </c>
      <c r="I38" s="449">
        <v>92.6</v>
      </c>
      <c r="J38" s="450">
        <v>94.66</v>
      </c>
      <c r="K38" s="460">
        <v>92.65</v>
      </c>
      <c r="L38" s="459">
        <v>0.8599999999999994</v>
      </c>
      <c r="M38" s="310"/>
      <c r="N38" s="498"/>
      <c r="O38" s="498"/>
      <c r="P38" s="502"/>
      <c r="Q38" s="502"/>
      <c r="R38" s="502"/>
      <c r="S38" s="502"/>
      <c r="T38" s="502"/>
      <c r="U38" s="397"/>
      <c r="V38" s="329"/>
      <c r="W38" s="329"/>
      <c r="X38" s="329"/>
      <c r="Y38" s="329"/>
      <c r="Z38" s="502"/>
      <c r="AA38" s="502"/>
      <c r="AB38" s="502"/>
      <c r="AC38" s="502"/>
      <c r="AD38" s="502"/>
      <c r="AE38" s="397"/>
      <c r="AF38" s="329"/>
      <c r="AG38" s="484">
        <f t="shared" si="0"/>
        <v>0</v>
      </c>
      <c r="AH38" s="331">
        <f t="shared" si="0"/>
        <v>0</v>
      </c>
      <c r="AJ38" s="330">
        <f t="shared" si="1"/>
        <v>0</v>
      </c>
      <c r="AK38" s="330">
        <f t="shared" si="2"/>
        <v>0</v>
      </c>
    </row>
    <row r="39" spans="1:37" ht="12" customHeight="1">
      <c r="A39" s="318">
        <v>43</v>
      </c>
      <c r="B39" s="8" t="s">
        <v>191</v>
      </c>
      <c r="C39" s="449">
        <v>92.92</v>
      </c>
      <c r="D39" s="450">
        <v>97.54</v>
      </c>
      <c r="E39" s="460">
        <v>93.29</v>
      </c>
      <c r="F39" s="449">
        <v>93.07</v>
      </c>
      <c r="G39" s="450">
        <v>97.88</v>
      </c>
      <c r="H39" s="460">
        <v>93.35</v>
      </c>
      <c r="I39" s="449">
        <v>94.38</v>
      </c>
      <c r="J39" s="450">
        <v>98.04</v>
      </c>
      <c r="K39" s="460">
        <v>94.51</v>
      </c>
      <c r="L39" s="459">
        <v>1.1600000000000108</v>
      </c>
      <c r="M39" s="310"/>
      <c r="N39" s="498"/>
      <c r="O39" s="498"/>
      <c r="P39" s="502"/>
      <c r="Q39" s="502"/>
      <c r="R39" s="502"/>
      <c r="S39" s="502"/>
      <c r="T39" s="502"/>
      <c r="U39" s="397"/>
      <c r="V39" s="329"/>
      <c r="W39" s="329"/>
      <c r="X39" s="329"/>
      <c r="Y39" s="329"/>
      <c r="Z39" s="502"/>
      <c r="AA39" s="502"/>
      <c r="AB39" s="502"/>
      <c r="AC39" s="502"/>
      <c r="AD39" s="502"/>
      <c r="AE39" s="397"/>
      <c r="AF39" s="329"/>
      <c r="AG39" s="484">
        <f t="shared" si="0"/>
        <v>0</v>
      </c>
      <c r="AH39" s="331">
        <f t="shared" si="0"/>
        <v>0</v>
      </c>
      <c r="AJ39" s="330">
        <f t="shared" si="1"/>
        <v>0</v>
      </c>
      <c r="AK39" s="330">
        <f t="shared" si="2"/>
        <v>0</v>
      </c>
    </row>
    <row r="40" spans="1:37" ht="12" customHeight="1">
      <c r="A40" s="318">
        <v>45</v>
      </c>
      <c r="B40" s="327" t="s">
        <v>354</v>
      </c>
      <c r="C40" s="449">
        <v>94.82</v>
      </c>
      <c r="D40" s="450">
        <v>96.87</v>
      </c>
      <c r="E40" s="460">
        <v>95.04</v>
      </c>
      <c r="F40" s="449">
        <v>94.31</v>
      </c>
      <c r="G40" s="450">
        <v>98.51</v>
      </c>
      <c r="H40" s="460">
        <v>94.61</v>
      </c>
      <c r="I40" s="449">
        <v>95.05</v>
      </c>
      <c r="J40" s="450">
        <v>99.47</v>
      </c>
      <c r="K40" s="460">
        <v>95.26</v>
      </c>
      <c r="L40" s="459">
        <v>0.6500000000000057</v>
      </c>
      <c r="M40" s="310"/>
      <c r="N40" s="498"/>
      <c r="O40" s="498"/>
      <c r="P40" s="502"/>
      <c r="Q40" s="502"/>
      <c r="R40" s="502"/>
      <c r="S40" s="502"/>
      <c r="T40" s="502"/>
      <c r="U40" s="397"/>
      <c r="V40" s="329"/>
      <c r="W40" s="329"/>
      <c r="X40" s="329"/>
      <c r="Y40" s="329"/>
      <c r="Z40" s="502"/>
      <c r="AA40" s="502"/>
      <c r="AB40" s="502"/>
      <c r="AC40" s="502"/>
      <c r="AD40" s="502"/>
      <c r="AE40" s="397"/>
      <c r="AF40" s="329"/>
      <c r="AG40" s="484">
        <f t="shared" si="0"/>
        <v>0</v>
      </c>
      <c r="AH40" s="331">
        <f t="shared" si="0"/>
        <v>0</v>
      </c>
      <c r="AJ40" s="330">
        <f t="shared" si="1"/>
        <v>0</v>
      </c>
      <c r="AK40" s="330">
        <f t="shared" si="2"/>
        <v>0</v>
      </c>
    </row>
    <row r="41" spans="1:37" ht="18" customHeight="1">
      <c r="A41" s="318">
        <v>46</v>
      </c>
      <c r="B41" s="327" t="s">
        <v>356</v>
      </c>
      <c r="C41" s="449">
        <v>94.76</v>
      </c>
      <c r="D41" s="450">
        <v>96.77</v>
      </c>
      <c r="E41" s="460">
        <v>94.96</v>
      </c>
      <c r="F41" s="449">
        <v>95.83</v>
      </c>
      <c r="G41" s="450">
        <v>94.79</v>
      </c>
      <c r="H41" s="460">
        <v>95.75</v>
      </c>
      <c r="I41" s="449">
        <v>95.41</v>
      </c>
      <c r="J41" s="450">
        <v>95.13</v>
      </c>
      <c r="K41" s="460">
        <v>95.39</v>
      </c>
      <c r="L41" s="459">
        <v>-0.35999999999999943</v>
      </c>
      <c r="M41" s="310"/>
      <c r="N41" s="498"/>
      <c r="O41" s="498"/>
      <c r="P41" s="502"/>
      <c r="Q41" s="502"/>
      <c r="R41" s="502"/>
      <c r="S41" s="502"/>
      <c r="T41" s="502"/>
      <c r="U41" s="397"/>
      <c r="V41" s="329"/>
      <c r="W41" s="329"/>
      <c r="X41" s="329"/>
      <c r="Y41" s="329"/>
      <c r="Z41" s="502"/>
      <c r="AA41" s="502"/>
      <c r="AB41" s="502"/>
      <c r="AC41" s="502"/>
      <c r="AD41" s="502"/>
      <c r="AE41" s="397"/>
      <c r="AF41" s="329"/>
      <c r="AG41" s="484">
        <f t="shared" si="0"/>
        <v>0</v>
      </c>
      <c r="AH41" s="331">
        <f t="shared" si="0"/>
        <v>0</v>
      </c>
      <c r="AJ41" s="330">
        <f t="shared" si="1"/>
        <v>0</v>
      </c>
      <c r="AK41" s="330">
        <f t="shared" si="2"/>
        <v>0</v>
      </c>
    </row>
    <row r="42" spans="1:37" ht="12" customHeight="1">
      <c r="A42" s="318">
        <v>50</v>
      </c>
      <c r="B42" s="327" t="s">
        <v>453</v>
      </c>
      <c r="C42" s="457">
        <v>93.62</v>
      </c>
      <c r="D42" s="450">
        <v>96.53</v>
      </c>
      <c r="E42" s="458">
        <v>93.84</v>
      </c>
      <c r="F42" s="457">
        <v>93.47</v>
      </c>
      <c r="G42" s="450">
        <v>95.97</v>
      </c>
      <c r="H42" s="458">
        <v>93.62</v>
      </c>
      <c r="I42" s="449">
        <v>93.34</v>
      </c>
      <c r="J42" s="450">
        <v>96.49</v>
      </c>
      <c r="K42" s="460">
        <v>93.45</v>
      </c>
      <c r="L42" s="459">
        <v>-0.1700000000000017</v>
      </c>
      <c r="M42" s="310"/>
      <c r="N42" s="498"/>
      <c r="O42" s="498"/>
      <c r="P42" s="502"/>
      <c r="Q42" s="502"/>
      <c r="R42" s="502"/>
      <c r="S42" s="502"/>
      <c r="T42" s="502"/>
      <c r="U42" s="397"/>
      <c r="V42" s="329"/>
      <c r="W42" s="329"/>
      <c r="X42" s="329"/>
      <c r="Y42" s="329"/>
      <c r="Z42" s="502"/>
      <c r="AA42" s="502"/>
      <c r="AB42" s="502"/>
      <c r="AC42" s="502"/>
      <c r="AD42" s="502"/>
      <c r="AE42" s="397"/>
      <c r="AF42" s="329"/>
      <c r="AG42" s="484">
        <f t="shared" si="0"/>
        <v>0</v>
      </c>
      <c r="AH42" s="331">
        <f t="shared" si="0"/>
        <v>0</v>
      </c>
      <c r="AJ42" s="330">
        <f t="shared" si="1"/>
        <v>0</v>
      </c>
      <c r="AK42" s="330">
        <f t="shared" si="2"/>
        <v>0</v>
      </c>
    </row>
    <row r="43" spans="1:37" ht="12" customHeight="1">
      <c r="A43" s="318">
        <v>57</v>
      </c>
      <c r="B43" s="327" t="s">
        <v>454</v>
      </c>
      <c r="C43" s="449">
        <v>96.32</v>
      </c>
      <c r="D43" s="450">
        <v>96.44</v>
      </c>
      <c r="E43" s="460">
        <v>96.33</v>
      </c>
      <c r="F43" s="449">
        <v>96.65</v>
      </c>
      <c r="G43" s="450">
        <v>96.48</v>
      </c>
      <c r="H43" s="460">
        <v>96.64</v>
      </c>
      <c r="I43" s="457">
        <v>97.04</v>
      </c>
      <c r="J43" s="450">
        <v>98.28</v>
      </c>
      <c r="K43" s="458">
        <v>97.08</v>
      </c>
      <c r="L43" s="459">
        <v>0.4399999999999977</v>
      </c>
      <c r="M43" s="310"/>
      <c r="N43" s="498"/>
      <c r="O43" s="498"/>
      <c r="P43" s="502"/>
      <c r="Q43" s="502"/>
      <c r="R43" s="502"/>
      <c r="S43" s="502"/>
      <c r="T43" s="502"/>
      <c r="U43" s="397"/>
      <c r="V43" s="329"/>
      <c r="W43" s="329"/>
      <c r="X43" s="329"/>
      <c r="Y43" s="329"/>
      <c r="Z43" s="502"/>
      <c r="AA43" s="502"/>
      <c r="AB43" s="502"/>
      <c r="AC43" s="502"/>
      <c r="AD43" s="502"/>
      <c r="AE43" s="397"/>
      <c r="AF43" s="329"/>
      <c r="AG43" s="484">
        <f t="shared" si="0"/>
        <v>0</v>
      </c>
      <c r="AH43" s="331">
        <f t="shared" si="0"/>
        <v>0</v>
      </c>
      <c r="AJ43" s="330">
        <f t="shared" si="1"/>
        <v>0</v>
      </c>
      <c r="AK43" s="330">
        <f t="shared" si="2"/>
        <v>0</v>
      </c>
    </row>
    <row r="44" spans="1:37" ht="12" customHeight="1">
      <c r="A44" s="318">
        <v>62</v>
      </c>
      <c r="B44" s="8" t="s">
        <v>110</v>
      </c>
      <c r="C44" s="449">
        <v>94.36</v>
      </c>
      <c r="D44" s="450">
        <v>95.74</v>
      </c>
      <c r="E44" s="460">
        <v>94.5</v>
      </c>
      <c r="F44" s="449">
        <v>94.06</v>
      </c>
      <c r="G44" s="450">
        <v>95.75</v>
      </c>
      <c r="H44" s="460">
        <v>94.18</v>
      </c>
      <c r="I44" s="457">
        <v>93.83</v>
      </c>
      <c r="J44" s="450">
        <v>97.23</v>
      </c>
      <c r="K44" s="458">
        <v>94.01</v>
      </c>
      <c r="L44" s="459">
        <v>-0.1700000000000017</v>
      </c>
      <c r="M44" s="310"/>
      <c r="N44" s="498"/>
      <c r="O44" s="498"/>
      <c r="P44" s="502"/>
      <c r="Q44" s="502"/>
      <c r="R44" s="502"/>
      <c r="S44" s="502"/>
      <c r="T44" s="502"/>
      <c r="U44" s="397"/>
      <c r="V44" s="329"/>
      <c r="W44" s="329"/>
      <c r="X44" s="329"/>
      <c r="Y44" s="329"/>
      <c r="Z44" s="502"/>
      <c r="AA44" s="502"/>
      <c r="AB44" s="502"/>
      <c r="AC44" s="502"/>
      <c r="AD44" s="502"/>
      <c r="AE44" s="397"/>
      <c r="AF44" s="329"/>
      <c r="AG44" s="484">
        <f>AA44+AD44</f>
        <v>0</v>
      </c>
      <c r="AH44" s="331">
        <f>AB44+AE44</f>
        <v>0</v>
      </c>
      <c r="AJ44" s="330">
        <f t="shared" si="1"/>
        <v>0</v>
      </c>
      <c r="AK44" s="330">
        <f t="shared" si="2"/>
        <v>0</v>
      </c>
    </row>
    <row r="45" spans="1:37" ht="12" customHeight="1">
      <c r="A45" s="318">
        <v>65</v>
      </c>
      <c r="B45" s="327" t="s">
        <v>455</v>
      </c>
      <c r="C45" s="449">
        <v>95.56</v>
      </c>
      <c r="D45" s="450">
        <v>98.17</v>
      </c>
      <c r="E45" s="460">
        <v>95.79</v>
      </c>
      <c r="F45" s="449">
        <v>96.32</v>
      </c>
      <c r="G45" s="450">
        <v>98.55</v>
      </c>
      <c r="H45" s="460">
        <v>96.45</v>
      </c>
      <c r="I45" s="457">
        <v>96.51</v>
      </c>
      <c r="J45" s="450">
        <v>98.58</v>
      </c>
      <c r="K45" s="458">
        <v>96.61</v>
      </c>
      <c r="L45" s="459">
        <v>0.1599999999999966</v>
      </c>
      <c r="M45" s="310"/>
      <c r="N45" s="498"/>
      <c r="O45" s="498"/>
      <c r="P45" s="502"/>
      <c r="Q45" s="502"/>
      <c r="R45" s="502"/>
      <c r="S45" s="502"/>
      <c r="T45" s="502"/>
      <c r="U45" s="397"/>
      <c r="V45" s="329"/>
      <c r="W45" s="329"/>
      <c r="X45" s="329"/>
      <c r="Y45" s="329"/>
      <c r="Z45" s="502"/>
      <c r="AA45" s="502"/>
      <c r="AB45" s="502"/>
      <c r="AC45" s="502"/>
      <c r="AD45" s="502"/>
      <c r="AE45" s="397"/>
      <c r="AF45" s="329"/>
      <c r="AG45" s="484">
        <f aca="true" t="shared" si="3" ref="AG45:AH59">AA45+AD45</f>
        <v>0</v>
      </c>
      <c r="AH45" s="331">
        <f t="shared" si="3"/>
        <v>0</v>
      </c>
      <c r="AJ45" s="330">
        <f t="shared" si="1"/>
        <v>0</v>
      </c>
      <c r="AK45" s="330">
        <f t="shared" si="2"/>
        <v>0</v>
      </c>
    </row>
    <row r="46" spans="1:37" ht="12" customHeight="1">
      <c r="A46" s="318">
        <v>70</v>
      </c>
      <c r="B46" s="8" t="s">
        <v>456</v>
      </c>
      <c r="C46" s="449">
        <v>93.02</v>
      </c>
      <c r="D46" s="450">
        <v>96.62</v>
      </c>
      <c r="E46" s="460">
        <v>93.28</v>
      </c>
      <c r="F46" s="449">
        <v>93.01</v>
      </c>
      <c r="G46" s="450">
        <v>96.46</v>
      </c>
      <c r="H46" s="460">
        <v>93.19</v>
      </c>
      <c r="I46" s="457">
        <v>93.36</v>
      </c>
      <c r="J46" s="450">
        <v>97.31</v>
      </c>
      <c r="K46" s="458">
        <v>93.51</v>
      </c>
      <c r="L46" s="459">
        <v>0.3200000000000074</v>
      </c>
      <c r="M46" s="310"/>
      <c r="N46" s="498"/>
      <c r="O46" s="498"/>
      <c r="P46" s="502"/>
      <c r="Q46" s="502"/>
      <c r="R46" s="502"/>
      <c r="S46" s="502"/>
      <c r="T46" s="502"/>
      <c r="U46" s="397"/>
      <c r="V46" s="329"/>
      <c r="W46" s="329"/>
      <c r="X46" s="329"/>
      <c r="Y46" s="329"/>
      <c r="Z46" s="502"/>
      <c r="AA46" s="502"/>
      <c r="AB46" s="502"/>
      <c r="AC46" s="502"/>
      <c r="AD46" s="502"/>
      <c r="AE46" s="397"/>
      <c r="AF46" s="329"/>
      <c r="AG46" s="484">
        <f t="shared" si="3"/>
        <v>0</v>
      </c>
      <c r="AH46" s="331">
        <f t="shared" si="3"/>
        <v>0</v>
      </c>
      <c r="AJ46" s="330">
        <f t="shared" si="1"/>
        <v>0</v>
      </c>
      <c r="AK46" s="330">
        <f t="shared" si="2"/>
        <v>0</v>
      </c>
    </row>
    <row r="47" spans="1:37" ht="12" customHeight="1">
      <c r="A47" s="318">
        <v>73</v>
      </c>
      <c r="B47" s="327" t="s">
        <v>457</v>
      </c>
      <c r="C47" s="449">
        <v>94.3</v>
      </c>
      <c r="D47" s="450">
        <v>97.31</v>
      </c>
      <c r="E47" s="460">
        <v>94.56</v>
      </c>
      <c r="F47" s="449">
        <v>94.84</v>
      </c>
      <c r="G47" s="450">
        <v>97.5</v>
      </c>
      <c r="H47" s="460">
        <v>95.01</v>
      </c>
      <c r="I47" s="457">
        <v>95.75</v>
      </c>
      <c r="J47" s="450">
        <v>98</v>
      </c>
      <c r="K47" s="458">
        <v>95.84</v>
      </c>
      <c r="L47" s="459">
        <v>0.8299999999999983</v>
      </c>
      <c r="M47" s="310"/>
      <c r="N47" s="498"/>
      <c r="O47" s="498"/>
      <c r="P47" s="502"/>
      <c r="Q47" s="502"/>
      <c r="R47" s="502"/>
      <c r="S47" s="502"/>
      <c r="T47" s="502"/>
      <c r="U47" s="397"/>
      <c r="V47" s="329"/>
      <c r="W47" s="329"/>
      <c r="X47" s="329"/>
      <c r="Y47" s="329"/>
      <c r="Z47" s="502"/>
      <c r="AA47" s="502"/>
      <c r="AB47" s="502"/>
      <c r="AC47" s="502"/>
      <c r="AD47" s="502"/>
      <c r="AE47" s="397"/>
      <c r="AF47" s="329"/>
      <c r="AG47" s="484">
        <f t="shared" si="3"/>
        <v>0</v>
      </c>
      <c r="AH47" s="331">
        <f t="shared" si="3"/>
        <v>0</v>
      </c>
      <c r="AJ47" s="330">
        <f t="shared" si="1"/>
        <v>0</v>
      </c>
      <c r="AK47" s="330">
        <f t="shared" si="2"/>
        <v>0</v>
      </c>
    </row>
    <row r="48" spans="1:37" ht="12" customHeight="1">
      <c r="A48" s="318">
        <v>79</v>
      </c>
      <c r="B48" s="327" t="s">
        <v>458</v>
      </c>
      <c r="C48" s="449">
        <v>93.95</v>
      </c>
      <c r="D48" s="450">
        <v>97.23</v>
      </c>
      <c r="E48" s="460">
        <v>94.25</v>
      </c>
      <c r="F48" s="449">
        <v>93.8</v>
      </c>
      <c r="G48" s="450">
        <v>98.25</v>
      </c>
      <c r="H48" s="460">
        <v>94.08</v>
      </c>
      <c r="I48" s="457">
        <v>93.8</v>
      </c>
      <c r="J48" s="450">
        <v>98.64</v>
      </c>
      <c r="K48" s="458">
        <v>93.98</v>
      </c>
      <c r="L48" s="459">
        <v>-0.09999999999999432</v>
      </c>
      <c r="M48" s="310"/>
      <c r="N48" s="498"/>
      <c r="O48" s="498"/>
      <c r="P48" s="502"/>
      <c r="Q48" s="502"/>
      <c r="R48" s="502"/>
      <c r="S48" s="502"/>
      <c r="T48" s="502"/>
      <c r="U48" s="397"/>
      <c r="V48" s="329"/>
      <c r="W48" s="329"/>
      <c r="X48" s="329"/>
      <c r="Y48" s="329"/>
      <c r="Z48" s="502"/>
      <c r="AA48" s="502"/>
      <c r="AB48" s="502"/>
      <c r="AC48" s="502"/>
      <c r="AD48" s="502"/>
      <c r="AE48" s="397"/>
      <c r="AF48" s="329"/>
      <c r="AG48" s="484">
        <f t="shared" si="3"/>
        <v>0</v>
      </c>
      <c r="AH48" s="331">
        <f t="shared" si="3"/>
        <v>0</v>
      </c>
      <c r="AJ48" s="330">
        <f t="shared" si="1"/>
        <v>0</v>
      </c>
      <c r="AK48" s="330">
        <f t="shared" si="2"/>
        <v>0</v>
      </c>
    </row>
    <row r="49" spans="1:37" ht="12" customHeight="1">
      <c r="A49" s="318">
        <v>86</v>
      </c>
      <c r="B49" s="327" t="s">
        <v>459</v>
      </c>
      <c r="C49" s="449">
        <v>90.83</v>
      </c>
      <c r="D49" s="450">
        <v>97.32</v>
      </c>
      <c r="E49" s="460">
        <v>91.2</v>
      </c>
      <c r="F49" s="449">
        <v>91.92</v>
      </c>
      <c r="G49" s="450">
        <v>96.96</v>
      </c>
      <c r="H49" s="460">
        <v>92.13</v>
      </c>
      <c r="I49" s="457">
        <v>92.21</v>
      </c>
      <c r="J49" s="450">
        <v>97.39</v>
      </c>
      <c r="K49" s="458">
        <v>92.36</v>
      </c>
      <c r="L49" s="459">
        <v>0.23000000000000398</v>
      </c>
      <c r="M49" s="333"/>
      <c r="N49" s="498"/>
      <c r="O49" s="498"/>
      <c r="P49" s="502"/>
      <c r="Q49" s="502"/>
      <c r="R49" s="502"/>
      <c r="S49" s="502"/>
      <c r="T49" s="502"/>
      <c r="U49" s="397"/>
      <c r="V49" s="329"/>
      <c r="W49" s="329"/>
      <c r="X49" s="329"/>
      <c r="Y49" s="329"/>
      <c r="Z49" s="502"/>
      <c r="AA49" s="502"/>
      <c r="AB49" s="502"/>
      <c r="AC49" s="502"/>
      <c r="AD49" s="502"/>
      <c r="AE49" s="397"/>
      <c r="AF49" s="329"/>
      <c r="AG49" s="484">
        <f t="shared" si="3"/>
        <v>0</v>
      </c>
      <c r="AH49" s="331">
        <f t="shared" si="3"/>
        <v>0</v>
      </c>
      <c r="AJ49" s="330">
        <f t="shared" si="1"/>
        <v>0</v>
      </c>
      <c r="AK49" s="330">
        <f t="shared" si="2"/>
        <v>0</v>
      </c>
    </row>
    <row r="50" spans="1:37" ht="12" customHeight="1">
      <c r="A50" s="318">
        <v>93</v>
      </c>
      <c r="B50" s="8" t="s">
        <v>716</v>
      </c>
      <c r="C50" s="449">
        <v>92.47</v>
      </c>
      <c r="D50" s="450">
        <v>97.42</v>
      </c>
      <c r="E50" s="460">
        <v>92.74</v>
      </c>
      <c r="F50" s="449">
        <v>93.12</v>
      </c>
      <c r="G50" s="450">
        <v>97.05</v>
      </c>
      <c r="H50" s="461">
        <v>93.3</v>
      </c>
      <c r="I50" s="457">
        <v>94.34</v>
      </c>
      <c r="J50" s="450">
        <v>97.08</v>
      </c>
      <c r="K50" s="458">
        <v>94.43</v>
      </c>
      <c r="L50" s="459">
        <v>1.1300000000000097</v>
      </c>
      <c r="M50" s="310"/>
      <c r="N50" s="498"/>
      <c r="O50" s="498"/>
      <c r="P50" s="502"/>
      <c r="Q50" s="502"/>
      <c r="R50" s="502"/>
      <c r="S50" s="502"/>
      <c r="T50" s="502"/>
      <c r="U50" s="397"/>
      <c r="V50" s="329"/>
      <c r="W50" s="329"/>
      <c r="X50" s="329"/>
      <c r="Y50" s="329"/>
      <c r="Z50" s="502"/>
      <c r="AA50" s="502"/>
      <c r="AB50" s="502"/>
      <c r="AC50" s="502"/>
      <c r="AD50" s="502"/>
      <c r="AE50" s="397"/>
      <c r="AF50" s="329"/>
      <c r="AG50" s="484">
        <f t="shared" si="3"/>
        <v>0</v>
      </c>
      <c r="AH50" s="331">
        <f t="shared" si="3"/>
        <v>0</v>
      </c>
      <c r="AJ50" s="330">
        <f t="shared" si="1"/>
        <v>0</v>
      </c>
      <c r="AK50" s="330">
        <f t="shared" si="2"/>
        <v>0</v>
      </c>
    </row>
    <row r="51" spans="1:37" ht="18" customHeight="1">
      <c r="A51" s="334">
        <v>95</v>
      </c>
      <c r="B51" s="335" t="s">
        <v>460</v>
      </c>
      <c r="C51" s="462">
        <v>93.32</v>
      </c>
      <c r="D51" s="463">
        <v>97.37</v>
      </c>
      <c r="E51" s="464">
        <v>93.67</v>
      </c>
      <c r="F51" s="462">
        <v>94.11</v>
      </c>
      <c r="G51" s="463">
        <v>97.89</v>
      </c>
      <c r="H51" s="464">
        <v>94.34</v>
      </c>
      <c r="I51" s="465">
        <v>93.88</v>
      </c>
      <c r="J51" s="463">
        <v>97.02</v>
      </c>
      <c r="K51" s="466">
        <v>93.99</v>
      </c>
      <c r="L51" s="467">
        <v>-0.3500000000000085</v>
      </c>
      <c r="M51" s="310"/>
      <c r="N51" s="503"/>
      <c r="O51" s="498"/>
      <c r="P51" s="502"/>
      <c r="Q51" s="502"/>
      <c r="R51" s="502"/>
      <c r="S51" s="502"/>
      <c r="T51" s="502"/>
      <c r="U51" s="397"/>
      <c r="V51" s="329"/>
      <c r="W51" s="329"/>
      <c r="X51" s="329"/>
      <c r="Y51" s="329"/>
      <c r="Z51" s="502"/>
      <c r="AA51" s="502"/>
      <c r="AB51" s="502"/>
      <c r="AC51" s="502"/>
      <c r="AD51" s="502"/>
      <c r="AE51" s="397"/>
      <c r="AF51" s="329"/>
      <c r="AG51" s="484">
        <f t="shared" si="3"/>
        <v>0</v>
      </c>
      <c r="AH51" s="331">
        <f t="shared" si="3"/>
        <v>0</v>
      </c>
      <c r="AJ51" s="330">
        <f t="shared" si="1"/>
        <v>0</v>
      </c>
      <c r="AK51" s="330">
        <f t="shared" si="2"/>
        <v>0</v>
      </c>
    </row>
    <row r="52" spans="1:37" ht="18" customHeight="1">
      <c r="A52" s="336">
        <v>301</v>
      </c>
      <c r="B52" s="337" t="s">
        <v>717</v>
      </c>
      <c r="C52" s="468">
        <v>100</v>
      </c>
      <c r="D52" s="469"/>
      <c r="E52" s="470">
        <v>100</v>
      </c>
      <c r="F52" s="468">
        <v>100</v>
      </c>
      <c r="G52" s="469"/>
      <c r="H52" s="470">
        <v>100</v>
      </c>
      <c r="I52" s="471">
        <v>100</v>
      </c>
      <c r="J52" s="469"/>
      <c r="K52" s="472">
        <v>100</v>
      </c>
      <c r="L52" s="473">
        <v>0</v>
      </c>
      <c r="M52" s="310"/>
      <c r="N52" s="498"/>
      <c r="O52" s="498"/>
      <c r="P52" s="502"/>
      <c r="Q52" s="502"/>
      <c r="R52" s="502"/>
      <c r="S52" s="242"/>
      <c r="T52" s="242"/>
      <c r="U52" s="401"/>
      <c r="V52" s="329"/>
      <c r="W52" s="329"/>
      <c r="X52" s="329"/>
      <c r="Y52" s="329"/>
      <c r="Z52" s="502"/>
      <c r="AA52" s="502"/>
      <c r="AB52" s="502"/>
      <c r="AC52" s="242"/>
      <c r="AD52" s="242"/>
      <c r="AE52" s="401"/>
      <c r="AF52" s="329"/>
      <c r="AG52" s="485">
        <f t="shared" si="3"/>
        <v>0</v>
      </c>
      <c r="AH52" s="332">
        <f t="shared" si="3"/>
        <v>0</v>
      </c>
      <c r="AJ52" s="330">
        <f>SUM(AJ11:AJ51)</f>
        <v>0</v>
      </c>
      <c r="AK52" s="330">
        <f>SUM(AK11:AK51)</f>
        <v>0</v>
      </c>
    </row>
    <row r="53" spans="1:34" ht="12" customHeight="1" hidden="1">
      <c r="A53" s="338">
        <v>302</v>
      </c>
      <c r="B53" s="319" t="s">
        <v>718</v>
      </c>
      <c r="C53" s="449" t="e">
        <v>#DIV/0!</v>
      </c>
      <c r="D53" s="450"/>
      <c r="E53" s="451" t="e">
        <v>#DIV/0!</v>
      </c>
      <c r="F53" s="449" t="e">
        <v>#DIV/0!</v>
      </c>
      <c r="G53" s="450"/>
      <c r="H53" s="451" t="e">
        <v>#DIV/0!</v>
      </c>
      <c r="I53" s="457" t="e">
        <v>#DIV/0!</v>
      </c>
      <c r="J53" s="450"/>
      <c r="K53" s="458" t="e">
        <v>#DIV/0!</v>
      </c>
      <c r="L53" s="459" t="e">
        <v>#DIV/0!</v>
      </c>
      <c r="M53" s="310"/>
      <c r="N53" s="498"/>
      <c r="O53" s="498"/>
      <c r="P53" s="502"/>
      <c r="Q53" s="502"/>
      <c r="R53" s="502"/>
      <c r="S53" s="242"/>
      <c r="T53" s="242"/>
      <c r="U53" s="401"/>
      <c r="V53" s="329"/>
      <c r="W53" s="329"/>
      <c r="X53" s="329"/>
      <c r="Y53" s="329"/>
      <c r="Z53" s="502"/>
      <c r="AA53" s="502"/>
      <c r="AB53" s="502"/>
      <c r="AC53" s="242"/>
      <c r="AD53" s="242"/>
      <c r="AE53" s="401"/>
      <c r="AF53" s="329"/>
      <c r="AG53" s="484">
        <f t="shared" si="3"/>
        <v>0</v>
      </c>
      <c r="AH53" s="331">
        <f t="shared" si="3"/>
        <v>0</v>
      </c>
    </row>
    <row r="54" spans="1:34" ht="12">
      <c r="A54" s="338">
        <v>303</v>
      </c>
      <c r="B54" s="319" t="s">
        <v>719</v>
      </c>
      <c r="C54" s="559" t="s">
        <v>615</v>
      </c>
      <c r="D54" s="453"/>
      <c r="E54" s="1132" t="s">
        <v>615</v>
      </c>
      <c r="F54" s="559" t="s">
        <v>615</v>
      </c>
      <c r="G54" s="453"/>
      <c r="H54" s="1132" t="s">
        <v>615</v>
      </c>
      <c r="I54" s="1133" t="s">
        <v>615</v>
      </c>
      <c r="J54" s="453"/>
      <c r="K54" s="1134" t="s">
        <v>615</v>
      </c>
      <c r="L54" s="560" t="s">
        <v>615</v>
      </c>
      <c r="M54" s="310"/>
      <c r="N54" s="498"/>
      <c r="O54" s="498"/>
      <c r="P54" s="502"/>
      <c r="Q54" s="502"/>
      <c r="R54" s="502"/>
      <c r="S54" s="242"/>
      <c r="T54" s="242"/>
      <c r="U54" s="401"/>
      <c r="V54" s="329"/>
      <c r="W54" s="329"/>
      <c r="X54" s="329"/>
      <c r="Y54" s="329"/>
      <c r="Z54" s="502"/>
      <c r="AA54" s="502"/>
      <c r="AB54" s="502"/>
      <c r="AC54" s="242"/>
      <c r="AD54" s="242"/>
      <c r="AE54" s="401"/>
      <c r="AF54" s="329"/>
      <c r="AG54" s="484">
        <f t="shared" si="3"/>
        <v>0</v>
      </c>
      <c r="AH54" s="331">
        <f t="shared" si="3"/>
        <v>0</v>
      </c>
    </row>
    <row r="55" spans="1:34" ht="12">
      <c r="A55" s="338">
        <v>305</v>
      </c>
      <c r="B55" s="319" t="s">
        <v>720</v>
      </c>
      <c r="C55" s="449">
        <v>100</v>
      </c>
      <c r="D55" s="450"/>
      <c r="E55" s="451">
        <v>100</v>
      </c>
      <c r="F55" s="449">
        <v>100</v>
      </c>
      <c r="G55" s="450"/>
      <c r="H55" s="451">
        <v>100</v>
      </c>
      <c r="I55" s="457">
        <v>100</v>
      </c>
      <c r="J55" s="450"/>
      <c r="K55" s="458">
        <v>100</v>
      </c>
      <c r="L55" s="459">
        <v>0</v>
      </c>
      <c r="M55" s="310"/>
      <c r="N55" s="498"/>
      <c r="O55" s="498"/>
      <c r="P55" s="502"/>
      <c r="Q55" s="502"/>
      <c r="R55" s="502"/>
      <c r="S55" s="361"/>
      <c r="T55" s="361"/>
      <c r="U55" s="401"/>
      <c r="V55" s="329"/>
      <c r="W55" s="329"/>
      <c r="X55" s="329"/>
      <c r="Y55" s="329"/>
      <c r="Z55" s="502"/>
      <c r="AA55" s="502"/>
      <c r="AB55" s="502"/>
      <c r="AC55" s="361"/>
      <c r="AD55" s="361"/>
      <c r="AE55" s="401"/>
      <c r="AF55" s="329"/>
      <c r="AG55" s="484">
        <f t="shared" si="3"/>
        <v>0</v>
      </c>
      <c r="AH55" s="331">
        <f t="shared" si="3"/>
        <v>0</v>
      </c>
    </row>
    <row r="56" spans="1:34" ht="12">
      <c r="A56" s="338">
        <v>306</v>
      </c>
      <c r="B56" s="319" t="s">
        <v>721</v>
      </c>
      <c r="C56" s="449">
        <v>99.85</v>
      </c>
      <c r="D56" s="450"/>
      <c r="E56" s="451">
        <v>99.85</v>
      </c>
      <c r="F56" s="449">
        <v>99.96</v>
      </c>
      <c r="G56" s="450"/>
      <c r="H56" s="451">
        <v>99.96</v>
      </c>
      <c r="I56" s="457">
        <v>99.9</v>
      </c>
      <c r="J56" s="450"/>
      <c r="K56" s="458">
        <v>99.9</v>
      </c>
      <c r="L56" s="459">
        <v>-0.05999999999998806</v>
      </c>
      <c r="M56" s="310"/>
      <c r="N56" s="498"/>
      <c r="O56" s="498"/>
      <c r="P56" s="502"/>
      <c r="Q56" s="502"/>
      <c r="R56" s="502"/>
      <c r="S56" s="361"/>
      <c r="T56" s="361"/>
      <c r="U56" s="401"/>
      <c r="V56" s="329"/>
      <c r="W56" s="329"/>
      <c r="X56" s="329"/>
      <c r="Y56" s="339"/>
      <c r="Z56" s="502"/>
      <c r="AA56" s="502"/>
      <c r="AB56" s="502"/>
      <c r="AC56" s="361"/>
      <c r="AD56" s="361"/>
      <c r="AE56" s="401"/>
      <c r="AF56" s="329"/>
      <c r="AG56" s="484">
        <f t="shared" si="3"/>
        <v>0</v>
      </c>
      <c r="AH56" s="331">
        <f t="shared" si="3"/>
        <v>0</v>
      </c>
    </row>
    <row r="57" spans="1:34" ht="12">
      <c r="A57" s="338">
        <v>307</v>
      </c>
      <c r="B57" s="319" t="s">
        <v>722</v>
      </c>
      <c r="C57" s="449">
        <v>100</v>
      </c>
      <c r="D57" s="450"/>
      <c r="E57" s="451">
        <v>100</v>
      </c>
      <c r="F57" s="449">
        <v>100</v>
      </c>
      <c r="G57" s="450"/>
      <c r="H57" s="451">
        <v>100</v>
      </c>
      <c r="I57" s="457">
        <v>100</v>
      </c>
      <c r="J57" s="450"/>
      <c r="K57" s="458">
        <v>100</v>
      </c>
      <c r="L57" s="459">
        <v>0</v>
      </c>
      <c r="M57" s="310"/>
      <c r="N57" s="498"/>
      <c r="O57" s="498"/>
      <c r="P57" s="502"/>
      <c r="Q57" s="502"/>
      <c r="R57" s="502"/>
      <c r="S57" s="361"/>
      <c r="T57" s="361"/>
      <c r="U57" s="401"/>
      <c r="V57" s="329"/>
      <c r="W57" s="329"/>
      <c r="X57" s="329"/>
      <c r="Y57" s="339"/>
      <c r="Z57" s="502"/>
      <c r="AA57" s="502"/>
      <c r="AB57" s="502"/>
      <c r="AC57" s="361"/>
      <c r="AD57" s="361"/>
      <c r="AE57" s="401"/>
      <c r="AF57" s="329"/>
      <c r="AG57" s="484">
        <f t="shared" si="3"/>
        <v>0</v>
      </c>
      <c r="AH57" s="331">
        <f t="shared" si="3"/>
        <v>0</v>
      </c>
    </row>
    <row r="58" spans="1:34" ht="12">
      <c r="A58" s="338">
        <v>308</v>
      </c>
      <c r="B58" s="319" t="s">
        <v>723</v>
      </c>
      <c r="C58" s="449">
        <v>100</v>
      </c>
      <c r="D58" s="450"/>
      <c r="E58" s="451">
        <v>100</v>
      </c>
      <c r="F58" s="449">
        <v>100</v>
      </c>
      <c r="G58" s="450"/>
      <c r="H58" s="451">
        <v>100</v>
      </c>
      <c r="I58" s="457">
        <v>100</v>
      </c>
      <c r="J58" s="450"/>
      <c r="K58" s="458">
        <v>100</v>
      </c>
      <c r="L58" s="459">
        <v>0</v>
      </c>
      <c r="M58" s="310"/>
      <c r="N58" s="498"/>
      <c r="O58" s="498"/>
      <c r="P58" s="502"/>
      <c r="Q58" s="502"/>
      <c r="R58" s="502"/>
      <c r="S58" s="361"/>
      <c r="T58" s="361"/>
      <c r="U58" s="401"/>
      <c r="V58" s="329"/>
      <c r="W58" s="329"/>
      <c r="X58" s="329"/>
      <c r="Y58" s="339"/>
      <c r="Z58" s="502"/>
      <c r="AA58" s="502"/>
      <c r="AB58" s="502"/>
      <c r="AC58" s="361"/>
      <c r="AD58" s="361"/>
      <c r="AE58" s="401"/>
      <c r="AF58" s="329"/>
      <c r="AG58" s="484">
        <f t="shared" si="3"/>
        <v>0</v>
      </c>
      <c r="AH58" s="331">
        <f t="shared" si="3"/>
        <v>0</v>
      </c>
    </row>
    <row r="59" spans="1:34" ht="12">
      <c r="A59" s="340">
        <v>309</v>
      </c>
      <c r="B59" s="341" t="s">
        <v>724</v>
      </c>
      <c r="C59" s="474">
        <v>99.92</v>
      </c>
      <c r="D59" s="475"/>
      <c r="E59" s="476">
        <v>99.92</v>
      </c>
      <c r="F59" s="474">
        <v>99.94</v>
      </c>
      <c r="G59" s="475"/>
      <c r="H59" s="476">
        <v>99.94</v>
      </c>
      <c r="I59" s="477">
        <v>99.94</v>
      </c>
      <c r="J59" s="478"/>
      <c r="K59" s="479">
        <v>99.94</v>
      </c>
      <c r="L59" s="480">
        <v>0</v>
      </c>
      <c r="M59" s="310"/>
      <c r="N59" s="498"/>
      <c r="O59" s="498"/>
      <c r="P59" s="502"/>
      <c r="Q59" s="502"/>
      <c r="R59" s="502"/>
      <c r="S59" s="361"/>
      <c r="T59" s="361"/>
      <c r="U59" s="401"/>
      <c r="V59" s="329"/>
      <c r="W59" s="329"/>
      <c r="X59" s="329"/>
      <c r="Y59" s="343"/>
      <c r="Z59" s="502"/>
      <c r="AA59" s="502"/>
      <c r="AB59" s="502"/>
      <c r="AC59" s="361"/>
      <c r="AD59" s="361"/>
      <c r="AE59" s="401"/>
      <c r="AF59" s="329"/>
      <c r="AG59" s="486">
        <f t="shared" si="3"/>
        <v>0</v>
      </c>
      <c r="AH59" s="342">
        <f t="shared" si="3"/>
        <v>0</v>
      </c>
    </row>
    <row r="60" spans="1:35" s="18" customFormat="1" ht="15" customHeight="1">
      <c r="A60" s="344"/>
      <c r="B60" s="345"/>
      <c r="C60" s="1135"/>
      <c r="D60" s="1135"/>
      <c r="E60" s="1135"/>
      <c r="F60" s="1135"/>
      <c r="G60" s="1135"/>
      <c r="H60" s="1135"/>
      <c r="I60" s="1135"/>
      <c r="J60" s="1135"/>
      <c r="K60" s="1135"/>
      <c r="L60" s="1135"/>
      <c r="M60" s="346"/>
      <c r="N60" s="504"/>
      <c r="O60" s="504"/>
      <c r="P60" s="505"/>
      <c r="Q60" s="505"/>
      <c r="R60" s="505"/>
      <c r="S60" s="506"/>
      <c r="T60" s="506"/>
      <c r="U60" s="401"/>
      <c r="V60" s="507"/>
      <c r="W60" s="507"/>
      <c r="X60" s="507"/>
      <c r="Y60" s="94"/>
      <c r="Z60" s="505"/>
      <c r="AA60" s="505"/>
      <c r="AB60" s="505"/>
      <c r="AC60" s="506"/>
      <c r="AD60" s="506"/>
      <c r="AE60" s="401"/>
      <c r="AF60" s="507"/>
      <c r="AG60" s="487"/>
      <c r="AH60" s="347"/>
      <c r="AI60" t="s">
        <v>461</v>
      </c>
    </row>
    <row r="61" spans="1:35" s="351" customFormat="1" ht="14.25" customHeight="1">
      <c r="A61" s="1142"/>
      <c r="B61" s="1143"/>
      <c r="C61" s="1144"/>
      <c r="D61" s="1144"/>
      <c r="E61" s="1144"/>
      <c r="F61" s="1144"/>
      <c r="G61" s="1144"/>
      <c r="H61" s="1144"/>
      <c r="I61" s="1144"/>
      <c r="J61" s="1144"/>
      <c r="K61" s="1136"/>
      <c r="L61" s="1137"/>
      <c r="M61" s="348"/>
      <c r="N61" s="508"/>
      <c r="O61" s="508"/>
      <c r="P61" s="509"/>
      <c r="Q61" s="509"/>
      <c r="R61" s="509"/>
      <c r="S61" s="509"/>
      <c r="T61" s="509"/>
      <c r="U61" s="509"/>
      <c r="V61" s="509"/>
      <c r="W61" s="509"/>
      <c r="X61" s="509"/>
      <c r="Y61" s="350"/>
      <c r="Z61" s="509"/>
      <c r="AA61" s="509"/>
      <c r="AB61" s="509"/>
      <c r="AC61" s="509"/>
      <c r="AD61" s="509"/>
      <c r="AE61" s="509"/>
      <c r="AF61" s="509"/>
      <c r="AG61" s="488">
        <f>SUM(AG11:AG29)+AG31+AG39+AG42+SUM(AG45:AG51)</f>
        <v>0</v>
      </c>
      <c r="AH61" s="349">
        <f>SUM(AH11:AH29)+AH31+AH39+AH42+SUM(AH45:AH51)</f>
        <v>0</v>
      </c>
      <c r="AI61" s="350">
        <f>AF61-AH61</f>
        <v>0</v>
      </c>
    </row>
    <row r="62" spans="1:35" ht="12">
      <c r="A62" s="1204" t="s">
        <v>462</v>
      </c>
      <c r="B62" s="1205"/>
      <c r="C62" s="1145"/>
      <c r="D62" s="1146" t="s">
        <v>726</v>
      </c>
      <c r="E62" s="1147" t="s">
        <v>439</v>
      </c>
      <c r="F62" s="1145"/>
      <c r="G62" s="1146" t="s">
        <v>727</v>
      </c>
      <c r="H62" s="1147" t="s">
        <v>439</v>
      </c>
      <c r="I62" s="1145"/>
      <c r="J62" s="1146" t="s">
        <v>728</v>
      </c>
      <c r="K62" s="1138" t="s">
        <v>439</v>
      </c>
      <c r="L62" s="1139" t="s">
        <v>729</v>
      </c>
      <c r="M62" s="310"/>
      <c r="N62" s="498"/>
      <c r="O62" s="498"/>
      <c r="P62" s="329"/>
      <c r="Q62" s="329"/>
      <c r="R62" s="329"/>
      <c r="S62" s="329"/>
      <c r="T62" s="329"/>
      <c r="U62" s="329"/>
      <c r="V62" s="329"/>
      <c r="W62" s="329"/>
      <c r="X62" s="329"/>
      <c r="Y62" s="350"/>
      <c r="Z62" s="329"/>
      <c r="AA62" s="329"/>
      <c r="AB62" s="329"/>
      <c r="AC62" s="329"/>
      <c r="AD62" s="329"/>
      <c r="AE62" s="329"/>
      <c r="AF62" s="329"/>
      <c r="AG62" s="484">
        <f>AG30+SUM(AG32:AG38)+SUM(AG40:AG41)+AG43+AG44</f>
        <v>0</v>
      </c>
      <c r="AH62" s="331">
        <f>AH30+SUM(AH32:AH38)+SUM(AH40:AH41)+AH43+AH44</f>
        <v>0</v>
      </c>
      <c r="AI62" s="350">
        <f aca="true" t="shared" si="4" ref="AI62:AI82">AF62-AH62</f>
        <v>0</v>
      </c>
    </row>
    <row r="63" spans="1:35" ht="12">
      <c r="A63" s="1206"/>
      <c r="B63" s="1207"/>
      <c r="C63" s="1145" t="s">
        <v>244</v>
      </c>
      <c r="D63" s="1148" t="s">
        <v>240</v>
      </c>
      <c r="E63" s="1148" t="s">
        <v>221</v>
      </c>
      <c r="F63" s="1145" t="s">
        <v>244</v>
      </c>
      <c r="G63" s="1148" t="s">
        <v>240</v>
      </c>
      <c r="H63" s="1148" t="s">
        <v>221</v>
      </c>
      <c r="I63" s="1145" t="s">
        <v>244</v>
      </c>
      <c r="J63" s="1148" t="s">
        <v>240</v>
      </c>
      <c r="K63" s="1140" t="s">
        <v>221</v>
      </c>
      <c r="L63" s="1141" t="s">
        <v>442</v>
      </c>
      <c r="M63" s="310"/>
      <c r="N63" s="498"/>
      <c r="O63" s="498"/>
      <c r="P63" s="510"/>
      <c r="Q63" s="510"/>
      <c r="R63" s="510"/>
      <c r="S63" s="510"/>
      <c r="T63" s="510"/>
      <c r="U63" s="510"/>
      <c r="V63" s="510"/>
      <c r="W63" s="510"/>
      <c r="X63" s="510"/>
      <c r="Y63" s="350"/>
      <c r="Z63" s="510"/>
      <c r="AA63" s="510"/>
      <c r="AB63" s="510"/>
      <c r="AC63" s="510"/>
      <c r="AD63" s="510"/>
      <c r="AE63" s="510"/>
      <c r="AF63" s="510"/>
      <c r="AG63" s="489">
        <f>IF(SUM(AG11:AG51)=AG61+AG62,AG61+AG62,"×")</f>
        <v>0</v>
      </c>
      <c r="AH63" s="352">
        <f>IF(SUM(AH11:AH51)=AH61+AH62,AH61+AH62,"×")</f>
        <v>0</v>
      </c>
      <c r="AI63" s="350">
        <f t="shared" si="4"/>
        <v>0</v>
      </c>
    </row>
    <row r="64" spans="1:35" ht="13.5" customHeight="1">
      <c r="A64" s="1208" t="s">
        <v>121</v>
      </c>
      <c r="B64" s="1209"/>
      <c r="C64" s="1149">
        <v>93.35</v>
      </c>
      <c r="D64" s="1150">
        <v>97.98</v>
      </c>
      <c r="E64" s="1151">
        <v>93.53</v>
      </c>
      <c r="F64" s="1149">
        <v>93.86</v>
      </c>
      <c r="G64" s="1150">
        <v>98.21</v>
      </c>
      <c r="H64" s="1151">
        <v>94</v>
      </c>
      <c r="I64" s="1149">
        <v>93.45</v>
      </c>
      <c r="J64" s="1150">
        <v>98.2</v>
      </c>
      <c r="K64" s="718">
        <v>93.56</v>
      </c>
      <c r="L64" s="459">
        <v>-0.4399999999999977</v>
      </c>
      <c r="M64" s="353"/>
      <c r="N64" s="498"/>
      <c r="O64" s="94"/>
      <c r="P64" s="329"/>
      <c r="Q64" s="329"/>
      <c r="R64" s="329"/>
      <c r="S64" s="329"/>
      <c r="T64" s="329"/>
      <c r="U64" s="329"/>
      <c r="V64" s="329"/>
      <c r="W64" s="329"/>
      <c r="X64" s="329"/>
      <c r="Y64" s="350"/>
      <c r="Z64" s="329"/>
      <c r="AA64" s="329"/>
      <c r="AB64" s="329"/>
      <c r="AC64" s="329"/>
      <c r="AD64" s="329"/>
      <c r="AE64" s="329"/>
      <c r="AF64" s="329"/>
      <c r="AG64" s="484" t="s">
        <v>160</v>
      </c>
      <c r="AH64" s="331" t="s">
        <v>160</v>
      </c>
      <c r="AI64" s="350"/>
    </row>
    <row r="65" spans="1:35" ht="12">
      <c r="A65" s="1200" t="s">
        <v>122</v>
      </c>
      <c r="B65" s="1201"/>
      <c r="C65" s="1152">
        <v>90.51</v>
      </c>
      <c r="D65" s="1153">
        <v>92.18</v>
      </c>
      <c r="E65" s="1153">
        <v>90.6</v>
      </c>
      <c r="F65" s="1152">
        <v>91.6</v>
      </c>
      <c r="G65" s="1153">
        <v>96.82</v>
      </c>
      <c r="H65" s="1153">
        <v>91.8</v>
      </c>
      <c r="I65" s="1152">
        <v>92.67</v>
      </c>
      <c r="J65" s="1153">
        <v>97.66</v>
      </c>
      <c r="K65" s="451">
        <v>92.78</v>
      </c>
      <c r="L65" s="459">
        <v>0.980000000000004</v>
      </c>
      <c r="M65" s="353"/>
      <c r="N65" s="498"/>
      <c r="O65" s="498"/>
      <c r="P65" s="329"/>
      <c r="Q65" s="329"/>
      <c r="R65" s="329"/>
      <c r="S65" s="329"/>
      <c r="T65" s="329"/>
      <c r="U65" s="329"/>
      <c r="V65" s="329"/>
      <c r="W65" s="329"/>
      <c r="X65" s="329"/>
      <c r="Y65" s="350"/>
      <c r="Z65" s="329"/>
      <c r="AA65" s="329"/>
      <c r="AB65" s="329"/>
      <c r="AC65" s="329"/>
      <c r="AD65" s="329"/>
      <c r="AE65" s="329"/>
      <c r="AF65" s="329"/>
      <c r="AG65" s="490">
        <f>SUM(AG52:AG59)</f>
        <v>0</v>
      </c>
      <c r="AH65" s="354">
        <f>SUM(AH52:AH59)</f>
        <v>0</v>
      </c>
      <c r="AI65" s="350">
        <f t="shared" si="4"/>
        <v>0</v>
      </c>
    </row>
    <row r="66" spans="1:35" ht="12">
      <c r="A66" s="1200" t="s">
        <v>123</v>
      </c>
      <c r="B66" s="1201"/>
      <c r="C66" s="1152">
        <v>90.49</v>
      </c>
      <c r="D66" s="1153">
        <v>97.15</v>
      </c>
      <c r="E66" s="1153">
        <v>90.95</v>
      </c>
      <c r="F66" s="1152">
        <v>91.28</v>
      </c>
      <c r="G66" s="1153">
        <v>96.83</v>
      </c>
      <c r="H66" s="1153">
        <v>91.55</v>
      </c>
      <c r="I66" s="1152">
        <v>92.06</v>
      </c>
      <c r="J66" s="1153">
        <v>96.25</v>
      </c>
      <c r="K66" s="451">
        <v>92.19</v>
      </c>
      <c r="L66" s="459">
        <v>0.6400000000000006</v>
      </c>
      <c r="M66" s="353"/>
      <c r="N66" s="498"/>
      <c r="O66" s="498"/>
      <c r="P66" s="329"/>
      <c r="Q66" s="329"/>
      <c r="R66" s="329"/>
      <c r="S66" s="329"/>
      <c r="T66" s="329"/>
      <c r="U66" s="329"/>
      <c r="V66" s="329"/>
      <c r="W66" s="329"/>
      <c r="X66" s="329"/>
      <c r="Y66" s="350"/>
      <c r="Z66" s="329"/>
      <c r="AA66" s="329"/>
      <c r="AB66" s="329"/>
      <c r="AC66" s="329"/>
      <c r="AD66" s="329"/>
      <c r="AE66" s="329"/>
      <c r="AF66" s="329"/>
      <c r="AG66" s="483"/>
      <c r="AH66" s="328"/>
      <c r="AI66" s="350">
        <f t="shared" si="4"/>
        <v>0</v>
      </c>
    </row>
    <row r="67" spans="1:35" ht="12">
      <c r="A67" s="1200" t="s">
        <v>463</v>
      </c>
      <c r="B67" s="1201"/>
      <c r="C67" s="1152">
        <v>91.84</v>
      </c>
      <c r="D67" s="1153">
        <v>97.51</v>
      </c>
      <c r="E67" s="1153">
        <v>92.23</v>
      </c>
      <c r="F67" s="1152">
        <v>92.74</v>
      </c>
      <c r="G67" s="1153">
        <v>97.66</v>
      </c>
      <c r="H67" s="1153">
        <v>92.98</v>
      </c>
      <c r="I67" s="1152">
        <v>93.41</v>
      </c>
      <c r="J67" s="1153">
        <v>98.13</v>
      </c>
      <c r="K67" s="451">
        <v>93.55</v>
      </c>
      <c r="L67" s="459">
        <v>0.5699999999999932</v>
      </c>
      <c r="M67" s="353"/>
      <c r="N67" s="498"/>
      <c r="O67" s="498"/>
      <c r="P67" s="361"/>
      <c r="Q67" s="361"/>
      <c r="R67" s="361"/>
      <c r="S67" s="361"/>
      <c r="T67" s="361"/>
      <c r="U67" s="361"/>
      <c r="V67" s="361"/>
      <c r="W67" s="361"/>
      <c r="X67" s="361"/>
      <c r="Y67" s="350"/>
      <c r="Z67" s="361"/>
      <c r="AA67" s="361"/>
      <c r="AB67" s="361"/>
      <c r="AC67" s="361"/>
      <c r="AD67" s="361"/>
      <c r="AE67" s="361"/>
      <c r="AF67" s="361"/>
      <c r="AG67" s="491"/>
      <c r="AH67" s="355"/>
      <c r="AI67" s="350">
        <f t="shared" si="4"/>
        <v>0</v>
      </c>
    </row>
    <row r="68" spans="1:35" ht="12">
      <c r="A68" s="1200" t="s">
        <v>124</v>
      </c>
      <c r="B68" s="1201"/>
      <c r="C68" s="1152">
        <v>93.13</v>
      </c>
      <c r="D68" s="1153">
        <v>96.12</v>
      </c>
      <c r="E68" s="1153">
        <v>93.37</v>
      </c>
      <c r="F68" s="1152">
        <v>93.78</v>
      </c>
      <c r="G68" s="1153">
        <v>96.16</v>
      </c>
      <c r="H68" s="1153">
        <v>93.92</v>
      </c>
      <c r="I68" s="1152">
        <v>94.26</v>
      </c>
      <c r="J68" s="1153">
        <v>96.29</v>
      </c>
      <c r="K68" s="451">
        <v>94.33</v>
      </c>
      <c r="L68" s="459">
        <v>0.4099999999999966</v>
      </c>
      <c r="M68" s="353"/>
      <c r="N68" s="498"/>
      <c r="O68" s="498"/>
      <c r="P68" s="361"/>
      <c r="Q68" s="361"/>
      <c r="R68" s="361"/>
      <c r="S68" s="361"/>
      <c r="T68" s="361"/>
      <c r="U68" s="361"/>
      <c r="V68" s="361"/>
      <c r="W68" s="361"/>
      <c r="X68" s="361"/>
      <c r="Y68" s="350"/>
      <c r="Z68" s="361"/>
      <c r="AA68" s="361"/>
      <c r="AB68" s="361"/>
      <c r="AC68" s="361"/>
      <c r="AD68" s="361"/>
      <c r="AE68" s="361"/>
      <c r="AF68" s="361"/>
      <c r="AG68" s="492"/>
      <c r="AH68" s="356"/>
      <c r="AI68" s="350">
        <f t="shared" si="4"/>
        <v>0</v>
      </c>
    </row>
    <row r="69" spans="1:35" ht="12">
      <c r="A69" s="1200" t="s">
        <v>125</v>
      </c>
      <c r="B69" s="1201"/>
      <c r="C69" s="1152">
        <v>93.24</v>
      </c>
      <c r="D69" s="1153">
        <v>98.11</v>
      </c>
      <c r="E69" s="1153">
        <v>93.54</v>
      </c>
      <c r="F69" s="1152">
        <v>94.02</v>
      </c>
      <c r="G69" s="1153">
        <v>98.18</v>
      </c>
      <c r="H69" s="1153">
        <v>94.21</v>
      </c>
      <c r="I69" s="1152">
        <v>94.26</v>
      </c>
      <c r="J69" s="1153">
        <v>98.35</v>
      </c>
      <c r="K69" s="451">
        <v>94.37</v>
      </c>
      <c r="L69" s="459">
        <v>0.1600000000000108</v>
      </c>
      <c r="N69" s="498"/>
      <c r="O69" s="353"/>
      <c r="P69" s="329"/>
      <c r="Q69" s="329"/>
      <c r="R69" s="329"/>
      <c r="S69" s="329"/>
      <c r="T69" s="329"/>
      <c r="U69" s="329"/>
      <c r="V69" s="329"/>
      <c r="W69" s="329"/>
      <c r="X69" s="329"/>
      <c r="Y69" s="350"/>
      <c r="Z69" s="329"/>
      <c r="AA69" s="329"/>
      <c r="AB69" s="329"/>
      <c r="AC69" s="329"/>
      <c r="AD69" s="329"/>
      <c r="AE69" s="329"/>
      <c r="AF69" s="329"/>
      <c r="AG69" s="486">
        <f>AG63+AG65</f>
        <v>0</v>
      </c>
      <c r="AH69" s="342">
        <f>AH63+AH65</f>
        <v>0</v>
      </c>
      <c r="AI69" s="350">
        <f t="shared" si="4"/>
        <v>0</v>
      </c>
    </row>
    <row r="70" spans="1:35" ht="12">
      <c r="A70" s="1200" t="s">
        <v>126</v>
      </c>
      <c r="B70" s="1201"/>
      <c r="C70" s="1152">
        <v>93.17</v>
      </c>
      <c r="D70" s="1153">
        <v>97.27</v>
      </c>
      <c r="E70" s="1153">
        <v>93.52</v>
      </c>
      <c r="F70" s="1152">
        <v>93.27</v>
      </c>
      <c r="G70" s="1153">
        <v>97.4</v>
      </c>
      <c r="H70" s="1153">
        <v>93.52</v>
      </c>
      <c r="I70" s="1152">
        <v>94.07</v>
      </c>
      <c r="J70" s="1153">
        <v>97</v>
      </c>
      <c r="K70" s="451">
        <v>94.18</v>
      </c>
      <c r="L70" s="459">
        <v>0.6600000000000108</v>
      </c>
      <c r="N70" s="498"/>
      <c r="O70" s="353"/>
      <c r="P70" s="329"/>
      <c r="Q70" s="329"/>
      <c r="R70" s="329"/>
      <c r="S70" s="329"/>
      <c r="T70" s="329"/>
      <c r="U70" s="329"/>
      <c r="V70" s="329"/>
      <c r="W70" s="329"/>
      <c r="X70" s="329"/>
      <c r="Y70" s="350"/>
      <c r="Z70" s="329"/>
      <c r="AA70" s="329"/>
      <c r="AB70" s="329"/>
      <c r="AC70" s="329"/>
      <c r="AD70" s="329"/>
      <c r="AE70" s="329"/>
      <c r="AF70" s="329"/>
      <c r="AG70" s="329"/>
      <c r="AH70" s="357"/>
      <c r="AI70" s="350">
        <f t="shared" si="4"/>
        <v>0</v>
      </c>
    </row>
    <row r="71" spans="1:35" ht="12">
      <c r="A71" s="1200" t="s">
        <v>725</v>
      </c>
      <c r="B71" s="1201"/>
      <c r="C71" s="1152">
        <v>94.01</v>
      </c>
      <c r="D71" s="1153">
        <v>97.09</v>
      </c>
      <c r="E71" s="1153">
        <v>94.27</v>
      </c>
      <c r="F71" s="1152">
        <v>94.51</v>
      </c>
      <c r="G71" s="1153">
        <v>97.38</v>
      </c>
      <c r="H71" s="1153">
        <v>94.68</v>
      </c>
      <c r="I71" s="1152">
        <v>94.48</v>
      </c>
      <c r="J71" s="1153">
        <v>97.44</v>
      </c>
      <c r="K71" s="451">
        <v>94.6</v>
      </c>
      <c r="L71" s="459">
        <v>-0.0800000000000125</v>
      </c>
      <c r="N71" s="498"/>
      <c r="O71" s="94"/>
      <c r="P71" s="317"/>
      <c r="Q71" s="317"/>
      <c r="R71" s="317"/>
      <c r="S71" s="317"/>
      <c r="T71" s="317"/>
      <c r="U71" s="317"/>
      <c r="V71" s="317"/>
      <c r="W71" s="317"/>
      <c r="X71" s="317"/>
      <c r="Y71" s="350"/>
      <c r="Z71" s="317"/>
      <c r="AA71" s="317"/>
      <c r="AB71" s="317"/>
      <c r="AC71" s="317"/>
      <c r="AD71" s="317"/>
      <c r="AE71" s="317"/>
      <c r="AF71" s="317"/>
      <c r="AG71" s="317"/>
      <c r="AH71" s="358"/>
      <c r="AI71" s="350">
        <f t="shared" si="4"/>
        <v>0</v>
      </c>
    </row>
    <row r="72" spans="1:35" ht="12">
      <c r="A72" s="1200" t="s">
        <v>464</v>
      </c>
      <c r="B72" s="1201"/>
      <c r="C72" s="1152">
        <v>94.17</v>
      </c>
      <c r="D72" s="1153">
        <v>97.28</v>
      </c>
      <c r="E72" s="1153">
        <v>94.45</v>
      </c>
      <c r="F72" s="1152">
        <v>94.45</v>
      </c>
      <c r="G72" s="1153">
        <v>97.79</v>
      </c>
      <c r="H72" s="1153">
        <v>94.65</v>
      </c>
      <c r="I72" s="1152">
        <v>94.99</v>
      </c>
      <c r="J72" s="1153">
        <v>98.25</v>
      </c>
      <c r="K72" s="451">
        <v>95.11</v>
      </c>
      <c r="L72" s="459">
        <v>0.45999999999999375</v>
      </c>
      <c r="N72" s="498"/>
      <c r="O72" s="302"/>
      <c r="P72" s="375"/>
      <c r="Q72" s="375"/>
      <c r="R72" s="375"/>
      <c r="S72" s="375"/>
      <c r="T72" s="375"/>
      <c r="U72" s="375"/>
      <c r="V72" s="375"/>
      <c r="W72" s="375"/>
      <c r="X72" s="375"/>
      <c r="Y72" s="350"/>
      <c r="Z72" s="375"/>
      <c r="AA72" s="375"/>
      <c r="AB72" s="375"/>
      <c r="AC72" s="375"/>
      <c r="AD72" s="375"/>
      <c r="AE72" s="375"/>
      <c r="AF72" s="375"/>
      <c r="AG72" s="493">
        <f>AG11</f>
        <v>0</v>
      </c>
      <c r="AH72" s="359">
        <f>AH11</f>
        <v>0</v>
      </c>
      <c r="AI72" s="350">
        <f t="shared" si="4"/>
        <v>0</v>
      </c>
    </row>
    <row r="73" spans="1:35" ht="12">
      <c r="A73" s="1198" t="s">
        <v>127</v>
      </c>
      <c r="B73" s="1199"/>
      <c r="C73" s="1154">
        <v>91.75</v>
      </c>
      <c r="D73" s="1155">
        <v>97.3</v>
      </c>
      <c r="E73" s="1155">
        <v>92.1</v>
      </c>
      <c r="F73" s="1154">
        <v>92.43</v>
      </c>
      <c r="G73" s="1155">
        <v>97.18</v>
      </c>
      <c r="H73" s="1155">
        <v>92.66</v>
      </c>
      <c r="I73" s="1154">
        <v>93.16</v>
      </c>
      <c r="J73" s="1155">
        <v>97.53</v>
      </c>
      <c r="K73" s="476">
        <v>93.3</v>
      </c>
      <c r="L73" s="480">
        <v>0.6400000000000006</v>
      </c>
      <c r="M73" s="310"/>
      <c r="N73" s="498"/>
      <c r="O73" s="302"/>
      <c r="P73" s="329"/>
      <c r="Q73" s="329"/>
      <c r="R73" s="329"/>
      <c r="S73" s="329"/>
      <c r="T73" s="329"/>
      <c r="U73" s="329"/>
      <c r="V73" s="329"/>
      <c r="W73" s="329"/>
      <c r="X73" s="329"/>
      <c r="Y73" s="350"/>
      <c r="Z73" s="329"/>
      <c r="AA73" s="329"/>
      <c r="AB73" s="329"/>
      <c r="AC73" s="329"/>
      <c r="AD73" s="329"/>
      <c r="AE73" s="329"/>
      <c r="AF73" s="329"/>
      <c r="AG73" s="484">
        <f>AG13+AG15+AG17</f>
        <v>0</v>
      </c>
      <c r="AH73" s="331">
        <f>AH13+AH15+AH17</f>
        <v>0</v>
      </c>
      <c r="AI73" s="350">
        <f t="shared" si="4"/>
        <v>0</v>
      </c>
    </row>
    <row r="74" spans="1:35" ht="12">
      <c r="A74" s="360"/>
      <c r="B74" s="360"/>
      <c r="C74" s="361"/>
      <c r="D74" s="361"/>
      <c r="E74" s="361"/>
      <c r="F74" s="362"/>
      <c r="G74" s="362"/>
      <c r="H74" s="362"/>
      <c r="I74" s="362"/>
      <c r="J74" s="362"/>
      <c r="K74" s="362"/>
      <c r="L74" s="362"/>
      <c r="M74" s="353"/>
      <c r="N74" s="498"/>
      <c r="O74" s="302"/>
      <c r="P74" s="329"/>
      <c r="Q74" s="329"/>
      <c r="R74" s="329"/>
      <c r="S74" s="329"/>
      <c r="T74" s="329"/>
      <c r="U74" s="329"/>
      <c r="V74" s="329"/>
      <c r="W74" s="329"/>
      <c r="X74" s="329"/>
      <c r="Y74" s="350"/>
      <c r="Z74" s="329"/>
      <c r="AA74" s="329"/>
      <c r="AB74" s="329"/>
      <c r="AC74" s="329"/>
      <c r="AD74" s="329"/>
      <c r="AE74" s="329"/>
      <c r="AF74" s="329"/>
      <c r="AG74" s="484">
        <f>AG18+AG23+AG26+AG28+AG30</f>
        <v>0</v>
      </c>
      <c r="AH74" s="331">
        <f>AH18+AH23+AH26+AH28+AH30</f>
        <v>0</v>
      </c>
      <c r="AI74" s="350">
        <f t="shared" si="4"/>
        <v>0</v>
      </c>
    </row>
    <row r="75" spans="1:35" ht="19.5" customHeight="1">
      <c r="A75" s="363"/>
      <c r="B75" s="363"/>
      <c r="C75" s="363"/>
      <c r="D75" s="363"/>
      <c r="E75" s="363"/>
      <c r="F75" s="364"/>
      <c r="G75" s="364"/>
      <c r="H75" s="364"/>
      <c r="I75" s="364"/>
      <c r="J75" s="364"/>
      <c r="K75" s="364"/>
      <c r="L75" s="364"/>
      <c r="M75" s="353"/>
      <c r="N75" s="353"/>
      <c r="O75" s="302"/>
      <c r="P75" s="329"/>
      <c r="Q75" s="329"/>
      <c r="R75" s="329"/>
      <c r="S75" s="329"/>
      <c r="T75" s="329"/>
      <c r="U75" s="329"/>
      <c r="V75" s="329"/>
      <c r="W75" s="329"/>
      <c r="X75" s="329"/>
      <c r="Y75" s="350"/>
      <c r="Z75" s="329"/>
      <c r="AA75" s="329"/>
      <c r="AB75" s="329"/>
      <c r="AC75" s="329"/>
      <c r="AD75" s="329"/>
      <c r="AE75" s="329"/>
      <c r="AF75" s="329"/>
      <c r="AG75" s="484">
        <f>AG14+AG20+AG25+AG33+AG34</f>
        <v>0</v>
      </c>
      <c r="AH75" s="331">
        <f>AH14+AH20+AH25+AH33+AH34</f>
        <v>0</v>
      </c>
      <c r="AI75" s="350">
        <f t="shared" si="4"/>
        <v>0</v>
      </c>
    </row>
    <row r="76" spans="1:35" ht="19.5" customHeight="1">
      <c r="A76" s="322"/>
      <c r="B76" s="322"/>
      <c r="C76" s="322"/>
      <c r="D76" s="322"/>
      <c r="E76" s="322"/>
      <c r="F76" s="361"/>
      <c r="G76" s="361"/>
      <c r="H76" s="361"/>
      <c r="I76" s="361"/>
      <c r="J76" s="361"/>
      <c r="K76" s="361"/>
      <c r="L76" s="361"/>
      <c r="M76" s="353"/>
      <c r="N76" s="353"/>
      <c r="O76" s="302"/>
      <c r="P76" s="329"/>
      <c r="Q76" s="329"/>
      <c r="R76" s="329"/>
      <c r="S76" s="329"/>
      <c r="T76" s="329"/>
      <c r="U76" s="329"/>
      <c r="V76" s="329"/>
      <c r="W76" s="329"/>
      <c r="X76" s="329"/>
      <c r="Y76" s="350"/>
      <c r="Z76" s="329"/>
      <c r="AA76" s="329"/>
      <c r="AB76" s="329"/>
      <c r="AC76" s="329"/>
      <c r="AD76" s="329"/>
      <c r="AE76" s="329"/>
      <c r="AF76" s="329"/>
      <c r="AG76" s="484">
        <f>AG22+AG24+AG27+AG29+AG31+AG32</f>
        <v>0</v>
      </c>
      <c r="AH76" s="331">
        <f>AH22+AH24+AH27+AH29+AH31+AH32</f>
        <v>0</v>
      </c>
      <c r="AI76" s="350">
        <f t="shared" si="4"/>
        <v>0</v>
      </c>
    </row>
    <row r="77" spans="1:35" ht="12">
      <c r="A77" s="236"/>
      <c r="B77" s="236"/>
      <c r="C77" s="236"/>
      <c r="D77" s="236"/>
      <c r="E77" s="236"/>
      <c r="F77" s="365"/>
      <c r="G77" s="365"/>
      <c r="H77" s="365"/>
      <c r="I77" s="365"/>
      <c r="J77" s="365"/>
      <c r="K77" s="365"/>
      <c r="L77" s="365"/>
      <c r="M77" s="353"/>
      <c r="N77" s="94"/>
      <c r="O77" s="302"/>
      <c r="P77" s="510"/>
      <c r="Q77" s="510"/>
      <c r="R77" s="510"/>
      <c r="S77" s="510"/>
      <c r="T77" s="510"/>
      <c r="U77" s="510"/>
      <c r="V77" s="510"/>
      <c r="W77" s="510"/>
      <c r="X77" s="510"/>
      <c r="Y77" s="350"/>
      <c r="Z77" s="510"/>
      <c r="AA77" s="510"/>
      <c r="AB77" s="510"/>
      <c r="AC77" s="510"/>
      <c r="AD77" s="510"/>
      <c r="AE77" s="510"/>
      <c r="AF77" s="510"/>
      <c r="AG77" s="489">
        <f>AG12+AG35+AG36+AG37</f>
        <v>0</v>
      </c>
      <c r="AH77" s="352">
        <f>AH12+AH35+AH36+AH37</f>
        <v>0</v>
      </c>
      <c r="AI77" s="350">
        <f t="shared" si="4"/>
        <v>0</v>
      </c>
    </row>
    <row r="78" spans="1:35" ht="12">
      <c r="A78" s="236"/>
      <c r="B78" s="236"/>
      <c r="C78" s="236"/>
      <c r="D78" s="236"/>
      <c r="E78" s="236"/>
      <c r="F78" s="365"/>
      <c r="G78" s="365"/>
      <c r="H78" s="365"/>
      <c r="I78" s="365"/>
      <c r="J78" s="365"/>
      <c r="K78" s="365"/>
      <c r="L78" s="365"/>
      <c r="M78" s="353"/>
      <c r="N78" s="94"/>
      <c r="O78" s="302"/>
      <c r="P78" s="510"/>
      <c r="Q78" s="510"/>
      <c r="R78" s="510"/>
      <c r="S78" s="510"/>
      <c r="T78" s="510"/>
      <c r="U78" s="510"/>
      <c r="V78" s="510"/>
      <c r="W78" s="510"/>
      <c r="X78" s="510"/>
      <c r="Y78" s="350"/>
      <c r="Z78" s="510"/>
      <c r="AA78" s="510"/>
      <c r="AB78" s="510"/>
      <c r="AC78" s="510"/>
      <c r="AD78" s="510"/>
      <c r="AE78" s="510"/>
      <c r="AF78" s="510"/>
      <c r="AG78" s="489">
        <f>AG19+AG21+AG38+AG39+AG40+AG41+AG42</f>
        <v>0</v>
      </c>
      <c r="AH78" s="352">
        <f>AH19+AH21+AH38+AH39+AH40+AH41+AH42</f>
        <v>0</v>
      </c>
      <c r="AI78" s="350">
        <f t="shared" si="4"/>
        <v>0</v>
      </c>
    </row>
    <row r="79" spans="1:35" ht="12">
      <c r="A79" s="236"/>
      <c r="B79" s="236"/>
      <c r="C79" s="236"/>
      <c r="D79" s="236"/>
      <c r="E79" s="236"/>
      <c r="F79" s="365"/>
      <c r="G79" s="365"/>
      <c r="H79" s="365"/>
      <c r="I79" s="365"/>
      <c r="J79" s="365"/>
      <c r="K79" s="365"/>
      <c r="L79" s="236"/>
      <c r="M79" s="353"/>
      <c r="N79" s="109"/>
      <c r="O79" s="302"/>
      <c r="P79" s="329"/>
      <c r="Q79" s="329"/>
      <c r="R79" s="329"/>
      <c r="S79" s="329"/>
      <c r="T79" s="329"/>
      <c r="U79" s="329"/>
      <c r="V79" s="329"/>
      <c r="W79" s="329"/>
      <c r="X79" s="329"/>
      <c r="Y79" s="350"/>
      <c r="Z79" s="329"/>
      <c r="AA79" s="329"/>
      <c r="AB79" s="329"/>
      <c r="AC79" s="329"/>
      <c r="AD79" s="329"/>
      <c r="AE79" s="329"/>
      <c r="AF79" s="329"/>
      <c r="AG79" s="484">
        <f>AG43+AG44+AG45+AG46+AG51</f>
        <v>0</v>
      </c>
      <c r="AH79" s="331">
        <f>AH43+AH44+AH45+AH46+AH51</f>
        <v>0</v>
      </c>
      <c r="AI79" s="350">
        <f t="shared" si="4"/>
        <v>0</v>
      </c>
    </row>
    <row r="80" spans="1:35" ht="12">
      <c r="A80" s="236"/>
      <c r="B80" s="236"/>
      <c r="C80" s="236"/>
      <c r="D80" s="236"/>
      <c r="E80" s="236"/>
      <c r="F80" s="365"/>
      <c r="G80" s="365"/>
      <c r="H80" s="365"/>
      <c r="I80" s="365"/>
      <c r="J80" s="365"/>
      <c r="K80" s="365"/>
      <c r="L80" s="236"/>
      <c r="M80" s="353"/>
      <c r="N80" s="109"/>
      <c r="O80" s="302"/>
      <c r="P80" s="511"/>
      <c r="Q80" s="511"/>
      <c r="R80" s="511"/>
      <c r="S80" s="511"/>
      <c r="T80" s="511"/>
      <c r="U80" s="511"/>
      <c r="V80" s="511"/>
      <c r="W80" s="511"/>
      <c r="X80" s="511"/>
      <c r="Y80" s="350"/>
      <c r="Z80" s="511"/>
      <c r="AA80" s="511"/>
      <c r="AB80" s="511"/>
      <c r="AC80" s="511"/>
      <c r="AD80" s="511"/>
      <c r="AE80" s="511"/>
      <c r="AF80" s="511"/>
      <c r="AG80" s="494">
        <f>AG47+AG48</f>
        <v>0</v>
      </c>
      <c r="AH80" s="366">
        <f>AH47+AH48</f>
        <v>0</v>
      </c>
      <c r="AI80" s="350">
        <f t="shared" si="4"/>
        <v>0</v>
      </c>
    </row>
    <row r="81" spans="1:35" ht="12.75" thickBot="1">
      <c r="A81" s="236"/>
      <c r="B81" s="236"/>
      <c r="C81" s="236"/>
      <c r="D81" s="236"/>
      <c r="E81" s="236"/>
      <c r="F81" s="365"/>
      <c r="G81" s="365"/>
      <c r="H81" s="365"/>
      <c r="I81" s="365"/>
      <c r="J81" s="365"/>
      <c r="K81" s="365"/>
      <c r="L81" s="236"/>
      <c r="M81" s="353"/>
      <c r="N81" s="94"/>
      <c r="O81" s="302"/>
      <c r="P81" s="511"/>
      <c r="Q81" s="511"/>
      <c r="R81" s="511"/>
      <c r="S81" s="511"/>
      <c r="T81" s="511"/>
      <c r="U81" s="511"/>
      <c r="V81" s="511"/>
      <c r="W81" s="511"/>
      <c r="X81" s="511"/>
      <c r="Y81" s="350"/>
      <c r="Z81" s="511"/>
      <c r="AA81" s="511"/>
      <c r="AB81" s="511"/>
      <c r="AC81" s="511"/>
      <c r="AD81" s="511"/>
      <c r="AE81" s="511"/>
      <c r="AF81" s="511"/>
      <c r="AG81" s="495">
        <f>AG16+AG49+AG50</f>
        <v>0</v>
      </c>
      <c r="AH81" s="367">
        <f>AH16+AH49+AH50</f>
        <v>0</v>
      </c>
      <c r="AI81" s="350">
        <f t="shared" si="4"/>
        <v>0</v>
      </c>
    </row>
    <row r="82" spans="1:35" ht="12">
      <c r="A82" s="236"/>
      <c r="B82" s="236"/>
      <c r="C82" s="236"/>
      <c r="D82" s="236"/>
      <c r="E82" s="236"/>
      <c r="F82" s="236"/>
      <c r="G82" s="236"/>
      <c r="H82" s="236"/>
      <c r="I82" s="236"/>
      <c r="J82" s="236"/>
      <c r="K82" s="236"/>
      <c r="L82" s="236"/>
      <c r="M82" s="353"/>
      <c r="N82" s="109"/>
      <c r="O82" s="109"/>
      <c r="P82" s="329"/>
      <c r="Q82" s="329"/>
      <c r="R82" s="329"/>
      <c r="S82" s="329"/>
      <c r="T82" s="329"/>
      <c r="U82" s="329"/>
      <c r="V82" s="329"/>
      <c r="W82" s="329"/>
      <c r="X82" s="329"/>
      <c r="Y82" s="350"/>
      <c r="Z82" s="329"/>
      <c r="AA82" s="329"/>
      <c r="AB82" s="329"/>
      <c r="AC82" s="329"/>
      <c r="AD82" s="329"/>
      <c r="AE82" s="329"/>
      <c r="AF82" s="329"/>
      <c r="AG82" s="368">
        <f>SUM(AG72:AG81)</f>
        <v>0</v>
      </c>
      <c r="AH82" s="368">
        <f>SUM(AH72:AH81)</f>
        <v>0</v>
      </c>
      <c r="AI82" s="350">
        <f t="shared" si="4"/>
        <v>0</v>
      </c>
    </row>
    <row r="83" spans="1:35" ht="12">
      <c r="A83" s="236"/>
      <c r="B83" s="236"/>
      <c r="C83" s="236"/>
      <c r="D83" s="236"/>
      <c r="E83" s="236"/>
      <c r="F83" s="236"/>
      <c r="G83" s="236"/>
      <c r="H83" s="236"/>
      <c r="I83" s="236"/>
      <c r="J83" s="236"/>
      <c r="K83" s="236"/>
      <c r="L83" s="236"/>
      <c r="M83" s="353"/>
      <c r="N83" s="109"/>
      <c r="O83" s="109"/>
      <c r="P83" s="242"/>
      <c r="Q83" s="242"/>
      <c r="R83" s="242"/>
      <c r="S83" s="242"/>
      <c r="T83" s="242"/>
      <c r="U83" s="242"/>
      <c r="V83" s="242"/>
      <c r="W83" s="242"/>
      <c r="X83" s="242"/>
      <c r="Y83" s="242"/>
      <c r="Z83" s="242"/>
      <c r="AA83" s="242"/>
      <c r="AB83" s="242"/>
      <c r="AC83" s="242"/>
      <c r="AD83" s="242"/>
      <c r="AE83" s="242"/>
      <c r="AF83" s="242"/>
      <c r="AG83" s="369">
        <f>AG63-AG82</f>
        <v>0</v>
      </c>
      <c r="AH83" s="369">
        <f>AH63-AH82</f>
        <v>0</v>
      </c>
      <c r="AI83" s="369">
        <f>AI63-AI82</f>
        <v>0</v>
      </c>
    </row>
    <row r="84" spans="1:32" ht="12">
      <c r="A84" s="236"/>
      <c r="B84" s="236"/>
      <c r="C84" s="236"/>
      <c r="D84" s="236"/>
      <c r="E84" s="236"/>
      <c r="F84" s="236"/>
      <c r="G84" s="236"/>
      <c r="H84" s="236"/>
      <c r="I84" s="236"/>
      <c r="J84" s="236"/>
      <c r="K84" s="236"/>
      <c r="L84" s="236"/>
      <c r="M84" s="353"/>
      <c r="N84" s="94"/>
      <c r="O84" s="94"/>
      <c r="P84" s="317"/>
      <c r="Q84" s="317"/>
      <c r="R84" s="317"/>
      <c r="S84" s="317"/>
      <c r="T84" s="317"/>
      <c r="U84" s="317"/>
      <c r="V84" s="317"/>
      <c r="W84" s="317"/>
      <c r="X84" s="317"/>
      <c r="Y84" s="317"/>
      <c r="Z84" s="317"/>
      <c r="AA84" s="317"/>
      <c r="AB84" s="317"/>
      <c r="AC84" s="317"/>
      <c r="AD84" s="317"/>
      <c r="AE84" s="317"/>
      <c r="AF84" s="317"/>
    </row>
    <row r="85" spans="1:32" ht="12">
      <c r="A85" s="236"/>
      <c r="B85" s="236"/>
      <c r="C85" s="236"/>
      <c r="D85" s="236"/>
      <c r="E85" s="236"/>
      <c r="F85" s="236"/>
      <c r="G85" s="236"/>
      <c r="H85" s="236"/>
      <c r="I85" s="236"/>
      <c r="J85" s="236"/>
      <c r="K85" s="236"/>
      <c r="L85" s="236"/>
      <c r="M85" s="94"/>
      <c r="N85" s="94"/>
      <c r="O85" s="94"/>
      <c r="P85" s="317"/>
      <c r="Q85" s="317"/>
      <c r="R85" s="317"/>
      <c r="S85" s="317"/>
      <c r="T85" s="317"/>
      <c r="U85" s="317"/>
      <c r="V85" s="317"/>
      <c r="W85" s="317"/>
      <c r="X85" s="317"/>
      <c r="Y85" s="317"/>
      <c r="Z85" s="317"/>
      <c r="AA85" s="317"/>
      <c r="AB85" s="317"/>
      <c r="AC85" s="317"/>
      <c r="AD85" s="317"/>
      <c r="AE85" s="317"/>
      <c r="AF85" s="317"/>
    </row>
    <row r="86" spans="1:32" ht="12">
      <c r="A86" s="236"/>
      <c r="B86" s="236"/>
      <c r="C86" s="236"/>
      <c r="D86" s="236"/>
      <c r="E86" s="236"/>
      <c r="F86" s="236"/>
      <c r="G86" s="236"/>
      <c r="H86" s="236"/>
      <c r="I86" s="236"/>
      <c r="J86" s="236"/>
      <c r="K86" s="236"/>
      <c r="L86" s="236"/>
      <c r="M86" s="94"/>
      <c r="N86" s="94"/>
      <c r="O86" s="94"/>
      <c r="P86" s="317"/>
      <c r="Q86" s="317"/>
      <c r="R86" s="317"/>
      <c r="S86" s="317"/>
      <c r="T86" s="317"/>
      <c r="U86" s="317"/>
      <c r="V86" s="317"/>
      <c r="W86" s="317"/>
      <c r="X86" s="317"/>
      <c r="Y86" s="317"/>
      <c r="Z86" s="317"/>
      <c r="AA86" s="317"/>
      <c r="AB86" s="317"/>
      <c r="AC86" s="317"/>
      <c r="AD86" s="317"/>
      <c r="AE86" s="317"/>
      <c r="AF86" s="317"/>
    </row>
    <row r="87" spans="1:33" ht="12">
      <c r="A87" s="236"/>
      <c r="B87" s="236"/>
      <c r="C87" s="236"/>
      <c r="D87" s="236"/>
      <c r="E87" s="236"/>
      <c r="F87" s="236"/>
      <c r="G87" s="236"/>
      <c r="H87" s="236"/>
      <c r="I87" s="236"/>
      <c r="J87" s="236"/>
      <c r="K87" s="236"/>
      <c r="L87" s="236"/>
      <c r="N87" s="94"/>
      <c r="O87" s="94"/>
      <c r="P87" s="317"/>
      <c r="Q87" s="317"/>
      <c r="R87" s="317"/>
      <c r="S87" s="317"/>
      <c r="T87" s="317"/>
      <c r="U87" s="317"/>
      <c r="V87" s="317"/>
      <c r="W87" s="317"/>
      <c r="X87" s="317"/>
      <c r="Y87" s="512"/>
      <c r="Z87" s="513"/>
      <c r="AA87" s="513"/>
      <c r="AB87" s="513"/>
      <c r="AC87" s="513"/>
      <c r="AD87" s="513"/>
      <c r="AE87" s="513"/>
      <c r="AF87" s="94"/>
      <c r="AG87"/>
    </row>
    <row r="88" spans="1:33" ht="12">
      <c r="A88" s="236"/>
      <c r="B88" s="236"/>
      <c r="C88" s="236"/>
      <c r="D88" s="236"/>
      <c r="E88" s="236"/>
      <c r="F88" s="236"/>
      <c r="G88" s="236"/>
      <c r="H88" s="236"/>
      <c r="I88" s="236"/>
      <c r="J88" s="236"/>
      <c r="K88" s="236"/>
      <c r="L88" s="236"/>
      <c r="N88" s="94"/>
      <c r="O88" s="94"/>
      <c r="P88" s="317"/>
      <c r="Q88" s="317"/>
      <c r="R88" s="317"/>
      <c r="S88" s="317"/>
      <c r="T88" s="317"/>
      <c r="U88" s="317"/>
      <c r="V88" s="317"/>
      <c r="W88" s="317"/>
      <c r="X88" s="317"/>
      <c r="Y88" s="512"/>
      <c r="Z88" s="513"/>
      <c r="AA88" s="513"/>
      <c r="AB88" s="513"/>
      <c r="AC88" s="513"/>
      <c r="AD88" s="513"/>
      <c r="AE88" s="513"/>
      <c r="AF88" s="94"/>
      <c r="AG88"/>
    </row>
    <row r="89" spans="1:33" ht="12">
      <c r="A89" s="236"/>
      <c r="B89" s="236"/>
      <c r="C89" s="370"/>
      <c r="D89" s="370"/>
      <c r="E89" s="370"/>
      <c r="F89" s="370"/>
      <c r="G89" s="370"/>
      <c r="H89" s="370"/>
      <c r="I89" s="370"/>
      <c r="J89" s="370"/>
      <c r="K89" s="370"/>
      <c r="L89" s="370"/>
      <c r="N89" s="94"/>
      <c r="O89" s="94"/>
      <c r="P89" s="317"/>
      <c r="Q89" s="317"/>
      <c r="R89" s="317"/>
      <c r="S89" s="317"/>
      <c r="T89" s="317"/>
      <c r="U89" s="317"/>
      <c r="V89" s="317"/>
      <c r="W89" s="317"/>
      <c r="X89" s="317"/>
      <c r="Y89" s="512"/>
      <c r="Z89" s="513"/>
      <c r="AA89" s="513"/>
      <c r="AB89" s="513"/>
      <c r="AC89" s="513"/>
      <c r="AD89" s="513"/>
      <c r="AE89" s="513"/>
      <c r="AF89" s="94"/>
      <c r="AG89"/>
    </row>
    <row r="90" spans="1:33" ht="12">
      <c r="A90" s="236"/>
      <c r="B90" s="236"/>
      <c r="C90" s="370"/>
      <c r="D90" s="370"/>
      <c r="E90" s="370"/>
      <c r="F90" s="370"/>
      <c r="G90" s="370"/>
      <c r="H90" s="370"/>
      <c r="I90" s="370"/>
      <c r="J90" s="370"/>
      <c r="K90" s="370"/>
      <c r="L90" s="370"/>
      <c r="N90" s="94"/>
      <c r="O90" s="94"/>
      <c r="P90" s="317"/>
      <c r="Q90" s="317"/>
      <c r="R90" s="317"/>
      <c r="S90" s="317"/>
      <c r="T90" s="317"/>
      <c r="U90" s="317"/>
      <c r="V90" s="317"/>
      <c r="W90" s="317"/>
      <c r="X90" s="317"/>
      <c r="Y90" s="512"/>
      <c r="Z90" s="514"/>
      <c r="AA90" s="514"/>
      <c r="AB90" s="514"/>
      <c r="AC90" s="514"/>
      <c r="AD90" s="514"/>
      <c r="AE90" s="514"/>
      <c r="AF90" s="94"/>
      <c r="AG90"/>
    </row>
    <row r="91" spans="1:32" ht="12">
      <c r="A91" s="236"/>
      <c r="B91" s="236"/>
      <c r="C91" s="370"/>
      <c r="D91" s="370"/>
      <c r="E91" s="370"/>
      <c r="F91" s="370"/>
      <c r="G91" s="370"/>
      <c r="H91" s="370"/>
      <c r="I91" s="370"/>
      <c r="J91" s="370"/>
      <c r="K91" s="370"/>
      <c r="L91" s="370"/>
      <c r="N91" s="94"/>
      <c r="O91" s="94"/>
      <c r="P91" s="317"/>
      <c r="Q91" s="317"/>
      <c r="R91" s="317"/>
      <c r="S91" s="317"/>
      <c r="T91" s="317"/>
      <c r="U91" s="317"/>
      <c r="V91" s="317"/>
      <c r="W91" s="317"/>
      <c r="X91" s="317"/>
      <c r="Y91" s="237"/>
      <c r="Z91" s="317"/>
      <c r="AA91" s="317"/>
      <c r="AB91" s="317"/>
      <c r="AC91" s="317"/>
      <c r="AD91" s="317"/>
      <c r="AE91" s="317"/>
      <c r="AF91" s="317"/>
    </row>
    <row r="92" spans="1:32" ht="12">
      <c r="A92" s="236"/>
      <c r="B92" s="236"/>
      <c r="C92" s="370"/>
      <c r="D92" s="370"/>
      <c r="E92" s="370"/>
      <c r="F92" s="370"/>
      <c r="G92" s="370"/>
      <c r="H92" s="370"/>
      <c r="I92" s="370"/>
      <c r="J92" s="370"/>
      <c r="K92" s="370"/>
      <c r="L92" s="370"/>
      <c r="N92" s="94"/>
      <c r="O92" s="94"/>
      <c r="P92" s="317"/>
      <c r="Q92" s="317"/>
      <c r="R92" s="317"/>
      <c r="S92" s="317"/>
      <c r="T92" s="317"/>
      <c r="U92" s="317"/>
      <c r="V92" s="317"/>
      <c r="W92" s="317"/>
      <c r="X92" s="317"/>
      <c r="Y92" s="237"/>
      <c r="Z92" s="237"/>
      <c r="AA92" s="317"/>
      <c r="AB92" s="317"/>
      <c r="AC92" s="317"/>
      <c r="AD92" s="317"/>
      <c r="AE92" s="317"/>
      <c r="AF92" s="317"/>
    </row>
    <row r="93" spans="1:32" ht="12">
      <c r="A93" s="236"/>
      <c r="B93" s="236"/>
      <c r="C93" s="370"/>
      <c r="D93" s="370"/>
      <c r="E93" s="370"/>
      <c r="F93" s="370"/>
      <c r="G93" s="370"/>
      <c r="H93" s="370"/>
      <c r="I93" s="370"/>
      <c r="J93" s="370"/>
      <c r="K93" s="370"/>
      <c r="L93" s="370"/>
      <c r="N93" s="94"/>
      <c r="O93" s="94"/>
      <c r="P93" s="317"/>
      <c r="Q93" s="317"/>
      <c r="R93" s="317"/>
      <c r="S93" s="317"/>
      <c r="T93" s="317"/>
      <c r="U93" s="317"/>
      <c r="V93" s="317"/>
      <c r="W93" s="317"/>
      <c r="X93" s="317"/>
      <c r="Y93" s="317"/>
      <c r="Z93" s="317"/>
      <c r="AA93" s="317"/>
      <c r="AB93" s="317"/>
      <c r="AC93" s="317"/>
      <c r="AD93" s="317"/>
      <c r="AE93" s="317"/>
      <c r="AF93" s="317"/>
    </row>
    <row r="94" spans="1:32" ht="12">
      <c r="A94" s="236"/>
      <c r="B94" s="236"/>
      <c r="C94" s="370"/>
      <c r="D94" s="370"/>
      <c r="E94" s="370"/>
      <c r="F94" s="370"/>
      <c r="G94" s="370"/>
      <c r="H94" s="370"/>
      <c r="I94" s="370"/>
      <c r="J94" s="370"/>
      <c r="K94" s="370"/>
      <c r="L94" s="370"/>
      <c r="N94" s="94"/>
      <c r="O94" s="94"/>
      <c r="P94" s="317"/>
      <c r="Q94" s="317"/>
      <c r="R94" s="317"/>
      <c r="S94" s="317"/>
      <c r="T94" s="317"/>
      <c r="U94" s="317"/>
      <c r="V94" s="317"/>
      <c r="W94" s="317"/>
      <c r="X94" s="317"/>
      <c r="Y94" s="515"/>
      <c r="Z94" s="515"/>
      <c r="AA94" s="317"/>
      <c r="AB94" s="317"/>
      <c r="AC94" s="317"/>
      <c r="AD94" s="317"/>
      <c r="AE94" s="317"/>
      <c r="AF94" s="317"/>
    </row>
    <row r="95" spans="1:32" ht="12">
      <c r="A95" s="236"/>
      <c r="B95" s="236"/>
      <c r="C95" s="370"/>
      <c r="D95" s="370"/>
      <c r="E95" s="370"/>
      <c r="F95" s="370"/>
      <c r="G95" s="370"/>
      <c r="H95" s="370"/>
      <c r="I95" s="370"/>
      <c r="J95" s="370"/>
      <c r="K95" s="370"/>
      <c r="L95" s="370"/>
      <c r="N95" s="94"/>
      <c r="O95" s="94"/>
      <c r="P95" s="317"/>
      <c r="Q95" s="317"/>
      <c r="R95" s="317"/>
      <c r="S95" s="317"/>
      <c r="T95" s="317"/>
      <c r="U95" s="317"/>
      <c r="V95" s="317"/>
      <c r="W95" s="317"/>
      <c r="X95" s="317"/>
      <c r="Y95" s="515"/>
      <c r="Z95" s="515"/>
      <c r="AA95" s="317"/>
      <c r="AB95" s="317"/>
      <c r="AC95" s="317"/>
      <c r="AD95" s="317"/>
      <c r="AE95" s="317"/>
      <c r="AF95" s="317"/>
    </row>
    <row r="96" spans="1:32" ht="12">
      <c r="A96" s="236"/>
      <c r="B96" s="236"/>
      <c r="C96" s="236"/>
      <c r="D96" s="236"/>
      <c r="E96" s="236"/>
      <c r="F96" s="236"/>
      <c r="G96" s="236"/>
      <c r="H96" s="236"/>
      <c r="I96" s="236"/>
      <c r="J96" s="236"/>
      <c r="K96" s="236"/>
      <c r="L96" s="236"/>
      <c r="N96" s="94"/>
      <c r="O96" s="94"/>
      <c r="P96" s="317"/>
      <c r="Q96" s="317"/>
      <c r="R96" s="317"/>
      <c r="S96" s="317"/>
      <c r="T96" s="317"/>
      <c r="U96" s="317"/>
      <c r="V96" s="317"/>
      <c r="W96" s="317"/>
      <c r="X96" s="317"/>
      <c r="Y96" s="515"/>
      <c r="Z96" s="515"/>
      <c r="AA96" s="317"/>
      <c r="AB96" s="317"/>
      <c r="AC96" s="317"/>
      <c r="AD96" s="317"/>
      <c r="AE96" s="317"/>
      <c r="AF96" s="317"/>
    </row>
    <row r="97" spans="1:32" ht="12">
      <c r="A97" s="236"/>
      <c r="B97" s="236"/>
      <c r="C97" s="236"/>
      <c r="D97" s="236"/>
      <c r="E97" s="236"/>
      <c r="F97" s="236"/>
      <c r="G97" s="236"/>
      <c r="H97" s="236"/>
      <c r="I97" s="236"/>
      <c r="J97" s="236"/>
      <c r="K97" s="236"/>
      <c r="L97" s="236"/>
      <c r="N97" s="94"/>
      <c r="O97" s="94"/>
      <c r="P97" s="317"/>
      <c r="Q97" s="317"/>
      <c r="R97" s="317"/>
      <c r="S97" s="317"/>
      <c r="T97" s="317"/>
      <c r="U97" s="317"/>
      <c r="V97" s="317"/>
      <c r="W97" s="317"/>
      <c r="X97" s="317"/>
      <c r="Y97" s="516"/>
      <c r="Z97" s="516"/>
      <c r="AA97" s="317"/>
      <c r="AB97" s="317"/>
      <c r="AC97" s="317"/>
      <c r="AD97" s="317"/>
      <c r="AE97" s="317"/>
      <c r="AF97" s="317"/>
    </row>
    <row r="98" spans="1:32" ht="12">
      <c r="A98" s="236"/>
      <c r="B98" s="236"/>
      <c r="C98" s="236"/>
      <c r="D98" s="236"/>
      <c r="E98" s="236"/>
      <c r="F98" s="236"/>
      <c r="G98" s="236"/>
      <c r="H98" s="236"/>
      <c r="I98" s="236"/>
      <c r="J98" s="236"/>
      <c r="K98" s="236"/>
      <c r="L98" s="236"/>
      <c r="N98" s="94"/>
      <c r="O98" s="94"/>
      <c r="P98" s="317"/>
      <c r="Q98" s="317"/>
      <c r="R98" s="317"/>
      <c r="S98" s="317"/>
      <c r="T98" s="317"/>
      <c r="U98" s="317"/>
      <c r="V98" s="317"/>
      <c r="W98" s="317"/>
      <c r="X98" s="317"/>
      <c r="Y98" s="516"/>
      <c r="Z98" s="516"/>
      <c r="AA98" s="317"/>
      <c r="AB98" s="317"/>
      <c r="AC98" s="317"/>
      <c r="AD98" s="317"/>
      <c r="AE98" s="317"/>
      <c r="AF98" s="317"/>
    </row>
    <row r="99" spans="1:32" ht="12">
      <c r="A99" s="236"/>
      <c r="B99" s="236"/>
      <c r="C99" s="236"/>
      <c r="D99" s="236"/>
      <c r="E99" s="236"/>
      <c r="F99" s="236"/>
      <c r="G99" s="236"/>
      <c r="H99" s="236"/>
      <c r="I99" s="236"/>
      <c r="J99" s="236"/>
      <c r="K99" s="236"/>
      <c r="L99" s="236"/>
      <c r="N99" s="94"/>
      <c r="O99" s="94"/>
      <c r="P99" s="317"/>
      <c r="Q99" s="317"/>
      <c r="R99" s="317"/>
      <c r="S99" s="317"/>
      <c r="T99" s="317"/>
      <c r="U99" s="317"/>
      <c r="V99" s="317"/>
      <c r="W99" s="317"/>
      <c r="X99" s="317"/>
      <c r="Y99" s="516"/>
      <c r="Z99" s="516"/>
      <c r="AA99" s="317"/>
      <c r="AB99" s="317"/>
      <c r="AC99" s="317"/>
      <c r="AD99" s="317"/>
      <c r="AE99" s="317"/>
      <c r="AF99" s="317"/>
    </row>
    <row r="100" spans="1:32" ht="12">
      <c r="A100" s="236"/>
      <c r="B100" s="236"/>
      <c r="C100" s="236"/>
      <c r="D100" s="236"/>
      <c r="E100" s="236"/>
      <c r="F100" s="236"/>
      <c r="G100" s="236"/>
      <c r="H100" s="236"/>
      <c r="I100" s="236"/>
      <c r="J100" s="236"/>
      <c r="K100" s="236"/>
      <c r="L100" s="236"/>
      <c r="N100" s="94"/>
      <c r="O100" s="94"/>
      <c r="P100" s="317"/>
      <c r="Q100" s="317"/>
      <c r="R100" s="317"/>
      <c r="S100" s="317"/>
      <c r="T100" s="317"/>
      <c r="U100" s="317"/>
      <c r="V100" s="317"/>
      <c r="W100" s="317"/>
      <c r="X100" s="317"/>
      <c r="Y100" s="317"/>
      <c r="Z100" s="317"/>
      <c r="AA100" s="317"/>
      <c r="AB100" s="317"/>
      <c r="AC100" s="317"/>
      <c r="AD100" s="317"/>
      <c r="AE100" s="317"/>
      <c r="AF100" s="317"/>
    </row>
    <row r="101" spans="1:32" ht="12">
      <c r="A101" s="236"/>
      <c r="B101" s="236"/>
      <c r="C101" s="236"/>
      <c r="D101" s="236"/>
      <c r="E101" s="236"/>
      <c r="F101" s="236"/>
      <c r="G101" s="236"/>
      <c r="H101" s="236"/>
      <c r="I101" s="236"/>
      <c r="J101" s="236"/>
      <c r="K101" s="236"/>
      <c r="L101" s="236"/>
      <c r="N101" s="94"/>
      <c r="O101" s="94"/>
      <c r="P101" s="317"/>
      <c r="Q101" s="317"/>
      <c r="R101" s="317"/>
      <c r="S101" s="317"/>
      <c r="T101" s="317"/>
      <c r="U101" s="317"/>
      <c r="V101" s="317"/>
      <c r="W101" s="317"/>
      <c r="X101" s="317"/>
      <c r="Y101" s="317"/>
      <c r="Z101" s="317"/>
      <c r="AA101" s="317"/>
      <c r="AB101" s="317"/>
      <c r="AC101" s="317"/>
      <c r="AD101" s="317"/>
      <c r="AE101" s="317"/>
      <c r="AF101" s="317"/>
    </row>
    <row r="102" spans="1:32" ht="12">
      <c r="A102" s="236"/>
      <c r="B102" s="236"/>
      <c r="C102" s="236"/>
      <c r="D102" s="236"/>
      <c r="E102" s="236"/>
      <c r="F102" s="236"/>
      <c r="G102" s="236"/>
      <c r="H102" s="236"/>
      <c r="I102" s="236"/>
      <c r="J102" s="236"/>
      <c r="K102" s="236"/>
      <c r="L102" s="236"/>
      <c r="N102" s="94"/>
      <c r="O102" s="94"/>
      <c r="P102" s="317"/>
      <c r="Q102" s="317"/>
      <c r="R102" s="317"/>
      <c r="S102" s="317"/>
      <c r="T102" s="317"/>
      <c r="U102" s="317"/>
      <c r="V102" s="317"/>
      <c r="W102" s="317"/>
      <c r="X102" s="317"/>
      <c r="Y102" s="317"/>
      <c r="Z102" s="317"/>
      <c r="AA102" s="317"/>
      <c r="AB102" s="317"/>
      <c r="AC102" s="317"/>
      <c r="AD102" s="317"/>
      <c r="AE102" s="317"/>
      <c r="AF102" s="317"/>
    </row>
    <row r="103" spans="1:32" ht="12">
      <c r="A103" s="236"/>
      <c r="B103" s="236"/>
      <c r="C103" s="236"/>
      <c r="D103" s="236"/>
      <c r="E103" s="236"/>
      <c r="F103" s="236"/>
      <c r="G103" s="236"/>
      <c r="H103" s="236"/>
      <c r="I103" s="236"/>
      <c r="J103" s="236"/>
      <c r="K103" s="236"/>
      <c r="L103" s="236"/>
      <c r="N103" s="94"/>
      <c r="O103" s="94"/>
      <c r="P103" s="317"/>
      <c r="Q103" s="317"/>
      <c r="R103" s="317"/>
      <c r="S103" s="317"/>
      <c r="T103" s="317"/>
      <c r="U103" s="317"/>
      <c r="V103" s="317"/>
      <c r="W103" s="317"/>
      <c r="X103" s="317"/>
      <c r="Y103" s="317"/>
      <c r="Z103" s="317"/>
      <c r="AA103" s="317"/>
      <c r="AB103" s="317"/>
      <c r="AC103" s="317"/>
      <c r="AD103" s="317"/>
      <c r="AE103" s="317"/>
      <c r="AF103" s="317"/>
    </row>
    <row r="104" spans="1:32" ht="12">
      <c r="A104" s="236"/>
      <c r="B104" s="236"/>
      <c r="C104" s="236"/>
      <c r="D104" s="236"/>
      <c r="E104" s="236"/>
      <c r="F104" s="236"/>
      <c r="G104" s="236"/>
      <c r="H104" s="236"/>
      <c r="I104" s="236"/>
      <c r="J104" s="236"/>
      <c r="K104" s="236"/>
      <c r="L104" s="236"/>
      <c r="N104" s="94"/>
      <c r="O104" s="94"/>
      <c r="P104" s="317"/>
      <c r="Q104" s="317"/>
      <c r="R104" s="317"/>
      <c r="S104" s="317"/>
      <c r="T104" s="317"/>
      <c r="U104" s="317"/>
      <c r="V104" s="317"/>
      <c r="W104" s="317"/>
      <c r="X104" s="317"/>
      <c r="Y104" s="317"/>
      <c r="Z104" s="317"/>
      <c r="AA104" s="317"/>
      <c r="AB104" s="317"/>
      <c r="AC104" s="317"/>
      <c r="AD104" s="317"/>
      <c r="AE104" s="317"/>
      <c r="AF104" s="317"/>
    </row>
    <row r="105" spans="1:32" ht="12">
      <c r="A105" s="236"/>
      <c r="B105" s="236"/>
      <c r="C105" s="236"/>
      <c r="D105" s="236"/>
      <c r="E105" s="236"/>
      <c r="F105" s="236"/>
      <c r="G105" s="236"/>
      <c r="H105" s="236"/>
      <c r="I105" s="236"/>
      <c r="J105" s="236"/>
      <c r="K105" s="236"/>
      <c r="L105" s="236"/>
      <c r="N105" s="94"/>
      <c r="O105" s="94"/>
      <c r="P105" s="317"/>
      <c r="Q105" s="317"/>
      <c r="R105" s="317"/>
      <c r="S105" s="317"/>
      <c r="T105" s="317"/>
      <c r="U105" s="317"/>
      <c r="V105" s="317"/>
      <c r="W105" s="317"/>
      <c r="X105" s="317"/>
      <c r="Y105" s="317"/>
      <c r="Z105" s="317"/>
      <c r="AA105" s="317"/>
      <c r="AB105" s="317"/>
      <c r="AC105" s="317"/>
      <c r="AD105" s="317"/>
      <c r="AE105" s="317"/>
      <c r="AF105" s="317"/>
    </row>
    <row r="106" spans="1:32" ht="12">
      <c r="A106" s="236"/>
      <c r="B106" s="236"/>
      <c r="C106" s="236"/>
      <c r="D106" s="236"/>
      <c r="E106" s="236"/>
      <c r="F106" s="236"/>
      <c r="G106" s="236"/>
      <c r="H106" s="236"/>
      <c r="I106" s="236"/>
      <c r="J106" s="236"/>
      <c r="K106" s="236"/>
      <c r="L106" s="236"/>
      <c r="N106" s="94"/>
      <c r="O106" s="94"/>
      <c r="P106" s="317"/>
      <c r="Q106" s="317"/>
      <c r="R106" s="317"/>
      <c r="S106" s="317"/>
      <c r="T106" s="317"/>
      <c r="U106" s="317"/>
      <c r="V106" s="317"/>
      <c r="W106" s="317"/>
      <c r="X106" s="317"/>
      <c r="Y106" s="317"/>
      <c r="Z106" s="317"/>
      <c r="AA106" s="317"/>
      <c r="AB106" s="317"/>
      <c r="AC106" s="317"/>
      <c r="AD106" s="317"/>
      <c r="AE106" s="317"/>
      <c r="AF106" s="317"/>
    </row>
    <row r="107" spans="1:32" ht="12">
      <c r="A107" s="236"/>
      <c r="B107" s="236"/>
      <c r="C107" s="236"/>
      <c r="D107" s="236"/>
      <c r="E107" s="236"/>
      <c r="F107" s="236"/>
      <c r="G107" s="236"/>
      <c r="H107" s="236"/>
      <c r="I107" s="236"/>
      <c r="J107" s="236"/>
      <c r="K107" s="236"/>
      <c r="L107" s="236"/>
      <c r="N107" s="94"/>
      <c r="O107" s="94"/>
      <c r="P107" s="317"/>
      <c r="Q107" s="317"/>
      <c r="R107" s="317"/>
      <c r="S107" s="317"/>
      <c r="T107" s="317"/>
      <c r="U107" s="317"/>
      <c r="V107" s="317"/>
      <c r="W107" s="317"/>
      <c r="X107" s="317"/>
      <c r="Y107" s="317"/>
      <c r="Z107" s="317"/>
      <c r="AA107" s="317"/>
      <c r="AB107" s="317"/>
      <c r="AC107" s="317"/>
      <c r="AD107" s="317"/>
      <c r="AE107" s="317"/>
      <c r="AF107" s="317"/>
    </row>
    <row r="108" spans="1:32" ht="12">
      <c r="A108" s="236"/>
      <c r="B108" s="236"/>
      <c r="C108" s="236"/>
      <c r="D108" s="236"/>
      <c r="E108" s="236"/>
      <c r="F108" s="236"/>
      <c r="G108" s="236"/>
      <c r="H108" s="236"/>
      <c r="I108" s="236"/>
      <c r="J108" s="236"/>
      <c r="K108" s="236"/>
      <c r="L108" s="236"/>
      <c r="N108" s="94"/>
      <c r="O108" s="94"/>
      <c r="P108" s="317"/>
      <c r="Q108" s="317"/>
      <c r="R108" s="317"/>
      <c r="S108" s="317"/>
      <c r="T108" s="317"/>
      <c r="U108" s="317"/>
      <c r="V108" s="317"/>
      <c r="W108" s="317"/>
      <c r="X108" s="317"/>
      <c r="Y108" s="317"/>
      <c r="Z108" s="317"/>
      <c r="AA108" s="317"/>
      <c r="AB108" s="317"/>
      <c r="AC108" s="317"/>
      <c r="AD108" s="317"/>
      <c r="AE108" s="317"/>
      <c r="AF108" s="317"/>
    </row>
    <row r="109" spans="1:32" ht="12">
      <c r="A109" s="236"/>
      <c r="B109" s="236"/>
      <c r="C109" s="236"/>
      <c r="D109" s="236"/>
      <c r="E109" s="236"/>
      <c r="F109" s="236"/>
      <c r="G109" s="236"/>
      <c r="H109" s="236"/>
      <c r="I109" s="236"/>
      <c r="J109" s="236"/>
      <c r="K109" s="236"/>
      <c r="L109" s="236"/>
      <c r="N109" s="94"/>
      <c r="O109" s="94"/>
      <c r="P109" s="317"/>
      <c r="Q109" s="317"/>
      <c r="R109" s="317"/>
      <c r="S109" s="317"/>
      <c r="T109" s="317"/>
      <c r="U109" s="317"/>
      <c r="V109" s="317"/>
      <c r="W109" s="317"/>
      <c r="X109" s="317"/>
      <c r="Y109" s="317"/>
      <c r="Z109" s="317"/>
      <c r="AA109" s="317"/>
      <c r="AB109" s="317"/>
      <c r="AC109" s="317"/>
      <c r="AD109" s="317"/>
      <c r="AE109" s="317"/>
      <c r="AF109" s="317"/>
    </row>
    <row r="110" spans="1:32" ht="12">
      <c r="A110" s="236"/>
      <c r="B110" s="236"/>
      <c r="C110" s="236"/>
      <c r="D110" s="236"/>
      <c r="E110" s="236"/>
      <c r="F110" s="236"/>
      <c r="G110" s="236"/>
      <c r="H110" s="236"/>
      <c r="I110" s="236"/>
      <c r="J110" s="236"/>
      <c r="K110" s="236"/>
      <c r="L110" s="236"/>
      <c r="N110" s="94"/>
      <c r="O110" s="94"/>
      <c r="P110" s="317"/>
      <c r="Q110" s="317"/>
      <c r="R110" s="317"/>
      <c r="S110" s="317"/>
      <c r="T110" s="317"/>
      <c r="U110" s="317"/>
      <c r="V110" s="317"/>
      <c r="W110" s="317"/>
      <c r="X110" s="317"/>
      <c r="Y110" s="317"/>
      <c r="Z110" s="317"/>
      <c r="AA110" s="317"/>
      <c r="AB110" s="317"/>
      <c r="AC110" s="317"/>
      <c r="AD110" s="317"/>
      <c r="AE110" s="317"/>
      <c r="AF110" s="317"/>
    </row>
    <row r="111" spans="1:32" ht="12">
      <c r="A111" s="236"/>
      <c r="B111" s="236"/>
      <c r="C111" s="236"/>
      <c r="D111" s="236"/>
      <c r="E111" s="236"/>
      <c r="F111" s="236"/>
      <c r="G111" s="236"/>
      <c r="H111" s="236"/>
      <c r="I111" s="236"/>
      <c r="J111" s="236"/>
      <c r="K111" s="236"/>
      <c r="L111" s="236"/>
      <c r="N111" s="94"/>
      <c r="O111" s="94"/>
      <c r="P111" s="317"/>
      <c r="Q111" s="317"/>
      <c r="R111" s="317"/>
      <c r="S111" s="317"/>
      <c r="T111" s="317"/>
      <c r="U111" s="317"/>
      <c r="V111" s="317"/>
      <c r="W111" s="317"/>
      <c r="X111" s="317"/>
      <c r="Y111" s="317"/>
      <c r="Z111" s="317"/>
      <c r="AA111" s="317"/>
      <c r="AB111" s="317"/>
      <c r="AC111" s="317"/>
      <c r="AD111" s="317"/>
      <c r="AE111" s="317"/>
      <c r="AF111" s="317"/>
    </row>
    <row r="112" spans="1:32" ht="12">
      <c r="A112" s="236"/>
      <c r="B112" s="236"/>
      <c r="C112" s="236"/>
      <c r="D112" s="236"/>
      <c r="E112" s="236"/>
      <c r="F112" s="236"/>
      <c r="G112" s="236"/>
      <c r="H112" s="236"/>
      <c r="I112" s="236"/>
      <c r="J112" s="236"/>
      <c r="K112" s="236"/>
      <c r="L112" s="236"/>
      <c r="N112" s="94"/>
      <c r="O112" s="94"/>
      <c r="P112" s="317"/>
      <c r="Q112" s="317"/>
      <c r="R112" s="317"/>
      <c r="S112" s="317"/>
      <c r="T112" s="317"/>
      <c r="U112" s="317"/>
      <c r="V112" s="317"/>
      <c r="W112" s="317"/>
      <c r="X112" s="317"/>
      <c r="Y112" s="317"/>
      <c r="Z112" s="317"/>
      <c r="AA112" s="317"/>
      <c r="AB112" s="317"/>
      <c r="AC112" s="317"/>
      <c r="AD112" s="317"/>
      <c r="AE112" s="317"/>
      <c r="AF112" s="317"/>
    </row>
    <row r="113" spans="1:32" ht="12">
      <c r="A113" s="236"/>
      <c r="B113" s="236"/>
      <c r="C113" s="236"/>
      <c r="D113" s="236"/>
      <c r="E113" s="236"/>
      <c r="F113" s="236"/>
      <c r="G113" s="236"/>
      <c r="H113" s="236"/>
      <c r="I113" s="236"/>
      <c r="J113" s="236"/>
      <c r="K113" s="236"/>
      <c r="L113" s="236"/>
      <c r="N113" s="94"/>
      <c r="O113" s="94"/>
      <c r="P113" s="317"/>
      <c r="Q113" s="317"/>
      <c r="R113" s="317"/>
      <c r="S113" s="317"/>
      <c r="T113" s="317"/>
      <c r="U113" s="317"/>
      <c r="V113" s="317"/>
      <c r="W113" s="317"/>
      <c r="X113" s="317"/>
      <c r="Y113" s="317"/>
      <c r="Z113" s="317"/>
      <c r="AA113" s="317"/>
      <c r="AB113" s="317"/>
      <c r="AC113" s="317"/>
      <c r="AD113" s="317"/>
      <c r="AE113" s="317"/>
      <c r="AF113" s="317"/>
    </row>
    <row r="114" spans="1:12" ht="12">
      <c r="A114" s="236"/>
      <c r="B114" s="236"/>
      <c r="C114" s="236"/>
      <c r="D114" s="236"/>
      <c r="E114" s="236"/>
      <c r="F114" s="236"/>
      <c r="G114" s="236"/>
      <c r="H114" s="236"/>
      <c r="I114" s="236"/>
      <c r="J114" s="236"/>
      <c r="K114" s="236"/>
      <c r="L114" s="236"/>
    </row>
    <row r="115" spans="1:12" ht="12">
      <c r="A115" s="236"/>
      <c r="B115" s="236"/>
      <c r="C115" s="236"/>
      <c r="D115" s="236"/>
      <c r="E115" s="236"/>
      <c r="F115" s="236"/>
      <c r="G115" s="236"/>
      <c r="H115" s="236"/>
      <c r="I115" s="236"/>
      <c r="J115" s="236"/>
      <c r="K115" s="236"/>
      <c r="L115" s="236"/>
    </row>
    <row r="116" spans="1:12" ht="12">
      <c r="A116" s="236"/>
      <c r="B116" s="236"/>
      <c r="C116" s="236"/>
      <c r="D116" s="236"/>
      <c r="E116" s="236"/>
      <c r="F116" s="236"/>
      <c r="G116" s="236"/>
      <c r="H116" s="236"/>
      <c r="I116" s="236"/>
      <c r="J116" s="236"/>
      <c r="K116" s="236"/>
      <c r="L116" s="236"/>
    </row>
    <row r="117" spans="1:12" ht="12">
      <c r="A117" s="236"/>
      <c r="B117" s="236"/>
      <c r="C117" s="236"/>
      <c r="D117" s="236"/>
      <c r="E117" s="236"/>
      <c r="F117" s="236"/>
      <c r="G117" s="236"/>
      <c r="H117" s="236"/>
      <c r="I117" s="236"/>
      <c r="J117" s="236"/>
      <c r="K117" s="236"/>
      <c r="L117" s="236"/>
    </row>
    <row r="118" spans="1:12" ht="12">
      <c r="A118" s="236"/>
      <c r="B118" s="236"/>
      <c r="C118" s="236"/>
      <c r="D118" s="236"/>
      <c r="E118" s="236"/>
      <c r="F118" s="236"/>
      <c r="G118" s="236"/>
      <c r="H118" s="236"/>
      <c r="I118" s="236"/>
      <c r="J118" s="236"/>
      <c r="K118" s="236"/>
      <c r="L118" s="236"/>
    </row>
    <row r="119" spans="1:12" ht="12">
      <c r="A119" s="236"/>
      <c r="B119" s="236"/>
      <c r="C119" s="236"/>
      <c r="D119" s="236"/>
      <c r="E119" s="236"/>
      <c r="F119" s="236"/>
      <c r="G119" s="236"/>
      <c r="H119" s="236"/>
      <c r="I119" s="236"/>
      <c r="J119" s="236"/>
      <c r="K119" s="236"/>
      <c r="L119" s="236"/>
    </row>
    <row r="120" spans="1:12" ht="12">
      <c r="A120" s="236"/>
      <c r="B120" s="236"/>
      <c r="C120" s="236"/>
      <c r="D120" s="236"/>
      <c r="E120" s="236"/>
      <c r="F120" s="236"/>
      <c r="G120" s="236"/>
      <c r="H120" s="236"/>
      <c r="I120" s="236"/>
      <c r="J120" s="236"/>
      <c r="K120" s="236"/>
      <c r="L120" s="236"/>
    </row>
    <row r="121" spans="1:12" ht="12">
      <c r="A121" s="236"/>
      <c r="B121" s="236"/>
      <c r="C121" s="236"/>
      <c r="D121" s="236"/>
      <c r="E121" s="236"/>
      <c r="F121" s="236"/>
      <c r="G121" s="236"/>
      <c r="H121" s="236"/>
      <c r="I121" s="236"/>
      <c r="J121" s="236"/>
      <c r="K121" s="236"/>
      <c r="L121" s="236"/>
    </row>
    <row r="122" spans="1:12" ht="12">
      <c r="A122" s="236"/>
      <c r="B122" s="236"/>
      <c r="C122" s="236"/>
      <c r="D122" s="236"/>
      <c r="E122" s="236"/>
      <c r="F122" s="236"/>
      <c r="G122" s="236"/>
      <c r="H122" s="236"/>
      <c r="I122" s="236"/>
      <c r="J122" s="236"/>
      <c r="K122" s="236"/>
      <c r="L122" s="236"/>
    </row>
    <row r="123" spans="1:12" ht="12">
      <c r="A123" s="236"/>
      <c r="B123" s="236"/>
      <c r="C123" s="236"/>
      <c r="D123" s="236"/>
      <c r="E123" s="236"/>
      <c r="F123" s="236"/>
      <c r="G123" s="236"/>
      <c r="H123" s="236"/>
      <c r="I123" s="236"/>
      <c r="J123" s="236"/>
      <c r="K123" s="236"/>
      <c r="L123" s="236"/>
    </row>
    <row r="124" spans="1:12" ht="12">
      <c r="A124" s="236"/>
      <c r="B124" s="236"/>
      <c r="C124" s="236"/>
      <c r="D124" s="236"/>
      <c r="E124" s="236"/>
      <c r="F124" s="236"/>
      <c r="G124" s="236"/>
      <c r="H124" s="236"/>
      <c r="I124" s="236"/>
      <c r="J124" s="236"/>
      <c r="K124" s="236"/>
      <c r="L124" s="236"/>
    </row>
    <row r="125" spans="1:12" ht="12">
      <c r="A125" s="236"/>
      <c r="B125" s="236"/>
      <c r="C125" s="236"/>
      <c r="D125" s="236"/>
      <c r="E125" s="236"/>
      <c r="F125" s="236"/>
      <c r="G125" s="236"/>
      <c r="H125" s="236"/>
      <c r="I125" s="236"/>
      <c r="J125" s="236"/>
      <c r="K125" s="236"/>
      <c r="L125" s="236"/>
    </row>
    <row r="126" spans="1:12" ht="12">
      <c r="A126" s="236"/>
      <c r="B126" s="236"/>
      <c r="C126" s="236"/>
      <c r="D126" s="236"/>
      <c r="E126" s="236"/>
      <c r="F126" s="236"/>
      <c r="G126" s="236"/>
      <c r="H126" s="236"/>
      <c r="I126" s="236"/>
      <c r="J126" s="236"/>
      <c r="K126" s="236"/>
      <c r="L126" s="236"/>
    </row>
    <row r="127" spans="1:12" ht="12">
      <c r="A127" s="236"/>
      <c r="B127" s="236"/>
      <c r="C127" s="236"/>
      <c r="D127" s="236"/>
      <c r="E127" s="236"/>
      <c r="F127" s="236"/>
      <c r="G127" s="236"/>
      <c r="H127" s="236"/>
      <c r="I127" s="236"/>
      <c r="J127" s="236"/>
      <c r="K127" s="236"/>
      <c r="L127" s="236"/>
    </row>
    <row r="128" spans="1:12" ht="12">
      <c r="A128" s="236"/>
      <c r="B128" s="236"/>
      <c r="C128" s="236"/>
      <c r="D128" s="236"/>
      <c r="E128" s="236"/>
      <c r="F128" s="236"/>
      <c r="G128" s="236"/>
      <c r="H128" s="236"/>
      <c r="I128" s="236"/>
      <c r="J128" s="236"/>
      <c r="K128" s="236"/>
      <c r="L128" s="236"/>
    </row>
    <row r="129" spans="1:12" ht="12">
      <c r="A129" s="236"/>
      <c r="B129" s="236"/>
      <c r="C129" s="236"/>
      <c r="D129" s="236"/>
      <c r="E129" s="236"/>
      <c r="F129" s="236"/>
      <c r="G129" s="236"/>
      <c r="H129" s="236"/>
      <c r="I129" s="236"/>
      <c r="J129" s="236"/>
      <c r="K129" s="236"/>
      <c r="L129" s="236"/>
    </row>
  </sheetData>
  <sheetProtection/>
  <mergeCells count="13">
    <mergeCell ref="A3:A4"/>
    <mergeCell ref="B3:B4"/>
    <mergeCell ref="A62:B63"/>
    <mergeCell ref="A64:B64"/>
    <mergeCell ref="A65:B65"/>
    <mergeCell ref="A66:B66"/>
    <mergeCell ref="A73:B73"/>
    <mergeCell ref="A67:B67"/>
    <mergeCell ref="A68:B68"/>
    <mergeCell ref="A69:B69"/>
    <mergeCell ref="A70:B70"/>
    <mergeCell ref="A71:B71"/>
    <mergeCell ref="A72:B72"/>
  </mergeCells>
  <printOptions horizontalCentered="1"/>
  <pageMargins left="0" right="0" top="0.7086614173228347" bottom="0.1968503937007874" header="0.42" footer="0.5118110236220472"/>
  <pageSetup blackAndWhite="1" horizontalDpi="300" verticalDpi="300" orientation="portrait" pageOrder="overThenDown" paperSize="9" scale="62" r:id="rId1"/>
  <headerFooter alignWithMargins="0">
    <oddHeader>&amp;C&amp;F</oddHeader>
    <oddFooter>&amp;C&amp;A</oddFooter>
  </headerFooter>
  <colBreaks count="1" manualBreakCount="1">
    <brk id="12" max="59" man="1"/>
  </colBreaks>
</worksheet>
</file>

<file path=xl/worksheets/sheet23.xml><?xml version="1.0" encoding="utf-8"?>
<worksheet xmlns="http://schemas.openxmlformats.org/spreadsheetml/2006/main" xmlns:r="http://schemas.openxmlformats.org/officeDocument/2006/relationships">
  <sheetPr>
    <pageSetUpPr fitToPage="1"/>
  </sheetPr>
  <dimension ref="A1:AF59"/>
  <sheetViews>
    <sheetView view="pageBreakPreview" zoomScale="85" zoomScaleSheetLayoutView="85" zoomScalePageLayoutView="0" workbookViewId="0" topLeftCell="A1">
      <selection activeCell="M58" sqref="M58"/>
    </sheetView>
  </sheetViews>
  <sheetFormatPr defaultColWidth="9.00390625" defaultRowHeight="15.75" customHeight="1"/>
  <cols>
    <col min="1" max="1" width="7.625" style="1389" customWidth="1"/>
    <col min="2" max="2" width="16.00390625" style="1389" customWidth="1"/>
    <col min="3" max="3" width="19.375" style="1389" customWidth="1"/>
    <col min="4" max="4" width="12.875" style="1389" customWidth="1"/>
    <col min="5" max="8" width="7.75390625" style="1389" customWidth="1"/>
    <col min="9" max="9" width="32.75390625" style="1754" customWidth="1"/>
    <col min="10" max="10" width="9.75390625" style="1389" customWidth="1"/>
    <col min="11" max="28" width="7.75390625" style="1389" customWidth="1"/>
    <col min="29" max="31" width="10.75390625" style="1389" customWidth="1"/>
    <col min="32" max="32" width="17.75390625" style="1389" customWidth="1"/>
    <col min="33" max="16384" width="9.125" style="1389" customWidth="1"/>
  </cols>
  <sheetData>
    <row r="1" spans="1:32" ht="21" customHeight="1" thickBot="1">
      <c r="A1" s="1385"/>
      <c r="B1" s="1386" t="s">
        <v>818</v>
      </c>
      <c r="C1" s="1385"/>
      <c r="D1" s="1385"/>
      <c r="E1" s="1387"/>
      <c r="F1" s="1387"/>
      <c r="G1" s="1387"/>
      <c r="H1" s="1387"/>
      <c r="I1" s="1388"/>
      <c r="J1" s="1385"/>
      <c r="K1" s="1385"/>
      <c r="L1" s="1385"/>
      <c r="M1" s="1385"/>
      <c r="N1" s="1385"/>
      <c r="O1" s="1385"/>
      <c r="P1" s="1385"/>
      <c r="Q1" s="1385"/>
      <c r="R1" s="1385"/>
      <c r="S1" s="1385"/>
      <c r="T1" s="1385"/>
      <c r="U1" s="1385"/>
      <c r="V1" s="1385"/>
      <c r="W1" s="1385"/>
      <c r="X1" s="1385"/>
      <c r="Y1" s="1385"/>
      <c r="Z1" s="1385"/>
      <c r="AA1" s="1385"/>
      <c r="AB1" s="1385"/>
      <c r="AC1" s="1385"/>
      <c r="AD1" s="1385"/>
      <c r="AE1" s="1385"/>
      <c r="AF1" s="1385"/>
    </row>
    <row r="2" spans="1:32" s="1403" customFormat="1" ht="17.25" customHeight="1" thickBot="1">
      <c r="A2" s="1390" t="s">
        <v>819</v>
      </c>
      <c r="B2" s="1391" t="s">
        <v>820</v>
      </c>
      <c r="C2" s="1392" t="s">
        <v>821</v>
      </c>
      <c r="D2" s="1393" t="s">
        <v>822</v>
      </c>
      <c r="E2" s="1393" t="s">
        <v>823</v>
      </c>
      <c r="F2" s="1394"/>
      <c r="G2" s="1394"/>
      <c r="H2" s="1395"/>
      <c r="I2" s="1396" t="s">
        <v>824</v>
      </c>
      <c r="J2" s="1397" t="s">
        <v>825</v>
      </c>
      <c r="K2" s="1398"/>
      <c r="L2" s="1398"/>
      <c r="M2" s="1398"/>
      <c r="N2" s="1398"/>
      <c r="O2" s="1399" t="s">
        <v>826</v>
      </c>
      <c r="P2" s="1400"/>
      <c r="Q2" s="1400"/>
      <c r="R2" s="1400"/>
      <c r="S2" s="1400"/>
      <c r="T2" s="1400"/>
      <c r="U2" s="1400"/>
      <c r="V2" s="1400"/>
      <c r="W2" s="1400"/>
      <c r="X2" s="1400"/>
      <c r="Y2" s="1400"/>
      <c r="Z2" s="1400"/>
      <c r="AA2" s="1400"/>
      <c r="AB2" s="1400"/>
      <c r="AC2" s="1400"/>
      <c r="AD2" s="1400"/>
      <c r="AE2" s="1401"/>
      <c r="AF2" s="1402" t="s">
        <v>827</v>
      </c>
    </row>
    <row r="3" spans="1:32" s="1403" customFormat="1" ht="15.75" customHeight="1" thickBot="1">
      <c r="A3" s="1404"/>
      <c r="B3" s="1405"/>
      <c r="C3" s="1406"/>
      <c r="D3" s="1407"/>
      <c r="E3" s="1408"/>
      <c r="F3" s="1409"/>
      <c r="G3" s="1409"/>
      <c r="H3" s="1410"/>
      <c r="I3" s="1411"/>
      <c r="J3" s="1412"/>
      <c r="K3" s="1413"/>
      <c r="L3" s="1413"/>
      <c r="M3" s="1413"/>
      <c r="N3" s="1413"/>
      <c r="O3" s="1399" t="s">
        <v>828</v>
      </c>
      <c r="P3" s="1414"/>
      <c r="Q3" s="1415" t="s">
        <v>829</v>
      </c>
      <c r="R3" s="1414"/>
      <c r="S3" s="1415" t="s">
        <v>830</v>
      </c>
      <c r="T3" s="1414"/>
      <c r="U3" s="1415" t="s">
        <v>831</v>
      </c>
      <c r="V3" s="1414"/>
      <c r="W3" s="1415" t="s">
        <v>832</v>
      </c>
      <c r="X3" s="1414"/>
      <c r="Y3" s="1415" t="s">
        <v>833</v>
      </c>
      <c r="Z3" s="1414"/>
      <c r="AA3" s="1415" t="s">
        <v>834</v>
      </c>
      <c r="AB3" s="1400"/>
      <c r="AC3" s="1416" t="s">
        <v>835</v>
      </c>
      <c r="AD3" s="1417"/>
      <c r="AE3" s="1418"/>
      <c r="AF3" s="1419"/>
    </row>
    <row r="4" spans="1:32" s="1403" customFormat="1" ht="15.75" customHeight="1" thickBot="1">
      <c r="A4" s="1420"/>
      <c r="B4" s="1421" t="s">
        <v>836</v>
      </c>
      <c r="C4" s="1422"/>
      <c r="D4" s="1408"/>
      <c r="E4" s="1423" t="s">
        <v>837</v>
      </c>
      <c r="F4" s="1424" t="s">
        <v>838</v>
      </c>
      <c r="G4" s="1424" t="s">
        <v>839</v>
      </c>
      <c r="H4" s="1425" t="s">
        <v>840</v>
      </c>
      <c r="I4" s="1426"/>
      <c r="J4" s="1427" t="s">
        <v>841</v>
      </c>
      <c r="K4" s="1428" t="s">
        <v>842</v>
      </c>
      <c r="L4" s="1428" t="s">
        <v>843</v>
      </c>
      <c r="M4" s="1428" t="s">
        <v>844</v>
      </c>
      <c r="N4" s="1429" t="s">
        <v>845</v>
      </c>
      <c r="O4" s="1430" t="s">
        <v>846</v>
      </c>
      <c r="P4" s="1431" t="s">
        <v>847</v>
      </c>
      <c r="Q4" s="1432" t="s">
        <v>846</v>
      </c>
      <c r="R4" s="1431" t="s">
        <v>847</v>
      </c>
      <c r="S4" s="1432" t="s">
        <v>846</v>
      </c>
      <c r="T4" s="1431" t="s">
        <v>847</v>
      </c>
      <c r="U4" s="1432" t="s">
        <v>846</v>
      </c>
      <c r="V4" s="1431" t="s">
        <v>847</v>
      </c>
      <c r="W4" s="1432" t="s">
        <v>846</v>
      </c>
      <c r="X4" s="1431" t="s">
        <v>847</v>
      </c>
      <c r="Y4" s="1432" t="s">
        <v>846</v>
      </c>
      <c r="Z4" s="1431" t="s">
        <v>847</v>
      </c>
      <c r="AA4" s="1432" t="s">
        <v>846</v>
      </c>
      <c r="AB4" s="1431" t="s">
        <v>847</v>
      </c>
      <c r="AC4" s="1430" t="s">
        <v>846</v>
      </c>
      <c r="AD4" s="1431" t="s">
        <v>847</v>
      </c>
      <c r="AE4" s="1433" t="s">
        <v>848</v>
      </c>
      <c r="AF4" s="1434" t="s">
        <v>849</v>
      </c>
    </row>
    <row r="5" spans="1:32" s="1403" customFormat="1" ht="6.75" customHeight="1">
      <c r="A5" s="1435"/>
      <c r="B5" s="1436"/>
      <c r="C5" s="1436"/>
      <c r="D5" s="1437"/>
      <c r="E5" s="1438"/>
      <c r="F5" s="1391"/>
      <c r="G5" s="1391"/>
      <c r="H5" s="1439"/>
      <c r="I5" s="1440"/>
      <c r="J5" s="1441"/>
      <c r="K5" s="1442"/>
      <c r="L5" s="1442"/>
      <c r="M5" s="1442"/>
      <c r="N5" s="1443"/>
      <c r="O5" s="1444"/>
      <c r="P5" s="1445"/>
      <c r="Q5" s="1446"/>
      <c r="R5" s="1445"/>
      <c r="S5" s="1446"/>
      <c r="T5" s="1445"/>
      <c r="U5" s="1446"/>
      <c r="V5" s="1445"/>
      <c r="W5" s="1446"/>
      <c r="X5" s="1445"/>
      <c r="Y5" s="1446"/>
      <c r="Z5" s="1445"/>
      <c r="AA5" s="1446"/>
      <c r="AB5" s="1445"/>
      <c r="AC5" s="1444"/>
      <c r="AD5" s="1445"/>
      <c r="AE5" s="1447"/>
      <c r="AF5" s="1419"/>
    </row>
    <row r="6" spans="1:32" s="1403" customFormat="1" ht="18" customHeight="1">
      <c r="A6" s="1448"/>
      <c r="B6" s="1449" t="s">
        <v>850</v>
      </c>
      <c r="C6" s="1450"/>
      <c r="D6" s="1451"/>
      <c r="E6" s="1452">
        <v>8</v>
      </c>
      <c r="F6" s="1453">
        <v>25</v>
      </c>
      <c r="G6" s="1453">
        <v>4</v>
      </c>
      <c r="H6" s="1454">
        <v>0</v>
      </c>
      <c r="I6" s="1455"/>
      <c r="J6" s="1456">
        <v>65</v>
      </c>
      <c r="K6" s="1457">
        <v>0</v>
      </c>
      <c r="L6" s="1457">
        <v>0</v>
      </c>
      <c r="M6" s="1457">
        <v>0</v>
      </c>
      <c r="N6" s="1458">
        <v>65</v>
      </c>
      <c r="O6" s="1459">
        <v>38</v>
      </c>
      <c r="P6" s="1460">
        <v>11</v>
      </c>
      <c r="Q6" s="1461">
        <v>7</v>
      </c>
      <c r="R6" s="1460">
        <v>1</v>
      </c>
      <c r="S6" s="1461">
        <v>2</v>
      </c>
      <c r="T6" s="1460">
        <v>0</v>
      </c>
      <c r="U6" s="1461">
        <v>72</v>
      </c>
      <c r="V6" s="1460">
        <v>6</v>
      </c>
      <c r="W6" s="1461">
        <v>58</v>
      </c>
      <c r="X6" s="1460">
        <v>6</v>
      </c>
      <c r="Y6" s="1461">
        <v>66</v>
      </c>
      <c r="Z6" s="1460">
        <v>11</v>
      </c>
      <c r="AA6" s="1461">
        <v>18</v>
      </c>
      <c r="AB6" s="1460">
        <v>1</v>
      </c>
      <c r="AC6" s="1459">
        <v>261</v>
      </c>
      <c r="AD6" s="1460">
        <v>36</v>
      </c>
      <c r="AE6" s="1462">
        <v>297</v>
      </c>
      <c r="AF6" s="1463">
        <v>24</v>
      </c>
    </row>
    <row r="7" spans="1:32" s="1403" customFormat="1" ht="18" customHeight="1">
      <c r="A7" s="1448"/>
      <c r="B7" s="1449" t="s">
        <v>851</v>
      </c>
      <c r="C7" s="1450"/>
      <c r="D7" s="1451"/>
      <c r="E7" s="1452">
        <v>7</v>
      </c>
      <c r="F7" s="1453">
        <v>24</v>
      </c>
      <c r="G7" s="1453">
        <v>4</v>
      </c>
      <c r="H7" s="1454">
        <v>0</v>
      </c>
      <c r="I7" s="1455"/>
      <c r="J7" s="1456">
        <v>65</v>
      </c>
      <c r="K7" s="1457">
        <v>0</v>
      </c>
      <c r="L7" s="1457">
        <v>0</v>
      </c>
      <c r="M7" s="1457">
        <v>0</v>
      </c>
      <c r="N7" s="1458">
        <v>65</v>
      </c>
      <c r="O7" s="1459">
        <v>46</v>
      </c>
      <c r="P7" s="1460">
        <v>8</v>
      </c>
      <c r="Q7" s="1461">
        <v>8</v>
      </c>
      <c r="R7" s="1460">
        <v>1</v>
      </c>
      <c r="S7" s="1461">
        <v>1</v>
      </c>
      <c r="T7" s="1460">
        <v>0</v>
      </c>
      <c r="U7" s="1461">
        <v>63</v>
      </c>
      <c r="V7" s="1460">
        <v>5</v>
      </c>
      <c r="W7" s="1461">
        <v>68</v>
      </c>
      <c r="X7" s="1460">
        <v>9</v>
      </c>
      <c r="Y7" s="1461">
        <v>67</v>
      </c>
      <c r="Z7" s="1460">
        <v>12</v>
      </c>
      <c r="AA7" s="1461">
        <v>14</v>
      </c>
      <c r="AB7" s="1460">
        <v>0</v>
      </c>
      <c r="AC7" s="1459">
        <v>267</v>
      </c>
      <c r="AD7" s="1460">
        <v>35</v>
      </c>
      <c r="AE7" s="1462">
        <v>302</v>
      </c>
      <c r="AF7" s="1463">
        <v>25</v>
      </c>
    </row>
    <row r="8" spans="1:32" s="1403" customFormat="1" ht="18" customHeight="1">
      <c r="A8" s="1448"/>
      <c r="B8" s="1449" t="s">
        <v>852</v>
      </c>
      <c r="C8" s="1450"/>
      <c r="D8" s="1451"/>
      <c r="E8" s="1451">
        <v>7</v>
      </c>
      <c r="F8" s="1450">
        <v>24</v>
      </c>
      <c r="G8" s="1453">
        <v>4</v>
      </c>
      <c r="H8" s="1464">
        <v>0</v>
      </c>
      <c r="I8" s="1455"/>
      <c r="J8" s="1456">
        <v>65</v>
      </c>
      <c r="K8" s="1457">
        <v>0</v>
      </c>
      <c r="L8" s="1457">
        <v>0</v>
      </c>
      <c r="M8" s="1457">
        <v>0</v>
      </c>
      <c r="N8" s="1458">
        <v>65</v>
      </c>
      <c r="O8" s="1459">
        <v>50</v>
      </c>
      <c r="P8" s="1460">
        <v>7</v>
      </c>
      <c r="Q8" s="1461">
        <v>9</v>
      </c>
      <c r="R8" s="1460">
        <v>1</v>
      </c>
      <c r="S8" s="1461">
        <v>1</v>
      </c>
      <c r="T8" s="1460">
        <v>0</v>
      </c>
      <c r="U8" s="1461">
        <v>61</v>
      </c>
      <c r="V8" s="1460">
        <v>5</v>
      </c>
      <c r="W8" s="1461">
        <v>71</v>
      </c>
      <c r="X8" s="1460">
        <v>10</v>
      </c>
      <c r="Y8" s="1461">
        <v>69</v>
      </c>
      <c r="Z8" s="1460">
        <v>17</v>
      </c>
      <c r="AA8" s="1461">
        <v>13</v>
      </c>
      <c r="AB8" s="1460">
        <v>0</v>
      </c>
      <c r="AC8" s="1459">
        <v>274</v>
      </c>
      <c r="AD8" s="1460">
        <v>40</v>
      </c>
      <c r="AE8" s="1462">
        <v>314</v>
      </c>
      <c r="AF8" s="1463">
        <v>26</v>
      </c>
    </row>
    <row r="9" spans="1:32" s="1465" customFormat="1" ht="18" customHeight="1">
      <c r="A9" s="1448"/>
      <c r="B9" s="1449" t="s">
        <v>853</v>
      </c>
      <c r="C9" s="1450"/>
      <c r="D9" s="1451"/>
      <c r="E9" s="1451">
        <v>8</v>
      </c>
      <c r="F9" s="1450">
        <v>23</v>
      </c>
      <c r="G9" s="1453">
        <v>4</v>
      </c>
      <c r="H9" s="1464">
        <v>0</v>
      </c>
      <c r="I9" s="1455"/>
      <c r="J9" s="1456">
        <v>65</v>
      </c>
      <c r="K9" s="1457">
        <v>0</v>
      </c>
      <c r="L9" s="1457">
        <v>0</v>
      </c>
      <c r="M9" s="1457">
        <v>0</v>
      </c>
      <c r="N9" s="1458">
        <v>65</v>
      </c>
      <c r="O9" s="1459">
        <v>50</v>
      </c>
      <c r="P9" s="1460">
        <v>7</v>
      </c>
      <c r="Q9" s="1461">
        <v>9</v>
      </c>
      <c r="R9" s="1460">
        <v>1</v>
      </c>
      <c r="S9" s="1461">
        <v>1</v>
      </c>
      <c r="T9" s="1460">
        <v>0</v>
      </c>
      <c r="U9" s="1461">
        <v>58</v>
      </c>
      <c r="V9" s="1460">
        <v>9</v>
      </c>
      <c r="W9" s="1461">
        <v>69</v>
      </c>
      <c r="X9" s="1460">
        <v>12</v>
      </c>
      <c r="Y9" s="1461">
        <v>64</v>
      </c>
      <c r="Z9" s="1460">
        <v>11</v>
      </c>
      <c r="AA9" s="1461">
        <v>10</v>
      </c>
      <c r="AB9" s="1460">
        <v>0</v>
      </c>
      <c r="AC9" s="1459">
        <v>261</v>
      </c>
      <c r="AD9" s="1460">
        <v>40</v>
      </c>
      <c r="AE9" s="1462">
        <v>301</v>
      </c>
      <c r="AF9" s="1463">
        <v>27</v>
      </c>
    </row>
    <row r="10" spans="1:32" s="1465" customFormat="1" ht="18" customHeight="1">
      <c r="A10" s="1448"/>
      <c r="B10" s="1449" t="s">
        <v>854</v>
      </c>
      <c r="C10" s="1450"/>
      <c r="D10" s="1451"/>
      <c r="E10" s="1451">
        <f>SUM(E12:E56)-E17-E22-E26-E29-E31-E35-E41-E47-E50-E55</f>
        <v>8</v>
      </c>
      <c r="F10" s="1453">
        <f>SUM(F12:F56)-F17-F22-F26-F29-F31-F35-F41-F47-F50-F55</f>
        <v>23</v>
      </c>
      <c r="G10" s="1453">
        <f>SUM(G12:G56)-G17-G22-G26-G29-G31-G35-G41-G47-G50-G55</f>
        <v>4</v>
      </c>
      <c r="H10" s="1464">
        <f>SUM(H12:H56)-H17-H22-H26-H29-H31-H35-H41-H47-H50-H55</f>
        <v>0</v>
      </c>
      <c r="I10" s="1455"/>
      <c r="J10" s="1456">
        <f aca="true" t="shared" si="0" ref="J10:AE10">SUM(J12:J56)-J17-J22-J26-J29-J31-J35-J41-J47-J50-J55</f>
        <v>65</v>
      </c>
      <c r="K10" s="1457">
        <f t="shared" si="0"/>
        <v>0</v>
      </c>
      <c r="L10" s="1457">
        <f t="shared" si="0"/>
        <v>0</v>
      </c>
      <c r="M10" s="1457">
        <f t="shared" si="0"/>
        <v>0</v>
      </c>
      <c r="N10" s="1458">
        <f t="shared" si="0"/>
        <v>65</v>
      </c>
      <c r="O10" s="1459">
        <f t="shared" si="0"/>
        <v>49</v>
      </c>
      <c r="P10" s="1460">
        <f t="shared" si="0"/>
        <v>8</v>
      </c>
      <c r="Q10" s="1461">
        <f t="shared" si="0"/>
        <v>9</v>
      </c>
      <c r="R10" s="1460">
        <f t="shared" si="0"/>
        <v>1</v>
      </c>
      <c r="S10" s="1461">
        <f t="shared" si="0"/>
        <v>1</v>
      </c>
      <c r="T10" s="1460">
        <f t="shared" si="0"/>
        <v>0</v>
      </c>
      <c r="U10" s="1461">
        <f t="shared" si="0"/>
        <v>59</v>
      </c>
      <c r="V10" s="1460">
        <f t="shared" si="0"/>
        <v>11</v>
      </c>
      <c r="W10" s="1461">
        <f t="shared" si="0"/>
        <v>66</v>
      </c>
      <c r="X10" s="1460">
        <f t="shared" si="0"/>
        <v>11</v>
      </c>
      <c r="Y10" s="1461">
        <f t="shared" si="0"/>
        <v>64</v>
      </c>
      <c r="Z10" s="1460">
        <f t="shared" si="0"/>
        <v>11</v>
      </c>
      <c r="AA10" s="1461">
        <f t="shared" si="0"/>
        <v>12</v>
      </c>
      <c r="AB10" s="1460">
        <f t="shared" si="0"/>
        <v>0</v>
      </c>
      <c r="AC10" s="1459">
        <f t="shared" si="0"/>
        <v>260</v>
      </c>
      <c r="AD10" s="1460">
        <f t="shared" si="0"/>
        <v>42</v>
      </c>
      <c r="AE10" s="1462">
        <f t="shared" si="0"/>
        <v>302</v>
      </c>
      <c r="AF10" s="1463">
        <v>28</v>
      </c>
    </row>
    <row r="11" spans="1:32" s="1403" customFormat="1" ht="6.75" customHeight="1" thickBot="1">
      <c r="A11" s="1466"/>
      <c r="B11" s="1467"/>
      <c r="C11" s="1468"/>
      <c r="D11" s="1469"/>
      <c r="E11" s="1470"/>
      <c r="F11" s="1471"/>
      <c r="G11" s="1471"/>
      <c r="H11" s="1468"/>
      <c r="I11" s="1472"/>
      <c r="J11" s="1473"/>
      <c r="K11" s="1474"/>
      <c r="L11" s="1474"/>
      <c r="M11" s="1474"/>
      <c r="N11" s="1475"/>
      <c r="O11" s="1476"/>
      <c r="P11" s="1477"/>
      <c r="Q11" s="1478"/>
      <c r="R11" s="1477"/>
      <c r="S11" s="1478"/>
      <c r="T11" s="1477"/>
      <c r="U11" s="1478"/>
      <c r="V11" s="1477"/>
      <c r="W11" s="1478"/>
      <c r="X11" s="1477"/>
      <c r="Y11" s="1478"/>
      <c r="Z11" s="1477"/>
      <c r="AA11" s="1478"/>
      <c r="AB11" s="1479"/>
      <c r="AC11" s="1476"/>
      <c r="AD11" s="1477"/>
      <c r="AE11" s="1480"/>
      <c r="AF11" s="1481"/>
    </row>
    <row r="12" spans="1:32" s="1403" customFormat="1" ht="18" customHeight="1">
      <c r="A12" s="1482">
        <v>2</v>
      </c>
      <c r="B12" s="1483" t="s">
        <v>855</v>
      </c>
      <c r="C12" s="1484" t="s">
        <v>856</v>
      </c>
      <c r="D12" s="1485" t="s">
        <v>857</v>
      </c>
      <c r="E12" s="1486"/>
      <c r="F12" s="1487">
        <v>1</v>
      </c>
      <c r="G12" s="1488"/>
      <c r="H12" s="1489"/>
      <c r="I12" s="1490" t="s">
        <v>858</v>
      </c>
      <c r="J12" s="1491">
        <v>0</v>
      </c>
      <c r="K12" s="1492">
        <v>0</v>
      </c>
      <c r="L12" s="1492">
        <v>0</v>
      </c>
      <c r="M12" s="1492">
        <v>0</v>
      </c>
      <c r="N12" s="1493">
        <v>0</v>
      </c>
      <c r="O12" s="1494">
        <v>1</v>
      </c>
      <c r="P12" s="1495"/>
      <c r="Q12" s="1496"/>
      <c r="R12" s="1495"/>
      <c r="S12" s="1496"/>
      <c r="T12" s="1495"/>
      <c r="U12" s="1496">
        <v>3</v>
      </c>
      <c r="V12" s="1495"/>
      <c r="W12" s="1496">
        <v>2</v>
      </c>
      <c r="X12" s="1495"/>
      <c r="Y12" s="1496">
        <v>3</v>
      </c>
      <c r="Z12" s="1495"/>
      <c r="AA12" s="1496"/>
      <c r="AB12" s="1495"/>
      <c r="AC12" s="1497">
        <v>9</v>
      </c>
      <c r="AD12" s="1495">
        <v>0</v>
      </c>
      <c r="AE12" s="1489">
        <v>9</v>
      </c>
      <c r="AF12" s="1498" t="s">
        <v>859</v>
      </c>
    </row>
    <row r="13" spans="1:32" s="1403" customFormat="1" ht="18" customHeight="1">
      <c r="A13" s="1499">
        <v>6</v>
      </c>
      <c r="B13" s="1500" t="s">
        <v>860</v>
      </c>
      <c r="C13" s="1501" t="s">
        <v>861</v>
      </c>
      <c r="D13" s="1502" t="s">
        <v>862</v>
      </c>
      <c r="E13" s="1503">
        <v>1</v>
      </c>
      <c r="F13" s="1504"/>
      <c r="G13" s="1504"/>
      <c r="H13" s="1505"/>
      <c r="I13" s="1506" t="s">
        <v>863</v>
      </c>
      <c r="J13" s="1507">
        <v>0</v>
      </c>
      <c r="K13" s="1504">
        <v>0</v>
      </c>
      <c r="L13" s="1504">
        <v>0</v>
      </c>
      <c r="M13" s="1504">
        <v>0</v>
      </c>
      <c r="N13" s="1508">
        <v>0</v>
      </c>
      <c r="O13" s="1509">
        <v>1</v>
      </c>
      <c r="P13" s="1510">
        <v>1</v>
      </c>
      <c r="Q13" s="1511"/>
      <c r="R13" s="1510"/>
      <c r="S13" s="1511"/>
      <c r="T13" s="1510"/>
      <c r="U13" s="1511"/>
      <c r="V13" s="1510"/>
      <c r="W13" s="1511">
        <v>1</v>
      </c>
      <c r="X13" s="1510"/>
      <c r="Y13" s="1511">
        <v>1</v>
      </c>
      <c r="Z13" s="1510"/>
      <c r="AA13" s="1511"/>
      <c r="AB13" s="1510"/>
      <c r="AC13" s="1512">
        <v>3</v>
      </c>
      <c r="AD13" s="1510">
        <v>1</v>
      </c>
      <c r="AE13" s="1513">
        <v>4</v>
      </c>
      <c r="AF13" s="1514" t="s">
        <v>864</v>
      </c>
    </row>
    <row r="14" spans="1:32" s="1403" customFormat="1" ht="18" customHeight="1">
      <c r="A14" s="1515"/>
      <c r="B14" s="1516"/>
      <c r="C14" s="1517" t="s">
        <v>865</v>
      </c>
      <c r="D14" s="1518" t="s">
        <v>866</v>
      </c>
      <c r="E14" s="1519"/>
      <c r="F14" s="1520"/>
      <c r="G14" s="1521">
        <v>1</v>
      </c>
      <c r="H14" s="1522"/>
      <c r="I14" s="1523" t="s">
        <v>867</v>
      </c>
      <c r="J14" s="1524">
        <v>19</v>
      </c>
      <c r="K14" s="1520">
        <v>0</v>
      </c>
      <c r="L14" s="1520">
        <v>0</v>
      </c>
      <c r="M14" s="1520">
        <v>0</v>
      </c>
      <c r="N14" s="1525">
        <v>19</v>
      </c>
      <c r="O14" s="1526">
        <v>3</v>
      </c>
      <c r="P14" s="1527"/>
      <c r="Q14" s="1528"/>
      <c r="R14" s="1527"/>
      <c r="S14" s="1528">
        <v>1</v>
      </c>
      <c r="T14" s="1527"/>
      <c r="U14" s="1528">
        <v>5</v>
      </c>
      <c r="V14" s="1527"/>
      <c r="W14" s="1528">
        <v>15</v>
      </c>
      <c r="X14" s="1527"/>
      <c r="Y14" s="1528">
        <v>6</v>
      </c>
      <c r="Z14" s="1527"/>
      <c r="AA14" s="1528">
        <v>6</v>
      </c>
      <c r="AB14" s="1527"/>
      <c r="AC14" s="1529">
        <v>36</v>
      </c>
      <c r="AD14" s="1527">
        <v>0</v>
      </c>
      <c r="AE14" s="1513">
        <v>36</v>
      </c>
      <c r="AF14" s="1530" t="s">
        <v>868</v>
      </c>
    </row>
    <row r="15" spans="1:32" s="1403" customFormat="1" ht="18" customHeight="1">
      <c r="A15" s="1515"/>
      <c r="B15" s="1516"/>
      <c r="C15" s="1517" t="s">
        <v>869</v>
      </c>
      <c r="D15" s="1518" t="s">
        <v>870</v>
      </c>
      <c r="E15" s="1519"/>
      <c r="F15" s="1521"/>
      <c r="G15" s="1521">
        <v>1</v>
      </c>
      <c r="H15" s="1522"/>
      <c r="I15" s="1531" t="s">
        <v>871</v>
      </c>
      <c r="J15" s="1524">
        <v>19</v>
      </c>
      <c r="K15" s="1520">
        <v>0</v>
      </c>
      <c r="L15" s="1520">
        <v>0</v>
      </c>
      <c r="M15" s="1520">
        <v>0</v>
      </c>
      <c r="N15" s="1525">
        <v>19</v>
      </c>
      <c r="O15" s="1526">
        <v>1</v>
      </c>
      <c r="P15" s="1527"/>
      <c r="Q15" s="1528"/>
      <c r="R15" s="1527"/>
      <c r="S15" s="1528"/>
      <c r="T15" s="1527"/>
      <c r="U15" s="1528">
        <v>1</v>
      </c>
      <c r="V15" s="1527"/>
      <c r="W15" s="1528">
        <v>2</v>
      </c>
      <c r="X15" s="1527"/>
      <c r="Y15" s="1528">
        <v>2</v>
      </c>
      <c r="Z15" s="1527"/>
      <c r="AA15" s="1528"/>
      <c r="AB15" s="1527"/>
      <c r="AC15" s="1529">
        <v>6</v>
      </c>
      <c r="AD15" s="1527">
        <v>0</v>
      </c>
      <c r="AE15" s="1513">
        <v>6</v>
      </c>
      <c r="AF15" s="1530" t="s">
        <v>872</v>
      </c>
    </row>
    <row r="16" spans="1:32" s="1403" customFormat="1" ht="18" customHeight="1">
      <c r="A16" s="1515"/>
      <c r="B16" s="1516"/>
      <c r="C16" s="1517" t="s">
        <v>873</v>
      </c>
      <c r="D16" s="1532" t="s">
        <v>874</v>
      </c>
      <c r="E16" s="1533"/>
      <c r="F16" s="1521">
        <v>1</v>
      </c>
      <c r="G16" s="1534"/>
      <c r="H16" s="1522"/>
      <c r="I16" s="1535" t="s">
        <v>875</v>
      </c>
      <c r="J16" s="1536">
        <v>0</v>
      </c>
      <c r="K16" s="1537">
        <v>0</v>
      </c>
      <c r="L16" s="1537">
        <v>0</v>
      </c>
      <c r="M16" s="1537">
        <v>0</v>
      </c>
      <c r="N16" s="1538">
        <v>0</v>
      </c>
      <c r="O16" s="1539">
        <v>2</v>
      </c>
      <c r="P16" s="1540">
        <v>2</v>
      </c>
      <c r="Q16" s="1541"/>
      <c r="R16" s="1540"/>
      <c r="S16" s="1541"/>
      <c r="T16" s="1540"/>
      <c r="U16" s="1541">
        <v>1</v>
      </c>
      <c r="V16" s="1540">
        <v>1</v>
      </c>
      <c r="W16" s="1541">
        <v>1</v>
      </c>
      <c r="X16" s="1540">
        <v>1</v>
      </c>
      <c r="Y16" s="1541">
        <v>2</v>
      </c>
      <c r="Z16" s="1540">
        <v>2</v>
      </c>
      <c r="AA16" s="1541"/>
      <c r="AB16" s="1540"/>
      <c r="AC16" s="1542">
        <v>6</v>
      </c>
      <c r="AD16" s="1540">
        <v>6</v>
      </c>
      <c r="AE16" s="1513">
        <v>12</v>
      </c>
      <c r="AF16" s="1543" t="s">
        <v>876</v>
      </c>
    </row>
    <row r="17" spans="1:32" s="1403" customFormat="1" ht="18" customHeight="1">
      <c r="A17" s="1544"/>
      <c r="B17" s="1545"/>
      <c r="C17" s="1546" t="s">
        <v>877</v>
      </c>
      <c r="D17" s="1518"/>
      <c r="E17" s="1547">
        <f>SUM(E13:E16)</f>
        <v>1</v>
      </c>
      <c r="F17" s="1548">
        <f>SUM(F13:F16)</f>
        <v>1</v>
      </c>
      <c r="G17" s="1548">
        <f>SUM(G13:G16)</f>
        <v>2</v>
      </c>
      <c r="H17" s="1549">
        <f>SUM(H13:H16)</f>
        <v>0</v>
      </c>
      <c r="I17" s="1550"/>
      <c r="J17" s="1551">
        <f>SUM(J13:J16)</f>
        <v>38</v>
      </c>
      <c r="K17" s="1552">
        <f aca="true" t="shared" si="1" ref="K17:AD17">SUM(K13:K16)</f>
        <v>0</v>
      </c>
      <c r="L17" s="1552">
        <f t="shared" si="1"/>
        <v>0</v>
      </c>
      <c r="M17" s="1552">
        <f t="shared" si="1"/>
        <v>0</v>
      </c>
      <c r="N17" s="1553">
        <f t="shared" si="1"/>
        <v>38</v>
      </c>
      <c r="O17" s="1554">
        <f t="shared" si="1"/>
        <v>7</v>
      </c>
      <c r="P17" s="1555">
        <f t="shared" si="1"/>
        <v>3</v>
      </c>
      <c r="Q17" s="1556">
        <f t="shared" si="1"/>
        <v>0</v>
      </c>
      <c r="R17" s="1555">
        <f t="shared" si="1"/>
        <v>0</v>
      </c>
      <c r="S17" s="1556">
        <f t="shared" si="1"/>
        <v>1</v>
      </c>
      <c r="T17" s="1555">
        <f t="shared" si="1"/>
        <v>0</v>
      </c>
      <c r="U17" s="1556">
        <f t="shared" si="1"/>
        <v>7</v>
      </c>
      <c r="V17" s="1555">
        <f t="shared" si="1"/>
        <v>1</v>
      </c>
      <c r="W17" s="1556">
        <f t="shared" si="1"/>
        <v>19</v>
      </c>
      <c r="X17" s="1555">
        <f t="shared" si="1"/>
        <v>1</v>
      </c>
      <c r="Y17" s="1556">
        <f t="shared" si="1"/>
        <v>11</v>
      </c>
      <c r="Z17" s="1555">
        <f t="shared" si="1"/>
        <v>2</v>
      </c>
      <c r="AA17" s="1556">
        <f t="shared" si="1"/>
        <v>6</v>
      </c>
      <c r="AB17" s="1555">
        <f t="shared" si="1"/>
        <v>0</v>
      </c>
      <c r="AC17" s="1557">
        <f t="shared" si="1"/>
        <v>51</v>
      </c>
      <c r="AD17" s="1555">
        <f t="shared" si="1"/>
        <v>7</v>
      </c>
      <c r="AE17" s="1549">
        <f>SUM(AC17,AD17)</f>
        <v>58</v>
      </c>
      <c r="AF17" s="1558" t="s">
        <v>878</v>
      </c>
    </row>
    <row r="18" spans="1:32" s="1403" customFormat="1" ht="18" customHeight="1">
      <c r="A18" s="1559" t="s">
        <v>879</v>
      </c>
      <c r="B18" s="1560" t="s">
        <v>880</v>
      </c>
      <c r="C18" s="1561" t="s">
        <v>881</v>
      </c>
      <c r="D18" s="1562" t="s">
        <v>882</v>
      </c>
      <c r="E18" s="1563"/>
      <c r="F18" s="1564">
        <v>1</v>
      </c>
      <c r="G18" s="1565"/>
      <c r="H18" s="1566"/>
      <c r="I18" s="1567" t="s">
        <v>883</v>
      </c>
      <c r="J18" s="1568">
        <v>0</v>
      </c>
      <c r="K18" s="1569">
        <v>0</v>
      </c>
      <c r="L18" s="1569">
        <v>0</v>
      </c>
      <c r="M18" s="1569">
        <v>0</v>
      </c>
      <c r="N18" s="1570">
        <v>0</v>
      </c>
      <c r="O18" s="1571">
        <v>1</v>
      </c>
      <c r="P18" s="1572"/>
      <c r="Q18" s="1573">
        <v>2</v>
      </c>
      <c r="R18" s="1572"/>
      <c r="S18" s="1573"/>
      <c r="T18" s="1572"/>
      <c r="U18" s="1573">
        <v>2</v>
      </c>
      <c r="V18" s="1572"/>
      <c r="W18" s="1573">
        <v>4</v>
      </c>
      <c r="X18" s="1572"/>
      <c r="Y18" s="1573"/>
      <c r="Z18" s="1572"/>
      <c r="AA18" s="1573"/>
      <c r="AB18" s="1572"/>
      <c r="AC18" s="1574">
        <v>9</v>
      </c>
      <c r="AD18" s="1572">
        <v>0</v>
      </c>
      <c r="AE18" s="1566">
        <v>9</v>
      </c>
      <c r="AF18" s="1575" t="s">
        <v>884</v>
      </c>
    </row>
    <row r="19" spans="1:32" s="1403" customFormat="1" ht="18" customHeight="1">
      <c r="A19" s="1559">
        <v>27</v>
      </c>
      <c r="B19" s="1560" t="s">
        <v>885</v>
      </c>
      <c r="C19" s="1576" t="s">
        <v>886</v>
      </c>
      <c r="D19" s="1577" t="s">
        <v>887</v>
      </c>
      <c r="E19" s="1563"/>
      <c r="F19" s="1564">
        <v>1</v>
      </c>
      <c r="G19" s="1565"/>
      <c r="H19" s="1566"/>
      <c r="I19" s="1567" t="s">
        <v>888</v>
      </c>
      <c r="J19" s="1568">
        <v>0</v>
      </c>
      <c r="K19" s="1569">
        <v>0</v>
      </c>
      <c r="L19" s="1569">
        <v>0</v>
      </c>
      <c r="M19" s="1569">
        <v>0</v>
      </c>
      <c r="N19" s="1570">
        <v>0</v>
      </c>
      <c r="O19" s="1571">
        <v>1</v>
      </c>
      <c r="P19" s="1572"/>
      <c r="Q19" s="1573"/>
      <c r="R19" s="1572"/>
      <c r="S19" s="1573"/>
      <c r="T19" s="1572"/>
      <c r="U19" s="1573">
        <v>1</v>
      </c>
      <c r="V19" s="1572"/>
      <c r="W19" s="1573"/>
      <c r="X19" s="1572"/>
      <c r="Y19" s="1573">
        <v>2</v>
      </c>
      <c r="Z19" s="1572"/>
      <c r="AA19" s="1573"/>
      <c r="AB19" s="1572"/>
      <c r="AC19" s="1574">
        <v>4</v>
      </c>
      <c r="AD19" s="1572">
        <v>0</v>
      </c>
      <c r="AE19" s="1578">
        <v>4</v>
      </c>
      <c r="AF19" s="1579" t="s">
        <v>889</v>
      </c>
    </row>
    <row r="20" spans="1:32" s="1465" customFormat="1" ht="18" customHeight="1">
      <c r="A20" s="1580">
        <v>50</v>
      </c>
      <c r="B20" s="1581" t="s">
        <v>890</v>
      </c>
      <c r="C20" s="1582" t="s">
        <v>891</v>
      </c>
      <c r="D20" s="1502" t="s">
        <v>892</v>
      </c>
      <c r="E20" s="1503"/>
      <c r="F20" s="1583">
        <v>1</v>
      </c>
      <c r="G20" s="1584"/>
      <c r="H20" s="1585"/>
      <c r="I20" s="1586" t="s">
        <v>893</v>
      </c>
      <c r="J20" s="1507">
        <v>0</v>
      </c>
      <c r="K20" s="1504">
        <v>0</v>
      </c>
      <c r="L20" s="1504">
        <v>0</v>
      </c>
      <c r="M20" s="1504">
        <v>0</v>
      </c>
      <c r="N20" s="1508">
        <v>0</v>
      </c>
      <c r="O20" s="1509">
        <v>1</v>
      </c>
      <c r="P20" s="1510"/>
      <c r="Q20" s="1511"/>
      <c r="R20" s="1510"/>
      <c r="S20" s="1511"/>
      <c r="T20" s="1510"/>
      <c r="U20" s="1511">
        <v>3</v>
      </c>
      <c r="V20" s="1510"/>
      <c r="W20" s="1511"/>
      <c r="X20" s="1510"/>
      <c r="Y20" s="1511">
        <v>3</v>
      </c>
      <c r="Z20" s="1510"/>
      <c r="AA20" s="1511"/>
      <c r="AB20" s="1510"/>
      <c r="AC20" s="1512">
        <v>7</v>
      </c>
      <c r="AD20" s="1587">
        <v>0</v>
      </c>
      <c r="AE20" s="1585">
        <v>7</v>
      </c>
      <c r="AF20" s="1588" t="s">
        <v>894</v>
      </c>
    </row>
    <row r="21" spans="1:32" s="1465" customFormat="1" ht="18" customHeight="1">
      <c r="A21" s="1515"/>
      <c r="B21" s="1516"/>
      <c r="C21" s="1589" t="s">
        <v>895</v>
      </c>
      <c r="D21" s="1590" t="s">
        <v>896</v>
      </c>
      <c r="E21" s="1519"/>
      <c r="F21" s="1521">
        <v>1</v>
      </c>
      <c r="G21" s="1534"/>
      <c r="H21" s="1522"/>
      <c r="I21" s="1531" t="s">
        <v>897</v>
      </c>
      <c r="J21" s="1591">
        <v>0</v>
      </c>
      <c r="K21" s="1592">
        <v>0</v>
      </c>
      <c r="L21" s="1592">
        <v>0</v>
      </c>
      <c r="M21" s="1592">
        <v>0</v>
      </c>
      <c r="N21" s="1593">
        <v>0</v>
      </c>
      <c r="O21" s="1594">
        <v>1</v>
      </c>
      <c r="P21" s="1595"/>
      <c r="Q21" s="1596"/>
      <c r="R21" s="1595"/>
      <c r="S21" s="1596"/>
      <c r="T21" s="1595"/>
      <c r="U21" s="1596">
        <v>3</v>
      </c>
      <c r="V21" s="1595"/>
      <c r="W21" s="1596"/>
      <c r="X21" s="1595"/>
      <c r="Y21" s="1596">
        <v>4</v>
      </c>
      <c r="Z21" s="1595"/>
      <c r="AA21" s="1596"/>
      <c r="AB21" s="1595"/>
      <c r="AC21" s="1597">
        <v>8</v>
      </c>
      <c r="AD21" s="1595">
        <v>0</v>
      </c>
      <c r="AE21" s="1522">
        <v>8</v>
      </c>
      <c r="AF21" s="1530" t="s">
        <v>898</v>
      </c>
    </row>
    <row r="22" spans="1:32" s="1465" customFormat="1" ht="18" customHeight="1">
      <c r="A22" s="1544"/>
      <c r="B22" s="1545"/>
      <c r="C22" s="1598" t="s">
        <v>877</v>
      </c>
      <c r="D22" s="1599"/>
      <c r="E22" s="1600">
        <f>SUM(E20:E21)</f>
        <v>0</v>
      </c>
      <c r="F22" s="1601">
        <f>SUM(F20:F21)</f>
        <v>2</v>
      </c>
      <c r="G22" s="1601">
        <f>SUM(G20:G21)</f>
        <v>0</v>
      </c>
      <c r="H22" s="1602">
        <f>SUM(H20:H21)</f>
        <v>0</v>
      </c>
      <c r="I22" s="1603"/>
      <c r="J22" s="1551">
        <f>SUM(J20:J21)</f>
        <v>0</v>
      </c>
      <c r="K22" s="1552">
        <f aca="true" t="shared" si="2" ref="K22:AD22">SUM(K20,K21)</f>
        <v>0</v>
      </c>
      <c r="L22" s="1552">
        <f t="shared" si="2"/>
        <v>0</v>
      </c>
      <c r="M22" s="1552">
        <f t="shared" si="2"/>
        <v>0</v>
      </c>
      <c r="N22" s="1553">
        <f t="shared" si="2"/>
        <v>0</v>
      </c>
      <c r="O22" s="1604">
        <f t="shared" si="2"/>
        <v>2</v>
      </c>
      <c r="P22" s="1605">
        <f t="shared" si="2"/>
        <v>0</v>
      </c>
      <c r="Q22" s="1606">
        <f t="shared" si="2"/>
        <v>0</v>
      </c>
      <c r="R22" s="1605">
        <f t="shared" si="2"/>
        <v>0</v>
      </c>
      <c r="S22" s="1606">
        <f t="shared" si="2"/>
        <v>0</v>
      </c>
      <c r="T22" s="1605">
        <f t="shared" si="2"/>
        <v>0</v>
      </c>
      <c r="U22" s="1606">
        <f t="shared" si="2"/>
        <v>6</v>
      </c>
      <c r="V22" s="1605">
        <f t="shared" si="2"/>
        <v>0</v>
      </c>
      <c r="W22" s="1606">
        <f t="shared" si="2"/>
        <v>0</v>
      </c>
      <c r="X22" s="1605">
        <f t="shared" si="2"/>
        <v>0</v>
      </c>
      <c r="Y22" s="1606">
        <f t="shared" si="2"/>
        <v>7</v>
      </c>
      <c r="Z22" s="1605">
        <f t="shared" si="2"/>
        <v>0</v>
      </c>
      <c r="AA22" s="1606">
        <f t="shared" si="2"/>
        <v>0</v>
      </c>
      <c r="AB22" s="1555">
        <f t="shared" si="2"/>
        <v>0</v>
      </c>
      <c r="AC22" s="1604">
        <f t="shared" si="2"/>
        <v>15</v>
      </c>
      <c r="AD22" s="1605">
        <f t="shared" si="2"/>
        <v>0</v>
      </c>
      <c r="AE22" s="1549">
        <f>SUM(AC22,AD22)</f>
        <v>15</v>
      </c>
      <c r="AF22" s="1558" t="s">
        <v>878</v>
      </c>
    </row>
    <row r="23" spans="1:32" s="1465" customFormat="1" ht="18" customHeight="1">
      <c r="A23" s="1580">
        <v>57</v>
      </c>
      <c r="B23" s="1581" t="s">
        <v>899</v>
      </c>
      <c r="C23" s="1561" t="s">
        <v>900</v>
      </c>
      <c r="D23" s="1562" t="s">
        <v>901</v>
      </c>
      <c r="E23" s="1563">
        <v>1</v>
      </c>
      <c r="F23" s="1564"/>
      <c r="G23" s="1565"/>
      <c r="H23" s="1566"/>
      <c r="I23" s="1567" t="s">
        <v>902</v>
      </c>
      <c r="J23" s="1568">
        <v>0</v>
      </c>
      <c r="K23" s="1569">
        <v>0</v>
      </c>
      <c r="L23" s="1569">
        <v>0</v>
      </c>
      <c r="M23" s="1569">
        <v>0</v>
      </c>
      <c r="N23" s="1570">
        <v>0</v>
      </c>
      <c r="O23" s="1571">
        <v>1</v>
      </c>
      <c r="P23" s="1572"/>
      <c r="Q23" s="1573"/>
      <c r="R23" s="1572"/>
      <c r="S23" s="1573"/>
      <c r="T23" s="1572"/>
      <c r="U23" s="1573">
        <v>1</v>
      </c>
      <c r="V23" s="1572"/>
      <c r="W23" s="1573">
        <v>1</v>
      </c>
      <c r="X23" s="1572"/>
      <c r="Y23" s="1573">
        <v>2</v>
      </c>
      <c r="Z23" s="1572"/>
      <c r="AA23" s="1573"/>
      <c r="AB23" s="1572"/>
      <c r="AC23" s="1574">
        <v>5</v>
      </c>
      <c r="AD23" s="1572">
        <v>0</v>
      </c>
      <c r="AE23" s="1566">
        <v>5</v>
      </c>
      <c r="AF23" s="1575" t="s">
        <v>903</v>
      </c>
    </row>
    <row r="24" spans="1:32" s="1465" customFormat="1" ht="18" customHeight="1">
      <c r="A24" s="1607"/>
      <c r="B24" s="1608"/>
      <c r="C24" s="1582" t="s">
        <v>904</v>
      </c>
      <c r="D24" s="1502" t="s">
        <v>905</v>
      </c>
      <c r="E24" s="1503"/>
      <c r="F24" s="1583">
        <v>1</v>
      </c>
      <c r="G24" s="1584"/>
      <c r="H24" s="1585"/>
      <c r="I24" s="1609" t="s">
        <v>863</v>
      </c>
      <c r="J24" s="1507">
        <v>0</v>
      </c>
      <c r="K24" s="1504">
        <v>0</v>
      </c>
      <c r="L24" s="1504">
        <v>0</v>
      </c>
      <c r="M24" s="1504">
        <v>0</v>
      </c>
      <c r="N24" s="1508">
        <v>0</v>
      </c>
      <c r="O24" s="1509">
        <v>1</v>
      </c>
      <c r="P24" s="1510"/>
      <c r="Q24" s="1511"/>
      <c r="R24" s="1587"/>
      <c r="S24" s="1511"/>
      <c r="T24" s="1510"/>
      <c r="U24" s="1511">
        <v>1</v>
      </c>
      <c r="V24" s="1510">
        <v>1</v>
      </c>
      <c r="W24" s="1511">
        <v>1</v>
      </c>
      <c r="X24" s="1510">
        <v>1</v>
      </c>
      <c r="Y24" s="1511">
        <v>2</v>
      </c>
      <c r="Z24" s="1510">
        <v>2</v>
      </c>
      <c r="AA24" s="1610"/>
      <c r="AB24" s="1510"/>
      <c r="AC24" s="1512">
        <v>5</v>
      </c>
      <c r="AD24" s="1510">
        <v>4</v>
      </c>
      <c r="AE24" s="1585">
        <v>9</v>
      </c>
      <c r="AF24" s="1588" t="s">
        <v>906</v>
      </c>
    </row>
    <row r="25" spans="1:32" s="1465" customFormat="1" ht="18" customHeight="1">
      <c r="A25" s="1607"/>
      <c r="B25" s="1608"/>
      <c r="C25" s="1611" t="s">
        <v>907</v>
      </c>
      <c r="D25" s="1612" t="s">
        <v>908</v>
      </c>
      <c r="E25" s="1613">
        <v>1</v>
      </c>
      <c r="F25" s="1614"/>
      <c r="G25" s="1453"/>
      <c r="H25" s="1454"/>
      <c r="I25" s="1523" t="s">
        <v>863</v>
      </c>
      <c r="J25" s="1456">
        <v>0</v>
      </c>
      <c r="K25" s="1457">
        <v>0</v>
      </c>
      <c r="L25" s="1457">
        <v>0</v>
      </c>
      <c r="M25" s="1457">
        <v>0</v>
      </c>
      <c r="N25" s="1458">
        <v>0</v>
      </c>
      <c r="O25" s="1615">
        <v>1</v>
      </c>
      <c r="P25" s="1616">
        <v>1</v>
      </c>
      <c r="Q25" s="1450"/>
      <c r="R25" s="1616"/>
      <c r="S25" s="1450"/>
      <c r="T25" s="1616"/>
      <c r="U25" s="1450">
        <v>1</v>
      </c>
      <c r="V25" s="1616"/>
      <c r="W25" s="1450">
        <v>1</v>
      </c>
      <c r="X25" s="1616"/>
      <c r="Y25" s="1450">
        <v>2</v>
      </c>
      <c r="Z25" s="1616"/>
      <c r="AA25" s="1450"/>
      <c r="AB25" s="1616"/>
      <c r="AC25" s="1451">
        <v>5</v>
      </c>
      <c r="AD25" s="1616">
        <v>1</v>
      </c>
      <c r="AE25" s="1454">
        <v>6</v>
      </c>
      <c r="AF25" s="1617" t="s">
        <v>909</v>
      </c>
    </row>
    <row r="26" spans="1:32" s="1465" customFormat="1" ht="18" customHeight="1">
      <c r="A26" s="1607"/>
      <c r="B26" s="1608"/>
      <c r="C26" s="1618" t="s">
        <v>877</v>
      </c>
      <c r="D26" s="1619"/>
      <c r="E26" s="1620">
        <f>SUM(E24:E25)</f>
        <v>1</v>
      </c>
      <c r="F26" s="1621">
        <f>SUM(F24:F25)</f>
        <v>1</v>
      </c>
      <c r="G26" s="1621">
        <f>SUM(G24:G25)</f>
        <v>0</v>
      </c>
      <c r="H26" s="1602">
        <f>SUM(H24:H25)</f>
        <v>0</v>
      </c>
      <c r="I26" s="1550"/>
      <c r="J26" s="1536">
        <f aca="true" t="shared" si="3" ref="J26:AD26">SUM(J24:J25)</f>
        <v>0</v>
      </c>
      <c r="K26" s="1537">
        <f t="shared" si="3"/>
        <v>0</v>
      </c>
      <c r="L26" s="1537">
        <f t="shared" si="3"/>
        <v>0</v>
      </c>
      <c r="M26" s="1537">
        <f t="shared" si="3"/>
        <v>0</v>
      </c>
      <c r="N26" s="1538">
        <f t="shared" si="3"/>
        <v>0</v>
      </c>
      <c r="O26" s="1539">
        <f t="shared" si="3"/>
        <v>2</v>
      </c>
      <c r="P26" s="1540">
        <f t="shared" si="3"/>
        <v>1</v>
      </c>
      <c r="Q26" s="1541">
        <f t="shared" si="3"/>
        <v>0</v>
      </c>
      <c r="R26" s="1540">
        <f t="shared" si="3"/>
        <v>0</v>
      </c>
      <c r="S26" s="1541">
        <f t="shared" si="3"/>
        <v>0</v>
      </c>
      <c r="T26" s="1540">
        <f t="shared" si="3"/>
        <v>0</v>
      </c>
      <c r="U26" s="1541">
        <f t="shared" si="3"/>
        <v>2</v>
      </c>
      <c r="V26" s="1540">
        <f t="shared" si="3"/>
        <v>1</v>
      </c>
      <c r="W26" s="1541">
        <f t="shared" si="3"/>
        <v>2</v>
      </c>
      <c r="X26" s="1540">
        <f t="shared" si="3"/>
        <v>1</v>
      </c>
      <c r="Y26" s="1541">
        <f t="shared" si="3"/>
        <v>4</v>
      </c>
      <c r="Z26" s="1540">
        <f t="shared" si="3"/>
        <v>2</v>
      </c>
      <c r="AA26" s="1541">
        <f t="shared" si="3"/>
        <v>0</v>
      </c>
      <c r="AB26" s="1540">
        <f t="shared" si="3"/>
        <v>0</v>
      </c>
      <c r="AC26" s="1542">
        <f t="shared" si="3"/>
        <v>10</v>
      </c>
      <c r="AD26" s="1540">
        <f t="shared" si="3"/>
        <v>5</v>
      </c>
      <c r="AE26" s="1513">
        <f>SUM(AC26,AD26)</f>
        <v>15</v>
      </c>
      <c r="AF26" s="1543" t="s">
        <v>878</v>
      </c>
    </row>
    <row r="27" spans="1:32" s="1465" customFormat="1" ht="18" customHeight="1">
      <c r="A27" s="1607"/>
      <c r="B27" s="1608"/>
      <c r="C27" s="1561" t="s">
        <v>910</v>
      </c>
      <c r="D27" s="1622" t="s">
        <v>911</v>
      </c>
      <c r="E27" s="1503"/>
      <c r="F27" s="1583">
        <v>1</v>
      </c>
      <c r="G27" s="1565"/>
      <c r="H27" s="1566"/>
      <c r="I27" s="1567" t="s">
        <v>912</v>
      </c>
      <c r="J27" s="1568">
        <v>0</v>
      </c>
      <c r="K27" s="1569">
        <v>0</v>
      </c>
      <c r="L27" s="1569">
        <v>0</v>
      </c>
      <c r="M27" s="1569">
        <v>0</v>
      </c>
      <c r="N27" s="1570">
        <v>0</v>
      </c>
      <c r="O27" s="1571"/>
      <c r="P27" s="1572"/>
      <c r="Q27" s="1573">
        <v>1</v>
      </c>
      <c r="R27" s="1572"/>
      <c r="S27" s="1573"/>
      <c r="T27" s="1572"/>
      <c r="U27" s="1573"/>
      <c r="V27" s="1572"/>
      <c r="W27" s="1573">
        <v>7</v>
      </c>
      <c r="X27" s="1572"/>
      <c r="Y27" s="1573">
        <v>1</v>
      </c>
      <c r="Z27" s="1572"/>
      <c r="AA27" s="1573"/>
      <c r="AB27" s="1572"/>
      <c r="AC27" s="1574">
        <v>9</v>
      </c>
      <c r="AD27" s="1572">
        <v>0</v>
      </c>
      <c r="AE27" s="1566">
        <v>9</v>
      </c>
      <c r="AF27" s="1575" t="s">
        <v>913</v>
      </c>
    </row>
    <row r="28" spans="1:32" s="1465" customFormat="1" ht="18" customHeight="1">
      <c r="A28" s="1607"/>
      <c r="B28" s="1608"/>
      <c r="C28" s="1623" t="s">
        <v>914</v>
      </c>
      <c r="D28" s="1532" t="s">
        <v>915</v>
      </c>
      <c r="E28" s="1519">
        <v>1</v>
      </c>
      <c r="F28" s="1520"/>
      <c r="G28" s="1624"/>
      <c r="H28" s="1513"/>
      <c r="I28" s="1535" t="s">
        <v>912</v>
      </c>
      <c r="J28" s="1536">
        <v>0</v>
      </c>
      <c r="K28" s="1537">
        <v>0</v>
      </c>
      <c r="L28" s="1537">
        <v>0</v>
      </c>
      <c r="M28" s="1537">
        <v>0</v>
      </c>
      <c r="N28" s="1538">
        <v>0</v>
      </c>
      <c r="O28" s="1539"/>
      <c r="P28" s="1540"/>
      <c r="Q28" s="1541">
        <v>1</v>
      </c>
      <c r="R28" s="1540">
        <v>1</v>
      </c>
      <c r="S28" s="1541"/>
      <c r="T28" s="1540"/>
      <c r="U28" s="1541"/>
      <c r="V28" s="1540"/>
      <c r="W28" s="1541">
        <v>7</v>
      </c>
      <c r="X28" s="1540">
        <v>7</v>
      </c>
      <c r="Y28" s="1541">
        <v>1</v>
      </c>
      <c r="Z28" s="1540">
        <v>1</v>
      </c>
      <c r="AA28" s="1541"/>
      <c r="AB28" s="1540"/>
      <c r="AC28" s="1542">
        <v>9</v>
      </c>
      <c r="AD28" s="1540">
        <v>9</v>
      </c>
      <c r="AE28" s="1513">
        <v>18</v>
      </c>
      <c r="AF28" s="1543" t="s">
        <v>916</v>
      </c>
    </row>
    <row r="29" spans="1:32" s="1465" customFormat="1" ht="18" customHeight="1">
      <c r="A29" s="1607"/>
      <c r="B29" s="1608"/>
      <c r="C29" s="1618" t="s">
        <v>877</v>
      </c>
      <c r="D29" s="1619"/>
      <c r="E29" s="1600">
        <f>SUM(E27:E28)</f>
        <v>1</v>
      </c>
      <c r="F29" s="1552">
        <f>SUM(F27:F28)</f>
        <v>1</v>
      </c>
      <c r="G29" s="1624">
        <f>SUM(G27:G28)</f>
        <v>0</v>
      </c>
      <c r="H29" s="1513">
        <f>SUM(H27:H28)</f>
        <v>0</v>
      </c>
      <c r="I29" s="1550"/>
      <c r="J29" s="1536">
        <f>SUM(J27,J28)</f>
        <v>0</v>
      </c>
      <c r="K29" s="1537">
        <f aca="true" t="shared" si="4" ref="K29:AD29">SUM(K27,K28)</f>
        <v>0</v>
      </c>
      <c r="L29" s="1537">
        <f t="shared" si="4"/>
        <v>0</v>
      </c>
      <c r="M29" s="1537">
        <f t="shared" si="4"/>
        <v>0</v>
      </c>
      <c r="N29" s="1538">
        <f t="shared" si="4"/>
        <v>0</v>
      </c>
      <c r="O29" s="1539">
        <f t="shared" si="4"/>
        <v>0</v>
      </c>
      <c r="P29" s="1540">
        <f t="shared" si="4"/>
        <v>0</v>
      </c>
      <c r="Q29" s="1541">
        <f t="shared" si="4"/>
        <v>2</v>
      </c>
      <c r="R29" s="1540">
        <f t="shared" si="4"/>
        <v>1</v>
      </c>
      <c r="S29" s="1541">
        <f t="shared" si="4"/>
        <v>0</v>
      </c>
      <c r="T29" s="1540">
        <f t="shared" si="4"/>
        <v>0</v>
      </c>
      <c r="U29" s="1541">
        <f t="shared" si="4"/>
        <v>0</v>
      </c>
      <c r="V29" s="1540">
        <f t="shared" si="4"/>
        <v>0</v>
      </c>
      <c r="W29" s="1541">
        <f t="shared" si="4"/>
        <v>14</v>
      </c>
      <c r="X29" s="1540">
        <f t="shared" si="4"/>
        <v>7</v>
      </c>
      <c r="Y29" s="1541">
        <f t="shared" si="4"/>
        <v>2</v>
      </c>
      <c r="Z29" s="1540">
        <f t="shared" si="4"/>
        <v>1</v>
      </c>
      <c r="AA29" s="1541">
        <f t="shared" si="4"/>
        <v>0</v>
      </c>
      <c r="AB29" s="1540">
        <f t="shared" si="4"/>
        <v>0</v>
      </c>
      <c r="AC29" s="1542">
        <f t="shared" si="4"/>
        <v>18</v>
      </c>
      <c r="AD29" s="1540">
        <f t="shared" si="4"/>
        <v>9</v>
      </c>
      <c r="AE29" s="1513">
        <f>SUM(AC29,AD29)</f>
        <v>27</v>
      </c>
      <c r="AF29" s="1543" t="s">
        <v>878</v>
      </c>
    </row>
    <row r="30" spans="1:32" s="1465" customFormat="1" ht="18" customHeight="1">
      <c r="A30" s="1607"/>
      <c r="B30" s="1608"/>
      <c r="C30" s="1561" t="s">
        <v>917</v>
      </c>
      <c r="D30" s="1577" t="s">
        <v>918</v>
      </c>
      <c r="E30" s="1563"/>
      <c r="F30" s="1564">
        <v>1</v>
      </c>
      <c r="G30" s="1565"/>
      <c r="H30" s="1566"/>
      <c r="I30" s="1567" t="s">
        <v>919</v>
      </c>
      <c r="J30" s="1568">
        <v>0</v>
      </c>
      <c r="K30" s="1569">
        <v>0</v>
      </c>
      <c r="L30" s="1569">
        <v>0</v>
      </c>
      <c r="M30" s="1569">
        <v>0</v>
      </c>
      <c r="N30" s="1570">
        <v>0</v>
      </c>
      <c r="O30" s="1571">
        <v>1</v>
      </c>
      <c r="P30" s="1572"/>
      <c r="Q30" s="1573">
        <v>2</v>
      </c>
      <c r="R30" s="1572"/>
      <c r="S30" s="1573"/>
      <c r="T30" s="1572"/>
      <c r="U30" s="1573">
        <v>2</v>
      </c>
      <c r="V30" s="1572"/>
      <c r="W30" s="1573"/>
      <c r="X30" s="1572"/>
      <c r="Y30" s="1573">
        <v>2</v>
      </c>
      <c r="Z30" s="1572"/>
      <c r="AA30" s="1573"/>
      <c r="AB30" s="1572"/>
      <c r="AC30" s="1574">
        <v>7</v>
      </c>
      <c r="AD30" s="1572">
        <v>0</v>
      </c>
      <c r="AE30" s="1566">
        <v>7</v>
      </c>
      <c r="AF30" s="1575" t="s">
        <v>920</v>
      </c>
    </row>
    <row r="31" spans="1:32" s="1465" customFormat="1" ht="18" customHeight="1">
      <c r="A31" s="1625"/>
      <c r="B31" s="1626"/>
      <c r="C31" s="1627" t="s">
        <v>921</v>
      </c>
      <c r="D31" s="1628"/>
      <c r="E31" s="1563">
        <f>+E30+E29+E26+E23</f>
        <v>3</v>
      </c>
      <c r="F31" s="1564">
        <f>+F30+F29+F26+F23</f>
        <v>3</v>
      </c>
      <c r="G31" s="1565">
        <f>+G30+G29+G26+G23</f>
        <v>0</v>
      </c>
      <c r="H31" s="1566">
        <f>+H30+H29+H26+H23</f>
        <v>0</v>
      </c>
      <c r="I31" s="1567"/>
      <c r="J31" s="1568">
        <f aca="true" t="shared" si="5" ref="J31:AE31">+J30+J29+J26+J23</f>
        <v>0</v>
      </c>
      <c r="K31" s="1569">
        <f t="shared" si="5"/>
        <v>0</v>
      </c>
      <c r="L31" s="1569">
        <f t="shared" si="5"/>
        <v>0</v>
      </c>
      <c r="M31" s="1569">
        <f t="shared" si="5"/>
        <v>0</v>
      </c>
      <c r="N31" s="1570">
        <f t="shared" si="5"/>
        <v>0</v>
      </c>
      <c r="O31" s="1571">
        <f t="shared" si="5"/>
        <v>4</v>
      </c>
      <c r="P31" s="1572">
        <f t="shared" si="5"/>
        <v>1</v>
      </c>
      <c r="Q31" s="1573">
        <f t="shared" si="5"/>
        <v>4</v>
      </c>
      <c r="R31" s="1572">
        <f t="shared" si="5"/>
        <v>1</v>
      </c>
      <c r="S31" s="1573">
        <f t="shared" si="5"/>
        <v>0</v>
      </c>
      <c r="T31" s="1572">
        <f t="shared" si="5"/>
        <v>0</v>
      </c>
      <c r="U31" s="1573">
        <f t="shared" si="5"/>
        <v>5</v>
      </c>
      <c r="V31" s="1572">
        <f t="shared" si="5"/>
        <v>1</v>
      </c>
      <c r="W31" s="1573">
        <f t="shared" si="5"/>
        <v>17</v>
      </c>
      <c r="X31" s="1572">
        <f t="shared" si="5"/>
        <v>8</v>
      </c>
      <c r="Y31" s="1573">
        <f t="shared" si="5"/>
        <v>10</v>
      </c>
      <c r="Z31" s="1572">
        <f t="shared" si="5"/>
        <v>3</v>
      </c>
      <c r="AA31" s="1573">
        <f t="shared" si="5"/>
        <v>0</v>
      </c>
      <c r="AB31" s="1572">
        <f t="shared" si="5"/>
        <v>0</v>
      </c>
      <c r="AC31" s="1574">
        <f t="shared" si="5"/>
        <v>40</v>
      </c>
      <c r="AD31" s="1572">
        <f t="shared" si="5"/>
        <v>14</v>
      </c>
      <c r="AE31" s="1566">
        <f t="shared" si="5"/>
        <v>54</v>
      </c>
      <c r="AF31" s="1575" t="s">
        <v>921</v>
      </c>
    </row>
    <row r="32" spans="1:32" s="1465" customFormat="1" ht="18" customHeight="1">
      <c r="A32" s="1580">
        <v>62</v>
      </c>
      <c r="B32" s="1581" t="s">
        <v>922</v>
      </c>
      <c r="C32" s="1561" t="s">
        <v>923</v>
      </c>
      <c r="D32" s="1628" t="s">
        <v>924</v>
      </c>
      <c r="E32" s="1563"/>
      <c r="F32" s="1564">
        <v>1</v>
      </c>
      <c r="G32" s="1565"/>
      <c r="H32" s="1566"/>
      <c r="I32" s="1567" t="s">
        <v>925</v>
      </c>
      <c r="J32" s="1568">
        <v>0</v>
      </c>
      <c r="K32" s="1569">
        <v>0</v>
      </c>
      <c r="L32" s="1569">
        <v>0</v>
      </c>
      <c r="M32" s="1569">
        <v>0</v>
      </c>
      <c r="N32" s="1570">
        <v>0</v>
      </c>
      <c r="O32" s="1571">
        <v>1</v>
      </c>
      <c r="P32" s="1572"/>
      <c r="Q32" s="1573"/>
      <c r="R32" s="1572"/>
      <c r="S32" s="1573"/>
      <c r="T32" s="1572"/>
      <c r="U32" s="1573">
        <v>1</v>
      </c>
      <c r="V32" s="1572"/>
      <c r="W32" s="1573"/>
      <c r="X32" s="1572"/>
      <c r="Y32" s="1573"/>
      <c r="Z32" s="1572"/>
      <c r="AA32" s="1573"/>
      <c r="AB32" s="1572"/>
      <c r="AC32" s="1574">
        <v>2</v>
      </c>
      <c r="AD32" s="1572">
        <v>0</v>
      </c>
      <c r="AE32" s="1566">
        <v>2</v>
      </c>
      <c r="AF32" s="1575" t="s">
        <v>926</v>
      </c>
    </row>
    <row r="33" spans="1:32" s="1465" customFormat="1" ht="18" customHeight="1">
      <c r="A33" s="1607"/>
      <c r="B33" s="1608"/>
      <c r="C33" s="1561" t="s">
        <v>927</v>
      </c>
      <c r="D33" s="1629">
        <v>20911</v>
      </c>
      <c r="E33" s="1630">
        <v>1</v>
      </c>
      <c r="F33" s="1631"/>
      <c r="G33" s="1565"/>
      <c r="H33" s="1566"/>
      <c r="I33" s="1567" t="s">
        <v>925</v>
      </c>
      <c r="J33" s="1568">
        <v>0</v>
      </c>
      <c r="K33" s="1569">
        <v>0</v>
      </c>
      <c r="L33" s="1569">
        <v>0</v>
      </c>
      <c r="M33" s="1569">
        <v>0</v>
      </c>
      <c r="N33" s="1570">
        <v>0</v>
      </c>
      <c r="O33" s="1571">
        <v>1</v>
      </c>
      <c r="P33" s="1572">
        <v>1</v>
      </c>
      <c r="Q33" s="1573"/>
      <c r="R33" s="1572"/>
      <c r="S33" s="1573"/>
      <c r="T33" s="1572"/>
      <c r="U33" s="1573">
        <v>1</v>
      </c>
      <c r="V33" s="1572">
        <v>1</v>
      </c>
      <c r="W33" s="1573"/>
      <c r="X33" s="1572"/>
      <c r="Y33" s="1573"/>
      <c r="Z33" s="1572"/>
      <c r="AA33" s="1573"/>
      <c r="AB33" s="1572"/>
      <c r="AC33" s="1574">
        <v>2</v>
      </c>
      <c r="AD33" s="1572">
        <v>2</v>
      </c>
      <c r="AE33" s="1566">
        <v>4</v>
      </c>
      <c r="AF33" s="1575" t="s">
        <v>928</v>
      </c>
    </row>
    <row r="34" spans="1:32" s="1465" customFormat="1" ht="18" customHeight="1">
      <c r="A34" s="1607"/>
      <c r="B34" s="1608"/>
      <c r="C34" s="1561" t="s">
        <v>929</v>
      </c>
      <c r="D34" s="1632" t="s">
        <v>930</v>
      </c>
      <c r="E34" s="1630"/>
      <c r="F34" s="1631">
        <v>1</v>
      </c>
      <c r="G34" s="1565"/>
      <c r="H34" s="1566"/>
      <c r="I34" s="1567" t="s">
        <v>931</v>
      </c>
      <c r="J34" s="1568">
        <v>0</v>
      </c>
      <c r="K34" s="1569">
        <v>0</v>
      </c>
      <c r="L34" s="1569">
        <v>0</v>
      </c>
      <c r="M34" s="1569">
        <v>0</v>
      </c>
      <c r="N34" s="1570">
        <v>0</v>
      </c>
      <c r="O34" s="1571"/>
      <c r="P34" s="1572"/>
      <c r="Q34" s="1573">
        <v>2</v>
      </c>
      <c r="R34" s="1572"/>
      <c r="S34" s="1573"/>
      <c r="T34" s="1572"/>
      <c r="U34" s="1573"/>
      <c r="V34" s="1572"/>
      <c r="W34" s="1573">
        <v>4</v>
      </c>
      <c r="X34" s="1572"/>
      <c r="Y34" s="1573"/>
      <c r="Z34" s="1572"/>
      <c r="AA34" s="1573"/>
      <c r="AB34" s="1572"/>
      <c r="AC34" s="1574">
        <v>6</v>
      </c>
      <c r="AD34" s="1572">
        <v>0</v>
      </c>
      <c r="AE34" s="1566">
        <v>6</v>
      </c>
      <c r="AF34" s="1575" t="s">
        <v>932</v>
      </c>
    </row>
    <row r="35" spans="1:32" s="1465" customFormat="1" ht="18" customHeight="1">
      <c r="A35" s="1625"/>
      <c r="B35" s="1626"/>
      <c r="C35" s="1627" t="s">
        <v>921</v>
      </c>
      <c r="D35" s="1632"/>
      <c r="E35" s="1630">
        <f>SUM(E32:E34)</f>
        <v>1</v>
      </c>
      <c r="F35" s="1631">
        <f>SUM(F32:F34)</f>
        <v>2</v>
      </c>
      <c r="G35" s="1565">
        <f>SUM(G32:G34)</f>
        <v>0</v>
      </c>
      <c r="H35" s="1566">
        <f>SUM(H32:H34)</f>
        <v>0</v>
      </c>
      <c r="I35" s="1567"/>
      <c r="J35" s="1568">
        <f aca="true" t="shared" si="6" ref="J35:AE35">SUM(J32:J34)</f>
        <v>0</v>
      </c>
      <c r="K35" s="1569">
        <f t="shared" si="6"/>
        <v>0</v>
      </c>
      <c r="L35" s="1569">
        <f t="shared" si="6"/>
        <v>0</v>
      </c>
      <c r="M35" s="1569">
        <f t="shared" si="6"/>
        <v>0</v>
      </c>
      <c r="N35" s="1570">
        <f t="shared" si="6"/>
        <v>0</v>
      </c>
      <c r="O35" s="1571">
        <f t="shared" si="6"/>
        <v>2</v>
      </c>
      <c r="P35" s="1572">
        <f t="shared" si="6"/>
        <v>1</v>
      </c>
      <c r="Q35" s="1573">
        <f t="shared" si="6"/>
        <v>2</v>
      </c>
      <c r="R35" s="1572">
        <f t="shared" si="6"/>
        <v>0</v>
      </c>
      <c r="S35" s="1573">
        <f t="shared" si="6"/>
        <v>0</v>
      </c>
      <c r="T35" s="1572">
        <f t="shared" si="6"/>
        <v>0</v>
      </c>
      <c r="U35" s="1573">
        <f t="shared" si="6"/>
        <v>2</v>
      </c>
      <c r="V35" s="1572">
        <f t="shared" si="6"/>
        <v>1</v>
      </c>
      <c r="W35" s="1573">
        <f t="shared" si="6"/>
        <v>4</v>
      </c>
      <c r="X35" s="1572">
        <f t="shared" si="6"/>
        <v>0</v>
      </c>
      <c r="Y35" s="1573">
        <f t="shared" si="6"/>
        <v>0</v>
      </c>
      <c r="Z35" s="1572">
        <f t="shared" si="6"/>
        <v>0</v>
      </c>
      <c r="AA35" s="1573">
        <f t="shared" si="6"/>
        <v>0</v>
      </c>
      <c r="AB35" s="1572">
        <f t="shared" si="6"/>
        <v>0</v>
      </c>
      <c r="AC35" s="1574">
        <f t="shared" si="6"/>
        <v>10</v>
      </c>
      <c r="AD35" s="1572">
        <f t="shared" si="6"/>
        <v>2</v>
      </c>
      <c r="AE35" s="1566">
        <f t="shared" si="6"/>
        <v>12</v>
      </c>
      <c r="AF35" s="1575" t="s">
        <v>921</v>
      </c>
    </row>
    <row r="36" spans="1:32" s="1465" customFormat="1" ht="18" customHeight="1">
      <c r="A36" s="1580">
        <v>65</v>
      </c>
      <c r="B36" s="1581" t="s">
        <v>933</v>
      </c>
      <c r="C36" s="1633" t="s">
        <v>934</v>
      </c>
      <c r="D36" s="1634" t="s">
        <v>935</v>
      </c>
      <c r="E36" s="1635"/>
      <c r="F36" s="1636">
        <v>1</v>
      </c>
      <c r="G36" s="1637"/>
      <c r="H36" s="1638"/>
      <c r="I36" s="1639" t="s">
        <v>936</v>
      </c>
      <c r="J36" s="1640">
        <v>0</v>
      </c>
      <c r="K36" s="1641">
        <v>0</v>
      </c>
      <c r="L36" s="1641">
        <v>0</v>
      </c>
      <c r="M36" s="1641">
        <v>0</v>
      </c>
      <c r="N36" s="1642">
        <v>0</v>
      </c>
      <c r="O36" s="1643">
        <v>1</v>
      </c>
      <c r="P36" s="1644"/>
      <c r="Q36" s="1645"/>
      <c r="R36" s="1644"/>
      <c r="S36" s="1645"/>
      <c r="T36" s="1644"/>
      <c r="U36" s="1645">
        <v>1</v>
      </c>
      <c r="V36" s="1644"/>
      <c r="W36" s="1645"/>
      <c r="X36" s="1644"/>
      <c r="Y36" s="1645">
        <v>1</v>
      </c>
      <c r="Z36" s="1644"/>
      <c r="AA36" s="1645"/>
      <c r="AB36" s="1644"/>
      <c r="AC36" s="1646">
        <v>3</v>
      </c>
      <c r="AD36" s="1644">
        <v>0</v>
      </c>
      <c r="AE36" s="1638">
        <v>3</v>
      </c>
      <c r="AF36" s="1647" t="s">
        <v>937</v>
      </c>
    </row>
    <row r="37" spans="1:32" s="1465" customFormat="1" ht="18" customHeight="1">
      <c r="A37" s="1607"/>
      <c r="B37" s="1608"/>
      <c r="C37" s="1648" t="s">
        <v>938</v>
      </c>
      <c r="D37" s="1649">
        <v>11846</v>
      </c>
      <c r="E37" s="1650"/>
      <c r="F37" s="1651">
        <v>1</v>
      </c>
      <c r="G37" s="1652"/>
      <c r="H37" s="1653"/>
      <c r="I37" s="1654" t="s">
        <v>863</v>
      </c>
      <c r="J37" s="1655">
        <v>0</v>
      </c>
      <c r="K37" s="1656">
        <v>0</v>
      </c>
      <c r="L37" s="1656">
        <v>0</v>
      </c>
      <c r="M37" s="1656">
        <v>0</v>
      </c>
      <c r="N37" s="1657">
        <v>0</v>
      </c>
      <c r="O37" s="1658">
        <v>2</v>
      </c>
      <c r="P37" s="1659"/>
      <c r="Q37" s="1660"/>
      <c r="R37" s="1659"/>
      <c r="S37" s="1660"/>
      <c r="T37" s="1659"/>
      <c r="U37" s="1660">
        <v>3</v>
      </c>
      <c r="V37" s="1659"/>
      <c r="W37" s="1660"/>
      <c r="X37" s="1659"/>
      <c r="Y37" s="1660">
        <v>1</v>
      </c>
      <c r="Z37" s="1659"/>
      <c r="AA37" s="1660"/>
      <c r="AB37" s="1659"/>
      <c r="AC37" s="1661">
        <v>6</v>
      </c>
      <c r="AD37" s="1659">
        <v>0</v>
      </c>
      <c r="AE37" s="1653">
        <v>6</v>
      </c>
      <c r="AF37" s="1662" t="s">
        <v>939</v>
      </c>
    </row>
    <row r="38" spans="1:32" s="1403" customFormat="1" ht="18" customHeight="1">
      <c r="A38" s="1607"/>
      <c r="B38" s="1608"/>
      <c r="C38" s="1633" t="s">
        <v>940</v>
      </c>
      <c r="D38" s="1663">
        <v>25903</v>
      </c>
      <c r="E38" s="1635"/>
      <c r="F38" s="1636">
        <v>1</v>
      </c>
      <c r="G38" s="1637"/>
      <c r="H38" s="1638"/>
      <c r="I38" s="1639" t="s">
        <v>912</v>
      </c>
      <c r="J38" s="1640">
        <v>0</v>
      </c>
      <c r="K38" s="1641">
        <v>0</v>
      </c>
      <c r="L38" s="1641">
        <v>0</v>
      </c>
      <c r="M38" s="1641">
        <v>0</v>
      </c>
      <c r="N38" s="1642">
        <v>0</v>
      </c>
      <c r="O38" s="1643"/>
      <c r="P38" s="1644"/>
      <c r="Q38" s="1645">
        <v>1</v>
      </c>
      <c r="R38" s="1644"/>
      <c r="S38" s="1645"/>
      <c r="T38" s="1644"/>
      <c r="U38" s="1645"/>
      <c r="V38" s="1644"/>
      <c r="W38" s="1645">
        <v>1</v>
      </c>
      <c r="X38" s="1644"/>
      <c r="Y38" s="1645">
        <v>1</v>
      </c>
      <c r="Z38" s="1644"/>
      <c r="AA38" s="1645">
        <v>1</v>
      </c>
      <c r="AB38" s="1644"/>
      <c r="AC38" s="1646">
        <v>4</v>
      </c>
      <c r="AD38" s="1644">
        <v>0</v>
      </c>
      <c r="AE38" s="1638">
        <v>4</v>
      </c>
      <c r="AF38" s="1647" t="s">
        <v>941</v>
      </c>
    </row>
    <row r="39" spans="1:32" s="1403" customFormat="1" ht="18" customHeight="1">
      <c r="A39" s="1607"/>
      <c r="B39" s="1608"/>
      <c r="C39" s="1664" t="s">
        <v>942</v>
      </c>
      <c r="D39" s="1663">
        <v>30042</v>
      </c>
      <c r="E39" s="1635"/>
      <c r="F39" s="1665">
        <v>1</v>
      </c>
      <c r="G39" s="1637"/>
      <c r="H39" s="1638"/>
      <c r="I39" s="1639" t="s">
        <v>943</v>
      </c>
      <c r="J39" s="1640">
        <v>0</v>
      </c>
      <c r="K39" s="1641">
        <v>0</v>
      </c>
      <c r="L39" s="1641">
        <v>0</v>
      </c>
      <c r="M39" s="1641">
        <v>0</v>
      </c>
      <c r="N39" s="1642">
        <v>0</v>
      </c>
      <c r="O39" s="1643">
        <v>1</v>
      </c>
      <c r="P39" s="1644"/>
      <c r="Q39" s="1645"/>
      <c r="R39" s="1644"/>
      <c r="S39" s="1645"/>
      <c r="T39" s="1644"/>
      <c r="U39" s="1645"/>
      <c r="V39" s="1644"/>
      <c r="W39" s="1645">
        <v>1</v>
      </c>
      <c r="X39" s="1644"/>
      <c r="Y39" s="1645">
        <v>1</v>
      </c>
      <c r="Z39" s="1644"/>
      <c r="AA39" s="1645"/>
      <c r="AB39" s="1644"/>
      <c r="AC39" s="1646">
        <v>3</v>
      </c>
      <c r="AD39" s="1644">
        <v>0</v>
      </c>
      <c r="AE39" s="1638">
        <v>3</v>
      </c>
      <c r="AF39" s="1647" t="s">
        <v>944</v>
      </c>
    </row>
    <row r="40" spans="1:32" s="1403" customFormat="1" ht="18" customHeight="1">
      <c r="A40" s="1607"/>
      <c r="B40" s="1608"/>
      <c r="C40" s="1664" t="s">
        <v>945</v>
      </c>
      <c r="D40" s="1663">
        <v>14655</v>
      </c>
      <c r="E40" s="1666"/>
      <c r="F40" s="1665">
        <v>1</v>
      </c>
      <c r="G40" s="1667"/>
      <c r="H40" s="1668"/>
      <c r="I40" s="1669" t="s">
        <v>863</v>
      </c>
      <c r="J40" s="1670">
        <v>0</v>
      </c>
      <c r="K40" s="1671">
        <v>0</v>
      </c>
      <c r="L40" s="1671">
        <v>0</v>
      </c>
      <c r="M40" s="1671">
        <v>0</v>
      </c>
      <c r="N40" s="1672">
        <v>0</v>
      </c>
      <c r="O40" s="1673">
        <v>1</v>
      </c>
      <c r="P40" s="1674"/>
      <c r="Q40" s="1675"/>
      <c r="R40" s="1674"/>
      <c r="S40" s="1675"/>
      <c r="T40" s="1674"/>
      <c r="U40" s="1675">
        <v>1</v>
      </c>
      <c r="V40" s="1674"/>
      <c r="W40" s="1675">
        <v>1</v>
      </c>
      <c r="X40" s="1674"/>
      <c r="Y40" s="1675">
        <v>1</v>
      </c>
      <c r="Z40" s="1674"/>
      <c r="AA40" s="1675"/>
      <c r="AB40" s="1674"/>
      <c r="AC40" s="1676">
        <v>4</v>
      </c>
      <c r="AD40" s="1674">
        <v>0</v>
      </c>
      <c r="AE40" s="1668">
        <v>4</v>
      </c>
      <c r="AF40" s="1677" t="s">
        <v>946</v>
      </c>
    </row>
    <row r="41" spans="1:32" s="1403" customFormat="1" ht="18" customHeight="1">
      <c r="A41" s="1625"/>
      <c r="B41" s="1626"/>
      <c r="C41" s="1678" t="s">
        <v>921</v>
      </c>
      <c r="D41" s="1679"/>
      <c r="E41" s="1666">
        <f>SUM(E36:E40)</f>
        <v>0</v>
      </c>
      <c r="F41" s="1680">
        <f>SUM(F36:F40)</f>
        <v>5</v>
      </c>
      <c r="G41" s="1681">
        <f>SUM(G36:G40)</f>
        <v>0</v>
      </c>
      <c r="H41" s="1682">
        <f>SUM(H36:H40)</f>
        <v>0</v>
      </c>
      <c r="I41" s="1683"/>
      <c r="J41" s="1684">
        <f>SUM(J36:J40)</f>
        <v>0</v>
      </c>
      <c r="K41" s="1680">
        <f aca="true" t="shared" si="7" ref="K41:AE41">SUM(K36:K40)</f>
        <v>0</v>
      </c>
      <c r="L41" s="1680">
        <f t="shared" si="7"/>
        <v>0</v>
      </c>
      <c r="M41" s="1680">
        <f t="shared" si="7"/>
        <v>0</v>
      </c>
      <c r="N41" s="1685">
        <f t="shared" si="7"/>
        <v>0</v>
      </c>
      <c r="O41" s="1686">
        <f t="shared" si="7"/>
        <v>5</v>
      </c>
      <c r="P41" s="1687">
        <f t="shared" si="7"/>
        <v>0</v>
      </c>
      <c r="Q41" s="1688">
        <f t="shared" si="7"/>
        <v>1</v>
      </c>
      <c r="R41" s="1687">
        <f t="shared" si="7"/>
        <v>0</v>
      </c>
      <c r="S41" s="1688">
        <f t="shared" si="7"/>
        <v>0</v>
      </c>
      <c r="T41" s="1687">
        <f t="shared" si="7"/>
        <v>0</v>
      </c>
      <c r="U41" s="1688">
        <f t="shared" si="7"/>
        <v>5</v>
      </c>
      <c r="V41" s="1687">
        <f t="shared" si="7"/>
        <v>0</v>
      </c>
      <c r="W41" s="1688">
        <f t="shared" si="7"/>
        <v>3</v>
      </c>
      <c r="X41" s="1687">
        <f t="shared" si="7"/>
        <v>0</v>
      </c>
      <c r="Y41" s="1688">
        <f t="shared" si="7"/>
        <v>5</v>
      </c>
      <c r="Z41" s="1687">
        <f t="shared" si="7"/>
        <v>0</v>
      </c>
      <c r="AA41" s="1688">
        <f t="shared" si="7"/>
        <v>1</v>
      </c>
      <c r="AB41" s="1687">
        <f t="shared" si="7"/>
        <v>0</v>
      </c>
      <c r="AC41" s="1689">
        <f t="shared" si="7"/>
        <v>20</v>
      </c>
      <c r="AD41" s="1687">
        <f t="shared" si="7"/>
        <v>0</v>
      </c>
      <c r="AE41" s="1682">
        <f t="shared" si="7"/>
        <v>20</v>
      </c>
      <c r="AF41" s="1690" t="s">
        <v>921</v>
      </c>
    </row>
    <row r="42" spans="1:32" s="1403" customFormat="1" ht="18" customHeight="1">
      <c r="A42" s="1559">
        <v>73</v>
      </c>
      <c r="B42" s="1449" t="s">
        <v>947</v>
      </c>
      <c r="C42" s="1691" t="s">
        <v>948</v>
      </c>
      <c r="D42" s="1692" t="s">
        <v>949</v>
      </c>
      <c r="E42" s="1693"/>
      <c r="F42" s="1694"/>
      <c r="G42" s="1695">
        <v>1</v>
      </c>
      <c r="H42" s="1696"/>
      <c r="I42" s="1697" t="s">
        <v>950</v>
      </c>
      <c r="J42" s="1591">
        <v>8</v>
      </c>
      <c r="K42" s="1592">
        <v>0</v>
      </c>
      <c r="L42" s="1592">
        <v>0</v>
      </c>
      <c r="M42" s="1592">
        <v>0</v>
      </c>
      <c r="N42" s="1593">
        <v>8</v>
      </c>
      <c r="O42" s="1594">
        <v>4</v>
      </c>
      <c r="P42" s="1595"/>
      <c r="Q42" s="1596"/>
      <c r="R42" s="1595"/>
      <c r="S42" s="1596"/>
      <c r="T42" s="1595"/>
      <c r="U42" s="1596">
        <v>4</v>
      </c>
      <c r="V42" s="1595"/>
      <c r="W42" s="1596">
        <v>9</v>
      </c>
      <c r="X42" s="1595"/>
      <c r="Y42" s="1596">
        <v>6</v>
      </c>
      <c r="Z42" s="1595"/>
      <c r="AA42" s="1596">
        <v>4</v>
      </c>
      <c r="AB42" s="1595"/>
      <c r="AC42" s="1597">
        <v>27</v>
      </c>
      <c r="AD42" s="1595">
        <v>0</v>
      </c>
      <c r="AE42" s="1696">
        <v>27</v>
      </c>
      <c r="AF42" s="1617" t="s">
        <v>951</v>
      </c>
    </row>
    <row r="43" spans="1:32" s="1403" customFormat="1" ht="18" customHeight="1">
      <c r="A43" s="1580" t="s">
        <v>952</v>
      </c>
      <c r="B43" s="1581" t="s">
        <v>953</v>
      </c>
      <c r="C43" s="1561" t="s">
        <v>954</v>
      </c>
      <c r="D43" s="1698" t="s">
        <v>955</v>
      </c>
      <c r="E43" s="1630"/>
      <c r="F43" s="1631">
        <v>1</v>
      </c>
      <c r="G43" s="1565"/>
      <c r="H43" s="1566"/>
      <c r="I43" s="1567" t="s">
        <v>893</v>
      </c>
      <c r="J43" s="1568">
        <v>0</v>
      </c>
      <c r="K43" s="1569">
        <v>0</v>
      </c>
      <c r="L43" s="1569">
        <v>0</v>
      </c>
      <c r="M43" s="1569">
        <v>0</v>
      </c>
      <c r="N43" s="1570">
        <v>0</v>
      </c>
      <c r="O43" s="1571">
        <v>1</v>
      </c>
      <c r="P43" s="1572"/>
      <c r="Q43" s="1573"/>
      <c r="R43" s="1572"/>
      <c r="S43" s="1573"/>
      <c r="T43" s="1572"/>
      <c r="U43" s="1573">
        <v>1</v>
      </c>
      <c r="V43" s="1572"/>
      <c r="W43" s="1573">
        <v>1</v>
      </c>
      <c r="X43" s="1572"/>
      <c r="Y43" s="1573">
        <v>2</v>
      </c>
      <c r="Z43" s="1572"/>
      <c r="AA43" s="1573"/>
      <c r="AB43" s="1572"/>
      <c r="AC43" s="1574">
        <v>5</v>
      </c>
      <c r="AD43" s="1572">
        <v>0</v>
      </c>
      <c r="AE43" s="1566">
        <v>5</v>
      </c>
      <c r="AF43" s="1575" t="s">
        <v>956</v>
      </c>
    </row>
    <row r="44" spans="1:32" s="1403" customFormat="1" ht="18" customHeight="1">
      <c r="A44" s="1607"/>
      <c r="B44" s="1608"/>
      <c r="C44" s="1699" t="s">
        <v>957</v>
      </c>
      <c r="D44" s="1700" t="s">
        <v>958</v>
      </c>
      <c r="E44" s="1563">
        <v>1</v>
      </c>
      <c r="F44" s="1701"/>
      <c r="G44" s="1702"/>
      <c r="H44" s="1578"/>
      <c r="I44" s="1703" t="s">
        <v>893</v>
      </c>
      <c r="J44" s="1704">
        <v>0</v>
      </c>
      <c r="K44" s="1701">
        <v>0</v>
      </c>
      <c r="L44" s="1701">
        <v>0</v>
      </c>
      <c r="M44" s="1701">
        <v>0</v>
      </c>
      <c r="N44" s="1705">
        <v>0</v>
      </c>
      <c r="O44" s="1706">
        <v>1</v>
      </c>
      <c r="P44" s="1707">
        <v>1</v>
      </c>
      <c r="Q44" s="1708"/>
      <c r="R44" s="1707"/>
      <c r="S44" s="1708"/>
      <c r="T44" s="1707"/>
      <c r="U44" s="1708">
        <v>1</v>
      </c>
      <c r="V44" s="1707">
        <v>1</v>
      </c>
      <c r="W44" s="1708">
        <v>1</v>
      </c>
      <c r="X44" s="1707">
        <v>1</v>
      </c>
      <c r="Y44" s="1708">
        <v>2</v>
      </c>
      <c r="Z44" s="1707">
        <v>2</v>
      </c>
      <c r="AA44" s="1708">
        <v>1</v>
      </c>
      <c r="AB44" s="1707"/>
      <c r="AC44" s="1709">
        <v>6</v>
      </c>
      <c r="AD44" s="1707">
        <v>5</v>
      </c>
      <c r="AE44" s="1578">
        <v>11</v>
      </c>
      <c r="AF44" s="1710" t="s">
        <v>959</v>
      </c>
    </row>
    <row r="45" spans="1:32" s="1403" customFormat="1" ht="18" customHeight="1">
      <c r="A45" s="1607"/>
      <c r="B45" s="1608"/>
      <c r="C45" s="1711" t="s">
        <v>960</v>
      </c>
      <c r="D45" s="1712" t="s">
        <v>961</v>
      </c>
      <c r="E45" s="1693"/>
      <c r="F45" s="1694">
        <v>1</v>
      </c>
      <c r="G45" s="1713"/>
      <c r="H45" s="1454"/>
      <c r="I45" s="1714" t="s">
        <v>962</v>
      </c>
      <c r="J45" s="1456">
        <v>0</v>
      </c>
      <c r="K45" s="1457">
        <v>0</v>
      </c>
      <c r="L45" s="1457">
        <v>0</v>
      </c>
      <c r="M45" s="1457">
        <v>0</v>
      </c>
      <c r="N45" s="1458">
        <v>0</v>
      </c>
      <c r="O45" s="1715">
        <v>5</v>
      </c>
      <c r="P45" s="1616"/>
      <c r="Q45" s="1450"/>
      <c r="R45" s="1616"/>
      <c r="S45" s="1450"/>
      <c r="T45" s="1616"/>
      <c r="U45" s="1450">
        <v>2</v>
      </c>
      <c r="V45" s="1616"/>
      <c r="W45" s="1450"/>
      <c r="X45" s="1616"/>
      <c r="Y45" s="1450">
        <v>2</v>
      </c>
      <c r="Z45" s="1616"/>
      <c r="AA45" s="1450"/>
      <c r="AB45" s="1616"/>
      <c r="AC45" s="1451">
        <v>9</v>
      </c>
      <c r="AD45" s="1616">
        <v>0</v>
      </c>
      <c r="AE45" s="1454">
        <v>9</v>
      </c>
      <c r="AF45" s="1617" t="s">
        <v>963</v>
      </c>
    </row>
    <row r="46" spans="1:32" s="1403" customFormat="1" ht="18" customHeight="1">
      <c r="A46" s="1607"/>
      <c r="B46" s="1608"/>
      <c r="C46" s="1699" t="s">
        <v>964</v>
      </c>
      <c r="D46" s="1628" t="s">
        <v>965</v>
      </c>
      <c r="E46" s="1563"/>
      <c r="F46" s="1564">
        <v>1</v>
      </c>
      <c r="G46" s="1701"/>
      <c r="H46" s="1566"/>
      <c r="I46" s="1567" t="s">
        <v>966</v>
      </c>
      <c r="J46" s="1568">
        <v>0</v>
      </c>
      <c r="K46" s="1569">
        <v>0</v>
      </c>
      <c r="L46" s="1569">
        <v>0</v>
      </c>
      <c r="M46" s="1569">
        <v>0</v>
      </c>
      <c r="N46" s="1570">
        <v>0</v>
      </c>
      <c r="O46" s="1574">
        <v>3</v>
      </c>
      <c r="P46" s="1572"/>
      <c r="Q46" s="1573"/>
      <c r="R46" s="1572"/>
      <c r="S46" s="1573"/>
      <c r="T46" s="1572"/>
      <c r="U46" s="1573">
        <v>1</v>
      </c>
      <c r="V46" s="1572"/>
      <c r="W46" s="1573"/>
      <c r="X46" s="1572"/>
      <c r="Y46" s="1573">
        <v>2</v>
      </c>
      <c r="Z46" s="1572">
        <v>1</v>
      </c>
      <c r="AA46" s="1573"/>
      <c r="AB46" s="1572"/>
      <c r="AC46" s="1574">
        <v>6</v>
      </c>
      <c r="AD46" s="1572">
        <v>1</v>
      </c>
      <c r="AE46" s="1566">
        <v>7</v>
      </c>
      <c r="AF46" s="1575" t="s">
        <v>967</v>
      </c>
    </row>
    <row r="47" spans="1:32" s="1403" customFormat="1" ht="18" customHeight="1">
      <c r="A47" s="1625"/>
      <c r="B47" s="1626"/>
      <c r="C47" s="1716" t="s">
        <v>921</v>
      </c>
      <c r="D47" s="1628"/>
      <c r="E47" s="1563">
        <f>SUM(E43:E46)</f>
        <v>1</v>
      </c>
      <c r="F47" s="1564">
        <f>SUM(F43:F46)</f>
        <v>3</v>
      </c>
      <c r="G47" s="1564">
        <f>SUM(G43:G46)</f>
        <v>0</v>
      </c>
      <c r="H47" s="1566">
        <f>SUM(H43:H46)</f>
        <v>0</v>
      </c>
      <c r="I47" s="1567"/>
      <c r="J47" s="1568">
        <f aca="true" t="shared" si="8" ref="J47:AE47">SUM(J43:J46)</f>
        <v>0</v>
      </c>
      <c r="K47" s="1569">
        <f t="shared" si="8"/>
        <v>0</v>
      </c>
      <c r="L47" s="1569">
        <f t="shared" si="8"/>
        <v>0</v>
      </c>
      <c r="M47" s="1569">
        <f t="shared" si="8"/>
        <v>0</v>
      </c>
      <c r="N47" s="1570">
        <f t="shared" si="8"/>
        <v>0</v>
      </c>
      <c r="O47" s="1574">
        <f t="shared" si="8"/>
        <v>10</v>
      </c>
      <c r="P47" s="1572">
        <f t="shared" si="8"/>
        <v>1</v>
      </c>
      <c r="Q47" s="1573">
        <f t="shared" si="8"/>
        <v>0</v>
      </c>
      <c r="R47" s="1572">
        <f t="shared" si="8"/>
        <v>0</v>
      </c>
      <c r="S47" s="1573">
        <f t="shared" si="8"/>
        <v>0</v>
      </c>
      <c r="T47" s="1572">
        <f t="shared" si="8"/>
        <v>0</v>
      </c>
      <c r="U47" s="1573">
        <f t="shared" si="8"/>
        <v>5</v>
      </c>
      <c r="V47" s="1572">
        <f t="shared" si="8"/>
        <v>1</v>
      </c>
      <c r="W47" s="1573">
        <f t="shared" si="8"/>
        <v>2</v>
      </c>
      <c r="X47" s="1572">
        <f t="shared" si="8"/>
        <v>1</v>
      </c>
      <c r="Y47" s="1573">
        <f t="shared" si="8"/>
        <v>8</v>
      </c>
      <c r="Z47" s="1572">
        <f t="shared" si="8"/>
        <v>3</v>
      </c>
      <c r="AA47" s="1573">
        <f t="shared" si="8"/>
        <v>1</v>
      </c>
      <c r="AB47" s="1572">
        <f t="shared" si="8"/>
        <v>0</v>
      </c>
      <c r="AC47" s="1574">
        <f t="shared" si="8"/>
        <v>26</v>
      </c>
      <c r="AD47" s="1572">
        <f t="shared" si="8"/>
        <v>6</v>
      </c>
      <c r="AE47" s="1566">
        <f t="shared" si="8"/>
        <v>32</v>
      </c>
      <c r="AF47" s="1575" t="s">
        <v>921</v>
      </c>
    </row>
    <row r="48" spans="1:32" s="1403" customFormat="1" ht="18" customHeight="1">
      <c r="A48" s="1607">
        <v>86</v>
      </c>
      <c r="B48" s="1608" t="s">
        <v>968</v>
      </c>
      <c r="C48" s="1611" t="s">
        <v>969</v>
      </c>
      <c r="D48" s="1532" t="s">
        <v>970</v>
      </c>
      <c r="E48" s="1591"/>
      <c r="F48" s="1592"/>
      <c r="G48" s="1717">
        <v>1</v>
      </c>
      <c r="H48" s="1566"/>
      <c r="I48" s="1567" t="s">
        <v>971</v>
      </c>
      <c r="J48" s="1568">
        <v>19</v>
      </c>
      <c r="K48" s="1569">
        <v>0</v>
      </c>
      <c r="L48" s="1569">
        <v>0</v>
      </c>
      <c r="M48" s="1569">
        <v>0</v>
      </c>
      <c r="N48" s="1570">
        <v>19</v>
      </c>
      <c r="O48" s="1574">
        <v>6</v>
      </c>
      <c r="P48" s="1572"/>
      <c r="Q48" s="1573"/>
      <c r="R48" s="1572"/>
      <c r="S48" s="1573"/>
      <c r="T48" s="1572"/>
      <c r="U48" s="1573">
        <v>4</v>
      </c>
      <c r="V48" s="1572"/>
      <c r="W48" s="1573">
        <v>3</v>
      </c>
      <c r="X48" s="1572"/>
      <c r="Y48" s="1573">
        <v>6</v>
      </c>
      <c r="Z48" s="1572"/>
      <c r="AA48" s="1573"/>
      <c r="AB48" s="1572"/>
      <c r="AC48" s="1574">
        <v>19</v>
      </c>
      <c r="AD48" s="1572">
        <v>0</v>
      </c>
      <c r="AE48" s="1566">
        <v>19</v>
      </c>
      <c r="AF48" s="1575" t="s">
        <v>972</v>
      </c>
    </row>
    <row r="49" spans="1:32" s="1403" customFormat="1" ht="18" customHeight="1">
      <c r="A49" s="1718"/>
      <c r="B49" s="1719"/>
      <c r="C49" s="1623" t="s">
        <v>973</v>
      </c>
      <c r="D49" s="1518" t="s">
        <v>974</v>
      </c>
      <c r="E49" s="1519">
        <v>1</v>
      </c>
      <c r="F49" s="1520"/>
      <c r="G49" s="1624"/>
      <c r="H49" s="1513"/>
      <c r="I49" s="1535" t="s">
        <v>975</v>
      </c>
      <c r="J49" s="1536">
        <v>0</v>
      </c>
      <c r="K49" s="1537">
        <v>0</v>
      </c>
      <c r="L49" s="1537">
        <v>0</v>
      </c>
      <c r="M49" s="1537">
        <v>0</v>
      </c>
      <c r="N49" s="1538">
        <v>0</v>
      </c>
      <c r="O49" s="1529">
        <v>1</v>
      </c>
      <c r="P49" s="1540">
        <v>1</v>
      </c>
      <c r="Q49" s="1541"/>
      <c r="R49" s="1540"/>
      <c r="S49" s="1541"/>
      <c r="T49" s="1540"/>
      <c r="U49" s="1541">
        <v>4</v>
      </c>
      <c r="V49" s="1540">
        <v>4</v>
      </c>
      <c r="W49" s="1541"/>
      <c r="X49" s="1540"/>
      <c r="Y49" s="1541">
        <v>3</v>
      </c>
      <c r="Z49" s="1540">
        <v>3</v>
      </c>
      <c r="AA49" s="1541"/>
      <c r="AB49" s="1540"/>
      <c r="AC49" s="1542">
        <v>8</v>
      </c>
      <c r="AD49" s="1540">
        <v>8</v>
      </c>
      <c r="AE49" s="1513">
        <v>16</v>
      </c>
      <c r="AF49" s="1543" t="s">
        <v>976</v>
      </c>
    </row>
    <row r="50" spans="1:32" s="1403" customFormat="1" ht="18" customHeight="1">
      <c r="A50" s="1720"/>
      <c r="B50" s="1721"/>
      <c r="C50" s="1598" t="s">
        <v>877</v>
      </c>
      <c r="D50" s="1619"/>
      <c r="E50" s="1551">
        <f>SUM(E48:E49)</f>
        <v>1</v>
      </c>
      <c r="F50" s="1552">
        <f>SUM(F48:F49)</f>
        <v>0</v>
      </c>
      <c r="G50" s="1548">
        <f>SUM(G48:G49)</f>
        <v>1</v>
      </c>
      <c r="H50" s="1549">
        <f>SUM(H48:H49)</f>
        <v>0</v>
      </c>
      <c r="I50" s="1722"/>
      <c r="J50" s="1551">
        <f>SUM(J48,J49)</f>
        <v>19</v>
      </c>
      <c r="K50" s="1552">
        <f aca="true" t="shared" si="9" ref="K50:AD50">SUM(K48,K49)</f>
        <v>0</v>
      </c>
      <c r="L50" s="1552">
        <f t="shared" si="9"/>
        <v>0</v>
      </c>
      <c r="M50" s="1552">
        <f t="shared" si="9"/>
        <v>0</v>
      </c>
      <c r="N50" s="1553">
        <f t="shared" si="9"/>
        <v>19</v>
      </c>
      <c r="O50" s="1557">
        <f t="shared" si="9"/>
        <v>7</v>
      </c>
      <c r="P50" s="1555">
        <f t="shared" si="9"/>
        <v>1</v>
      </c>
      <c r="Q50" s="1556">
        <f t="shared" si="9"/>
        <v>0</v>
      </c>
      <c r="R50" s="1555">
        <f t="shared" si="9"/>
        <v>0</v>
      </c>
      <c r="S50" s="1556">
        <f t="shared" si="9"/>
        <v>0</v>
      </c>
      <c r="T50" s="1555">
        <f t="shared" si="9"/>
        <v>0</v>
      </c>
      <c r="U50" s="1556">
        <f t="shared" si="9"/>
        <v>8</v>
      </c>
      <c r="V50" s="1555">
        <f t="shared" si="9"/>
        <v>4</v>
      </c>
      <c r="W50" s="1556">
        <f t="shared" si="9"/>
        <v>3</v>
      </c>
      <c r="X50" s="1555">
        <f t="shared" si="9"/>
        <v>0</v>
      </c>
      <c r="Y50" s="1556">
        <f t="shared" si="9"/>
        <v>9</v>
      </c>
      <c r="Z50" s="1555">
        <f t="shared" si="9"/>
        <v>3</v>
      </c>
      <c r="AA50" s="1556">
        <f t="shared" si="9"/>
        <v>0</v>
      </c>
      <c r="AB50" s="1555">
        <f t="shared" si="9"/>
        <v>0</v>
      </c>
      <c r="AC50" s="1557">
        <f>SUM(AC48,AC49)</f>
        <v>27</v>
      </c>
      <c r="AD50" s="1555">
        <f t="shared" si="9"/>
        <v>8</v>
      </c>
      <c r="AE50" s="1549">
        <f>SUM(AC50,AD50)</f>
        <v>35</v>
      </c>
      <c r="AF50" s="1558" t="s">
        <v>878</v>
      </c>
    </row>
    <row r="51" spans="1:32" s="1403" customFormat="1" ht="18" customHeight="1">
      <c r="A51" s="1580">
        <v>93</v>
      </c>
      <c r="B51" s="1581" t="s">
        <v>629</v>
      </c>
      <c r="C51" s="1723" t="s">
        <v>977</v>
      </c>
      <c r="D51" s="1518" t="s">
        <v>978</v>
      </c>
      <c r="E51" s="1452">
        <v>1</v>
      </c>
      <c r="F51" s="1717"/>
      <c r="G51" s="1584"/>
      <c r="H51" s="1454"/>
      <c r="I51" s="1567" t="s">
        <v>858</v>
      </c>
      <c r="J51" s="1568">
        <v>0</v>
      </c>
      <c r="K51" s="1569">
        <v>0</v>
      </c>
      <c r="L51" s="1569">
        <v>0</v>
      </c>
      <c r="M51" s="1569">
        <v>0</v>
      </c>
      <c r="N51" s="1570">
        <v>0</v>
      </c>
      <c r="O51" s="1574">
        <v>1</v>
      </c>
      <c r="P51" s="1572"/>
      <c r="Q51" s="1573"/>
      <c r="R51" s="1572"/>
      <c r="S51" s="1573"/>
      <c r="T51" s="1572"/>
      <c r="U51" s="1573">
        <v>1</v>
      </c>
      <c r="V51" s="1572">
        <v>0</v>
      </c>
      <c r="W51" s="1573">
        <v>1</v>
      </c>
      <c r="X51" s="1572">
        <v>0</v>
      </c>
      <c r="Y51" s="1573"/>
      <c r="Z51" s="1572"/>
      <c r="AA51" s="1573"/>
      <c r="AB51" s="1572"/>
      <c r="AC51" s="1574">
        <v>3</v>
      </c>
      <c r="AD51" s="1572">
        <v>0</v>
      </c>
      <c r="AE51" s="1566">
        <v>3</v>
      </c>
      <c r="AF51" s="1575" t="s">
        <v>979</v>
      </c>
    </row>
    <row r="52" spans="1:32" s="1403" customFormat="1" ht="18" customHeight="1">
      <c r="A52" s="1607"/>
      <c r="B52" s="1608"/>
      <c r="C52" s="1724" t="s">
        <v>980</v>
      </c>
      <c r="D52" s="1518" t="s">
        <v>981</v>
      </c>
      <c r="E52" s="1519"/>
      <c r="F52" s="1534">
        <v>1</v>
      </c>
      <c r="G52" s="1534"/>
      <c r="H52" s="1522"/>
      <c r="I52" s="1531" t="s">
        <v>925</v>
      </c>
      <c r="J52" s="1524">
        <v>0</v>
      </c>
      <c r="K52" s="1520">
        <v>0</v>
      </c>
      <c r="L52" s="1520">
        <v>0</v>
      </c>
      <c r="M52" s="1520">
        <v>0</v>
      </c>
      <c r="N52" s="1525">
        <v>0</v>
      </c>
      <c r="O52" s="1529">
        <v>1</v>
      </c>
      <c r="P52" s="1527">
        <v>1</v>
      </c>
      <c r="Q52" s="1528"/>
      <c r="R52" s="1527"/>
      <c r="S52" s="1528"/>
      <c r="T52" s="1527"/>
      <c r="U52" s="1528">
        <v>1</v>
      </c>
      <c r="V52" s="1527">
        <v>1</v>
      </c>
      <c r="W52" s="1528">
        <v>1</v>
      </c>
      <c r="X52" s="1527">
        <v>1</v>
      </c>
      <c r="Y52" s="1528"/>
      <c r="Z52" s="1527"/>
      <c r="AA52" s="1528"/>
      <c r="AB52" s="1527"/>
      <c r="AC52" s="1529">
        <v>3</v>
      </c>
      <c r="AD52" s="1527">
        <v>3</v>
      </c>
      <c r="AE52" s="1522">
        <v>6</v>
      </c>
      <c r="AF52" s="1530" t="s">
        <v>982</v>
      </c>
    </row>
    <row r="53" spans="1:32" s="1403" customFormat="1" ht="18" customHeight="1">
      <c r="A53" s="1607"/>
      <c r="B53" s="1608"/>
      <c r="C53" s="1724" t="s">
        <v>983</v>
      </c>
      <c r="D53" s="1590" t="s">
        <v>984</v>
      </c>
      <c r="E53" s="1533"/>
      <c r="F53" s="1521">
        <v>1</v>
      </c>
      <c r="G53" s="1534"/>
      <c r="H53" s="1522"/>
      <c r="I53" s="1523" t="s">
        <v>925</v>
      </c>
      <c r="J53" s="1524">
        <v>0</v>
      </c>
      <c r="K53" s="1520">
        <v>0</v>
      </c>
      <c r="L53" s="1520">
        <v>0</v>
      </c>
      <c r="M53" s="1520">
        <v>0</v>
      </c>
      <c r="N53" s="1525">
        <v>0</v>
      </c>
      <c r="O53" s="1529">
        <v>1</v>
      </c>
      <c r="P53" s="1527"/>
      <c r="Q53" s="1528"/>
      <c r="R53" s="1527"/>
      <c r="S53" s="1528"/>
      <c r="T53" s="1527"/>
      <c r="U53" s="1528">
        <v>3</v>
      </c>
      <c r="V53" s="1527"/>
      <c r="W53" s="1528">
        <v>1</v>
      </c>
      <c r="X53" s="1527"/>
      <c r="Y53" s="1528">
        <v>1</v>
      </c>
      <c r="Z53" s="1527"/>
      <c r="AA53" s="1528"/>
      <c r="AB53" s="1527"/>
      <c r="AC53" s="1529">
        <v>6</v>
      </c>
      <c r="AD53" s="1527">
        <v>0</v>
      </c>
      <c r="AE53" s="1522">
        <v>6</v>
      </c>
      <c r="AF53" s="1530" t="s">
        <v>985</v>
      </c>
    </row>
    <row r="54" spans="1:32" s="1403" customFormat="1" ht="18" customHeight="1">
      <c r="A54" s="1607"/>
      <c r="B54" s="1608"/>
      <c r="C54" s="1724" t="s">
        <v>986</v>
      </c>
      <c r="D54" s="1725">
        <v>29312</v>
      </c>
      <c r="E54" s="1533"/>
      <c r="F54" s="1521">
        <v>1</v>
      </c>
      <c r="G54" s="1534"/>
      <c r="H54" s="1522"/>
      <c r="I54" s="1523" t="s">
        <v>925</v>
      </c>
      <c r="J54" s="1524">
        <v>0</v>
      </c>
      <c r="K54" s="1520">
        <v>0</v>
      </c>
      <c r="L54" s="1520">
        <v>0</v>
      </c>
      <c r="M54" s="1520">
        <v>0</v>
      </c>
      <c r="N54" s="1525">
        <v>0</v>
      </c>
      <c r="O54" s="1529">
        <v>1</v>
      </c>
      <c r="P54" s="1527"/>
      <c r="Q54" s="1528"/>
      <c r="R54" s="1527"/>
      <c r="S54" s="1528"/>
      <c r="T54" s="1527"/>
      <c r="U54" s="1528">
        <v>3</v>
      </c>
      <c r="V54" s="1527">
        <v>2</v>
      </c>
      <c r="W54" s="1528"/>
      <c r="X54" s="1527"/>
      <c r="Y54" s="1528">
        <v>1</v>
      </c>
      <c r="Z54" s="1527"/>
      <c r="AA54" s="1528"/>
      <c r="AB54" s="1527"/>
      <c r="AC54" s="1529">
        <v>5</v>
      </c>
      <c r="AD54" s="1527">
        <v>2</v>
      </c>
      <c r="AE54" s="1522">
        <v>7</v>
      </c>
      <c r="AF54" s="1530" t="s">
        <v>987</v>
      </c>
    </row>
    <row r="55" spans="1:32" s="1403" customFormat="1" ht="18" customHeight="1">
      <c r="A55" s="1625"/>
      <c r="B55" s="1626"/>
      <c r="C55" s="1726" t="s">
        <v>877</v>
      </c>
      <c r="D55" s="1727"/>
      <c r="E55" s="1452">
        <f>SUM(E51:E54)</f>
        <v>1</v>
      </c>
      <c r="F55" s="1453">
        <f>SUM(F51:F54)</f>
        <v>3</v>
      </c>
      <c r="G55" s="1453">
        <f>SUM(G51:G54)</f>
        <v>0</v>
      </c>
      <c r="H55" s="1454">
        <f>SUM(H51:H54)</f>
        <v>0</v>
      </c>
      <c r="I55" s="1728"/>
      <c r="J55" s="1456">
        <f>SUM(J51,J52)</f>
        <v>0</v>
      </c>
      <c r="K55" s="1457">
        <f>SUM(K51,K52)</f>
        <v>0</v>
      </c>
      <c r="L55" s="1457">
        <f>SUM(L51,L52)</f>
        <v>0</v>
      </c>
      <c r="M55" s="1457">
        <f>SUM(M51,M52)</f>
        <v>0</v>
      </c>
      <c r="N55" s="1729">
        <f>SUM(N51,N52)</f>
        <v>0</v>
      </c>
      <c r="O55" s="1451">
        <f>SUM(O51,O52:O54)</f>
        <v>4</v>
      </c>
      <c r="P55" s="1616">
        <f aca="true" t="shared" si="10" ref="P55:AB55">SUM(P51,P52:P54)</f>
        <v>1</v>
      </c>
      <c r="Q55" s="1450">
        <f t="shared" si="10"/>
        <v>0</v>
      </c>
      <c r="R55" s="1616">
        <f t="shared" si="10"/>
        <v>0</v>
      </c>
      <c r="S55" s="1450">
        <f t="shared" si="10"/>
        <v>0</v>
      </c>
      <c r="T55" s="1616">
        <f t="shared" si="10"/>
        <v>0</v>
      </c>
      <c r="U55" s="1450">
        <f t="shared" si="10"/>
        <v>8</v>
      </c>
      <c r="V55" s="1616">
        <f t="shared" si="10"/>
        <v>3</v>
      </c>
      <c r="W55" s="1450">
        <f t="shared" si="10"/>
        <v>3</v>
      </c>
      <c r="X55" s="1616">
        <f t="shared" si="10"/>
        <v>1</v>
      </c>
      <c r="Y55" s="1450">
        <f t="shared" si="10"/>
        <v>2</v>
      </c>
      <c r="Z55" s="1616">
        <f t="shared" si="10"/>
        <v>0</v>
      </c>
      <c r="AA55" s="1450">
        <f t="shared" si="10"/>
        <v>0</v>
      </c>
      <c r="AB55" s="1616">
        <f t="shared" si="10"/>
        <v>0</v>
      </c>
      <c r="AC55" s="1451">
        <f>SUM(AC51,AC52:AC54)</f>
        <v>17</v>
      </c>
      <c r="AD55" s="1616">
        <f>SUM(AD51,AD52:AD54)</f>
        <v>5</v>
      </c>
      <c r="AE55" s="1454">
        <f>SUM(AC55,AD55)</f>
        <v>22</v>
      </c>
      <c r="AF55" s="1617" t="s">
        <v>878</v>
      </c>
    </row>
    <row r="56" spans="1:32" s="1403" customFormat="1" ht="18" customHeight="1" thickBot="1">
      <c r="A56" s="1730">
        <v>95</v>
      </c>
      <c r="B56" s="1731" t="s">
        <v>988</v>
      </c>
      <c r="C56" s="1732" t="s">
        <v>989</v>
      </c>
      <c r="D56" s="1733" t="s">
        <v>990</v>
      </c>
      <c r="E56" s="1734"/>
      <c r="F56" s="1735">
        <v>1</v>
      </c>
      <c r="G56" s="1736"/>
      <c r="H56" s="1737"/>
      <c r="I56" s="1738" t="s">
        <v>991</v>
      </c>
      <c r="J56" s="1739">
        <v>0</v>
      </c>
      <c r="K56" s="1740">
        <v>0</v>
      </c>
      <c r="L56" s="1740">
        <v>0</v>
      </c>
      <c r="M56" s="1740">
        <v>0</v>
      </c>
      <c r="N56" s="1741">
        <v>0</v>
      </c>
      <c r="O56" s="1742">
        <v>1</v>
      </c>
      <c r="P56" s="1743"/>
      <c r="Q56" s="1744"/>
      <c r="R56" s="1743"/>
      <c r="S56" s="1744"/>
      <c r="T56" s="1743"/>
      <c r="U56" s="1744">
        <v>3</v>
      </c>
      <c r="V56" s="1743"/>
      <c r="W56" s="1744"/>
      <c r="X56" s="1743"/>
      <c r="Y56" s="1744">
        <v>1</v>
      </c>
      <c r="Z56" s="1743"/>
      <c r="AA56" s="1744"/>
      <c r="AB56" s="1743"/>
      <c r="AC56" s="1742">
        <v>5</v>
      </c>
      <c r="AD56" s="1743">
        <v>0</v>
      </c>
      <c r="AE56" s="1737">
        <v>5</v>
      </c>
      <c r="AF56" s="1745" t="s">
        <v>992</v>
      </c>
    </row>
    <row r="57" spans="1:32" s="1403" customFormat="1" ht="18" customHeight="1">
      <c r="A57" s="1746" t="s">
        <v>993</v>
      </c>
      <c r="B57" s="1747" t="s">
        <v>994</v>
      </c>
      <c r="C57" s="1748"/>
      <c r="D57" s="1748"/>
      <c r="E57" s="1748"/>
      <c r="F57" s="1748"/>
      <c r="G57" s="1748"/>
      <c r="H57" s="1748"/>
      <c r="I57" s="1748"/>
      <c r="J57" s="1748"/>
      <c r="K57" s="1748"/>
      <c r="L57" s="1748"/>
      <c r="M57" s="1748"/>
      <c r="N57" s="1748"/>
      <c r="O57" s="1748"/>
      <c r="P57" s="1748"/>
      <c r="Q57" s="1748"/>
      <c r="R57" s="1748"/>
      <c r="S57" s="1748"/>
      <c r="T57" s="1748"/>
      <c r="U57" s="1748"/>
      <c r="V57" s="1748"/>
      <c r="W57" s="1749"/>
      <c r="X57" s="1749"/>
      <c r="Y57" s="1749"/>
      <c r="Z57" s="1749"/>
      <c r="AA57" s="1749"/>
      <c r="AB57" s="1749"/>
      <c r="AC57" s="1749"/>
      <c r="AD57" s="1749"/>
      <c r="AE57" s="1749"/>
      <c r="AF57" s="1750"/>
    </row>
    <row r="58" spans="2:32" s="1403" customFormat="1" ht="18" customHeight="1">
      <c r="B58" s="1465" t="s">
        <v>995</v>
      </c>
      <c r="C58" s="1465"/>
      <c r="D58" s="1465"/>
      <c r="E58" s="1465"/>
      <c r="F58" s="1465"/>
      <c r="G58" s="1465"/>
      <c r="H58" s="1465"/>
      <c r="I58" s="1465"/>
      <c r="J58" s="1465"/>
      <c r="K58" s="1465"/>
      <c r="L58" s="1465"/>
      <c r="M58" s="1465"/>
      <c r="N58" s="1465"/>
      <c r="O58" s="1465"/>
      <c r="P58" s="1751"/>
      <c r="Q58" s="1751"/>
      <c r="R58" s="1751"/>
      <c r="S58" s="1751"/>
      <c r="T58" s="1751"/>
      <c r="U58" s="1751"/>
      <c r="V58" s="1751"/>
      <c r="W58" s="1751"/>
      <c r="X58" s="1751"/>
      <c r="Y58" s="1751"/>
      <c r="Z58" s="1751"/>
      <c r="AA58" s="1465"/>
      <c r="AB58" s="1465"/>
      <c r="AC58" s="1465"/>
      <c r="AD58" s="1465"/>
      <c r="AE58" s="1465"/>
      <c r="AF58" s="1460"/>
    </row>
    <row r="59" spans="1:32" s="1403" customFormat="1" ht="18" customHeight="1">
      <c r="A59" s="1752"/>
      <c r="B59" s="1753" t="s">
        <v>996</v>
      </c>
      <c r="C59" s="1753"/>
      <c r="D59" s="1753"/>
      <c r="E59" s="1753"/>
      <c r="F59" s="1753"/>
      <c r="G59" s="1753"/>
      <c r="H59" s="1753"/>
      <c r="I59" s="1753"/>
      <c r="J59" s="1753"/>
      <c r="K59" s="1753"/>
      <c r="L59" s="1753"/>
      <c r="M59" s="1753"/>
      <c r="N59" s="1753"/>
      <c r="O59" s="1753"/>
      <c r="P59" s="1753"/>
      <c r="Q59" s="1753"/>
      <c r="R59" s="1753"/>
      <c r="S59" s="1753"/>
      <c r="T59" s="1753"/>
      <c r="U59" s="1753"/>
      <c r="V59" s="1753"/>
      <c r="W59" s="1753"/>
      <c r="X59" s="1753"/>
      <c r="Y59" s="1753"/>
      <c r="Z59" s="1753"/>
      <c r="AA59" s="1465"/>
      <c r="AB59" s="1465"/>
      <c r="AC59" s="1465"/>
      <c r="AD59" s="1465"/>
      <c r="AE59" s="1465"/>
      <c r="AF59" s="1460"/>
    </row>
  </sheetData>
  <sheetProtection/>
  <mergeCells count="31">
    <mergeCell ref="A48:A50"/>
    <mergeCell ref="B48:B50"/>
    <mergeCell ref="A51:A55"/>
    <mergeCell ref="B51:B55"/>
    <mergeCell ref="A32:A35"/>
    <mergeCell ref="B32:B35"/>
    <mergeCell ref="A36:A41"/>
    <mergeCell ref="B36:B41"/>
    <mergeCell ref="A43:A47"/>
    <mergeCell ref="B43:B47"/>
    <mergeCell ref="A13:A17"/>
    <mergeCell ref="B13:B17"/>
    <mergeCell ref="A20:A22"/>
    <mergeCell ref="B20:B22"/>
    <mergeCell ref="A23:A31"/>
    <mergeCell ref="B23:B31"/>
    <mergeCell ref="O2:AE2"/>
    <mergeCell ref="O3:P3"/>
    <mergeCell ref="Q3:R3"/>
    <mergeCell ref="S3:T3"/>
    <mergeCell ref="U3:V3"/>
    <mergeCell ref="W3:X3"/>
    <mergeCell ref="Y3:Z3"/>
    <mergeCell ref="AA3:AB3"/>
    <mergeCell ref="AC3:AE3"/>
    <mergeCell ref="A2:A4"/>
    <mergeCell ref="C2:C4"/>
    <mergeCell ref="D2:D4"/>
    <mergeCell ref="E2:H3"/>
    <mergeCell ref="I2:I4"/>
    <mergeCell ref="J2:N3"/>
  </mergeCells>
  <printOptions horizontalCentered="1" verticalCentered="1"/>
  <pageMargins left="0.7874015748031497" right="0.6299212598425197" top="0.2755905511811024" bottom="0.1968503937007874" header="0.15748031496062992" footer="0.15748031496062992"/>
  <pageSetup fitToHeight="1" fitToWidth="1" horizontalDpi="600" verticalDpi="600" orientation="landscape" paperSize="9" scale="46" r:id="rId1"/>
</worksheet>
</file>

<file path=xl/worksheets/sheet24.xml><?xml version="1.0" encoding="utf-8"?>
<worksheet xmlns="http://schemas.openxmlformats.org/spreadsheetml/2006/main" xmlns:r="http://schemas.openxmlformats.org/officeDocument/2006/relationships">
  <dimension ref="A1:AP63"/>
  <sheetViews>
    <sheetView view="pageBreakPreview" zoomScaleSheetLayoutView="100" zoomScalePageLayoutView="0" workbookViewId="0" topLeftCell="A1">
      <pane xSplit="3" ySplit="10" topLeftCell="P11" activePane="bottomRight" state="frozen"/>
      <selection pane="topLeft" activeCell="AF11" sqref="AF11"/>
      <selection pane="topRight" activeCell="AF11" sqref="AF11"/>
      <selection pane="bottomLeft" activeCell="AF11" sqref="AF11"/>
      <selection pane="bottomRight" activeCell="Q24" sqref="Q24"/>
    </sheetView>
  </sheetViews>
  <sheetFormatPr defaultColWidth="9.00390625" defaultRowHeight="16.5" customHeight="1"/>
  <cols>
    <col min="1" max="1" width="7.75390625" style="1755" customWidth="1"/>
    <col min="2" max="2" width="12.75390625" style="1755" customWidth="1"/>
    <col min="3" max="3" width="20.75390625" style="1755" customWidth="1"/>
    <col min="4" max="18" width="15.75390625" style="1755" customWidth="1"/>
    <col min="19" max="19" width="14.75390625" style="1755" customWidth="1"/>
    <col min="20" max="20" width="7.75390625" style="1755" customWidth="1"/>
    <col min="21" max="21" width="12.75390625" style="1755" customWidth="1"/>
    <col min="22" max="22" width="20.75390625" style="1755" customWidth="1"/>
    <col min="23" max="37" width="15.75390625" style="1755" customWidth="1"/>
    <col min="38" max="38" width="14.75390625" style="1755" customWidth="1"/>
    <col min="39" max="41" width="9.125" style="1755" customWidth="1"/>
    <col min="42" max="42" width="16.25390625" style="1755" customWidth="1"/>
    <col min="43" max="44" width="9.125" style="1755" customWidth="1"/>
    <col min="45" max="16384" width="9.125" style="1755" customWidth="1"/>
  </cols>
  <sheetData>
    <row r="1" spans="2:24" ht="16.5" customHeight="1" thickBot="1">
      <c r="B1" s="1756" t="s">
        <v>997</v>
      </c>
      <c r="C1" s="1757"/>
      <c r="D1" s="1757"/>
      <c r="T1" s="1756"/>
      <c r="U1" s="1756" t="s">
        <v>998</v>
      </c>
      <c r="V1" s="1757"/>
      <c r="W1" s="1757"/>
      <c r="X1" s="1757"/>
    </row>
    <row r="2" spans="1:38" ht="16.5" customHeight="1" thickBot="1">
      <c r="A2" s="1758" t="s">
        <v>999</v>
      </c>
      <c r="B2" s="1759" t="s">
        <v>1000</v>
      </c>
      <c r="C2" s="1760" t="s">
        <v>1001</v>
      </c>
      <c r="D2" s="1761" t="s">
        <v>1002</v>
      </c>
      <c r="E2" s="1762"/>
      <c r="F2" s="1762"/>
      <c r="G2" s="1762"/>
      <c r="H2" s="1762"/>
      <c r="I2" s="1762"/>
      <c r="J2" s="1762"/>
      <c r="K2" s="1762"/>
      <c r="L2" s="1762"/>
      <c r="M2" s="1762"/>
      <c r="N2" s="1762"/>
      <c r="O2" s="1762"/>
      <c r="P2" s="1762"/>
      <c r="Q2" s="1762"/>
      <c r="R2" s="1763"/>
      <c r="S2" s="1764" t="s">
        <v>1003</v>
      </c>
      <c r="T2" s="1758" t="s">
        <v>999</v>
      </c>
      <c r="U2" s="1759" t="s">
        <v>1000</v>
      </c>
      <c r="V2" s="1760" t="s">
        <v>1001</v>
      </c>
      <c r="W2" s="1761" t="s">
        <v>1004</v>
      </c>
      <c r="X2" s="1762"/>
      <c r="Y2" s="1762"/>
      <c r="Z2" s="1762"/>
      <c r="AA2" s="1762"/>
      <c r="AB2" s="1762"/>
      <c r="AC2" s="1762"/>
      <c r="AD2" s="1762"/>
      <c r="AE2" s="1762"/>
      <c r="AF2" s="1762"/>
      <c r="AG2" s="1762"/>
      <c r="AH2" s="1762"/>
      <c r="AI2" s="1762"/>
      <c r="AJ2" s="1762"/>
      <c r="AK2" s="1763"/>
      <c r="AL2" s="1764" t="s">
        <v>1003</v>
      </c>
    </row>
    <row r="3" spans="1:38" ht="16.5" customHeight="1" thickBot="1">
      <c r="A3" s="1765"/>
      <c r="B3" s="1766" t="s">
        <v>160</v>
      </c>
      <c r="C3" s="1767"/>
      <c r="D3" s="1761" t="s">
        <v>1005</v>
      </c>
      <c r="E3" s="1762"/>
      <c r="F3" s="1763"/>
      <c r="G3" s="1761" t="s">
        <v>1006</v>
      </c>
      <c r="H3" s="1762"/>
      <c r="I3" s="1763"/>
      <c r="J3" s="1761" t="s">
        <v>1007</v>
      </c>
      <c r="K3" s="1762"/>
      <c r="L3" s="1763"/>
      <c r="M3" s="1768" t="s">
        <v>1008</v>
      </c>
      <c r="N3" s="1769"/>
      <c r="O3" s="1770"/>
      <c r="P3" s="1761" t="s">
        <v>1009</v>
      </c>
      <c r="Q3" s="1762"/>
      <c r="R3" s="1763"/>
      <c r="S3" s="1771"/>
      <c r="T3" s="1765"/>
      <c r="U3" s="1766"/>
      <c r="V3" s="1767"/>
      <c r="W3" s="1761" t="s">
        <v>1005</v>
      </c>
      <c r="X3" s="1762"/>
      <c r="Y3" s="1763"/>
      <c r="Z3" s="1761" t="s">
        <v>1006</v>
      </c>
      <c r="AA3" s="1762"/>
      <c r="AB3" s="1763"/>
      <c r="AC3" s="1761" t="s">
        <v>1007</v>
      </c>
      <c r="AD3" s="1762"/>
      <c r="AE3" s="1763"/>
      <c r="AF3" s="1768" t="s">
        <v>1008</v>
      </c>
      <c r="AG3" s="1769"/>
      <c r="AH3" s="1770"/>
      <c r="AI3" s="1761" t="s">
        <v>1009</v>
      </c>
      <c r="AJ3" s="1762"/>
      <c r="AK3" s="1763"/>
      <c r="AL3" s="1771"/>
    </row>
    <row r="4" spans="1:38" ht="16.5" customHeight="1" thickBot="1">
      <c r="A4" s="1772"/>
      <c r="B4" s="1773" t="s">
        <v>8</v>
      </c>
      <c r="C4" s="1774"/>
      <c r="D4" s="1775" t="s">
        <v>1010</v>
      </c>
      <c r="E4" s="1759" t="s">
        <v>1011</v>
      </c>
      <c r="F4" s="1759" t="s">
        <v>1012</v>
      </c>
      <c r="G4" s="1775" t="s">
        <v>1010</v>
      </c>
      <c r="H4" s="1759" t="s">
        <v>1011</v>
      </c>
      <c r="I4" s="1759" t="s">
        <v>1012</v>
      </c>
      <c r="J4" s="1775" t="s">
        <v>1010</v>
      </c>
      <c r="K4" s="1759" t="s">
        <v>1011</v>
      </c>
      <c r="L4" s="1759" t="s">
        <v>1012</v>
      </c>
      <c r="M4" s="1775" t="s">
        <v>1010</v>
      </c>
      <c r="N4" s="1759" t="s">
        <v>1013</v>
      </c>
      <c r="O4" s="1759" t="s">
        <v>1012</v>
      </c>
      <c r="P4" s="1775" t="s">
        <v>1010</v>
      </c>
      <c r="Q4" s="1759" t="s">
        <v>1011</v>
      </c>
      <c r="R4" s="1759" t="s">
        <v>1012</v>
      </c>
      <c r="S4" s="1776" t="s">
        <v>1014</v>
      </c>
      <c r="T4" s="1772"/>
      <c r="U4" s="1773" t="s">
        <v>8</v>
      </c>
      <c r="V4" s="1774"/>
      <c r="W4" s="1775" t="s">
        <v>1010</v>
      </c>
      <c r="X4" s="1759" t="s">
        <v>1011</v>
      </c>
      <c r="Y4" s="1759" t="s">
        <v>1012</v>
      </c>
      <c r="Z4" s="1775" t="s">
        <v>1010</v>
      </c>
      <c r="AA4" s="1759" t="s">
        <v>1011</v>
      </c>
      <c r="AB4" s="1759" t="s">
        <v>1012</v>
      </c>
      <c r="AC4" s="1775" t="s">
        <v>1010</v>
      </c>
      <c r="AD4" s="1759" t="s">
        <v>1011</v>
      </c>
      <c r="AE4" s="1759" t="s">
        <v>1012</v>
      </c>
      <c r="AF4" s="1775" t="s">
        <v>1010</v>
      </c>
      <c r="AG4" s="1759" t="s">
        <v>1015</v>
      </c>
      <c r="AH4" s="1759" t="s">
        <v>1012</v>
      </c>
      <c r="AI4" s="1775" t="s">
        <v>1010</v>
      </c>
      <c r="AJ4" s="1759" t="s">
        <v>1011</v>
      </c>
      <c r="AK4" s="1759" t="s">
        <v>1012</v>
      </c>
      <c r="AL4" s="1771" t="s">
        <v>1014</v>
      </c>
    </row>
    <row r="5" spans="1:38" ht="7.5" customHeight="1">
      <c r="A5" s="1777"/>
      <c r="B5" s="1778" t="s">
        <v>160</v>
      </c>
      <c r="C5" s="1779"/>
      <c r="D5" s="1780"/>
      <c r="E5" s="1779"/>
      <c r="F5" s="1781"/>
      <c r="G5" s="1782"/>
      <c r="H5" s="1779"/>
      <c r="I5" s="1779"/>
      <c r="J5" s="1780"/>
      <c r="K5" s="1779"/>
      <c r="L5" s="1781"/>
      <c r="M5" s="1782"/>
      <c r="N5" s="1783"/>
      <c r="O5" s="1782"/>
      <c r="P5" s="1780"/>
      <c r="Q5" s="1779"/>
      <c r="R5" s="1781"/>
      <c r="S5" s="1771" t="s">
        <v>160</v>
      </c>
      <c r="T5" s="1777"/>
      <c r="U5" s="1779"/>
      <c r="V5" s="1781"/>
      <c r="W5" s="1780"/>
      <c r="X5" s="1779"/>
      <c r="Y5" s="1779"/>
      <c r="Z5" s="1780"/>
      <c r="AA5" s="1779"/>
      <c r="AB5" s="1779"/>
      <c r="AC5" s="1780"/>
      <c r="AD5" s="1779"/>
      <c r="AE5" s="1779"/>
      <c r="AF5" s="1780"/>
      <c r="AG5" s="1783"/>
      <c r="AH5" s="1782"/>
      <c r="AI5" s="1780"/>
      <c r="AJ5" s="1779"/>
      <c r="AK5" s="1779"/>
      <c r="AL5" s="1784"/>
    </row>
    <row r="6" spans="1:38" ht="16.5" customHeight="1">
      <c r="A6" s="1785"/>
      <c r="B6" s="1766" t="s">
        <v>1016</v>
      </c>
      <c r="C6" s="1786"/>
      <c r="D6" s="1787">
        <v>14</v>
      </c>
      <c r="E6" s="1788">
        <v>212</v>
      </c>
      <c r="F6" s="1789">
        <v>2319279</v>
      </c>
      <c r="G6" s="1790">
        <v>44905</v>
      </c>
      <c r="H6" s="1788">
        <v>68463</v>
      </c>
      <c r="I6" s="1788">
        <v>589395595</v>
      </c>
      <c r="J6" s="1787">
        <v>6732</v>
      </c>
      <c r="K6" s="1788">
        <v>11509</v>
      </c>
      <c r="L6" s="1789">
        <v>85574094</v>
      </c>
      <c r="M6" s="1790">
        <v>14</v>
      </c>
      <c r="N6" s="1788">
        <v>612</v>
      </c>
      <c r="O6" s="1788">
        <v>288024</v>
      </c>
      <c r="P6" s="1787">
        <v>51651</v>
      </c>
      <c r="Q6" s="1788">
        <v>80184</v>
      </c>
      <c r="R6" s="1789">
        <v>677576992</v>
      </c>
      <c r="S6" s="1791">
        <v>24</v>
      </c>
      <c r="T6" s="1792"/>
      <c r="U6" s="1766" t="s">
        <v>850</v>
      </c>
      <c r="V6" s="1786"/>
      <c r="W6" s="1787">
        <v>248</v>
      </c>
      <c r="X6" s="1788">
        <v>3592</v>
      </c>
      <c r="Y6" s="1788">
        <v>41354560</v>
      </c>
      <c r="Z6" s="1787">
        <v>97655</v>
      </c>
      <c r="AA6" s="1788">
        <v>142035</v>
      </c>
      <c r="AB6" s="1788">
        <v>1185836952</v>
      </c>
      <c r="AC6" s="1787">
        <v>15538</v>
      </c>
      <c r="AD6" s="1788">
        <v>25881</v>
      </c>
      <c r="AE6" s="1788">
        <v>186478571</v>
      </c>
      <c r="AF6" s="1787">
        <v>237</v>
      </c>
      <c r="AG6" s="1788">
        <v>9646</v>
      </c>
      <c r="AH6" s="1788">
        <v>4884788</v>
      </c>
      <c r="AI6" s="1787">
        <v>113441</v>
      </c>
      <c r="AJ6" s="1788">
        <v>171508</v>
      </c>
      <c r="AK6" s="1788">
        <v>1418554871</v>
      </c>
      <c r="AL6" s="1791">
        <v>24</v>
      </c>
    </row>
    <row r="7" spans="1:38" ht="16.5" customHeight="1">
      <c r="A7" s="1785"/>
      <c r="B7" s="1766" t="s">
        <v>1017</v>
      </c>
      <c r="C7" s="1786"/>
      <c r="D7" s="1787">
        <v>33</v>
      </c>
      <c r="E7" s="1788">
        <v>586</v>
      </c>
      <c r="F7" s="1789">
        <v>5512814</v>
      </c>
      <c r="G7" s="1790">
        <v>43979</v>
      </c>
      <c r="H7" s="1788">
        <v>65674</v>
      </c>
      <c r="I7" s="1788">
        <v>576167273</v>
      </c>
      <c r="J7" s="1787">
        <v>6445</v>
      </c>
      <c r="K7" s="1788">
        <v>10726</v>
      </c>
      <c r="L7" s="1789">
        <v>76881131</v>
      </c>
      <c r="M7" s="1790">
        <v>31</v>
      </c>
      <c r="N7" s="1788">
        <v>1584</v>
      </c>
      <c r="O7" s="1788">
        <v>1104680</v>
      </c>
      <c r="P7" s="1787">
        <v>50457</v>
      </c>
      <c r="Q7" s="1788">
        <v>76986</v>
      </c>
      <c r="R7" s="1789">
        <v>659665898</v>
      </c>
      <c r="S7" s="1791">
        <v>25</v>
      </c>
      <c r="T7" s="1792"/>
      <c r="U7" s="1766" t="s">
        <v>851</v>
      </c>
      <c r="V7" s="1786"/>
      <c r="W7" s="1787">
        <v>195</v>
      </c>
      <c r="X7" s="1788">
        <v>2578</v>
      </c>
      <c r="Y7" s="1788">
        <v>26573405</v>
      </c>
      <c r="Z7" s="1787">
        <v>95292</v>
      </c>
      <c r="AA7" s="1788">
        <v>137546</v>
      </c>
      <c r="AB7" s="1788">
        <v>1192780543</v>
      </c>
      <c r="AC7" s="1787">
        <v>15753</v>
      </c>
      <c r="AD7" s="1788">
        <v>28069</v>
      </c>
      <c r="AE7" s="1788">
        <v>185455045</v>
      </c>
      <c r="AF7" s="1787">
        <v>187</v>
      </c>
      <c r="AG7" s="1788">
        <v>6858</v>
      </c>
      <c r="AH7" s="1788">
        <v>4684274</v>
      </c>
      <c r="AI7" s="1787">
        <v>111240</v>
      </c>
      <c r="AJ7" s="1788">
        <v>168193</v>
      </c>
      <c r="AK7" s="1788">
        <v>1409493267</v>
      </c>
      <c r="AL7" s="1791">
        <v>25</v>
      </c>
    </row>
    <row r="8" spans="1:38" ht="16.5" customHeight="1">
      <c r="A8" s="1785"/>
      <c r="B8" s="1793" t="s">
        <v>1018</v>
      </c>
      <c r="D8" s="1787">
        <v>4</v>
      </c>
      <c r="E8" s="1794">
        <v>63</v>
      </c>
      <c r="F8" s="1795">
        <v>480012</v>
      </c>
      <c r="G8" s="1755">
        <v>45466</v>
      </c>
      <c r="H8" s="1794">
        <v>66436</v>
      </c>
      <c r="I8" s="1755">
        <v>590910425</v>
      </c>
      <c r="J8" s="1787">
        <v>6652</v>
      </c>
      <c r="K8" s="1794">
        <v>11388</v>
      </c>
      <c r="L8" s="1795">
        <v>83909883</v>
      </c>
      <c r="M8" s="1755">
        <v>4</v>
      </c>
      <c r="N8" s="1794">
        <v>171</v>
      </c>
      <c r="O8" s="1755">
        <v>130986</v>
      </c>
      <c r="P8" s="1787">
        <v>52122</v>
      </c>
      <c r="Q8" s="1794">
        <v>77887</v>
      </c>
      <c r="R8" s="1795">
        <v>675431306</v>
      </c>
      <c r="S8" s="1796">
        <v>26</v>
      </c>
      <c r="T8" s="1792"/>
      <c r="U8" s="1766" t="s">
        <v>852</v>
      </c>
      <c r="V8" s="1797"/>
      <c r="W8" s="1787">
        <v>137</v>
      </c>
      <c r="X8" s="1788">
        <v>1793</v>
      </c>
      <c r="Y8" s="1788">
        <v>16669399</v>
      </c>
      <c r="Z8" s="1787">
        <v>91384</v>
      </c>
      <c r="AA8" s="1788">
        <v>127759</v>
      </c>
      <c r="AB8" s="1788">
        <v>1185704459</v>
      </c>
      <c r="AC8" s="1787">
        <v>15701</v>
      </c>
      <c r="AD8" s="1788">
        <v>26410</v>
      </c>
      <c r="AE8" s="1788">
        <v>193737424</v>
      </c>
      <c r="AF8" s="1787">
        <v>119</v>
      </c>
      <c r="AG8" s="1788">
        <v>4492</v>
      </c>
      <c r="AH8" s="1788">
        <v>3428422</v>
      </c>
      <c r="AI8" s="1787">
        <v>107222</v>
      </c>
      <c r="AJ8" s="1788">
        <v>155962</v>
      </c>
      <c r="AK8" s="1788">
        <v>1399539704</v>
      </c>
      <c r="AL8" s="1791">
        <v>26</v>
      </c>
    </row>
    <row r="9" spans="1:38" ht="16.5" customHeight="1">
      <c r="A9" s="1785"/>
      <c r="B9" s="1793" t="s">
        <v>1019</v>
      </c>
      <c r="D9" s="1787">
        <v>12</v>
      </c>
      <c r="E9" s="1794">
        <v>204</v>
      </c>
      <c r="F9" s="1795">
        <v>1523835</v>
      </c>
      <c r="G9" s="1755">
        <v>39485</v>
      </c>
      <c r="H9" s="1794">
        <v>55488</v>
      </c>
      <c r="I9" s="1755">
        <v>487094093</v>
      </c>
      <c r="J9" s="1787">
        <v>6360</v>
      </c>
      <c r="K9" s="1794">
        <v>10589</v>
      </c>
      <c r="L9" s="1795">
        <v>79485340</v>
      </c>
      <c r="M9" s="1755">
        <v>11</v>
      </c>
      <c r="N9" s="1794">
        <v>553</v>
      </c>
      <c r="O9" s="1755">
        <v>407098</v>
      </c>
      <c r="P9" s="1787">
        <v>45857</v>
      </c>
      <c r="Q9" s="1794">
        <v>66281</v>
      </c>
      <c r="R9" s="1795">
        <v>568510366</v>
      </c>
      <c r="S9" s="1796">
        <v>27</v>
      </c>
      <c r="T9" s="1792"/>
      <c r="U9" s="1766" t="s">
        <v>853</v>
      </c>
      <c r="V9" s="1797"/>
      <c r="W9" s="1787">
        <v>121</v>
      </c>
      <c r="X9" s="1788">
        <v>2030</v>
      </c>
      <c r="Y9" s="1788">
        <v>18867515</v>
      </c>
      <c r="Z9" s="1787">
        <v>84981</v>
      </c>
      <c r="AA9" s="1788">
        <v>116689</v>
      </c>
      <c r="AB9" s="1788">
        <v>1073780161</v>
      </c>
      <c r="AC9" s="1787">
        <v>15699</v>
      </c>
      <c r="AD9" s="1788">
        <v>26097</v>
      </c>
      <c r="AE9" s="1788">
        <v>192848780</v>
      </c>
      <c r="AF9" s="1787">
        <v>120</v>
      </c>
      <c r="AG9" s="1788">
        <v>5827</v>
      </c>
      <c r="AH9" s="1788">
        <v>4308738</v>
      </c>
      <c r="AI9" s="1787">
        <v>100801</v>
      </c>
      <c r="AJ9" s="1788">
        <v>144816</v>
      </c>
      <c r="AK9" s="1788">
        <v>1289805194</v>
      </c>
      <c r="AL9" s="1791">
        <v>27</v>
      </c>
    </row>
    <row r="10" spans="1:40" ht="16.5" customHeight="1" thickBot="1">
      <c r="A10" s="1785"/>
      <c r="B10" s="1766" t="s">
        <v>1020</v>
      </c>
      <c r="C10" s="1786"/>
      <c r="D10" s="1798">
        <f>SUM(D11:D55)-D16-D21-D25-D28-D49-D54-D30-D40-D46-D34</f>
        <v>9</v>
      </c>
      <c r="E10" s="1799">
        <f aca="true" t="shared" si="0" ref="E10:R10">SUM(E11:E55)-E16-E21-E25-E28-E49-E54-E30-E40-E46-E34</f>
        <v>149</v>
      </c>
      <c r="F10" s="1800">
        <f t="shared" si="0"/>
        <v>995566</v>
      </c>
      <c r="G10" s="1801">
        <f t="shared" si="0"/>
        <v>35111</v>
      </c>
      <c r="H10" s="1794">
        <f t="shared" si="0"/>
        <v>48233</v>
      </c>
      <c r="I10" s="1788">
        <f t="shared" si="0"/>
        <v>393883504</v>
      </c>
      <c r="J10" s="1798">
        <f t="shared" si="0"/>
        <v>5881</v>
      </c>
      <c r="K10" s="1799">
        <f t="shared" si="0"/>
        <v>9460</v>
      </c>
      <c r="L10" s="1800">
        <f t="shared" si="0"/>
        <v>75878540</v>
      </c>
      <c r="M10" s="1801">
        <f t="shared" si="0"/>
        <v>9</v>
      </c>
      <c r="N10" s="1794">
        <f t="shared" si="0"/>
        <v>433</v>
      </c>
      <c r="O10" s="1788">
        <f t="shared" si="0"/>
        <v>309908</v>
      </c>
      <c r="P10" s="1798">
        <f t="shared" si="0"/>
        <v>41001</v>
      </c>
      <c r="Q10" s="1799">
        <f t="shared" si="0"/>
        <v>57842</v>
      </c>
      <c r="R10" s="1800">
        <f t="shared" si="0"/>
        <v>471067518</v>
      </c>
      <c r="S10" s="1802">
        <v>28</v>
      </c>
      <c r="T10" s="1792"/>
      <c r="U10" s="1766" t="s">
        <v>854</v>
      </c>
      <c r="V10" s="1797"/>
      <c r="W10" s="1803">
        <f aca="true" t="shared" si="1" ref="W10:AK10">SUM(W11:W55)-W16-W21-W25-W28-W49-W54-W30-W40-W46-W34</f>
        <v>123</v>
      </c>
      <c r="X10" s="1794">
        <f t="shared" si="1"/>
        <v>1916</v>
      </c>
      <c r="Y10" s="1789">
        <f t="shared" si="1"/>
        <v>15480142</v>
      </c>
      <c r="Z10" s="1803">
        <f t="shared" si="1"/>
        <v>81600</v>
      </c>
      <c r="AA10" s="1794">
        <f t="shared" si="1"/>
        <v>110733</v>
      </c>
      <c r="AB10" s="1789">
        <f t="shared" si="1"/>
        <v>946354183</v>
      </c>
      <c r="AC10" s="1803">
        <f t="shared" si="1"/>
        <v>15630</v>
      </c>
      <c r="AD10" s="1794">
        <f t="shared" si="1"/>
        <v>25644</v>
      </c>
      <c r="AE10" s="1789">
        <f t="shared" si="1"/>
        <v>192242143</v>
      </c>
      <c r="AF10" s="1803">
        <f t="shared" si="1"/>
        <v>116</v>
      </c>
      <c r="AG10" s="1794">
        <f t="shared" si="1"/>
        <v>5225</v>
      </c>
      <c r="AH10" s="1789">
        <f t="shared" si="1"/>
        <v>4372732</v>
      </c>
      <c r="AI10" s="1798">
        <f t="shared" si="1"/>
        <v>97353</v>
      </c>
      <c r="AJ10" s="1799">
        <f t="shared" si="1"/>
        <v>138293</v>
      </c>
      <c r="AK10" s="1800">
        <f t="shared" si="1"/>
        <v>1158449200</v>
      </c>
      <c r="AL10" s="1791">
        <v>28</v>
      </c>
      <c r="AN10" s="1755" t="s">
        <v>1021</v>
      </c>
    </row>
    <row r="11" spans="1:42" ht="16.5" customHeight="1">
      <c r="A11" s="1804">
        <v>2</v>
      </c>
      <c r="B11" s="1805" t="s">
        <v>855</v>
      </c>
      <c r="C11" s="1806" t="s">
        <v>856</v>
      </c>
      <c r="D11" s="1807">
        <v>0</v>
      </c>
      <c r="E11" s="1808">
        <v>0</v>
      </c>
      <c r="F11" s="1808">
        <v>0</v>
      </c>
      <c r="G11" s="1807">
        <v>3043</v>
      </c>
      <c r="H11" s="1808">
        <v>4255</v>
      </c>
      <c r="I11" s="1808">
        <v>29238380</v>
      </c>
      <c r="J11" s="1807">
        <v>0</v>
      </c>
      <c r="K11" s="1808">
        <v>0</v>
      </c>
      <c r="L11" s="1808">
        <v>0</v>
      </c>
      <c r="M11" s="1807">
        <v>0</v>
      </c>
      <c r="N11" s="1809">
        <v>0</v>
      </c>
      <c r="O11" s="1810">
        <v>0</v>
      </c>
      <c r="P11" s="1807">
        <v>3043</v>
      </c>
      <c r="Q11" s="1808">
        <v>4255</v>
      </c>
      <c r="R11" s="1808">
        <v>29238380</v>
      </c>
      <c r="S11" s="1811" t="s">
        <v>859</v>
      </c>
      <c r="T11" s="1777">
        <v>2</v>
      </c>
      <c r="U11" s="1778" t="s">
        <v>855</v>
      </c>
      <c r="V11" s="1812" t="s">
        <v>856</v>
      </c>
      <c r="W11" s="1780">
        <v>0</v>
      </c>
      <c r="X11" s="1779">
        <v>0</v>
      </c>
      <c r="Y11" s="1779">
        <v>0</v>
      </c>
      <c r="Z11" s="1780">
        <v>8363</v>
      </c>
      <c r="AA11" s="1779">
        <v>12724</v>
      </c>
      <c r="AB11" s="1779">
        <v>84956440</v>
      </c>
      <c r="AC11" s="1780">
        <v>0</v>
      </c>
      <c r="AD11" s="1779">
        <v>0</v>
      </c>
      <c r="AE11" s="1779">
        <v>0</v>
      </c>
      <c r="AF11" s="1780">
        <v>0</v>
      </c>
      <c r="AG11" s="1783">
        <v>0</v>
      </c>
      <c r="AH11" s="1782">
        <v>0</v>
      </c>
      <c r="AI11" s="1780">
        <v>8363</v>
      </c>
      <c r="AJ11" s="1779">
        <v>12724</v>
      </c>
      <c r="AK11" s="1779">
        <v>84956440</v>
      </c>
      <c r="AL11" s="1764" t="s">
        <v>859</v>
      </c>
      <c r="AN11" s="1755">
        <f aca="true" t="shared" si="2" ref="AN11:AP15">P11+AI11</f>
        <v>11406</v>
      </c>
      <c r="AO11" s="1755">
        <f t="shared" si="2"/>
        <v>16979</v>
      </c>
      <c r="AP11" s="1755">
        <f t="shared" si="2"/>
        <v>114194820</v>
      </c>
    </row>
    <row r="12" spans="1:42" ht="16.5" customHeight="1">
      <c r="A12" s="1813">
        <v>6</v>
      </c>
      <c r="B12" s="1814" t="s">
        <v>449</v>
      </c>
      <c r="C12" s="1815" t="s">
        <v>861</v>
      </c>
      <c r="D12" s="1816">
        <v>0</v>
      </c>
      <c r="E12" s="1817">
        <v>0</v>
      </c>
      <c r="F12" s="1817">
        <v>0</v>
      </c>
      <c r="G12" s="1818">
        <v>46</v>
      </c>
      <c r="H12" s="1819">
        <v>50</v>
      </c>
      <c r="I12" s="1819">
        <v>253685</v>
      </c>
      <c r="J12" s="1816">
        <v>0</v>
      </c>
      <c r="K12" s="1817">
        <v>0</v>
      </c>
      <c r="L12" s="1817">
        <v>0</v>
      </c>
      <c r="M12" s="1816">
        <v>0</v>
      </c>
      <c r="N12" s="1820">
        <v>0</v>
      </c>
      <c r="O12" s="1821">
        <v>0</v>
      </c>
      <c r="P12" s="1818">
        <v>46</v>
      </c>
      <c r="Q12" s="1822">
        <v>50</v>
      </c>
      <c r="R12" s="1819">
        <v>253685</v>
      </c>
      <c r="S12" s="1823" t="s">
        <v>1022</v>
      </c>
      <c r="T12" s="1813">
        <v>6</v>
      </c>
      <c r="U12" s="1814" t="s">
        <v>449</v>
      </c>
      <c r="V12" s="1824" t="s">
        <v>861</v>
      </c>
      <c r="W12" s="1818">
        <v>0</v>
      </c>
      <c r="X12" s="1819">
        <v>0</v>
      </c>
      <c r="Y12" s="1819">
        <v>0</v>
      </c>
      <c r="Z12" s="1818">
        <v>200</v>
      </c>
      <c r="AA12" s="1819">
        <v>296</v>
      </c>
      <c r="AB12" s="1819">
        <v>3544458</v>
      </c>
      <c r="AC12" s="1818">
        <v>0</v>
      </c>
      <c r="AD12" s="1819">
        <v>0</v>
      </c>
      <c r="AE12" s="1819">
        <v>0</v>
      </c>
      <c r="AF12" s="1818">
        <v>0</v>
      </c>
      <c r="AG12" s="1825">
        <v>0</v>
      </c>
      <c r="AH12" s="1826">
        <v>0</v>
      </c>
      <c r="AI12" s="1818">
        <v>200</v>
      </c>
      <c r="AJ12" s="1819">
        <v>296</v>
      </c>
      <c r="AK12" s="1819">
        <v>3544458</v>
      </c>
      <c r="AL12" s="1823" t="s">
        <v>1022</v>
      </c>
      <c r="AN12" s="1755">
        <f t="shared" si="2"/>
        <v>246</v>
      </c>
      <c r="AO12" s="1755">
        <f t="shared" si="2"/>
        <v>346</v>
      </c>
      <c r="AP12" s="1755">
        <f t="shared" si="2"/>
        <v>3798143</v>
      </c>
    </row>
    <row r="13" spans="1:42" ht="16.5" customHeight="1">
      <c r="A13" s="1827"/>
      <c r="B13" s="1828"/>
      <c r="C13" s="1829" t="s">
        <v>865</v>
      </c>
      <c r="D13" s="1830">
        <v>9</v>
      </c>
      <c r="E13" s="1831">
        <v>149</v>
      </c>
      <c r="F13" s="1832">
        <v>995566</v>
      </c>
      <c r="G13" s="1830">
        <v>2474</v>
      </c>
      <c r="H13" s="1831">
        <v>3039</v>
      </c>
      <c r="I13" s="1831">
        <v>27617306</v>
      </c>
      <c r="J13" s="1830">
        <v>0</v>
      </c>
      <c r="K13" s="1831">
        <v>0</v>
      </c>
      <c r="L13" s="1831">
        <v>0</v>
      </c>
      <c r="M13" s="1830">
        <v>9</v>
      </c>
      <c r="N13" s="1833">
        <v>433</v>
      </c>
      <c r="O13" s="1834">
        <v>309908</v>
      </c>
      <c r="P13" s="1830">
        <v>2483</v>
      </c>
      <c r="Q13" s="1833">
        <v>3188</v>
      </c>
      <c r="R13" s="1831">
        <v>28922780</v>
      </c>
      <c r="S13" s="1835" t="s">
        <v>1023</v>
      </c>
      <c r="T13" s="1827"/>
      <c r="U13" s="1828"/>
      <c r="V13" s="1832" t="s">
        <v>1024</v>
      </c>
      <c r="W13" s="1830">
        <v>123</v>
      </c>
      <c r="X13" s="1831">
        <v>1916</v>
      </c>
      <c r="Y13" s="1831">
        <v>15480142</v>
      </c>
      <c r="Z13" s="1830">
        <v>7020</v>
      </c>
      <c r="AA13" s="1831">
        <v>9503</v>
      </c>
      <c r="AB13" s="1831">
        <v>123412242</v>
      </c>
      <c r="AC13" s="1830">
        <v>0</v>
      </c>
      <c r="AD13" s="1831">
        <v>0</v>
      </c>
      <c r="AE13" s="1831">
        <v>0</v>
      </c>
      <c r="AF13" s="1830">
        <v>116</v>
      </c>
      <c r="AG13" s="1833">
        <v>5225</v>
      </c>
      <c r="AH13" s="1834">
        <v>4372732</v>
      </c>
      <c r="AI13" s="1830">
        <v>7143</v>
      </c>
      <c r="AJ13" s="1831">
        <v>11419</v>
      </c>
      <c r="AK13" s="1831">
        <v>143265116</v>
      </c>
      <c r="AL13" s="1835" t="s">
        <v>868</v>
      </c>
      <c r="AN13" s="1755">
        <f t="shared" si="2"/>
        <v>9626</v>
      </c>
      <c r="AO13" s="1755">
        <f t="shared" si="2"/>
        <v>14607</v>
      </c>
      <c r="AP13" s="1755">
        <f t="shared" si="2"/>
        <v>172187896</v>
      </c>
    </row>
    <row r="14" spans="1:42" ht="16.5" customHeight="1">
      <c r="A14" s="1827"/>
      <c r="B14" s="1828"/>
      <c r="C14" s="1829" t="s">
        <v>869</v>
      </c>
      <c r="D14" s="1830">
        <v>0</v>
      </c>
      <c r="E14" s="1831">
        <v>0</v>
      </c>
      <c r="F14" s="1832">
        <v>0</v>
      </c>
      <c r="G14" s="1830">
        <v>1006</v>
      </c>
      <c r="H14" s="1831">
        <v>1452</v>
      </c>
      <c r="I14" s="1831">
        <v>11286833</v>
      </c>
      <c r="J14" s="1830">
        <v>0</v>
      </c>
      <c r="K14" s="1831">
        <v>0</v>
      </c>
      <c r="L14" s="1831">
        <v>0</v>
      </c>
      <c r="M14" s="1830">
        <v>0</v>
      </c>
      <c r="N14" s="1833">
        <v>0</v>
      </c>
      <c r="O14" s="1834">
        <v>0</v>
      </c>
      <c r="P14" s="1830">
        <v>1006</v>
      </c>
      <c r="Q14" s="1831">
        <v>1452</v>
      </c>
      <c r="R14" s="1831">
        <v>11286833</v>
      </c>
      <c r="S14" s="1835" t="s">
        <v>1025</v>
      </c>
      <c r="T14" s="1827"/>
      <c r="U14" s="1828"/>
      <c r="V14" s="1832" t="s">
        <v>1026</v>
      </c>
      <c r="W14" s="1830">
        <v>0</v>
      </c>
      <c r="X14" s="1831">
        <v>0</v>
      </c>
      <c r="Y14" s="1831">
        <v>0</v>
      </c>
      <c r="Z14" s="1830">
        <v>3352</v>
      </c>
      <c r="AA14" s="1831">
        <v>5156</v>
      </c>
      <c r="AB14" s="1831">
        <v>43933909</v>
      </c>
      <c r="AC14" s="1830">
        <v>0</v>
      </c>
      <c r="AD14" s="1831">
        <v>0</v>
      </c>
      <c r="AE14" s="1831">
        <v>0</v>
      </c>
      <c r="AF14" s="1830">
        <v>0</v>
      </c>
      <c r="AG14" s="1833">
        <v>0</v>
      </c>
      <c r="AH14" s="1834">
        <v>0</v>
      </c>
      <c r="AI14" s="1830">
        <v>3352</v>
      </c>
      <c r="AJ14" s="1831">
        <v>5156</v>
      </c>
      <c r="AK14" s="1831">
        <v>43933909</v>
      </c>
      <c r="AL14" s="1835" t="s">
        <v>872</v>
      </c>
      <c r="AN14" s="1755">
        <f t="shared" si="2"/>
        <v>4358</v>
      </c>
      <c r="AO14" s="1755">
        <f t="shared" si="2"/>
        <v>6608</v>
      </c>
      <c r="AP14" s="1755">
        <f t="shared" si="2"/>
        <v>55220742</v>
      </c>
    </row>
    <row r="15" spans="1:42" ht="16.5" customHeight="1">
      <c r="A15" s="1827"/>
      <c r="B15" s="1828"/>
      <c r="C15" s="1836" t="s">
        <v>873</v>
      </c>
      <c r="D15" s="1837">
        <v>0</v>
      </c>
      <c r="E15" s="1838">
        <v>0</v>
      </c>
      <c r="F15" s="1839">
        <v>0</v>
      </c>
      <c r="G15" s="1837">
        <v>344</v>
      </c>
      <c r="H15" s="1838">
        <v>374</v>
      </c>
      <c r="I15" s="1838">
        <v>4277469</v>
      </c>
      <c r="J15" s="1837">
        <v>0</v>
      </c>
      <c r="K15" s="1838">
        <v>0</v>
      </c>
      <c r="L15" s="1838">
        <v>0</v>
      </c>
      <c r="M15" s="1837">
        <v>0</v>
      </c>
      <c r="N15" s="1840">
        <v>0</v>
      </c>
      <c r="O15" s="1841">
        <v>0</v>
      </c>
      <c r="P15" s="1830">
        <v>344</v>
      </c>
      <c r="Q15" s="1831">
        <v>374</v>
      </c>
      <c r="R15" s="1831">
        <v>4277469</v>
      </c>
      <c r="S15" s="1842" t="s">
        <v>876</v>
      </c>
      <c r="T15" s="1827"/>
      <c r="U15" s="1828"/>
      <c r="V15" s="1839" t="s">
        <v>1027</v>
      </c>
      <c r="W15" s="1830">
        <v>0</v>
      </c>
      <c r="X15" s="1831">
        <v>0</v>
      </c>
      <c r="Y15" s="1831">
        <v>0</v>
      </c>
      <c r="Z15" s="1830">
        <v>1001</v>
      </c>
      <c r="AA15" s="1831">
        <v>1129</v>
      </c>
      <c r="AB15" s="1831">
        <v>16804062</v>
      </c>
      <c r="AC15" s="1830">
        <v>0</v>
      </c>
      <c r="AD15" s="1831">
        <v>0</v>
      </c>
      <c r="AE15" s="1831">
        <v>0</v>
      </c>
      <c r="AF15" s="1830">
        <v>0</v>
      </c>
      <c r="AG15" s="1833">
        <v>0</v>
      </c>
      <c r="AH15" s="1834">
        <v>0</v>
      </c>
      <c r="AI15" s="1837">
        <v>1001</v>
      </c>
      <c r="AJ15" s="1838">
        <v>1129</v>
      </c>
      <c r="AK15" s="1838">
        <v>16804062</v>
      </c>
      <c r="AL15" s="1842" t="s">
        <v>876</v>
      </c>
      <c r="AN15" s="1755">
        <f t="shared" si="2"/>
        <v>1345</v>
      </c>
      <c r="AO15" s="1755">
        <f t="shared" si="2"/>
        <v>1503</v>
      </c>
      <c r="AP15" s="1755">
        <f t="shared" si="2"/>
        <v>21081531</v>
      </c>
    </row>
    <row r="16" spans="1:38" ht="16.5" customHeight="1">
      <c r="A16" s="1843"/>
      <c r="B16" s="1844"/>
      <c r="C16" s="1845" t="s">
        <v>1028</v>
      </c>
      <c r="D16" s="1846">
        <f>SUM(D12:D15)</f>
        <v>9</v>
      </c>
      <c r="E16" s="1847">
        <f aca="true" t="shared" si="3" ref="E16:R16">SUM(E12:E15)</f>
        <v>149</v>
      </c>
      <c r="F16" s="1848">
        <f t="shared" si="3"/>
        <v>995566</v>
      </c>
      <c r="G16" s="1846">
        <f t="shared" si="3"/>
        <v>3870</v>
      </c>
      <c r="H16" s="1847">
        <f t="shared" si="3"/>
        <v>4915</v>
      </c>
      <c r="I16" s="1848">
        <f t="shared" si="3"/>
        <v>43435293</v>
      </c>
      <c r="J16" s="1846">
        <f t="shared" si="3"/>
        <v>0</v>
      </c>
      <c r="K16" s="1847">
        <f t="shared" si="3"/>
        <v>0</v>
      </c>
      <c r="L16" s="1848">
        <f t="shared" si="3"/>
        <v>0</v>
      </c>
      <c r="M16" s="1846">
        <f t="shared" si="3"/>
        <v>9</v>
      </c>
      <c r="N16" s="1847">
        <f t="shared" si="3"/>
        <v>433</v>
      </c>
      <c r="O16" s="1848">
        <f t="shared" si="3"/>
        <v>309908</v>
      </c>
      <c r="P16" s="1837">
        <f t="shared" si="3"/>
        <v>3879</v>
      </c>
      <c r="Q16" s="1838">
        <f t="shared" si="3"/>
        <v>5064</v>
      </c>
      <c r="R16" s="1838">
        <f t="shared" si="3"/>
        <v>44740767</v>
      </c>
      <c r="S16" s="1842" t="s">
        <v>1028</v>
      </c>
      <c r="T16" s="1843"/>
      <c r="U16" s="1844"/>
      <c r="V16" s="1849" t="s">
        <v>877</v>
      </c>
      <c r="W16" s="1846">
        <f aca="true" t="shared" si="4" ref="W16:AH16">SUM(W12:W15)</f>
        <v>123</v>
      </c>
      <c r="X16" s="1847">
        <f t="shared" si="4"/>
        <v>1916</v>
      </c>
      <c r="Y16" s="1848">
        <f t="shared" si="4"/>
        <v>15480142</v>
      </c>
      <c r="Z16" s="1846">
        <f t="shared" si="4"/>
        <v>11573</v>
      </c>
      <c r="AA16" s="1847">
        <f t="shared" si="4"/>
        <v>16084</v>
      </c>
      <c r="AB16" s="1848">
        <f>SUM(AB12:AB15)</f>
        <v>187694671</v>
      </c>
      <c r="AC16" s="1846">
        <f t="shared" si="4"/>
        <v>0</v>
      </c>
      <c r="AD16" s="1847">
        <f t="shared" si="4"/>
        <v>0</v>
      </c>
      <c r="AE16" s="1848">
        <f t="shared" si="4"/>
        <v>0</v>
      </c>
      <c r="AF16" s="1846">
        <f t="shared" si="4"/>
        <v>116</v>
      </c>
      <c r="AG16" s="1847">
        <f t="shared" si="4"/>
        <v>5225</v>
      </c>
      <c r="AH16" s="1848">
        <f t="shared" si="4"/>
        <v>4372732</v>
      </c>
      <c r="AI16" s="1837">
        <f>+AC16+Z16+W16</f>
        <v>11696</v>
      </c>
      <c r="AJ16" s="1838">
        <f>+AD16+AA16+X16</f>
        <v>18000</v>
      </c>
      <c r="AK16" s="1838">
        <f>+AE16+AB16+Y16+AH16</f>
        <v>207547545</v>
      </c>
      <c r="AL16" s="1842" t="s">
        <v>1028</v>
      </c>
    </row>
    <row r="17" spans="1:42" ht="16.5" customHeight="1">
      <c r="A17" s="1850">
        <v>15</v>
      </c>
      <c r="B17" s="1851" t="s">
        <v>322</v>
      </c>
      <c r="C17" s="1852" t="s">
        <v>881</v>
      </c>
      <c r="D17" s="1853">
        <v>0</v>
      </c>
      <c r="E17" s="1822">
        <v>0</v>
      </c>
      <c r="F17" s="1822">
        <v>0</v>
      </c>
      <c r="G17" s="1853">
        <v>502</v>
      </c>
      <c r="H17" s="1822">
        <v>572</v>
      </c>
      <c r="I17" s="1822">
        <v>4455510</v>
      </c>
      <c r="J17" s="1853">
        <v>492</v>
      </c>
      <c r="K17" s="1822">
        <v>1087</v>
      </c>
      <c r="L17" s="1822">
        <v>6528390</v>
      </c>
      <c r="M17" s="1853">
        <v>0</v>
      </c>
      <c r="N17" s="1854">
        <v>0</v>
      </c>
      <c r="O17" s="1855">
        <v>0</v>
      </c>
      <c r="P17" s="1853">
        <v>994</v>
      </c>
      <c r="Q17" s="1822">
        <v>1659</v>
      </c>
      <c r="R17" s="1822">
        <v>10983900</v>
      </c>
      <c r="S17" s="1856" t="s">
        <v>884</v>
      </c>
      <c r="T17" s="1850" t="s">
        <v>879</v>
      </c>
      <c r="U17" s="1851" t="s">
        <v>322</v>
      </c>
      <c r="V17" s="1857" t="s">
        <v>1029</v>
      </c>
      <c r="W17" s="1853">
        <v>0</v>
      </c>
      <c r="X17" s="1822">
        <v>0</v>
      </c>
      <c r="Y17" s="1822">
        <v>0</v>
      </c>
      <c r="Z17" s="1853">
        <v>917</v>
      </c>
      <c r="AA17" s="1822">
        <v>1089</v>
      </c>
      <c r="AB17" s="1822">
        <v>10543010</v>
      </c>
      <c r="AC17" s="1853">
        <v>2435</v>
      </c>
      <c r="AD17" s="1822">
        <v>5330</v>
      </c>
      <c r="AE17" s="1822">
        <v>33605380</v>
      </c>
      <c r="AF17" s="1853">
        <v>0</v>
      </c>
      <c r="AG17" s="1854">
        <v>0</v>
      </c>
      <c r="AH17" s="1855">
        <v>0</v>
      </c>
      <c r="AI17" s="1853">
        <v>3352</v>
      </c>
      <c r="AJ17" s="1822">
        <v>6419</v>
      </c>
      <c r="AK17" s="1822">
        <v>44148390</v>
      </c>
      <c r="AL17" s="1856" t="s">
        <v>884</v>
      </c>
      <c r="AN17" s="1755">
        <f aca="true" t="shared" si="5" ref="AN17:AP20">P17+AI17</f>
        <v>4346</v>
      </c>
      <c r="AO17" s="1755">
        <f t="shared" si="5"/>
        <v>8078</v>
      </c>
      <c r="AP17" s="1755">
        <f t="shared" si="5"/>
        <v>55132290</v>
      </c>
    </row>
    <row r="18" spans="1:42" ht="16.5" customHeight="1">
      <c r="A18" s="1850">
        <v>27</v>
      </c>
      <c r="B18" s="1851" t="s">
        <v>885</v>
      </c>
      <c r="C18" s="1852" t="s">
        <v>886</v>
      </c>
      <c r="D18" s="1853">
        <v>0</v>
      </c>
      <c r="E18" s="1822">
        <v>0</v>
      </c>
      <c r="F18" s="1822">
        <v>0</v>
      </c>
      <c r="G18" s="1853">
        <v>1657</v>
      </c>
      <c r="H18" s="1822">
        <v>2135</v>
      </c>
      <c r="I18" s="1822">
        <v>14256332</v>
      </c>
      <c r="J18" s="1853">
        <v>0</v>
      </c>
      <c r="K18" s="1822">
        <v>0</v>
      </c>
      <c r="L18" s="1822">
        <v>0</v>
      </c>
      <c r="M18" s="1853">
        <v>0</v>
      </c>
      <c r="N18" s="1854">
        <v>0</v>
      </c>
      <c r="O18" s="1855">
        <v>0</v>
      </c>
      <c r="P18" s="1853">
        <v>1657</v>
      </c>
      <c r="Q18" s="1822">
        <v>2135</v>
      </c>
      <c r="R18" s="1858">
        <v>14256332</v>
      </c>
      <c r="S18" s="1859" t="s">
        <v>889</v>
      </c>
      <c r="T18" s="1850">
        <v>27</v>
      </c>
      <c r="U18" s="1851" t="s">
        <v>885</v>
      </c>
      <c r="V18" s="1857" t="s">
        <v>886</v>
      </c>
      <c r="W18" s="1853">
        <v>0</v>
      </c>
      <c r="X18" s="1822">
        <v>0</v>
      </c>
      <c r="Y18" s="1822">
        <v>0</v>
      </c>
      <c r="Z18" s="1853">
        <v>6550</v>
      </c>
      <c r="AA18" s="1822">
        <v>8874</v>
      </c>
      <c r="AB18" s="1822">
        <v>54157084</v>
      </c>
      <c r="AC18" s="1853">
        <v>0</v>
      </c>
      <c r="AD18" s="1822">
        <v>0</v>
      </c>
      <c r="AE18" s="1822">
        <v>0</v>
      </c>
      <c r="AF18" s="1853">
        <v>0</v>
      </c>
      <c r="AG18" s="1854">
        <v>0</v>
      </c>
      <c r="AH18" s="1855">
        <v>0</v>
      </c>
      <c r="AI18" s="1853">
        <v>6550</v>
      </c>
      <c r="AJ18" s="1822">
        <v>8874</v>
      </c>
      <c r="AK18" s="1858">
        <v>54157084</v>
      </c>
      <c r="AL18" s="1859" t="s">
        <v>889</v>
      </c>
      <c r="AN18" s="1755">
        <f t="shared" si="5"/>
        <v>8207</v>
      </c>
      <c r="AO18" s="1755">
        <f t="shared" si="5"/>
        <v>11009</v>
      </c>
      <c r="AP18" s="1755">
        <f t="shared" si="5"/>
        <v>68413416</v>
      </c>
    </row>
    <row r="19" spans="1:42" ht="16.5" customHeight="1">
      <c r="A19" s="1860">
        <v>50</v>
      </c>
      <c r="B19" s="1861" t="s">
        <v>1030</v>
      </c>
      <c r="C19" s="1862" t="s">
        <v>891</v>
      </c>
      <c r="D19" s="1818">
        <v>0</v>
      </c>
      <c r="E19" s="1819">
        <v>0</v>
      </c>
      <c r="F19" s="1863">
        <v>0</v>
      </c>
      <c r="G19" s="1818">
        <v>1161</v>
      </c>
      <c r="H19" s="1819">
        <v>1506</v>
      </c>
      <c r="I19" s="1819">
        <v>10611044</v>
      </c>
      <c r="J19" s="1818">
        <v>0</v>
      </c>
      <c r="K19" s="1819">
        <v>0</v>
      </c>
      <c r="L19" s="1819">
        <v>0</v>
      </c>
      <c r="M19" s="1818">
        <v>0</v>
      </c>
      <c r="N19" s="1825">
        <v>0</v>
      </c>
      <c r="O19" s="1826">
        <v>0</v>
      </c>
      <c r="P19" s="1818">
        <v>1161</v>
      </c>
      <c r="Q19" s="1819">
        <v>1506</v>
      </c>
      <c r="R19" s="1819">
        <v>10611044</v>
      </c>
      <c r="S19" s="1864" t="s">
        <v>894</v>
      </c>
      <c r="T19" s="1860">
        <v>50</v>
      </c>
      <c r="U19" s="1861" t="s">
        <v>1031</v>
      </c>
      <c r="V19" s="1863" t="s">
        <v>1032</v>
      </c>
      <c r="W19" s="1818">
        <v>0</v>
      </c>
      <c r="X19" s="1819">
        <v>0</v>
      </c>
      <c r="Y19" s="1819">
        <v>0</v>
      </c>
      <c r="Z19" s="1818">
        <v>3075</v>
      </c>
      <c r="AA19" s="1819">
        <v>4768</v>
      </c>
      <c r="AB19" s="1819">
        <v>51100867</v>
      </c>
      <c r="AC19" s="1818">
        <v>0</v>
      </c>
      <c r="AD19" s="1819">
        <v>0</v>
      </c>
      <c r="AE19" s="1819">
        <v>0</v>
      </c>
      <c r="AF19" s="1818">
        <v>0</v>
      </c>
      <c r="AG19" s="1825">
        <v>0</v>
      </c>
      <c r="AH19" s="1826">
        <v>0</v>
      </c>
      <c r="AI19" s="1818">
        <v>3075</v>
      </c>
      <c r="AJ19" s="1819">
        <v>4768</v>
      </c>
      <c r="AK19" s="1819">
        <v>51100867</v>
      </c>
      <c r="AL19" s="1864" t="s">
        <v>894</v>
      </c>
      <c r="AN19" s="1755">
        <f t="shared" si="5"/>
        <v>4236</v>
      </c>
      <c r="AO19" s="1755">
        <f t="shared" si="5"/>
        <v>6274</v>
      </c>
      <c r="AP19" s="1755">
        <f t="shared" si="5"/>
        <v>61711911</v>
      </c>
    </row>
    <row r="20" spans="1:42" ht="16.5" customHeight="1">
      <c r="A20" s="1865"/>
      <c r="B20" s="1866"/>
      <c r="C20" s="1829" t="s">
        <v>1033</v>
      </c>
      <c r="D20" s="1830">
        <v>0</v>
      </c>
      <c r="E20" s="1831">
        <v>0</v>
      </c>
      <c r="F20" s="1832">
        <v>0</v>
      </c>
      <c r="G20" s="1830">
        <v>1688</v>
      </c>
      <c r="H20" s="1831">
        <v>2085</v>
      </c>
      <c r="I20" s="1831">
        <v>16524441</v>
      </c>
      <c r="J20" s="1830">
        <v>0</v>
      </c>
      <c r="K20" s="1831">
        <v>0</v>
      </c>
      <c r="L20" s="1831">
        <v>0</v>
      </c>
      <c r="M20" s="1830">
        <v>0</v>
      </c>
      <c r="N20" s="1833">
        <v>0</v>
      </c>
      <c r="O20" s="1834">
        <v>0</v>
      </c>
      <c r="P20" s="1830">
        <v>1688</v>
      </c>
      <c r="Q20" s="1831">
        <v>2085</v>
      </c>
      <c r="R20" s="1831">
        <v>16524441</v>
      </c>
      <c r="S20" s="1835" t="s">
        <v>898</v>
      </c>
      <c r="T20" s="1865"/>
      <c r="U20" s="1866"/>
      <c r="V20" s="1832" t="s">
        <v>1034</v>
      </c>
      <c r="W20" s="1830">
        <v>0</v>
      </c>
      <c r="X20" s="1831">
        <v>0</v>
      </c>
      <c r="Y20" s="1831">
        <v>0</v>
      </c>
      <c r="Z20" s="1830">
        <v>4132</v>
      </c>
      <c r="AA20" s="1831">
        <v>5145</v>
      </c>
      <c r="AB20" s="1831">
        <v>49656563</v>
      </c>
      <c r="AC20" s="1830">
        <v>0</v>
      </c>
      <c r="AD20" s="1831">
        <v>0</v>
      </c>
      <c r="AE20" s="1831">
        <v>0</v>
      </c>
      <c r="AF20" s="1830">
        <v>0</v>
      </c>
      <c r="AG20" s="1833">
        <v>0</v>
      </c>
      <c r="AH20" s="1834">
        <v>0</v>
      </c>
      <c r="AI20" s="1830">
        <v>4132</v>
      </c>
      <c r="AJ20" s="1831">
        <v>5145</v>
      </c>
      <c r="AK20" s="1831">
        <v>49656563</v>
      </c>
      <c r="AL20" s="1835" t="s">
        <v>898</v>
      </c>
      <c r="AN20" s="1755">
        <f t="shared" si="5"/>
        <v>5820</v>
      </c>
      <c r="AO20" s="1755">
        <f t="shared" si="5"/>
        <v>7230</v>
      </c>
      <c r="AP20" s="1755">
        <f t="shared" si="5"/>
        <v>66181004</v>
      </c>
    </row>
    <row r="21" spans="1:38" ht="16.5" customHeight="1">
      <c r="A21" s="1867"/>
      <c r="B21" s="1868"/>
      <c r="C21" s="1845" t="s">
        <v>1028</v>
      </c>
      <c r="D21" s="1846">
        <f>D19+D20</f>
        <v>0</v>
      </c>
      <c r="E21" s="1847">
        <f aca="true" t="shared" si="6" ref="E21:O21">E19+E20</f>
        <v>0</v>
      </c>
      <c r="F21" s="1848">
        <f t="shared" si="6"/>
        <v>0</v>
      </c>
      <c r="G21" s="1846">
        <f t="shared" si="6"/>
        <v>2849</v>
      </c>
      <c r="H21" s="1847">
        <f t="shared" si="6"/>
        <v>3591</v>
      </c>
      <c r="I21" s="1848">
        <f t="shared" si="6"/>
        <v>27135485</v>
      </c>
      <c r="J21" s="1846">
        <f t="shared" si="6"/>
        <v>0</v>
      </c>
      <c r="K21" s="1847">
        <f t="shared" si="6"/>
        <v>0</v>
      </c>
      <c r="L21" s="1848">
        <f t="shared" si="6"/>
        <v>0</v>
      </c>
      <c r="M21" s="1846">
        <f t="shared" si="6"/>
        <v>0</v>
      </c>
      <c r="N21" s="1847">
        <f t="shared" si="6"/>
        <v>0</v>
      </c>
      <c r="O21" s="1848">
        <f t="shared" si="6"/>
        <v>0</v>
      </c>
      <c r="P21" s="1846">
        <f>+J21+G21+D21</f>
        <v>2849</v>
      </c>
      <c r="Q21" s="1847">
        <f>+K21+H21+E21</f>
        <v>3591</v>
      </c>
      <c r="R21" s="1848">
        <f>+L21+I21+F21+O21</f>
        <v>27135485</v>
      </c>
      <c r="S21" s="1842" t="s">
        <v>1028</v>
      </c>
      <c r="T21" s="1867"/>
      <c r="U21" s="1868"/>
      <c r="V21" s="1849" t="s">
        <v>877</v>
      </c>
      <c r="W21" s="1846">
        <f aca="true" t="shared" si="7" ref="W21:AH21">W19+W20</f>
        <v>0</v>
      </c>
      <c r="X21" s="1847">
        <f t="shared" si="7"/>
        <v>0</v>
      </c>
      <c r="Y21" s="1848">
        <f t="shared" si="7"/>
        <v>0</v>
      </c>
      <c r="Z21" s="1846">
        <f t="shared" si="7"/>
        <v>7207</v>
      </c>
      <c r="AA21" s="1847">
        <f t="shared" si="7"/>
        <v>9913</v>
      </c>
      <c r="AB21" s="1848">
        <f>AB19+AB20</f>
        <v>100757430</v>
      </c>
      <c r="AC21" s="1846">
        <f t="shared" si="7"/>
        <v>0</v>
      </c>
      <c r="AD21" s="1847">
        <f t="shared" si="7"/>
        <v>0</v>
      </c>
      <c r="AE21" s="1848">
        <f t="shared" si="7"/>
        <v>0</v>
      </c>
      <c r="AF21" s="1846">
        <f t="shared" si="7"/>
        <v>0</v>
      </c>
      <c r="AG21" s="1847">
        <f t="shared" si="7"/>
        <v>0</v>
      </c>
      <c r="AH21" s="1848">
        <f t="shared" si="7"/>
        <v>0</v>
      </c>
      <c r="AI21" s="1846">
        <f>+AC21+Z21+W21</f>
        <v>7207</v>
      </c>
      <c r="AJ21" s="1847">
        <f>+AD21+AA21+X21</f>
        <v>9913</v>
      </c>
      <c r="AK21" s="1848">
        <f>+AE21+AB21+Y21+AH21</f>
        <v>100757430</v>
      </c>
      <c r="AL21" s="1842" t="s">
        <v>1028</v>
      </c>
    </row>
    <row r="22" spans="1:42" ht="16.5" customHeight="1">
      <c r="A22" s="1860">
        <v>57</v>
      </c>
      <c r="B22" s="1861" t="s">
        <v>1035</v>
      </c>
      <c r="C22" s="1852" t="s">
        <v>900</v>
      </c>
      <c r="D22" s="1853">
        <v>0</v>
      </c>
      <c r="E22" s="1822">
        <v>0</v>
      </c>
      <c r="F22" s="1857">
        <v>0</v>
      </c>
      <c r="G22" s="1853">
        <v>215</v>
      </c>
      <c r="H22" s="1822">
        <v>248</v>
      </c>
      <c r="I22" s="1822">
        <v>1244450</v>
      </c>
      <c r="J22" s="1853">
        <v>0</v>
      </c>
      <c r="K22" s="1822">
        <v>0</v>
      </c>
      <c r="L22" s="1822">
        <v>0</v>
      </c>
      <c r="M22" s="1853">
        <v>0</v>
      </c>
      <c r="N22" s="1854">
        <v>0</v>
      </c>
      <c r="O22" s="1855">
        <v>0</v>
      </c>
      <c r="P22" s="1853">
        <v>215</v>
      </c>
      <c r="Q22" s="1822">
        <v>248</v>
      </c>
      <c r="R22" s="1822">
        <v>1244450</v>
      </c>
      <c r="S22" s="1856" t="s">
        <v>903</v>
      </c>
      <c r="T22" s="1860" t="s">
        <v>1036</v>
      </c>
      <c r="U22" s="1861" t="s">
        <v>1035</v>
      </c>
      <c r="V22" s="1857" t="s">
        <v>1037</v>
      </c>
      <c r="W22" s="1853">
        <v>0</v>
      </c>
      <c r="X22" s="1822">
        <v>0</v>
      </c>
      <c r="Y22" s="1822">
        <v>0</v>
      </c>
      <c r="Z22" s="1853">
        <v>702</v>
      </c>
      <c r="AA22" s="1822">
        <v>836</v>
      </c>
      <c r="AB22" s="1822">
        <v>4682110</v>
      </c>
      <c r="AC22" s="1853">
        <v>0</v>
      </c>
      <c r="AD22" s="1822">
        <v>0</v>
      </c>
      <c r="AE22" s="1822">
        <v>0</v>
      </c>
      <c r="AF22" s="1853">
        <v>0</v>
      </c>
      <c r="AG22" s="1854">
        <v>0</v>
      </c>
      <c r="AH22" s="1855">
        <v>0</v>
      </c>
      <c r="AI22" s="1853">
        <v>702</v>
      </c>
      <c r="AJ22" s="1822">
        <v>836</v>
      </c>
      <c r="AK22" s="1822">
        <v>4682110</v>
      </c>
      <c r="AL22" s="1856" t="s">
        <v>903</v>
      </c>
      <c r="AN22" s="1755">
        <f aca="true" t="shared" si="8" ref="AN22:AP24">P22+AI22</f>
        <v>917</v>
      </c>
      <c r="AO22" s="1755">
        <f t="shared" si="8"/>
        <v>1084</v>
      </c>
      <c r="AP22" s="1755">
        <f t="shared" si="8"/>
        <v>5926560</v>
      </c>
    </row>
    <row r="23" spans="1:42" ht="16.5" customHeight="1">
      <c r="A23" s="1865"/>
      <c r="B23" s="1866"/>
      <c r="C23" s="1862" t="s">
        <v>904</v>
      </c>
      <c r="D23" s="1818">
        <v>0</v>
      </c>
      <c r="E23" s="1825">
        <v>0</v>
      </c>
      <c r="F23" s="1863">
        <v>0</v>
      </c>
      <c r="G23" s="1818">
        <v>108</v>
      </c>
      <c r="H23" s="1819">
        <v>118</v>
      </c>
      <c r="I23" s="1819">
        <v>1266870</v>
      </c>
      <c r="J23" s="1818">
        <v>0</v>
      </c>
      <c r="K23" s="1819">
        <v>0</v>
      </c>
      <c r="L23" s="1819">
        <v>0</v>
      </c>
      <c r="M23" s="1818">
        <v>0</v>
      </c>
      <c r="N23" s="1825">
        <v>0</v>
      </c>
      <c r="O23" s="1826">
        <v>0</v>
      </c>
      <c r="P23" s="1818">
        <v>108</v>
      </c>
      <c r="Q23" s="1819">
        <v>118</v>
      </c>
      <c r="R23" s="1819">
        <v>1266870</v>
      </c>
      <c r="S23" s="1864" t="s">
        <v>906</v>
      </c>
      <c r="T23" s="1865"/>
      <c r="U23" s="1866"/>
      <c r="V23" s="1863" t="s">
        <v>1038</v>
      </c>
      <c r="W23" s="1818">
        <v>0</v>
      </c>
      <c r="X23" s="1819">
        <v>0</v>
      </c>
      <c r="Y23" s="1819">
        <v>0</v>
      </c>
      <c r="Z23" s="1818">
        <v>605</v>
      </c>
      <c r="AA23" s="1819">
        <v>763</v>
      </c>
      <c r="AB23" s="1819">
        <v>7991190</v>
      </c>
      <c r="AC23" s="1818">
        <v>0</v>
      </c>
      <c r="AD23" s="1819">
        <v>0</v>
      </c>
      <c r="AE23" s="1819">
        <v>0</v>
      </c>
      <c r="AF23" s="1818">
        <v>0</v>
      </c>
      <c r="AG23" s="1825">
        <v>0</v>
      </c>
      <c r="AH23" s="1826">
        <v>0</v>
      </c>
      <c r="AI23" s="1818">
        <v>605</v>
      </c>
      <c r="AJ23" s="1819">
        <v>763</v>
      </c>
      <c r="AK23" s="1819">
        <v>7991190</v>
      </c>
      <c r="AL23" s="1864" t="s">
        <v>906</v>
      </c>
      <c r="AN23" s="1755">
        <f t="shared" si="8"/>
        <v>713</v>
      </c>
      <c r="AO23" s="1755">
        <f t="shared" si="8"/>
        <v>881</v>
      </c>
      <c r="AP23" s="1755">
        <f t="shared" si="8"/>
        <v>9258060</v>
      </c>
    </row>
    <row r="24" spans="1:42" ht="16.5" customHeight="1">
      <c r="A24" s="1865"/>
      <c r="B24" s="1866"/>
      <c r="C24" s="1869" t="s">
        <v>907</v>
      </c>
      <c r="D24" s="1792">
        <v>0</v>
      </c>
      <c r="E24" s="1786">
        <v>0</v>
      </c>
      <c r="F24" s="1797">
        <v>0</v>
      </c>
      <c r="G24" s="1792">
        <v>32</v>
      </c>
      <c r="H24" s="1786">
        <v>35</v>
      </c>
      <c r="I24" s="1786">
        <v>300770</v>
      </c>
      <c r="J24" s="1792">
        <v>0</v>
      </c>
      <c r="K24" s="1786">
        <v>0</v>
      </c>
      <c r="L24" s="1786">
        <v>0</v>
      </c>
      <c r="M24" s="1792">
        <v>0</v>
      </c>
      <c r="N24" s="1870">
        <v>0</v>
      </c>
      <c r="O24" s="1871">
        <v>0</v>
      </c>
      <c r="P24" s="1872">
        <v>32</v>
      </c>
      <c r="Q24" s="1873">
        <v>35</v>
      </c>
      <c r="R24" s="1874">
        <v>300770</v>
      </c>
      <c r="S24" s="1771" t="s">
        <v>909</v>
      </c>
      <c r="T24" s="1865"/>
      <c r="U24" s="1866"/>
      <c r="V24" s="1797" t="s">
        <v>1039</v>
      </c>
      <c r="W24" s="1792">
        <v>0</v>
      </c>
      <c r="X24" s="1786">
        <v>0</v>
      </c>
      <c r="Y24" s="1786">
        <v>0</v>
      </c>
      <c r="Z24" s="1792">
        <v>363</v>
      </c>
      <c r="AA24" s="1786">
        <v>410</v>
      </c>
      <c r="AB24" s="1786">
        <v>4405810</v>
      </c>
      <c r="AC24" s="1792">
        <v>0</v>
      </c>
      <c r="AD24" s="1786">
        <v>0</v>
      </c>
      <c r="AE24" s="1786">
        <v>0</v>
      </c>
      <c r="AF24" s="1792">
        <v>0</v>
      </c>
      <c r="AG24" s="1870">
        <v>0</v>
      </c>
      <c r="AH24" s="1871">
        <v>0</v>
      </c>
      <c r="AI24" s="1792">
        <v>363</v>
      </c>
      <c r="AJ24" s="1786">
        <v>410</v>
      </c>
      <c r="AK24" s="1786">
        <v>4405810</v>
      </c>
      <c r="AL24" s="1771" t="s">
        <v>909</v>
      </c>
      <c r="AN24" s="1755">
        <f t="shared" si="8"/>
        <v>395</v>
      </c>
      <c r="AO24" s="1755">
        <f t="shared" si="8"/>
        <v>445</v>
      </c>
      <c r="AP24" s="1755">
        <f t="shared" si="8"/>
        <v>4706580</v>
      </c>
    </row>
    <row r="25" spans="1:38" ht="16.5" customHeight="1">
      <c r="A25" s="1865"/>
      <c r="B25" s="1866"/>
      <c r="C25" s="1845" t="s">
        <v>1028</v>
      </c>
      <c r="D25" s="1837">
        <f aca="true" t="shared" si="9" ref="D25:O25">SUM(D23:D24)</f>
        <v>0</v>
      </c>
      <c r="E25" s="1838">
        <f t="shared" si="9"/>
        <v>0</v>
      </c>
      <c r="F25" s="1839">
        <f t="shared" si="9"/>
        <v>0</v>
      </c>
      <c r="G25" s="1837">
        <f t="shared" si="9"/>
        <v>140</v>
      </c>
      <c r="H25" s="1838">
        <f t="shared" si="9"/>
        <v>153</v>
      </c>
      <c r="I25" s="1838">
        <f t="shared" si="9"/>
        <v>1567640</v>
      </c>
      <c r="J25" s="1837">
        <f t="shared" si="9"/>
        <v>0</v>
      </c>
      <c r="K25" s="1838">
        <f t="shared" si="9"/>
        <v>0</v>
      </c>
      <c r="L25" s="1838">
        <f t="shared" si="9"/>
        <v>0</v>
      </c>
      <c r="M25" s="1837">
        <f t="shared" si="9"/>
        <v>0</v>
      </c>
      <c r="N25" s="1840">
        <f t="shared" si="9"/>
        <v>0</v>
      </c>
      <c r="O25" s="1841">
        <f t="shared" si="9"/>
        <v>0</v>
      </c>
      <c r="P25" s="1837">
        <f>+J25+G25+D25</f>
        <v>140</v>
      </c>
      <c r="Q25" s="1838">
        <f>+K25+H25+E25</f>
        <v>153</v>
      </c>
      <c r="R25" s="1838">
        <f>+L25+I25+F25+O25</f>
        <v>1567640</v>
      </c>
      <c r="S25" s="1842" t="s">
        <v>1028</v>
      </c>
      <c r="T25" s="1865"/>
      <c r="U25" s="1866"/>
      <c r="V25" s="1849" t="s">
        <v>877</v>
      </c>
      <c r="W25" s="1837">
        <f aca="true" t="shared" si="10" ref="W25:AH25">SUM(W23:W24)</f>
        <v>0</v>
      </c>
      <c r="X25" s="1838">
        <f t="shared" si="10"/>
        <v>0</v>
      </c>
      <c r="Y25" s="1838">
        <f t="shared" si="10"/>
        <v>0</v>
      </c>
      <c r="Z25" s="1837">
        <f t="shared" si="10"/>
        <v>968</v>
      </c>
      <c r="AA25" s="1838">
        <f t="shared" si="10"/>
        <v>1173</v>
      </c>
      <c r="AB25" s="1838">
        <f>SUM(AB23:AB24)</f>
        <v>12397000</v>
      </c>
      <c r="AC25" s="1837">
        <f t="shared" si="10"/>
        <v>0</v>
      </c>
      <c r="AD25" s="1838">
        <f t="shared" si="10"/>
        <v>0</v>
      </c>
      <c r="AE25" s="1838">
        <f t="shared" si="10"/>
        <v>0</v>
      </c>
      <c r="AF25" s="1837">
        <f t="shared" si="10"/>
        <v>0</v>
      </c>
      <c r="AG25" s="1840">
        <f t="shared" si="10"/>
        <v>0</v>
      </c>
      <c r="AH25" s="1841">
        <f t="shared" si="10"/>
        <v>0</v>
      </c>
      <c r="AI25" s="1837">
        <f>+AC25+Z25+W25</f>
        <v>968</v>
      </c>
      <c r="AJ25" s="1838">
        <f>+AD25+AA25+X25</f>
        <v>1173</v>
      </c>
      <c r="AK25" s="1838">
        <f>+AE25+AB25+Y25+AH25</f>
        <v>12397000</v>
      </c>
      <c r="AL25" s="1842" t="s">
        <v>1028</v>
      </c>
    </row>
    <row r="26" spans="1:42" ht="16.5" customHeight="1">
      <c r="A26" s="1865"/>
      <c r="B26" s="1866"/>
      <c r="C26" s="1852" t="s">
        <v>910</v>
      </c>
      <c r="D26" s="1853">
        <v>0</v>
      </c>
      <c r="E26" s="1822">
        <v>0</v>
      </c>
      <c r="F26" s="1857">
        <v>0</v>
      </c>
      <c r="G26" s="1853">
        <v>0</v>
      </c>
      <c r="H26" s="1822">
        <v>0</v>
      </c>
      <c r="I26" s="1822">
        <v>0</v>
      </c>
      <c r="J26" s="1853">
        <v>993</v>
      </c>
      <c r="K26" s="1822">
        <v>1600</v>
      </c>
      <c r="L26" s="1822">
        <v>14248450</v>
      </c>
      <c r="M26" s="1853">
        <v>0</v>
      </c>
      <c r="N26" s="1854">
        <v>0</v>
      </c>
      <c r="O26" s="1855">
        <v>0</v>
      </c>
      <c r="P26" s="1853">
        <v>993</v>
      </c>
      <c r="Q26" s="1822">
        <v>1600</v>
      </c>
      <c r="R26" s="1822">
        <v>14248450</v>
      </c>
      <c r="S26" s="1856" t="s">
        <v>913</v>
      </c>
      <c r="T26" s="1865"/>
      <c r="U26" s="1866"/>
      <c r="V26" s="1857" t="s">
        <v>1040</v>
      </c>
      <c r="W26" s="1853">
        <v>0</v>
      </c>
      <c r="X26" s="1822">
        <v>0</v>
      </c>
      <c r="Y26" s="1822">
        <v>0</v>
      </c>
      <c r="Z26" s="1853">
        <v>0</v>
      </c>
      <c r="AA26" s="1822">
        <v>0</v>
      </c>
      <c r="AB26" s="1822">
        <v>0</v>
      </c>
      <c r="AC26" s="1853">
        <v>2581</v>
      </c>
      <c r="AD26" s="1822">
        <v>3973</v>
      </c>
      <c r="AE26" s="1822">
        <v>35619220</v>
      </c>
      <c r="AF26" s="1853">
        <v>0</v>
      </c>
      <c r="AG26" s="1854">
        <v>0</v>
      </c>
      <c r="AH26" s="1855">
        <v>0</v>
      </c>
      <c r="AI26" s="1853">
        <v>2581</v>
      </c>
      <c r="AJ26" s="1822">
        <v>3973</v>
      </c>
      <c r="AK26" s="1822">
        <v>35619220</v>
      </c>
      <c r="AL26" s="1856" t="s">
        <v>913</v>
      </c>
      <c r="AN26" s="1755">
        <f aca="true" t="shared" si="11" ref="AN26:AP27">P26+AI26</f>
        <v>3574</v>
      </c>
      <c r="AO26" s="1755">
        <f t="shared" si="11"/>
        <v>5573</v>
      </c>
      <c r="AP26" s="1755">
        <f t="shared" si="11"/>
        <v>49867670</v>
      </c>
    </row>
    <row r="27" spans="1:42" ht="16.5" customHeight="1">
      <c r="A27" s="1865"/>
      <c r="B27" s="1866"/>
      <c r="C27" s="1836" t="s">
        <v>1041</v>
      </c>
      <c r="D27" s="1837">
        <v>0</v>
      </c>
      <c r="E27" s="1838">
        <v>0</v>
      </c>
      <c r="F27" s="1839">
        <v>0</v>
      </c>
      <c r="G27" s="1837">
        <v>0</v>
      </c>
      <c r="H27" s="1838">
        <v>0</v>
      </c>
      <c r="I27" s="1838">
        <v>0</v>
      </c>
      <c r="J27" s="1837">
        <v>811</v>
      </c>
      <c r="K27" s="1838">
        <v>1255</v>
      </c>
      <c r="L27" s="1838">
        <v>11329370</v>
      </c>
      <c r="M27" s="1837">
        <v>0</v>
      </c>
      <c r="N27" s="1840">
        <v>0</v>
      </c>
      <c r="O27" s="1841">
        <v>0</v>
      </c>
      <c r="P27" s="1837">
        <v>811</v>
      </c>
      <c r="Q27" s="1838">
        <v>1255</v>
      </c>
      <c r="R27" s="1838">
        <v>11329370</v>
      </c>
      <c r="S27" s="1842" t="s">
        <v>916</v>
      </c>
      <c r="T27" s="1865"/>
      <c r="U27" s="1866"/>
      <c r="V27" s="1839" t="s">
        <v>1042</v>
      </c>
      <c r="W27" s="1837">
        <v>0</v>
      </c>
      <c r="X27" s="1838">
        <v>0</v>
      </c>
      <c r="Y27" s="1838">
        <v>0</v>
      </c>
      <c r="Z27" s="1837">
        <v>0</v>
      </c>
      <c r="AA27" s="1838">
        <v>0</v>
      </c>
      <c r="AB27" s="1838">
        <v>0</v>
      </c>
      <c r="AC27" s="1837">
        <v>2004</v>
      </c>
      <c r="AD27" s="1838">
        <v>3012</v>
      </c>
      <c r="AE27" s="1838">
        <v>28872130</v>
      </c>
      <c r="AF27" s="1837">
        <v>0</v>
      </c>
      <c r="AG27" s="1840">
        <v>0</v>
      </c>
      <c r="AH27" s="1841">
        <v>0</v>
      </c>
      <c r="AI27" s="1837">
        <v>2004</v>
      </c>
      <c r="AJ27" s="1838">
        <v>3012</v>
      </c>
      <c r="AK27" s="1838">
        <v>28872130</v>
      </c>
      <c r="AL27" s="1842" t="s">
        <v>916</v>
      </c>
      <c r="AN27" s="1755">
        <f t="shared" si="11"/>
        <v>2815</v>
      </c>
      <c r="AO27" s="1755">
        <f t="shared" si="11"/>
        <v>4267</v>
      </c>
      <c r="AP27" s="1755">
        <f t="shared" si="11"/>
        <v>40201500</v>
      </c>
    </row>
    <row r="28" spans="1:38" ht="16.5" customHeight="1">
      <c r="A28" s="1865"/>
      <c r="B28" s="1866"/>
      <c r="C28" s="1845" t="s">
        <v>1028</v>
      </c>
      <c r="D28" s="1837">
        <f>D26+D27</f>
        <v>0</v>
      </c>
      <c r="E28" s="1838">
        <f aca="true" t="shared" si="12" ref="E28:O28">E26+E27</f>
        <v>0</v>
      </c>
      <c r="F28" s="1839">
        <f t="shared" si="12"/>
        <v>0</v>
      </c>
      <c r="G28" s="1837">
        <f t="shared" si="12"/>
        <v>0</v>
      </c>
      <c r="H28" s="1838">
        <f t="shared" si="12"/>
        <v>0</v>
      </c>
      <c r="I28" s="1838">
        <f t="shared" si="12"/>
        <v>0</v>
      </c>
      <c r="J28" s="1837">
        <f t="shared" si="12"/>
        <v>1804</v>
      </c>
      <c r="K28" s="1838">
        <f t="shared" si="12"/>
        <v>2855</v>
      </c>
      <c r="L28" s="1838">
        <f t="shared" si="12"/>
        <v>25577820</v>
      </c>
      <c r="M28" s="1837">
        <f t="shared" si="12"/>
        <v>0</v>
      </c>
      <c r="N28" s="1840">
        <f t="shared" si="12"/>
        <v>0</v>
      </c>
      <c r="O28" s="1841">
        <f t="shared" si="12"/>
        <v>0</v>
      </c>
      <c r="P28" s="1837">
        <f>+J28+G28+D28</f>
        <v>1804</v>
      </c>
      <c r="Q28" s="1838">
        <f>+K28+H28+E28</f>
        <v>2855</v>
      </c>
      <c r="R28" s="1838">
        <f>+L28+I28+F28+O28</f>
        <v>25577820</v>
      </c>
      <c r="S28" s="1842" t="s">
        <v>1028</v>
      </c>
      <c r="T28" s="1865"/>
      <c r="U28" s="1866"/>
      <c r="V28" s="1849" t="s">
        <v>877</v>
      </c>
      <c r="W28" s="1837">
        <f aca="true" t="shared" si="13" ref="W28:AH28">W26+W27</f>
        <v>0</v>
      </c>
      <c r="X28" s="1838">
        <f t="shared" si="13"/>
        <v>0</v>
      </c>
      <c r="Y28" s="1838">
        <f t="shared" si="13"/>
        <v>0</v>
      </c>
      <c r="Z28" s="1837">
        <f t="shared" si="13"/>
        <v>0</v>
      </c>
      <c r="AA28" s="1838">
        <f t="shared" si="13"/>
        <v>0</v>
      </c>
      <c r="AB28" s="1838">
        <f t="shared" si="13"/>
        <v>0</v>
      </c>
      <c r="AC28" s="1837">
        <f t="shared" si="13"/>
        <v>4585</v>
      </c>
      <c r="AD28" s="1838">
        <f t="shared" si="13"/>
        <v>6985</v>
      </c>
      <c r="AE28" s="1838">
        <f t="shared" si="13"/>
        <v>64491350</v>
      </c>
      <c r="AF28" s="1837">
        <f t="shared" si="13"/>
        <v>0</v>
      </c>
      <c r="AG28" s="1840">
        <f t="shared" si="13"/>
        <v>0</v>
      </c>
      <c r="AH28" s="1841">
        <f t="shared" si="13"/>
        <v>0</v>
      </c>
      <c r="AI28" s="1837">
        <f>+AC28+Z28+W28</f>
        <v>4585</v>
      </c>
      <c r="AJ28" s="1838">
        <f>+AD28+AA28+X28</f>
        <v>6985</v>
      </c>
      <c r="AK28" s="1838">
        <f>+AE28+AB28+Y28+AH28</f>
        <v>64491350</v>
      </c>
      <c r="AL28" s="1842" t="s">
        <v>1028</v>
      </c>
    </row>
    <row r="29" spans="1:42" ht="16.5" customHeight="1">
      <c r="A29" s="1865"/>
      <c r="B29" s="1866"/>
      <c r="C29" s="1852" t="s">
        <v>917</v>
      </c>
      <c r="D29" s="1853">
        <v>0</v>
      </c>
      <c r="E29" s="1822">
        <v>0</v>
      </c>
      <c r="F29" s="1857">
        <v>0</v>
      </c>
      <c r="G29" s="1853">
        <v>670</v>
      </c>
      <c r="H29" s="1822">
        <v>785</v>
      </c>
      <c r="I29" s="1822">
        <v>9527480</v>
      </c>
      <c r="J29" s="1853">
        <v>2095</v>
      </c>
      <c r="K29" s="1822">
        <v>3278</v>
      </c>
      <c r="L29" s="1822">
        <v>23146260</v>
      </c>
      <c r="M29" s="1853">
        <v>0</v>
      </c>
      <c r="N29" s="1854">
        <v>0</v>
      </c>
      <c r="O29" s="1855">
        <v>0</v>
      </c>
      <c r="P29" s="1853">
        <v>2765</v>
      </c>
      <c r="Q29" s="1822">
        <v>4063</v>
      </c>
      <c r="R29" s="1822">
        <v>32673740</v>
      </c>
      <c r="S29" s="1856" t="s">
        <v>920</v>
      </c>
      <c r="T29" s="1865"/>
      <c r="U29" s="1866"/>
      <c r="V29" s="1857" t="s">
        <v>917</v>
      </c>
      <c r="W29" s="1853">
        <v>0</v>
      </c>
      <c r="X29" s="1822">
        <v>0</v>
      </c>
      <c r="Y29" s="1822">
        <v>0</v>
      </c>
      <c r="Z29" s="1853">
        <v>1988</v>
      </c>
      <c r="AA29" s="1822">
        <v>2575</v>
      </c>
      <c r="AB29" s="1822">
        <v>39129430</v>
      </c>
      <c r="AC29" s="1853">
        <v>6005</v>
      </c>
      <c r="AD29" s="1822">
        <v>9279</v>
      </c>
      <c r="AE29" s="1822">
        <v>60594743</v>
      </c>
      <c r="AF29" s="1853">
        <v>0</v>
      </c>
      <c r="AG29" s="1854">
        <v>0</v>
      </c>
      <c r="AH29" s="1855">
        <v>0</v>
      </c>
      <c r="AI29" s="1853">
        <v>7993</v>
      </c>
      <c r="AJ29" s="1822">
        <v>11854</v>
      </c>
      <c r="AK29" s="1822">
        <v>99724173</v>
      </c>
      <c r="AL29" s="1856" t="s">
        <v>920</v>
      </c>
      <c r="AN29" s="1755">
        <f>P29+AI29</f>
        <v>10758</v>
      </c>
      <c r="AO29" s="1755">
        <f>Q29+AJ29</f>
        <v>15917</v>
      </c>
      <c r="AP29" s="1755">
        <f>R29+AK29</f>
        <v>132397913</v>
      </c>
    </row>
    <row r="30" spans="1:38" ht="16.5" customHeight="1">
      <c r="A30" s="1867"/>
      <c r="B30" s="1868"/>
      <c r="C30" s="1875" t="s">
        <v>921</v>
      </c>
      <c r="D30" s="1853">
        <f aca="true" t="shared" si="14" ref="D30:O30">D22+D25+D28+D29</f>
        <v>0</v>
      </c>
      <c r="E30" s="1822">
        <f t="shared" si="14"/>
        <v>0</v>
      </c>
      <c r="F30" s="1857">
        <f t="shared" si="14"/>
        <v>0</v>
      </c>
      <c r="G30" s="1853">
        <f t="shared" si="14"/>
        <v>1025</v>
      </c>
      <c r="H30" s="1822">
        <f t="shared" si="14"/>
        <v>1186</v>
      </c>
      <c r="I30" s="1822">
        <f t="shared" si="14"/>
        <v>12339570</v>
      </c>
      <c r="J30" s="1853">
        <f t="shared" si="14"/>
        <v>3899</v>
      </c>
      <c r="K30" s="1822">
        <f t="shared" si="14"/>
        <v>6133</v>
      </c>
      <c r="L30" s="1822">
        <f t="shared" si="14"/>
        <v>48724080</v>
      </c>
      <c r="M30" s="1853">
        <f t="shared" si="14"/>
        <v>0</v>
      </c>
      <c r="N30" s="1854">
        <f t="shared" si="14"/>
        <v>0</v>
      </c>
      <c r="O30" s="1855">
        <f t="shared" si="14"/>
        <v>0</v>
      </c>
      <c r="P30" s="1853">
        <f>+J30+G30+D30</f>
        <v>4924</v>
      </c>
      <c r="Q30" s="1822">
        <f>+K30+H30+E30</f>
        <v>7319</v>
      </c>
      <c r="R30" s="1822">
        <f>+L30+I30+F30+O30</f>
        <v>61063650</v>
      </c>
      <c r="S30" s="1856" t="s">
        <v>921</v>
      </c>
      <c r="T30" s="1867"/>
      <c r="U30" s="1868"/>
      <c r="V30" s="1876" t="s">
        <v>921</v>
      </c>
      <c r="W30" s="1853">
        <f aca="true" t="shared" si="15" ref="W30:AH30">W22+W25+W28+W29</f>
        <v>0</v>
      </c>
      <c r="X30" s="1822">
        <f t="shared" si="15"/>
        <v>0</v>
      </c>
      <c r="Y30" s="1822">
        <f t="shared" si="15"/>
        <v>0</v>
      </c>
      <c r="Z30" s="1853">
        <f t="shared" si="15"/>
        <v>3658</v>
      </c>
      <c r="AA30" s="1822">
        <f t="shared" si="15"/>
        <v>4584</v>
      </c>
      <c r="AB30" s="1822">
        <f>AB22+AB25+AB28+AB29</f>
        <v>56208540</v>
      </c>
      <c r="AC30" s="1853">
        <f t="shared" si="15"/>
        <v>10590</v>
      </c>
      <c r="AD30" s="1822">
        <f t="shared" si="15"/>
        <v>16264</v>
      </c>
      <c r="AE30" s="1822">
        <f t="shared" si="15"/>
        <v>125086093</v>
      </c>
      <c r="AF30" s="1853">
        <f t="shared" si="15"/>
        <v>0</v>
      </c>
      <c r="AG30" s="1854">
        <f t="shared" si="15"/>
        <v>0</v>
      </c>
      <c r="AH30" s="1855">
        <f t="shared" si="15"/>
        <v>0</v>
      </c>
      <c r="AI30" s="1853">
        <f>+AC30+Z30+W30</f>
        <v>14248</v>
      </c>
      <c r="AJ30" s="1822">
        <f>+AD30+AA30+X30</f>
        <v>20848</v>
      </c>
      <c r="AK30" s="1822">
        <f>+AE30+AB30+Y30+AH30</f>
        <v>181294633</v>
      </c>
      <c r="AL30" s="1856" t="s">
        <v>921</v>
      </c>
    </row>
    <row r="31" spans="1:42" ht="16.5" customHeight="1">
      <c r="A31" s="1860">
        <v>62</v>
      </c>
      <c r="B31" s="1861" t="s">
        <v>922</v>
      </c>
      <c r="C31" s="1852" t="s">
        <v>923</v>
      </c>
      <c r="D31" s="1853">
        <v>0</v>
      </c>
      <c r="E31" s="1822">
        <v>0</v>
      </c>
      <c r="F31" s="1857">
        <v>0</v>
      </c>
      <c r="G31" s="1853">
        <v>211</v>
      </c>
      <c r="H31" s="1822">
        <v>286</v>
      </c>
      <c r="I31" s="1822">
        <v>2459790</v>
      </c>
      <c r="J31" s="1853">
        <v>0</v>
      </c>
      <c r="K31" s="1822">
        <v>0</v>
      </c>
      <c r="L31" s="1822">
        <v>0</v>
      </c>
      <c r="M31" s="1853">
        <v>0</v>
      </c>
      <c r="N31" s="1854">
        <v>0</v>
      </c>
      <c r="O31" s="1855">
        <v>0</v>
      </c>
      <c r="P31" s="1853">
        <v>211</v>
      </c>
      <c r="Q31" s="1822">
        <v>286</v>
      </c>
      <c r="R31" s="1822">
        <v>2459790</v>
      </c>
      <c r="S31" s="1856" t="s">
        <v>926</v>
      </c>
      <c r="T31" s="1860">
        <v>62</v>
      </c>
      <c r="U31" s="1861" t="s">
        <v>1043</v>
      </c>
      <c r="V31" s="1857" t="s">
        <v>923</v>
      </c>
      <c r="W31" s="1853">
        <v>0</v>
      </c>
      <c r="X31" s="1822">
        <v>0</v>
      </c>
      <c r="Y31" s="1822">
        <v>0</v>
      </c>
      <c r="Z31" s="1853">
        <v>798</v>
      </c>
      <c r="AA31" s="1822">
        <v>1100</v>
      </c>
      <c r="AB31" s="1822">
        <v>13437080</v>
      </c>
      <c r="AC31" s="1853">
        <v>0</v>
      </c>
      <c r="AD31" s="1822">
        <v>0</v>
      </c>
      <c r="AE31" s="1822">
        <v>0</v>
      </c>
      <c r="AF31" s="1853">
        <v>0</v>
      </c>
      <c r="AG31" s="1854">
        <v>0</v>
      </c>
      <c r="AH31" s="1855">
        <v>0</v>
      </c>
      <c r="AI31" s="1853">
        <v>798</v>
      </c>
      <c r="AJ31" s="1822">
        <v>1100</v>
      </c>
      <c r="AK31" s="1822">
        <v>13437080</v>
      </c>
      <c r="AL31" s="1856" t="s">
        <v>926</v>
      </c>
      <c r="AN31" s="1755">
        <f aca="true" t="shared" si="16" ref="AN31:AP39">P31+AI31</f>
        <v>1009</v>
      </c>
      <c r="AO31" s="1755">
        <f t="shared" si="16"/>
        <v>1386</v>
      </c>
      <c r="AP31" s="1755">
        <f t="shared" si="16"/>
        <v>15896870</v>
      </c>
    </row>
    <row r="32" spans="1:42" ht="16.5" customHeight="1">
      <c r="A32" s="1865"/>
      <c r="B32" s="1866"/>
      <c r="C32" s="1852" t="s">
        <v>1044</v>
      </c>
      <c r="D32" s="1853">
        <v>0</v>
      </c>
      <c r="E32" s="1822">
        <v>0</v>
      </c>
      <c r="F32" s="1857">
        <v>0</v>
      </c>
      <c r="G32" s="1853">
        <v>39</v>
      </c>
      <c r="H32" s="1822">
        <v>49</v>
      </c>
      <c r="I32" s="1822">
        <v>516330</v>
      </c>
      <c r="J32" s="1853">
        <v>0</v>
      </c>
      <c r="K32" s="1822">
        <v>0</v>
      </c>
      <c r="L32" s="1822">
        <v>0</v>
      </c>
      <c r="M32" s="1853">
        <v>0</v>
      </c>
      <c r="N32" s="1854">
        <v>0</v>
      </c>
      <c r="O32" s="1855">
        <v>0</v>
      </c>
      <c r="P32" s="1853">
        <v>39</v>
      </c>
      <c r="Q32" s="1822">
        <v>49</v>
      </c>
      <c r="R32" s="1822">
        <v>516330</v>
      </c>
      <c r="S32" s="1856" t="s">
        <v>1045</v>
      </c>
      <c r="T32" s="1865"/>
      <c r="U32" s="1866"/>
      <c r="V32" s="1857" t="s">
        <v>1044</v>
      </c>
      <c r="W32" s="1853">
        <v>0</v>
      </c>
      <c r="X32" s="1822">
        <v>0</v>
      </c>
      <c r="Y32" s="1822">
        <v>0</v>
      </c>
      <c r="Z32" s="1853">
        <v>229</v>
      </c>
      <c r="AA32" s="1822">
        <v>333</v>
      </c>
      <c r="AB32" s="1822">
        <v>4181380</v>
      </c>
      <c r="AC32" s="1853">
        <v>0</v>
      </c>
      <c r="AD32" s="1822">
        <v>0</v>
      </c>
      <c r="AE32" s="1822">
        <v>0</v>
      </c>
      <c r="AF32" s="1853">
        <v>0</v>
      </c>
      <c r="AG32" s="1854">
        <v>0</v>
      </c>
      <c r="AH32" s="1855">
        <v>0</v>
      </c>
      <c r="AI32" s="1853">
        <v>229</v>
      </c>
      <c r="AJ32" s="1822">
        <v>333</v>
      </c>
      <c r="AK32" s="1822">
        <v>4181380</v>
      </c>
      <c r="AL32" s="1856" t="s">
        <v>1045</v>
      </c>
      <c r="AN32" s="1755">
        <f t="shared" si="16"/>
        <v>268</v>
      </c>
      <c r="AO32" s="1755">
        <f t="shared" si="16"/>
        <v>382</v>
      </c>
      <c r="AP32" s="1755">
        <f t="shared" si="16"/>
        <v>4697710</v>
      </c>
    </row>
    <row r="33" spans="1:42" ht="16.5" customHeight="1">
      <c r="A33" s="1865"/>
      <c r="B33" s="1866"/>
      <c r="C33" s="1852" t="s">
        <v>1046</v>
      </c>
      <c r="D33" s="1853">
        <v>0</v>
      </c>
      <c r="E33" s="1822">
        <v>0</v>
      </c>
      <c r="F33" s="1857">
        <v>0</v>
      </c>
      <c r="G33" s="1853">
        <v>0</v>
      </c>
      <c r="H33" s="1822">
        <v>0</v>
      </c>
      <c r="I33" s="1822">
        <v>0</v>
      </c>
      <c r="J33" s="1853">
        <v>702</v>
      </c>
      <c r="K33" s="1822">
        <v>1113</v>
      </c>
      <c r="L33" s="1822">
        <v>11401360</v>
      </c>
      <c r="M33" s="1853">
        <v>0</v>
      </c>
      <c r="N33" s="1854">
        <v>0</v>
      </c>
      <c r="O33" s="1855">
        <v>0</v>
      </c>
      <c r="P33" s="1853">
        <v>702</v>
      </c>
      <c r="Q33" s="1822">
        <v>1113</v>
      </c>
      <c r="R33" s="1822">
        <v>11401360</v>
      </c>
      <c r="S33" s="1856" t="s">
        <v>932</v>
      </c>
      <c r="T33" s="1865"/>
      <c r="U33" s="1866"/>
      <c r="V33" s="1857" t="s">
        <v>1046</v>
      </c>
      <c r="W33" s="1853">
        <v>0</v>
      </c>
      <c r="X33" s="1822">
        <v>0</v>
      </c>
      <c r="Y33" s="1822">
        <v>0</v>
      </c>
      <c r="Z33" s="1853">
        <v>0</v>
      </c>
      <c r="AA33" s="1822">
        <v>0</v>
      </c>
      <c r="AB33" s="1822">
        <v>0</v>
      </c>
      <c r="AC33" s="1853">
        <v>1841</v>
      </c>
      <c r="AD33" s="1822">
        <v>2906</v>
      </c>
      <c r="AE33" s="1822">
        <v>28164840</v>
      </c>
      <c r="AF33" s="1853">
        <v>0</v>
      </c>
      <c r="AG33" s="1854">
        <v>0</v>
      </c>
      <c r="AH33" s="1855">
        <v>0</v>
      </c>
      <c r="AI33" s="1853">
        <v>1841</v>
      </c>
      <c r="AJ33" s="1822">
        <v>2906</v>
      </c>
      <c r="AK33" s="1822">
        <v>28164840</v>
      </c>
      <c r="AL33" s="1856" t="s">
        <v>932</v>
      </c>
      <c r="AN33" s="1755">
        <f t="shared" si="16"/>
        <v>2543</v>
      </c>
      <c r="AO33" s="1755">
        <f t="shared" si="16"/>
        <v>4019</v>
      </c>
      <c r="AP33" s="1755">
        <f t="shared" si="16"/>
        <v>39566200</v>
      </c>
    </row>
    <row r="34" spans="1:38" ht="16.5" customHeight="1">
      <c r="A34" s="1867"/>
      <c r="B34" s="1868"/>
      <c r="C34" s="1875" t="s">
        <v>921</v>
      </c>
      <c r="D34" s="1853">
        <f>SUM(D31:D33)</f>
        <v>0</v>
      </c>
      <c r="E34" s="1822">
        <f aca="true" t="shared" si="17" ref="E34:O34">SUM(E31:E33)</f>
        <v>0</v>
      </c>
      <c r="F34" s="1857">
        <f t="shared" si="17"/>
        <v>0</v>
      </c>
      <c r="G34" s="1853">
        <f t="shared" si="17"/>
        <v>250</v>
      </c>
      <c r="H34" s="1822">
        <f t="shared" si="17"/>
        <v>335</v>
      </c>
      <c r="I34" s="1822">
        <f t="shared" si="17"/>
        <v>2976120</v>
      </c>
      <c r="J34" s="1853">
        <f t="shared" si="17"/>
        <v>702</v>
      </c>
      <c r="K34" s="1822">
        <f t="shared" si="17"/>
        <v>1113</v>
      </c>
      <c r="L34" s="1822">
        <f t="shared" si="17"/>
        <v>11401360</v>
      </c>
      <c r="M34" s="1853">
        <f t="shared" si="17"/>
        <v>0</v>
      </c>
      <c r="N34" s="1854">
        <f t="shared" si="17"/>
        <v>0</v>
      </c>
      <c r="O34" s="1855">
        <f t="shared" si="17"/>
        <v>0</v>
      </c>
      <c r="P34" s="1853">
        <f>+J34+G34+D34</f>
        <v>952</v>
      </c>
      <c r="Q34" s="1822">
        <f>+K34+H34+E34</f>
        <v>1448</v>
      </c>
      <c r="R34" s="1822">
        <f>+L34+I34+F34+O34</f>
        <v>14377480</v>
      </c>
      <c r="S34" s="1856" t="s">
        <v>921</v>
      </c>
      <c r="T34" s="1867"/>
      <c r="U34" s="1868"/>
      <c r="V34" s="1876" t="s">
        <v>921</v>
      </c>
      <c r="W34" s="1853">
        <f>SUM(W31:W33)</f>
        <v>0</v>
      </c>
      <c r="X34" s="1822">
        <f aca="true" t="shared" si="18" ref="X34:AH34">SUM(X31:X33)</f>
        <v>0</v>
      </c>
      <c r="Y34" s="1822">
        <f t="shared" si="18"/>
        <v>0</v>
      </c>
      <c r="Z34" s="1853">
        <f t="shared" si="18"/>
        <v>1027</v>
      </c>
      <c r="AA34" s="1822">
        <f t="shared" si="18"/>
        <v>1433</v>
      </c>
      <c r="AB34" s="1822">
        <f>SUM(AB31:AB33)</f>
        <v>17618460</v>
      </c>
      <c r="AC34" s="1853">
        <f t="shared" si="18"/>
        <v>1841</v>
      </c>
      <c r="AD34" s="1822">
        <f t="shared" si="18"/>
        <v>2906</v>
      </c>
      <c r="AE34" s="1822">
        <f t="shared" si="18"/>
        <v>28164840</v>
      </c>
      <c r="AF34" s="1853">
        <f t="shared" si="18"/>
        <v>0</v>
      </c>
      <c r="AG34" s="1854">
        <f t="shared" si="18"/>
        <v>0</v>
      </c>
      <c r="AH34" s="1855">
        <f t="shared" si="18"/>
        <v>0</v>
      </c>
      <c r="AI34" s="1853">
        <f>+AC34+Z34+W34</f>
        <v>2868</v>
      </c>
      <c r="AJ34" s="1822">
        <f>+AD34+AA34+X34</f>
        <v>4339</v>
      </c>
      <c r="AK34" s="1822">
        <f>+AE34+AB34+Y34+AH34</f>
        <v>45783300</v>
      </c>
      <c r="AL34" s="1856" t="s">
        <v>921</v>
      </c>
    </row>
    <row r="35" spans="1:42" ht="16.5" customHeight="1">
      <c r="A35" s="1860">
        <v>65</v>
      </c>
      <c r="B35" s="1861" t="s">
        <v>1047</v>
      </c>
      <c r="C35" s="1852" t="s">
        <v>934</v>
      </c>
      <c r="D35" s="1853">
        <v>0</v>
      </c>
      <c r="E35" s="1822">
        <v>0</v>
      </c>
      <c r="F35" s="1857">
        <v>0</v>
      </c>
      <c r="G35" s="1853">
        <v>666</v>
      </c>
      <c r="H35" s="1822">
        <v>997</v>
      </c>
      <c r="I35" s="1822">
        <v>10179140</v>
      </c>
      <c r="J35" s="1853">
        <v>0</v>
      </c>
      <c r="K35" s="1822">
        <v>0</v>
      </c>
      <c r="L35" s="1822">
        <v>0</v>
      </c>
      <c r="M35" s="1853">
        <v>0</v>
      </c>
      <c r="N35" s="1854">
        <v>0</v>
      </c>
      <c r="O35" s="1855">
        <v>0</v>
      </c>
      <c r="P35" s="1853">
        <v>666</v>
      </c>
      <c r="Q35" s="1822">
        <v>997</v>
      </c>
      <c r="R35" s="1822">
        <v>10179140</v>
      </c>
      <c r="S35" s="1856" t="s">
        <v>937</v>
      </c>
      <c r="T35" s="1860">
        <v>65</v>
      </c>
      <c r="U35" s="1861" t="s">
        <v>1047</v>
      </c>
      <c r="V35" s="1857" t="s">
        <v>934</v>
      </c>
      <c r="W35" s="1853">
        <v>0</v>
      </c>
      <c r="X35" s="1822">
        <v>0</v>
      </c>
      <c r="Y35" s="1822">
        <v>0</v>
      </c>
      <c r="Z35" s="1853">
        <v>136</v>
      </c>
      <c r="AA35" s="1822">
        <v>212</v>
      </c>
      <c r="AB35" s="1822">
        <v>1564630</v>
      </c>
      <c r="AC35" s="1853">
        <v>0</v>
      </c>
      <c r="AD35" s="1822">
        <v>0</v>
      </c>
      <c r="AE35" s="1822">
        <v>0</v>
      </c>
      <c r="AF35" s="1853">
        <v>0</v>
      </c>
      <c r="AG35" s="1854">
        <v>0</v>
      </c>
      <c r="AH35" s="1855">
        <v>0</v>
      </c>
      <c r="AI35" s="1853">
        <v>136</v>
      </c>
      <c r="AJ35" s="1822">
        <v>212</v>
      </c>
      <c r="AK35" s="1822">
        <v>1564630</v>
      </c>
      <c r="AL35" s="1856" t="s">
        <v>937</v>
      </c>
      <c r="AN35" s="1755">
        <f t="shared" si="16"/>
        <v>802</v>
      </c>
      <c r="AO35" s="1755">
        <f t="shared" si="16"/>
        <v>1209</v>
      </c>
      <c r="AP35" s="1755">
        <f t="shared" si="16"/>
        <v>11743770</v>
      </c>
    </row>
    <row r="36" spans="1:42" ht="16.5" customHeight="1">
      <c r="A36" s="1865"/>
      <c r="B36" s="1866"/>
      <c r="C36" s="1862" t="s">
        <v>938</v>
      </c>
      <c r="D36" s="1818">
        <v>0</v>
      </c>
      <c r="E36" s="1819">
        <v>0</v>
      </c>
      <c r="F36" s="1863">
        <v>0</v>
      </c>
      <c r="G36" s="1818">
        <v>2905</v>
      </c>
      <c r="H36" s="1819">
        <v>4497</v>
      </c>
      <c r="I36" s="1819">
        <v>53146170</v>
      </c>
      <c r="J36" s="1818">
        <v>0</v>
      </c>
      <c r="K36" s="1819">
        <v>0</v>
      </c>
      <c r="L36" s="1819">
        <v>0</v>
      </c>
      <c r="M36" s="1818">
        <v>0</v>
      </c>
      <c r="N36" s="1825">
        <v>0</v>
      </c>
      <c r="O36" s="1826">
        <v>0</v>
      </c>
      <c r="P36" s="1818">
        <v>2905</v>
      </c>
      <c r="Q36" s="1819">
        <v>4497</v>
      </c>
      <c r="R36" s="1819">
        <v>53146170</v>
      </c>
      <c r="S36" s="1864" t="s">
        <v>939</v>
      </c>
      <c r="T36" s="1865"/>
      <c r="U36" s="1866"/>
      <c r="V36" s="1863" t="s">
        <v>938</v>
      </c>
      <c r="W36" s="1818">
        <v>0</v>
      </c>
      <c r="X36" s="1819">
        <v>0</v>
      </c>
      <c r="Y36" s="1819">
        <v>0</v>
      </c>
      <c r="Z36" s="1818">
        <v>754</v>
      </c>
      <c r="AA36" s="1819">
        <v>1015</v>
      </c>
      <c r="AB36" s="1819">
        <v>9556771</v>
      </c>
      <c r="AC36" s="1818">
        <v>0</v>
      </c>
      <c r="AD36" s="1819">
        <v>0</v>
      </c>
      <c r="AE36" s="1819">
        <v>0</v>
      </c>
      <c r="AF36" s="1818">
        <v>0</v>
      </c>
      <c r="AG36" s="1825">
        <v>0</v>
      </c>
      <c r="AH36" s="1826">
        <v>0</v>
      </c>
      <c r="AI36" s="1818">
        <v>754</v>
      </c>
      <c r="AJ36" s="1819">
        <v>1015</v>
      </c>
      <c r="AK36" s="1819">
        <v>9556771</v>
      </c>
      <c r="AL36" s="1864" t="s">
        <v>939</v>
      </c>
      <c r="AN36" s="1755">
        <f t="shared" si="16"/>
        <v>3659</v>
      </c>
      <c r="AO36" s="1755">
        <f t="shared" si="16"/>
        <v>5512</v>
      </c>
      <c r="AP36" s="1755">
        <f t="shared" si="16"/>
        <v>62702941</v>
      </c>
    </row>
    <row r="37" spans="1:42" ht="16.5" customHeight="1">
      <c r="A37" s="1865"/>
      <c r="B37" s="1866"/>
      <c r="C37" s="1852" t="s">
        <v>1048</v>
      </c>
      <c r="D37" s="1853">
        <v>0</v>
      </c>
      <c r="E37" s="1822">
        <v>0</v>
      </c>
      <c r="F37" s="1857">
        <v>0</v>
      </c>
      <c r="G37" s="1853">
        <v>0</v>
      </c>
      <c r="H37" s="1822">
        <v>0</v>
      </c>
      <c r="I37" s="1822">
        <v>0</v>
      </c>
      <c r="J37" s="1853">
        <v>788</v>
      </c>
      <c r="K37" s="1822">
        <v>1127</v>
      </c>
      <c r="L37" s="1822">
        <v>9224710</v>
      </c>
      <c r="M37" s="1853">
        <v>0</v>
      </c>
      <c r="N37" s="1854">
        <v>0</v>
      </c>
      <c r="O37" s="1855">
        <v>0</v>
      </c>
      <c r="P37" s="1853">
        <v>788</v>
      </c>
      <c r="Q37" s="1822">
        <v>1127</v>
      </c>
      <c r="R37" s="1822">
        <v>9224710</v>
      </c>
      <c r="S37" s="1856" t="s">
        <v>941</v>
      </c>
      <c r="T37" s="1865"/>
      <c r="U37" s="1866"/>
      <c r="V37" s="1857" t="s">
        <v>940</v>
      </c>
      <c r="W37" s="1853">
        <v>0</v>
      </c>
      <c r="X37" s="1822">
        <v>0</v>
      </c>
      <c r="Y37" s="1822">
        <v>0</v>
      </c>
      <c r="Z37" s="1853">
        <v>0</v>
      </c>
      <c r="AA37" s="1822">
        <v>0</v>
      </c>
      <c r="AB37" s="1822">
        <v>0</v>
      </c>
      <c r="AC37" s="1853">
        <v>764</v>
      </c>
      <c r="AD37" s="1822">
        <v>1144</v>
      </c>
      <c r="AE37" s="1822">
        <v>5385830</v>
      </c>
      <c r="AF37" s="1853">
        <v>0</v>
      </c>
      <c r="AG37" s="1854">
        <v>0</v>
      </c>
      <c r="AH37" s="1855">
        <v>0</v>
      </c>
      <c r="AI37" s="1853">
        <v>764</v>
      </c>
      <c r="AJ37" s="1822">
        <v>1144</v>
      </c>
      <c r="AK37" s="1822">
        <v>5385830</v>
      </c>
      <c r="AL37" s="1856" t="s">
        <v>1049</v>
      </c>
      <c r="AN37" s="1755">
        <f t="shared" si="16"/>
        <v>1552</v>
      </c>
      <c r="AO37" s="1755">
        <f t="shared" si="16"/>
        <v>2271</v>
      </c>
      <c r="AP37" s="1755">
        <f t="shared" si="16"/>
        <v>14610540</v>
      </c>
    </row>
    <row r="38" spans="1:42" ht="16.5" customHeight="1">
      <c r="A38" s="1865"/>
      <c r="B38" s="1866"/>
      <c r="C38" s="1852" t="s">
        <v>942</v>
      </c>
      <c r="D38" s="1853">
        <v>0</v>
      </c>
      <c r="E38" s="1822">
        <v>0</v>
      </c>
      <c r="F38" s="1857">
        <v>0</v>
      </c>
      <c r="G38" s="1853">
        <v>2900</v>
      </c>
      <c r="H38" s="1822">
        <v>6379</v>
      </c>
      <c r="I38" s="1822">
        <v>66112150</v>
      </c>
      <c r="J38" s="1853">
        <v>0</v>
      </c>
      <c r="K38" s="1822">
        <v>0</v>
      </c>
      <c r="L38" s="1822">
        <v>0</v>
      </c>
      <c r="M38" s="1853">
        <v>0</v>
      </c>
      <c r="N38" s="1854">
        <v>0</v>
      </c>
      <c r="O38" s="1855">
        <v>0</v>
      </c>
      <c r="P38" s="1853">
        <v>2900</v>
      </c>
      <c r="Q38" s="1822">
        <v>6379</v>
      </c>
      <c r="R38" s="1822">
        <v>66112150</v>
      </c>
      <c r="S38" s="1856" t="s">
        <v>944</v>
      </c>
      <c r="T38" s="1865"/>
      <c r="U38" s="1866"/>
      <c r="V38" s="1857" t="s">
        <v>942</v>
      </c>
      <c r="W38" s="1853">
        <v>0</v>
      </c>
      <c r="X38" s="1822">
        <v>0</v>
      </c>
      <c r="Y38" s="1822">
        <v>0</v>
      </c>
      <c r="Z38" s="1853">
        <v>528</v>
      </c>
      <c r="AA38" s="1822">
        <v>897</v>
      </c>
      <c r="AB38" s="1822">
        <v>6955840</v>
      </c>
      <c r="AC38" s="1853">
        <v>0</v>
      </c>
      <c r="AD38" s="1822">
        <v>0</v>
      </c>
      <c r="AE38" s="1822">
        <v>0</v>
      </c>
      <c r="AF38" s="1853">
        <v>0</v>
      </c>
      <c r="AG38" s="1854">
        <v>0</v>
      </c>
      <c r="AH38" s="1855">
        <v>0</v>
      </c>
      <c r="AI38" s="1853">
        <v>528</v>
      </c>
      <c r="AJ38" s="1822">
        <v>897</v>
      </c>
      <c r="AK38" s="1822">
        <v>6955840</v>
      </c>
      <c r="AL38" s="1856" t="s">
        <v>944</v>
      </c>
      <c r="AN38" s="1755">
        <f t="shared" si="16"/>
        <v>3428</v>
      </c>
      <c r="AO38" s="1755">
        <f t="shared" si="16"/>
        <v>7276</v>
      </c>
      <c r="AP38" s="1755">
        <f t="shared" si="16"/>
        <v>73067990</v>
      </c>
    </row>
    <row r="39" spans="1:42" ht="16.5" customHeight="1">
      <c r="A39" s="1865"/>
      <c r="B39" s="1866"/>
      <c r="C39" s="1852" t="s">
        <v>945</v>
      </c>
      <c r="D39" s="1853">
        <v>0</v>
      </c>
      <c r="E39" s="1822">
        <v>0</v>
      </c>
      <c r="F39" s="1857">
        <v>0</v>
      </c>
      <c r="G39" s="1853">
        <v>457</v>
      </c>
      <c r="H39" s="1822">
        <v>784</v>
      </c>
      <c r="I39" s="1822">
        <v>7116750</v>
      </c>
      <c r="J39" s="1853">
        <v>0</v>
      </c>
      <c r="K39" s="1822">
        <v>0</v>
      </c>
      <c r="L39" s="1822">
        <v>0</v>
      </c>
      <c r="M39" s="1853">
        <v>0</v>
      </c>
      <c r="N39" s="1854">
        <v>0</v>
      </c>
      <c r="O39" s="1855">
        <v>0</v>
      </c>
      <c r="P39" s="1853">
        <v>457</v>
      </c>
      <c r="Q39" s="1822">
        <v>784</v>
      </c>
      <c r="R39" s="1822">
        <v>7116750</v>
      </c>
      <c r="S39" s="1856" t="s">
        <v>1050</v>
      </c>
      <c r="T39" s="1865"/>
      <c r="U39" s="1866"/>
      <c r="V39" s="1857" t="s">
        <v>945</v>
      </c>
      <c r="W39" s="1853">
        <v>0</v>
      </c>
      <c r="X39" s="1822">
        <v>0</v>
      </c>
      <c r="Y39" s="1822">
        <v>0</v>
      </c>
      <c r="Z39" s="1853">
        <v>322</v>
      </c>
      <c r="AA39" s="1822">
        <v>400</v>
      </c>
      <c r="AB39" s="1822">
        <v>2931770</v>
      </c>
      <c r="AC39" s="1853">
        <v>0</v>
      </c>
      <c r="AD39" s="1822">
        <v>0</v>
      </c>
      <c r="AE39" s="1822">
        <v>0</v>
      </c>
      <c r="AF39" s="1853">
        <v>0</v>
      </c>
      <c r="AG39" s="1854">
        <v>0</v>
      </c>
      <c r="AH39" s="1855">
        <v>0</v>
      </c>
      <c r="AI39" s="1853">
        <v>322</v>
      </c>
      <c r="AJ39" s="1822">
        <v>400</v>
      </c>
      <c r="AK39" s="1822">
        <v>2931770</v>
      </c>
      <c r="AL39" s="1856" t="s">
        <v>1050</v>
      </c>
      <c r="AN39" s="1755">
        <f t="shared" si="16"/>
        <v>779</v>
      </c>
      <c r="AO39" s="1755">
        <f t="shared" si="16"/>
        <v>1184</v>
      </c>
      <c r="AP39" s="1755">
        <f t="shared" si="16"/>
        <v>10048520</v>
      </c>
    </row>
    <row r="40" spans="1:38" ht="16.5" customHeight="1">
      <c r="A40" s="1867"/>
      <c r="B40" s="1868"/>
      <c r="C40" s="1875" t="s">
        <v>921</v>
      </c>
      <c r="D40" s="1853">
        <f aca="true" t="shared" si="19" ref="D40:Q40">SUM(D35:D39)</f>
        <v>0</v>
      </c>
      <c r="E40" s="1822">
        <f t="shared" si="19"/>
        <v>0</v>
      </c>
      <c r="F40" s="1857">
        <f t="shared" si="19"/>
        <v>0</v>
      </c>
      <c r="G40" s="1853">
        <f t="shared" si="19"/>
        <v>6928</v>
      </c>
      <c r="H40" s="1822">
        <f t="shared" si="19"/>
        <v>12657</v>
      </c>
      <c r="I40" s="1822">
        <f t="shared" si="19"/>
        <v>136554210</v>
      </c>
      <c r="J40" s="1853">
        <f t="shared" si="19"/>
        <v>788</v>
      </c>
      <c r="K40" s="1822">
        <f t="shared" si="19"/>
        <v>1127</v>
      </c>
      <c r="L40" s="1822">
        <f t="shared" si="19"/>
        <v>9224710</v>
      </c>
      <c r="M40" s="1853">
        <f t="shared" si="19"/>
        <v>0</v>
      </c>
      <c r="N40" s="1854">
        <f t="shared" si="19"/>
        <v>0</v>
      </c>
      <c r="O40" s="1855">
        <f t="shared" si="19"/>
        <v>0</v>
      </c>
      <c r="P40" s="1853">
        <f t="shared" si="19"/>
        <v>7716</v>
      </c>
      <c r="Q40" s="1822">
        <f t="shared" si="19"/>
        <v>13784</v>
      </c>
      <c r="R40" s="1822">
        <f>+L40+I40+F40+O40</f>
        <v>145778920</v>
      </c>
      <c r="S40" s="1856" t="s">
        <v>921</v>
      </c>
      <c r="T40" s="1867"/>
      <c r="U40" s="1868"/>
      <c r="V40" s="1876" t="s">
        <v>921</v>
      </c>
      <c r="W40" s="1853">
        <f aca="true" t="shared" si="20" ref="W40:AJ40">SUM(W35:W39)</f>
        <v>0</v>
      </c>
      <c r="X40" s="1822">
        <f t="shared" si="20"/>
        <v>0</v>
      </c>
      <c r="Y40" s="1822">
        <f t="shared" si="20"/>
        <v>0</v>
      </c>
      <c r="Z40" s="1853">
        <f t="shared" si="20"/>
        <v>1740</v>
      </c>
      <c r="AA40" s="1822">
        <f t="shared" si="20"/>
        <v>2524</v>
      </c>
      <c r="AB40" s="1822">
        <f t="shared" si="20"/>
        <v>21009011</v>
      </c>
      <c r="AC40" s="1853">
        <f t="shared" si="20"/>
        <v>764</v>
      </c>
      <c r="AD40" s="1822">
        <f t="shared" si="20"/>
        <v>1144</v>
      </c>
      <c r="AE40" s="1822">
        <f t="shared" si="20"/>
        <v>5385830</v>
      </c>
      <c r="AF40" s="1853">
        <f t="shared" si="20"/>
        <v>0</v>
      </c>
      <c r="AG40" s="1854">
        <f t="shared" si="20"/>
        <v>0</v>
      </c>
      <c r="AH40" s="1855">
        <f t="shared" si="20"/>
        <v>0</v>
      </c>
      <c r="AI40" s="1853">
        <f t="shared" si="20"/>
        <v>2504</v>
      </c>
      <c r="AJ40" s="1822">
        <f t="shared" si="20"/>
        <v>3668</v>
      </c>
      <c r="AK40" s="1822">
        <f>+AE40+AB40+Y40+AH40</f>
        <v>26394841</v>
      </c>
      <c r="AL40" s="1856" t="s">
        <v>921</v>
      </c>
    </row>
    <row r="41" spans="1:42" ht="16.5" customHeight="1">
      <c r="A41" s="1850">
        <v>73</v>
      </c>
      <c r="B41" s="1851" t="s">
        <v>947</v>
      </c>
      <c r="C41" s="1852" t="s">
        <v>948</v>
      </c>
      <c r="D41" s="1853">
        <v>0</v>
      </c>
      <c r="E41" s="1822">
        <v>0</v>
      </c>
      <c r="F41" s="1857">
        <v>0</v>
      </c>
      <c r="G41" s="1853">
        <v>4915</v>
      </c>
      <c r="H41" s="1822">
        <v>6284</v>
      </c>
      <c r="I41" s="1822">
        <v>22677811</v>
      </c>
      <c r="J41" s="1853">
        <v>0</v>
      </c>
      <c r="K41" s="1822">
        <v>0</v>
      </c>
      <c r="L41" s="1822">
        <v>0</v>
      </c>
      <c r="M41" s="1853">
        <v>0</v>
      </c>
      <c r="N41" s="1854">
        <v>0</v>
      </c>
      <c r="O41" s="1855">
        <v>0</v>
      </c>
      <c r="P41" s="1853">
        <v>4915</v>
      </c>
      <c r="Q41" s="1822">
        <v>6284</v>
      </c>
      <c r="R41" s="1822">
        <v>22677811</v>
      </c>
      <c r="S41" s="1856" t="s">
        <v>951</v>
      </c>
      <c r="T41" s="1850">
        <v>73</v>
      </c>
      <c r="U41" s="1851" t="s">
        <v>1051</v>
      </c>
      <c r="V41" s="1857" t="s">
        <v>948</v>
      </c>
      <c r="W41" s="1853">
        <v>0</v>
      </c>
      <c r="X41" s="1822">
        <v>0</v>
      </c>
      <c r="Y41" s="1822">
        <v>0</v>
      </c>
      <c r="Z41" s="1853">
        <v>15634</v>
      </c>
      <c r="AA41" s="1822">
        <v>21461</v>
      </c>
      <c r="AB41" s="1822">
        <v>115852363</v>
      </c>
      <c r="AC41" s="1853">
        <v>0</v>
      </c>
      <c r="AD41" s="1822">
        <v>0</v>
      </c>
      <c r="AE41" s="1822">
        <v>0</v>
      </c>
      <c r="AF41" s="1853">
        <v>0</v>
      </c>
      <c r="AG41" s="1854">
        <v>0</v>
      </c>
      <c r="AH41" s="1855">
        <v>0</v>
      </c>
      <c r="AI41" s="1853">
        <v>15634</v>
      </c>
      <c r="AJ41" s="1822">
        <v>21461</v>
      </c>
      <c r="AK41" s="1822">
        <v>115852363</v>
      </c>
      <c r="AL41" s="1877" t="s">
        <v>951</v>
      </c>
      <c r="AN41" s="1755">
        <f>P41+AI41</f>
        <v>20549</v>
      </c>
      <c r="AO41" s="1755">
        <f>Q41+AJ41</f>
        <v>27745</v>
      </c>
      <c r="AP41" s="1755">
        <f>R41+AK41</f>
        <v>138530174</v>
      </c>
    </row>
    <row r="42" spans="1:42" ht="16.5" customHeight="1">
      <c r="A42" s="1860" t="s">
        <v>952</v>
      </c>
      <c r="B42" s="1861" t="s">
        <v>953</v>
      </c>
      <c r="C42" s="1852" t="s">
        <v>954</v>
      </c>
      <c r="D42" s="1853">
        <v>0</v>
      </c>
      <c r="E42" s="1822">
        <v>0</v>
      </c>
      <c r="F42" s="1857">
        <v>0</v>
      </c>
      <c r="G42" s="1853">
        <v>351</v>
      </c>
      <c r="H42" s="1822">
        <v>416</v>
      </c>
      <c r="I42" s="1822">
        <v>5102050</v>
      </c>
      <c r="J42" s="1853">
        <v>0</v>
      </c>
      <c r="K42" s="1822">
        <v>0</v>
      </c>
      <c r="L42" s="1822">
        <v>0</v>
      </c>
      <c r="M42" s="1853">
        <v>0</v>
      </c>
      <c r="N42" s="1854">
        <v>0</v>
      </c>
      <c r="O42" s="1855">
        <v>0</v>
      </c>
      <c r="P42" s="1853">
        <v>351</v>
      </c>
      <c r="Q42" s="1822">
        <v>416</v>
      </c>
      <c r="R42" s="1822">
        <v>5102050</v>
      </c>
      <c r="S42" s="1856" t="s">
        <v>956</v>
      </c>
      <c r="T42" s="1860" t="s">
        <v>952</v>
      </c>
      <c r="U42" s="1861" t="s">
        <v>1052</v>
      </c>
      <c r="V42" s="1857" t="s">
        <v>954</v>
      </c>
      <c r="W42" s="1853">
        <v>0</v>
      </c>
      <c r="X42" s="1822">
        <v>0</v>
      </c>
      <c r="Y42" s="1822">
        <v>0</v>
      </c>
      <c r="Z42" s="1853">
        <v>1525</v>
      </c>
      <c r="AA42" s="1822">
        <v>1941</v>
      </c>
      <c r="AB42" s="1822">
        <v>24746750</v>
      </c>
      <c r="AC42" s="1853">
        <v>0</v>
      </c>
      <c r="AD42" s="1822">
        <v>0</v>
      </c>
      <c r="AE42" s="1822">
        <v>0</v>
      </c>
      <c r="AF42" s="1853">
        <v>0</v>
      </c>
      <c r="AG42" s="1854">
        <v>0</v>
      </c>
      <c r="AH42" s="1855">
        <v>0</v>
      </c>
      <c r="AI42" s="1853">
        <v>1525</v>
      </c>
      <c r="AJ42" s="1822">
        <v>1941</v>
      </c>
      <c r="AK42" s="1822">
        <v>24746750</v>
      </c>
      <c r="AL42" s="1856" t="s">
        <v>1053</v>
      </c>
      <c r="AN42" s="1755">
        <f aca="true" t="shared" si="21" ref="AN42:AP48">P42+AI42</f>
        <v>1876</v>
      </c>
      <c r="AO42" s="1755">
        <f t="shared" si="21"/>
        <v>2357</v>
      </c>
      <c r="AP42" s="1755">
        <f t="shared" si="21"/>
        <v>29848800</v>
      </c>
    </row>
    <row r="43" spans="1:42" ht="16.5" customHeight="1">
      <c r="A43" s="1865"/>
      <c r="B43" s="1866"/>
      <c r="C43" s="1878" t="s">
        <v>957</v>
      </c>
      <c r="D43" s="1879">
        <v>0</v>
      </c>
      <c r="E43" s="1880">
        <v>0</v>
      </c>
      <c r="F43" s="1858">
        <v>0</v>
      </c>
      <c r="G43" s="1879">
        <v>43</v>
      </c>
      <c r="H43" s="1880">
        <v>54</v>
      </c>
      <c r="I43" s="1880">
        <v>497840</v>
      </c>
      <c r="J43" s="1879">
        <v>0</v>
      </c>
      <c r="K43" s="1880">
        <v>0</v>
      </c>
      <c r="L43" s="1880">
        <v>0</v>
      </c>
      <c r="M43" s="1879">
        <v>0</v>
      </c>
      <c r="N43" s="1881">
        <v>0</v>
      </c>
      <c r="O43" s="1882">
        <v>0</v>
      </c>
      <c r="P43" s="1853">
        <v>43</v>
      </c>
      <c r="Q43" s="1822">
        <v>54</v>
      </c>
      <c r="R43" s="1822">
        <v>497840</v>
      </c>
      <c r="S43" s="1859" t="s">
        <v>959</v>
      </c>
      <c r="T43" s="1865"/>
      <c r="U43" s="1866"/>
      <c r="V43" s="1858" t="s">
        <v>957</v>
      </c>
      <c r="W43" s="1879">
        <v>0</v>
      </c>
      <c r="X43" s="1880">
        <v>0</v>
      </c>
      <c r="Y43" s="1880">
        <v>0</v>
      </c>
      <c r="Z43" s="1879">
        <v>329</v>
      </c>
      <c r="AA43" s="1880">
        <v>433</v>
      </c>
      <c r="AB43" s="1880">
        <v>5599410</v>
      </c>
      <c r="AC43" s="1879">
        <v>0</v>
      </c>
      <c r="AD43" s="1880">
        <v>0</v>
      </c>
      <c r="AE43" s="1880">
        <v>0</v>
      </c>
      <c r="AF43" s="1879">
        <v>0</v>
      </c>
      <c r="AG43" s="1881">
        <v>0</v>
      </c>
      <c r="AH43" s="1882">
        <v>0</v>
      </c>
      <c r="AI43" s="1879">
        <v>329</v>
      </c>
      <c r="AJ43" s="1880">
        <v>433</v>
      </c>
      <c r="AK43" s="1858">
        <v>5599410</v>
      </c>
      <c r="AL43" s="1859" t="s">
        <v>1054</v>
      </c>
      <c r="AN43" s="1755">
        <f t="shared" si="21"/>
        <v>372</v>
      </c>
      <c r="AO43" s="1755">
        <f t="shared" si="21"/>
        <v>487</v>
      </c>
      <c r="AP43" s="1755">
        <f t="shared" si="21"/>
        <v>6097250</v>
      </c>
    </row>
    <row r="44" spans="1:42" ht="16.5" customHeight="1">
      <c r="A44" s="1865"/>
      <c r="B44" s="1866"/>
      <c r="C44" s="1883" t="s">
        <v>1055</v>
      </c>
      <c r="D44" s="1879">
        <v>0</v>
      </c>
      <c r="E44" s="1880">
        <v>0</v>
      </c>
      <c r="F44" s="1858">
        <v>0</v>
      </c>
      <c r="G44" s="1879">
        <v>1414</v>
      </c>
      <c r="H44" s="1880">
        <v>1851</v>
      </c>
      <c r="I44" s="1880">
        <v>17720030</v>
      </c>
      <c r="J44" s="1879">
        <v>0</v>
      </c>
      <c r="K44" s="1880">
        <v>0</v>
      </c>
      <c r="L44" s="1880">
        <v>0</v>
      </c>
      <c r="M44" s="1879">
        <v>0</v>
      </c>
      <c r="N44" s="1881">
        <v>0</v>
      </c>
      <c r="O44" s="1882">
        <v>0</v>
      </c>
      <c r="P44" s="1853">
        <v>1414</v>
      </c>
      <c r="Q44" s="1822">
        <v>1851</v>
      </c>
      <c r="R44" s="1822">
        <v>17720030</v>
      </c>
      <c r="S44" s="1859" t="s">
        <v>963</v>
      </c>
      <c r="T44" s="1865"/>
      <c r="U44" s="1866"/>
      <c r="V44" s="1884" t="s">
        <v>1055</v>
      </c>
      <c r="W44" s="1792">
        <v>0</v>
      </c>
      <c r="X44" s="1786">
        <v>0</v>
      </c>
      <c r="Y44" s="1885">
        <v>0</v>
      </c>
      <c r="Z44" s="1886">
        <v>3759</v>
      </c>
      <c r="AA44" s="1786">
        <v>4811</v>
      </c>
      <c r="AB44" s="1786">
        <v>52940270</v>
      </c>
      <c r="AC44" s="1792">
        <v>0</v>
      </c>
      <c r="AD44" s="1786">
        <v>0</v>
      </c>
      <c r="AE44" s="1786">
        <v>0</v>
      </c>
      <c r="AF44" s="1792">
        <v>0</v>
      </c>
      <c r="AG44" s="1870">
        <v>0</v>
      </c>
      <c r="AH44" s="1871">
        <v>0</v>
      </c>
      <c r="AI44" s="1879">
        <v>3759</v>
      </c>
      <c r="AJ44" s="1880">
        <v>4811</v>
      </c>
      <c r="AK44" s="1858">
        <v>52940270</v>
      </c>
      <c r="AL44" s="1859" t="s">
        <v>1056</v>
      </c>
      <c r="AN44" s="1755">
        <f t="shared" si="21"/>
        <v>5173</v>
      </c>
      <c r="AO44" s="1755">
        <f t="shared" si="21"/>
        <v>6662</v>
      </c>
      <c r="AP44" s="1755">
        <f t="shared" si="21"/>
        <v>70660300</v>
      </c>
    </row>
    <row r="45" spans="1:42" ht="16.5" customHeight="1">
      <c r="A45" s="1865"/>
      <c r="B45" s="1866"/>
      <c r="C45" s="1852" t="s">
        <v>1057</v>
      </c>
      <c r="D45" s="1853">
        <v>0</v>
      </c>
      <c r="E45" s="1822">
        <v>0</v>
      </c>
      <c r="F45" s="1857">
        <v>0</v>
      </c>
      <c r="G45" s="1853">
        <v>521</v>
      </c>
      <c r="H45" s="1822">
        <v>698</v>
      </c>
      <c r="I45" s="1822">
        <v>5879430</v>
      </c>
      <c r="J45" s="1853">
        <v>0</v>
      </c>
      <c r="K45" s="1822">
        <v>0</v>
      </c>
      <c r="L45" s="1822">
        <v>0</v>
      </c>
      <c r="M45" s="1853">
        <v>0</v>
      </c>
      <c r="N45" s="1854">
        <v>0</v>
      </c>
      <c r="O45" s="1855">
        <v>0</v>
      </c>
      <c r="P45" s="1853">
        <v>521</v>
      </c>
      <c r="Q45" s="1822">
        <v>698</v>
      </c>
      <c r="R45" s="1822">
        <v>5879430</v>
      </c>
      <c r="S45" s="1856" t="s">
        <v>967</v>
      </c>
      <c r="T45" s="1865"/>
      <c r="U45" s="1866"/>
      <c r="V45" s="1857" t="s">
        <v>1057</v>
      </c>
      <c r="W45" s="1853">
        <v>0</v>
      </c>
      <c r="X45" s="1822">
        <v>0</v>
      </c>
      <c r="Y45" s="1822">
        <v>0</v>
      </c>
      <c r="Z45" s="1853">
        <v>1481</v>
      </c>
      <c r="AA45" s="1822">
        <v>1949</v>
      </c>
      <c r="AB45" s="1822">
        <v>23335400</v>
      </c>
      <c r="AC45" s="1853">
        <v>0</v>
      </c>
      <c r="AD45" s="1822">
        <v>0</v>
      </c>
      <c r="AE45" s="1822">
        <v>0</v>
      </c>
      <c r="AF45" s="1853">
        <v>0</v>
      </c>
      <c r="AG45" s="1854">
        <v>0</v>
      </c>
      <c r="AH45" s="1855">
        <v>0</v>
      </c>
      <c r="AI45" s="1853">
        <v>1481</v>
      </c>
      <c r="AJ45" s="1822">
        <v>1949</v>
      </c>
      <c r="AK45" s="1822">
        <v>23335400</v>
      </c>
      <c r="AL45" s="1856" t="s">
        <v>1058</v>
      </c>
      <c r="AN45" s="1755">
        <f t="shared" si="21"/>
        <v>2002</v>
      </c>
      <c r="AO45" s="1755">
        <f t="shared" si="21"/>
        <v>2647</v>
      </c>
      <c r="AP45" s="1755">
        <f t="shared" si="21"/>
        <v>29214830</v>
      </c>
    </row>
    <row r="46" spans="1:38" ht="16.5" customHeight="1">
      <c r="A46" s="1867"/>
      <c r="B46" s="1868"/>
      <c r="C46" s="1875" t="s">
        <v>921</v>
      </c>
      <c r="D46" s="1853">
        <f>SUM(D42:D45)</f>
        <v>0</v>
      </c>
      <c r="E46" s="1822">
        <f aca="true" t="shared" si="22" ref="E46:O46">SUM(E42:E45)</f>
        <v>0</v>
      </c>
      <c r="F46" s="1857">
        <f t="shared" si="22"/>
        <v>0</v>
      </c>
      <c r="G46" s="1853">
        <f t="shared" si="22"/>
        <v>2329</v>
      </c>
      <c r="H46" s="1822">
        <f t="shared" si="22"/>
        <v>3019</v>
      </c>
      <c r="I46" s="1822">
        <f t="shared" si="22"/>
        <v>29199350</v>
      </c>
      <c r="J46" s="1853">
        <f t="shared" si="22"/>
        <v>0</v>
      </c>
      <c r="K46" s="1822">
        <f t="shared" si="22"/>
        <v>0</v>
      </c>
      <c r="L46" s="1822">
        <f t="shared" si="22"/>
        <v>0</v>
      </c>
      <c r="M46" s="1853">
        <f t="shared" si="22"/>
        <v>0</v>
      </c>
      <c r="N46" s="1854">
        <f t="shared" si="22"/>
        <v>0</v>
      </c>
      <c r="O46" s="1855">
        <f t="shared" si="22"/>
        <v>0</v>
      </c>
      <c r="P46" s="1853">
        <f>+J46+G46+D46</f>
        <v>2329</v>
      </c>
      <c r="Q46" s="1822">
        <f>+K46+H46+E46</f>
        <v>3019</v>
      </c>
      <c r="R46" s="1822">
        <f>+L46+I46+F46+O46</f>
        <v>29199350</v>
      </c>
      <c r="S46" s="1856" t="s">
        <v>921</v>
      </c>
      <c r="T46" s="1867"/>
      <c r="U46" s="1868"/>
      <c r="V46" s="1876" t="s">
        <v>921</v>
      </c>
      <c r="W46" s="1853">
        <f>SUM(W42:W45)</f>
        <v>0</v>
      </c>
      <c r="X46" s="1822">
        <f aca="true" t="shared" si="23" ref="X46:AH46">SUM(X42:X45)</f>
        <v>0</v>
      </c>
      <c r="Y46" s="1822">
        <f t="shared" si="23"/>
        <v>0</v>
      </c>
      <c r="Z46" s="1853">
        <f t="shared" si="23"/>
        <v>7094</v>
      </c>
      <c r="AA46" s="1822">
        <f t="shared" si="23"/>
        <v>9134</v>
      </c>
      <c r="AB46" s="1822">
        <f t="shared" si="23"/>
        <v>106621830</v>
      </c>
      <c r="AC46" s="1853">
        <f t="shared" si="23"/>
        <v>0</v>
      </c>
      <c r="AD46" s="1822">
        <f t="shared" si="23"/>
        <v>0</v>
      </c>
      <c r="AE46" s="1822">
        <f t="shared" si="23"/>
        <v>0</v>
      </c>
      <c r="AF46" s="1853">
        <f t="shared" si="23"/>
        <v>0</v>
      </c>
      <c r="AG46" s="1854">
        <f t="shared" si="23"/>
        <v>0</v>
      </c>
      <c r="AH46" s="1855">
        <f t="shared" si="23"/>
        <v>0</v>
      </c>
      <c r="AI46" s="1853">
        <f>+AC46+Z46+W46</f>
        <v>7094</v>
      </c>
      <c r="AJ46" s="1822">
        <f>+AD46+AA46+X46</f>
        <v>9134</v>
      </c>
      <c r="AK46" s="1822">
        <f>+AE46+AB46+Y46+AH46</f>
        <v>106621830</v>
      </c>
      <c r="AL46" s="1856" t="s">
        <v>921</v>
      </c>
    </row>
    <row r="47" spans="1:42" ht="16.5" customHeight="1">
      <c r="A47" s="1860">
        <v>86</v>
      </c>
      <c r="B47" s="1861" t="s">
        <v>968</v>
      </c>
      <c r="C47" s="1852" t="s">
        <v>969</v>
      </c>
      <c r="D47" s="1853">
        <v>0</v>
      </c>
      <c r="E47" s="1822">
        <v>0</v>
      </c>
      <c r="F47" s="1857">
        <v>0</v>
      </c>
      <c r="G47" s="1853">
        <v>3647</v>
      </c>
      <c r="H47" s="1822">
        <v>4121</v>
      </c>
      <c r="I47" s="1822">
        <v>29129254</v>
      </c>
      <c r="J47" s="1853">
        <v>0</v>
      </c>
      <c r="K47" s="1822">
        <v>0</v>
      </c>
      <c r="L47" s="1822">
        <v>0</v>
      </c>
      <c r="M47" s="1853">
        <v>0</v>
      </c>
      <c r="N47" s="1854">
        <v>0</v>
      </c>
      <c r="O47" s="1855">
        <v>0</v>
      </c>
      <c r="P47" s="1853">
        <v>3647</v>
      </c>
      <c r="Q47" s="1822">
        <v>4121</v>
      </c>
      <c r="R47" s="1822">
        <v>29129254</v>
      </c>
      <c r="S47" s="1856" t="s">
        <v>972</v>
      </c>
      <c r="T47" s="1860">
        <v>86</v>
      </c>
      <c r="U47" s="1861" t="s">
        <v>1059</v>
      </c>
      <c r="V47" s="1857" t="s">
        <v>969</v>
      </c>
      <c r="W47" s="1853">
        <v>0</v>
      </c>
      <c r="X47" s="1822">
        <v>0</v>
      </c>
      <c r="Y47" s="1822">
        <v>0</v>
      </c>
      <c r="Z47" s="1853">
        <v>9257</v>
      </c>
      <c r="AA47" s="1822">
        <v>11133</v>
      </c>
      <c r="AB47" s="1822">
        <v>75187151</v>
      </c>
      <c r="AC47" s="1853">
        <v>0</v>
      </c>
      <c r="AD47" s="1822">
        <v>0</v>
      </c>
      <c r="AE47" s="1822">
        <v>0</v>
      </c>
      <c r="AF47" s="1853">
        <v>0</v>
      </c>
      <c r="AG47" s="1854">
        <v>0</v>
      </c>
      <c r="AH47" s="1855">
        <v>0</v>
      </c>
      <c r="AI47" s="1853">
        <v>9257</v>
      </c>
      <c r="AJ47" s="1822">
        <v>11133</v>
      </c>
      <c r="AK47" s="1822">
        <v>75187151</v>
      </c>
      <c r="AL47" s="1856" t="s">
        <v>972</v>
      </c>
      <c r="AN47" s="1755">
        <f t="shared" si="21"/>
        <v>12904</v>
      </c>
      <c r="AO47" s="1755">
        <f t="shared" si="21"/>
        <v>15254</v>
      </c>
      <c r="AP47" s="1755">
        <f t="shared" si="21"/>
        <v>104316405</v>
      </c>
    </row>
    <row r="48" spans="1:42" ht="16.5" customHeight="1">
      <c r="A48" s="1865"/>
      <c r="B48" s="1866"/>
      <c r="C48" s="1836" t="s">
        <v>973</v>
      </c>
      <c r="D48" s="1837">
        <v>0</v>
      </c>
      <c r="E48" s="1838">
        <v>0</v>
      </c>
      <c r="F48" s="1839">
        <v>0</v>
      </c>
      <c r="G48" s="1837">
        <v>184</v>
      </c>
      <c r="H48" s="1838">
        <v>215</v>
      </c>
      <c r="I48" s="1838">
        <v>1334079</v>
      </c>
      <c r="J48" s="1837">
        <v>0</v>
      </c>
      <c r="K48" s="1838">
        <v>0</v>
      </c>
      <c r="L48" s="1838">
        <v>0</v>
      </c>
      <c r="M48" s="1837">
        <v>0</v>
      </c>
      <c r="N48" s="1840">
        <v>0</v>
      </c>
      <c r="O48" s="1841">
        <v>0</v>
      </c>
      <c r="P48" s="1837">
        <v>184</v>
      </c>
      <c r="Q48" s="1838">
        <v>215</v>
      </c>
      <c r="R48" s="1838">
        <v>1334079</v>
      </c>
      <c r="S48" s="1842" t="s">
        <v>976</v>
      </c>
      <c r="T48" s="1865"/>
      <c r="U48" s="1866"/>
      <c r="V48" s="1839" t="s">
        <v>973</v>
      </c>
      <c r="W48" s="1837">
        <v>0</v>
      </c>
      <c r="X48" s="1838">
        <v>0</v>
      </c>
      <c r="Y48" s="1838">
        <v>0</v>
      </c>
      <c r="Z48" s="1837">
        <v>404</v>
      </c>
      <c r="AA48" s="1838">
        <v>476</v>
      </c>
      <c r="AB48" s="1838">
        <v>3563073</v>
      </c>
      <c r="AC48" s="1837">
        <v>0</v>
      </c>
      <c r="AD48" s="1838">
        <v>0</v>
      </c>
      <c r="AE48" s="1838">
        <v>0</v>
      </c>
      <c r="AF48" s="1837">
        <v>0</v>
      </c>
      <c r="AG48" s="1840">
        <v>0</v>
      </c>
      <c r="AH48" s="1841">
        <v>0</v>
      </c>
      <c r="AI48" s="1887">
        <v>404</v>
      </c>
      <c r="AJ48" s="1888">
        <v>476</v>
      </c>
      <c r="AK48" s="1889">
        <v>3563073</v>
      </c>
      <c r="AL48" s="1842" t="s">
        <v>976</v>
      </c>
      <c r="AN48" s="1755">
        <f t="shared" si="21"/>
        <v>588</v>
      </c>
      <c r="AO48" s="1755">
        <f t="shared" si="21"/>
        <v>691</v>
      </c>
      <c r="AP48" s="1755">
        <f t="shared" si="21"/>
        <v>4897152</v>
      </c>
    </row>
    <row r="49" spans="1:38" ht="16.5" customHeight="1">
      <c r="A49" s="1867"/>
      <c r="B49" s="1868"/>
      <c r="C49" s="1845" t="s">
        <v>1028</v>
      </c>
      <c r="D49" s="1837">
        <f aca="true" t="shared" si="24" ref="D49:L49">D47+D48</f>
        <v>0</v>
      </c>
      <c r="E49" s="1838">
        <f t="shared" si="24"/>
        <v>0</v>
      </c>
      <c r="F49" s="1839">
        <f t="shared" si="24"/>
        <v>0</v>
      </c>
      <c r="G49" s="1837">
        <f t="shared" si="24"/>
        <v>3831</v>
      </c>
      <c r="H49" s="1838">
        <f t="shared" si="24"/>
        <v>4336</v>
      </c>
      <c r="I49" s="1838">
        <f t="shared" si="24"/>
        <v>30463333</v>
      </c>
      <c r="J49" s="1837">
        <f t="shared" si="24"/>
        <v>0</v>
      </c>
      <c r="K49" s="1838">
        <f t="shared" si="24"/>
        <v>0</v>
      </c>
      <c r="L49" s="1838">
        <f t="shared" si="24"/>
        <v>0</v>
      </c>
      <c r="M49" s="1837"/>
      <c r="N49" s="1840"/>
      <c r="O49" s="1841"/>
      <c r="P49" s="1837">
        <f>+J49+G49+D49</f>
        <v>3831</v>
      </c>
      <c r="Q49" s="1838">
        <f>+K49+H49+E49</f>
        <v>4336</v>
      </c>
      <c r="R49" s="1838">
        <f>+L49+I49+F49+O49</f>
        <v>30463333</v>
      </c>
      <c r="S49" s="1842" t="s">
        <v>1028</v>
      </c>
      <c r="T49" s="1867"/>
      <c r="U49" s="1868"/>
      <c r="V49" s="1849" t="s">
        <v>877</v>
      </c>
      <c r="W49" s="1837">
        <f aca="true" t="shared" si="25" ref="W49:AH49">W47+W48</f>
        <v>0</v>
      </c>
      <c r="X49" s="1838">
        <f t="shared" si="25"/>
        <v>0</v>
      </c>
      <c r="Y49" s="1838">
        <f t="shared" si="25"/>
        <v>0</v>
      </c>
      <c r="Z49" s="1837">
        <f t="shared" si="25"/>
        <v>9661</v>
      </c>
      <c r="AA49" s="1838">
        <f t="shared" si="25"/>
        <v>11609</v>
      </c>
      <c r="AB49" s="1838">
        <f>AB47+AB48</f>
        <v>78750224</v>
      </c>
      <c r="AC49" s="1837">
        <f t="shared" si="25"/>
        <v>0</v>
      </c>
      <c r="AD49" s="1838">
        <f t="shared" si="25"/>
        <v>0</v>
      </c>
      <c r="AE49" s="1838">
        <f t="shared" si="25"/>
        <v>0</v>
      </c>
      <c r="AF49" s="1837">
        <f t="shared" si="25"/>
        <v>0</v>
      </c>
      <c r="AG49" s="1840">
        <f t="shared" si="25"/>
        <v>0</v>
      </c>
      <c r="AH49" s="1841">
        <f t="shared" si="25"/>
        <v>0</v>
      </c>
      <c r="AI49" s="1837">
        <f>+AC49+Z49+W49</f>
        <v>9661</v>
      </c>
      <c r="AJ49" s="1838">
        <f>+AD49+AA49+X49</f>
        <v>11609</v>
      </c>
      <c r="AK49" s="1838">
        <f>+AE49+AB49+Y49+AH49</f>
        <v>78750224</v>
      </c>
      <c r="AL49" s="1842" t="s">
        <v>1028</v>
      </c>
    </row>
    <row r="50" spans="1:42" ht="16.5" customHeight="1">
      <c r="A50" s="1860">
        <v>93</v>
      </c>
      <c r="B50" s="1861" t="s">
        <v>629</v>
      </c>
      <c r="C50" s="1852" t="s">
        <v>977</v>
      </c>
      <c r="D50" s="1853">
        <v>0</v>
      </c>
      <c r="E50" s="1822">
        <v>0</v>
      </c>
      <c r="F50" s="1857">
        <v>0</v>
      </c>
      <c r="G50" s="1853">
        <v>1405</v>
      </c>
      <c r="H50" s="1822">
        <v>1648</v>
      </c>
      <c r="I50" s="1822">
        <v>11276420</v>
      </c>
      <c r="J50" s="1853">
        <v>0</v>
      </c>
      <c r="K50" s="1822">
        <v>0</v>
      </c>
      <c r="L50" s="1822">
        <v>0</v>
      </c>
      <c r="M50" s="1853">
        <v>0</v>
      </c>
      <c r="N50" s="1854">
        <v>0</v>
      </c>
      <c r="O50" s="1855">
        <v>0</v>
      </c>
      <c r="P50" s="1853">
        <v>1405</v>
      </c>
      <c r="Q50" s="1822">
        <v>1648</v>
      </c>
      <c r="R50" s="1822">
        <v>11276420</v>
      </c>
      <c r="S50" s="1856" t="s">
        <v>979</v>
      </c>
      <c r="T50" s="1860">
        <v>93</v>
      </c>
      <c r="U50" s="1861" t="s">
        <v>629</v>
      </c>
      <c r="V50" s="1857" t="s">
        <v>977</v>
      </c>
      <c r="W50" s="1853">
        <v>0</v>
      </c>
      <c r="X50" s="1822">
        <v>0</v>
      </c>
      <c r="Y50" s="1822">
        <v>0</v>
      </c>
      <c r="Z50" s="1853">
        <v>2223</v>
      </c>
      <c r="AA50" s="1822">
        <v>2987</v>
      </c>
      <c r="AB50" s="1822">
        <v>23682340</v>
      </c>
      <c r="AC50" s="1853">
        <v>0</v>
      </c>
      <c r="AD50" s="1822">
        <v>0</v>
      </c>
      <c r="AE50" s="1822">
        <v>0</v>
      </c>
      <c r="AF50" s="1853">
        <v>0</v>
      </c>
      <c r="AG50" s="1854">
        <v>0</v>
      </c>
      <c r="AH50" s="1855">
        <v>0</v>
      </c>
      <c r="AI50" s="1853">
        <v>2223</v>
      </c>
      <c r="AJ50" s="1822">
        <v>2987</v>
      </c>
      <c r="AK50" s="1822">
        <v>23682340</v>
      </c>
      <c r="AL50" s="1856" t="s">
        <v>979</v>
      </c>
      <c r="AN50" s="1755">
        <f aca="true" t="shared" si="26" ref="AN50:AP53">P50+AI50</f>
        <v>3628</v>
      </c>
      <c r="AO50" s="1755">
        <f t="shared" si="26"/>
        <v>4635</v>
      </c>
      <c r="AP50" s="1755">
        <f t="shared" si="26"/>
        <v>34958760</v>
      </c>
    </row>
    <row r="51" spans="1:42" ht="16.5" customHeight="1">
      <c r="A51" s="1865"/>
      <c r="B51" s="1866"/>
      <c r="C51" s="1836" t="s">
        <v>980</v>
      </c>
      <c r="D51" s="1837">
        <v>0</v>
      </c>
      <c r="E51" s="1838">
        <v>0</v>
      </c>
      <c r="F51" s="1839">
        <v>0</v>
      </c>
      <c r="G51" s="1837">
        <v>13</v>
      </c>
      <c r="H51" s="1838">
        <v>13</v>
      </c>
      <c r="I51" s="1838">
        <v>144800</v>
      </c>
      <c r="J51" s="1837">
        <v>0</v>
      </c>
      <c r="K51" s="1838">
        <v>0</v>
      </c>
      <c r="L51" s="1838">
        <v>0</v>
      </c>
      <c r="M51" s="1837">
        <v>0</v>
      </c>
      <c r="N51" s="1840">
        <v>0</v>
      </c>
      <c r="O51" s="1841">
        <v>0</v>
      </c>
      <c r="P51" s="1837">
        <v>13</v>
      </c>
      <c r="Q51" s="1838">
        <v>13</v>
      </c>
      <c r="R51" s="1838">
        <v>144800</v>
      </c>
      <c r="S51" s="1842" t="s">
        <v>982</v>
      </c>
      <c r="T51" s="1865"/>
      <c r="U51" s="1866"/>
      <c r="V51" s="1832" t="s">
        <v>980</v>
      </c>
      <c r="W51" s="1837">
        <v>0</v>
      </c>
      <c r="X51" s="1838">
        <v>0</v>
      </c>
      <c r="Y51" s="1838">
        <v>0</v>
      </c>
      <c r="Z51" s="1837">
        <v>138</v>
      </c>
      <c r="AA51" s="1838">
        <v>169</v>
      </c>
      <c r="AB51" s="1838">
        <v>1158300</v>
      </c>
      <c r="AC51" s="1837">
        <v>0</v>
      </c>
      <c r="AD51" s="1838">
        <v>0</v>
      </c>
      <c r="AE51" s="1838">
        <v>0</v>
      </c>
      <c r="AF51" s="1837">
        <v>0</v>
      </c>
      <c r="AG51" s="1840">
        <v>0</v>
      </c>
      <c r="AH51" s="1841">
        <v>0</v>
      </c>
      <c r="AI51" s="1837">
        <v>138</v>
      </c>
      <c r="AJ51" s="1838">
        <v>169</v>
      </c>
      <c r="AK51" s="1838">
        <v>1158300</v>
      </c>
      <c r="AL51" s="1842" t="s">
        <v>982</v>
      </c>
      <c r="AN51" s="1755">
        <f t="shared" si="26"/>
        <v>151</v>
      </c>
      <c r="AO51" s="1755">
        <f t="shared" si="26"/>
        <v>182</v>
      </c>
      <c r="AP51" s="1755">
        <f t="shared" si="26"/>
        <v>1303100</v>
      </c>
    </row>
    <row r="52" spans="1:42" ht="16.5" customHeight="1">
      <c r="A52" s="1865"/>
      <c r="B52" s="1866"/>
      <c r="C52" s="1890" t="s">
        <v>1060</v>
      </c>
      <c r="D52" s="1837">
        <v>0</v>
      </c>
      <c r="E52" s="1838">
        <v>0</v>
      </c>
      <c r="F52" s="1839">
        <v>0</v>
      </c>
      <c r="G52" s="1837">
        <v>574</v>
      </c>
      <c r="H52" s="1838">
        <v>771</v>
      </c>
      <c r="I52" s="1838">
        <v>5786980</v>
      </c>
      <c r="J52" s="1837">
        <v>0</v>
      </c>
      <c r="K52" s="1838">
        <v>0</v>
      </c>
      <c r="L52" s="1838">
        <v>0</v>
      </c>
      <c r="M52" s="1837">
        <v>0</v>
      </c>
      <c r="N52" s="1840">
        <v>0</v>
      </c>
      <c r="O52" s="1841">
        <v>0</v>
      </c>
      <c r="P52" s="1837">
        <v>574</v>
      </c>
      <c r="Q52" s="1838">
        <v>771</v>
      </c>
      <c r="R52" s="1838">
        <v>5786980</v>
      </c>
      <c r="S52" s="1842" t="s">
        <v>1061</v>
      </c>
      <c r="T52" s="1865"/>
      <c r="U52" s="1866"/>
      <c r="V52" s="1797" t="s">
        <v>983</v>
      </c>
      <c r="W52" s="1837">
        <v>0</v>
      </c>
      <c r="X52" s="1838">
        <v>0</v>
      </c>
      <c r="Y52" s="1838">
        <v>0</v>
      </c>
      <c r="Z52" s="1837">
        <v>864</v>
      </c>
      <c r="AA52" s="1838">
        <v>1437</v>
      </c>
      <c r="AB52" s="1838">
        <v>13049640</v>
      </c>
      <c r="AC52" s="1837">
        <v>0</v>
      </c>
      <c r="AD52" s="1838">
        <v>0</v>
      </c>
      <c r="AE52" s="1838">
        <v>0</v>
      </c>
      <c r="AF52" s="1837">
        <v>0</v>
      </c>
      <c r="AG52" s="1840">
        <v>0</v>
      </c>
      <c r="AH52" s="1841">
        <v>0</v>
      </c>
      <c r="AI52" s="1837">
        <v>864</v>
      </c>
      <c r="AJ52" s="1838">
        <v>1437</v>
      </c>
      <c r="AK52" s="1838">
        <v>13049640</v>
      </c>
      <c r="AL52" s="1842" t="s">
        <v>1061</v>
      </c>
      <c r="AN52" s="1755">
        <f t="shared" si="26"/>
        <v>1438</v>
      </c>
      <c r="AO52" s="1755">
        <f t="shared" si="26"/>
        <v>2208</v>
      </c>
      <c r="AP52" s="1755">
        <f t="shared" si="26"/>
        <v>18836620</v>
      </c>
    </row>
    <row r="53" spans="1:42" ht="16.5" customHeight="1">
      <c r="A53" s="1865"/>
      <c r="B53" s="1866"/>
      <c r="C53" s="1891" t="s">
        <v>1062</v>
      </c>
      <c r="D53" s="1892">
        <v>0</v>
      </c>
      <c r="E53" s="1893">
        <v>0</v>
      </c>
      <c r="F53" s="1894">
        <v>0</v>
      </c>
      <c r="G53" s="1892">
        <v>684</v>
      </c>
      <c r="H53" s="1893">
        <v>835</v>
      </c>
      <c r="I53" s="1893">
        <v>9791390</v>
      </c>
      <c r="J53" s="1892">
        <v>0</v>
      </c>
      <c r="K53" s="1893">
        <v>0</v>
      </c>
      <c r="L53" s="1893">
        <v>0</v>
      </c>
      <c r="M53" s="1892">
        <v>0</v>
      </c>
      <c r="N53" s="1895">
        <v>0</v>
      </c>
      <c r="O53" s="1896">
        <v>0</v>
      </c>
      <c r="P53" s="1872">
        <v>684</v>
      </c>
      <c r="Q53" s="1873">
        <v>835</v>
      </c>
      <c r="R53" s="1874">
        <v>9791390</v>
      </c>
      <c r="S53" s="1897" t="s">
        <v>1063</v>
      </c>
      <c r="T53" s="1865"/>
      <c r="U53" s="1866"/>
      <c r="V53" s="1894" t="s">
        <v>1062</v>
      </c>
      <c r="W53" s="1892">
        <v>0</v>
      </c>
      <c r="X53" s="1893">
        <v>0</v>
      </c>
      <c r="Y53" s="1893">
        <v>0</v>
      </c>
      <c r="Z53" s="1892">
        <v>1111</v>
      </c>
      <c r="AA53" s="1893">
        <v>1505</v>
      </c>
      <c r="AB53" s="1894">
        <v>21581280</v>
      </c>
      <c r="AC53" s="1892">
        <v>0</v>
      </c>
      <c r="AD53" s="1893">
        <v>0</v>
      </c>
      <c r="AE53" s="1893">
        <v>0</v>
      </c>
      <c r="AF53" s="1892">
        <v>0</v>
      </c>
      <c r="AG53" s="1895">
        <v>0</v>
      </c>
      <c r="AH53" s="1896">
        <v>0</v>
      </c>
      <c r="AI53" s="1892">
        <v>1111</v>
      </c>
      <c r="AJ53" s="1893">
        <v>1505</v>
      </c>
      <c r="AK53" s="1894">
        <v>21581280</v>
      </c>
      <c r="AL53" s="1897" t="s">
        <v>1063</v>
      </c>
      <c r="AN53" s="1755">
        <f t="shared" si="26"/>
        <v>1795</v>
      </c>
      <c r="AO53" s="1755">
        <f t="shared" si="26"/>
        <v>2340</v>
      </c>
      <c r="AP53" s="1755">
        <f t="shared" si="26"/>
        <v>31372670</v>
      </c>
    </row>
    <row r="54" spans="1:38" ht="16.5" customHeight="1">
      <c r="A54" s="1867"/>
      <c r="B54" s="1868"/>
      <c r="C54" s="1898" t="s">
        <v>1028</v>
      </c>
      <c r="D54" s="1899">
        <f>SUM(D50:D53)</f>
        <v>0</v>
      </c>
      <c r="E54" s="1900">
        <f aca="true" t="shared" si="27" ref="E54:O54">SUM(E50:E53)</f>
        <v>0</v>
      </c>
      <c r="F54" s="1885">
        <f t="shared" si="27"/>
        <v>0</v>
      </c>
      <c r="G54" s="1899">
        <f t="shared" si="27"/>
        <v>2676</v>
      </c>
      <c r="H54" s="1900">
        <f t="shared" si="27"/>
        <v>3267</v>
      </c>
      <c r="I54" s="1900">
        <f t="shared" si="27"/>
        <v>26999590</v>
      </c>
      <c r="J54" s="1899">
        <f t="shared" si="27"/>
        <v>0</v>
      </c>
      <c r="K54" s="1900">
        <f t="shared" si="27"/>
        <v>0</v>
      </c>
      <c r="L54" s="1900">
        <f t="shared" si="27"/>
        <v>0</v>
      </c>
      <c r="M54" s="1899">
        <f t="shared" si="27"/>
        <v>0</v>
      </c>
      <c r="N54" s="1901">
        <f t="shared" si="27"/>
        <v>0</v>
      </c>
      <c r="O54" s="1902">
        <f t="shared" si="27"/>
        <v>0</v>
      </c>
      <c r="P54" s="1899">
        <f>+J54+G54+D54</f>
        <v>2676</v>
      </c>
      <c r="Q54" s="1900">
        <f>+K54+H54+E54</f>
        <v>3267</v>
      </c>
      <c r="R54" s="1900">
        <f>+L54+I54+F54+O54</f>
        <v>26999590</v>
      </c>
      <c r="S54" s="1903" t="s">
        <v>1028</v>
      </c>
      <c r="T54" s="1867"/>
      <c r="U54" s="1868"/>
      <c r="V54" s="1904" t="s">
        <v>877</v>
      </c>
      <c r="W54" s="1899">
        <f aca="true" t="shared" si="28" ref="W54:AH54">SUM(W50:W53)</f>
        <v>0</v>
      </c>
      <c r="X54" s="1900">
        <f t="shared" si="28"/>
        <v>0</v>
      </c>
      <c r="Y54" s="1900">
        <f t="shared" si="28"/>
        <v>0</v>
      </c>
      <c r="Z54" s="1899">
        <f t="shared" si="28"/>
        <v>4336</v>
      </c>
      <c r="AA54" s="1901">
        <f t="shared" si="28"/>
        <v>6098</v>
      </c>
      <c r="AB54" s="1902">
        <f t="shared" si="28"/>
        <v>59471560</v>
      </c>
      <c r="AC54" s="1899">
        <f t="shared" si="28"/>
        <v>0</v>
      </c>
      <c r="AD54" s="1900">
        <f t="shared" si="28"/>
        <v>0</v>
      </c>
      <c r="AE54" s="1900">
        <f t="shared" si="28"/>
        <v>0</v>
      </c>
      <c r="AF54" s="1899">
        <f t="shared" si="28"/>
        <v>0</v>
      </c>
      <c r="AG54" s="1901">
        <f t="shared" si="28"/>
        <v>0</v>
      </c>
      <c r="AH54" s="1902">
        <f t="shared" si="28"/>
        <v>0</v>
      </c>
      <c r="AI54" s="1899">
        <f>+AC54+Z54+W54</f>
        <v>4336</v>
      </c>
      <c r="AJ54" s="1901">
        <f>+AD54+AA54+X54</f>
        <v>6098</v>
      </c>
      <c r="AK54" s="1902">
        <f>+AE54+AB54+Y54+AH54</f>
        <v>59471560</v>
      </c>
      <c r="AL54" s="1903" t="s">
        <v>1028</v>
      </c>
    </row>
    <row r="55" spans="1:42" ht="16.5" customHeight="1" thickBot="1">
      <c r="A55" s="1905">
        <v>95</v>
      </c>
      <c r="B55" s="1906" t="s">
        <v>988</v>
      </c>
      <c r="C55" s="1907" t="s">
        <v>1064</v>
      </c>
      <c r="D55" s="1908">
        <v>0</v>
      </c>
      <c r="E55" s="1909">
        <v>0</v>
      </c>
      <c r="F55" s="1910">
        <v>0</v>
      </c>
      <c r="G55" s="1908">
        <v>1236</v>
      </c>
      <c r="H55" s="1909">
        <v>1681</v>
      </c>
      <c r="I55" s="1909">
        <v>14152520</v>
      </c>
      <c r="J55" s="1908">
        <v>0</v>
      </c>
      <c r="K55" s="1909">
        <v>0</v>
      </c>
      <c r="L55" s="1909">
        <v>0</v>
      </c>
      <c r="M55" s="1908">
        <v>0</v>
      </c>
      <c r="N55" s="1911">
        <v>0</v>
      </c>
      <c r="O55" s="1912">
        <v>0</v>
      </c>
      <c r="P55" s="1908">
        <v>1236</v>
      </c>
      <c r="Q55" s="1909">
        <v>1681</v>
      </c>
      <c r="R55" s="1909">
        <v>14152520</v>
      </c>
      <c r="S55" s="1913" t="s">
        <v>992</v>
      </c>
      <c r="T55" s="1905">
        <v>95</v>
      </c>
      <c r="U55" s="1906" t="s">
        <v>988</v>
      </c>
      <c r="V55" s="1910" t="s">
        <v>1064</v>
      </c>
      <c r="W55" s="1908">
        <v>0</v>
      </c>
      <c r="X55" s="1909">
        <v>0</v>
      </c>
      <c r="Y55" s="1909">
        <v>0</v>
      </c>
      <c r="Z55" s="1908">
        <v>3840</v>
      </c>
      <c r="AA55" s="1909">
        <v>5206</v>
      </c>
      <c r="AB55" s="1909">
        <v>52713560</v>
      </c>
      <c r="AC55" s="1908">
        <v>0</v>
      </c>
      <c r="AD55" s="1909">
        <v>0</v>
      </c>
      <c r="AE55" s="1909">
        <v>0</v>
      </c>
      <c r="AF55" s="1908">
        <v>0</v>
      </c>
      <c r="AG55" s="1911">
        <v>0</v>
      </c>
      <c r="AH55" s="1912">
        <v>0</v>
      </c>
      <c r="AI55" s="1908">
        <v>3840</v>
      </c>
      <c r="AJ55" s="1909">
        <v>5206</v>
      </c>
      <c r="AK55" s="1909">
        <v>52713560</v>
      </c>
      <c r="AL55" s="1913" t="s">
        <v>992</v>
      </c>
      <c r="AN55" s="1755">
        <f>P55+AI55</f>
        <v>5076</v>
      </c>
      <c r="AO55" s="1755">
        <f>Q55+AJ55</f>
        <v>6887</v>
      </c>
      <c r="AP55" s="1755">
        <f>R55+AK55</f>
        <v>66866080</v>
      </c>
    </row>
    <row r="56" spans="1:38" ht="16.5" customHeight="1">
      <c r="A56" s="1914"/>
      <c r="B56" s="1915" t="s">
        <v>1065</v>
      </c>
      <c r="C56" s="1871"/>
      <c r="D56" s="1871"/>
      <c r="E56" s="1871"/>
      <c r="F56" s="1871"/>
      <c r="G56" s="1871"/>
      <c r="H56" s="1871"/>
      <c r="I56" s="1871"/>
      <c r="J56" s="1871"/>
      <c r="K56" s="1871"/>
      <c r="L56" s="1871"/>
      <c r="M56" s="1871"/>
      <c r="N56" s="1871"/>
      <c r="O56" s="1871"/>
      <c r="P56" s="1871"/>
      <c r="Q56" s="1871"/>
      <c r="R56" s="1871"/>
      <c r="S56" s="1914"/>
      <c r="T56" s="1914"/>
      <c r="U56" s="1914"/>
      <c r="V56" s="1871"/>
      <c r="W56" s="1871"/>
      <c r="X56" s="1871"/>
      <c r="Y56" s="1871"/>
      <c r="Z56" s="1871"/>
      <c r="AA56" s="1871"/>
      <c r="AB56" s="1871"/>
      <c r="AC56" s="1871"/>
      <c r="AD56" s="1871"/>
      <c r="AE56" s="1871"/>
      <c r="AF56" s="1871"/>
      <c r="AG56" s="1871"/>
      <c r="AH56" s="1871"/>
      <c r="AI56" s="1871"/>
      <c r="AJ56" s="1871"/>
      <c r="AK56" s="1871"/>
      <c r="AL56" s="1914"/>
    </row>
    <row r="57" spans="1:28" ht="16.5" customHeight="1">
      <c r="A57" s="1757"/>
      <c r="B57" s="1757"/>
      <c r="I57" s="1757"/>
      <c r="N57" s="1790"/>
      <c r="T57" s="1757"/>
      <c r="U57" s="1757"/>
      <c r="AB57" s="1757"/>
    </row>
    <row r="58" spans="1:42" ht="16.5" customHeight="1">
      <c r="A58" s="1757" t="s">
        <v>160</v>
      </c>
      <c r="B58" s="1757"/>
      <c r="N58" s="1790"/>
      <c r="T58" s="1757"/>
      <c r="U58" s="1757"/>
      <c r="AM58" s="1916" t="s">
        <v>1066</v>
      </c>
      <c r="AN58" s="1755">
        <f>SUM(AN11:AN55)</f>
        <v>138354</v>
      </c>
      <c r="AO58" s="1755">
        <f>SUM(AO11:AO55)</f>
        <v>196135</v>
      </c>
      <c r="AP58" s="1755">
        <f>SUM(AP11:AP55)</f>
        <v>1629516718</v>
      </c>
    </row>
    <row r="59" ht="16.5" customHeight="1">
      <c r="I59" s="1917"/>
    </row>
    <row r="60" spans="3:19" ht="16.5" customHeight="1">
      <c r="C60" s="1757"/>
      <c r="D60" s="1757"/>
      <c r="E60" s="1757"/>
      <c r="F60" s="1757"/>
      <c r="G60" s="1757"/>
      <c r="H60" s="1757"/>
      <c r="I60" s="1917"/>
      <c r="J60" s="1757"/>
      <c r="K60" s="1757"/>
      <c r="L60" s="1757"/>
      <c r="M60" s="1757"/>
      <c r="N60" s="1757"/>
      <c r="O60" s="1757"/>
      <c r="P60" s="1757"/>
      <c r="Q60" s="1757"/>
      <c r="R60" s="1757"/>
      <c r="S60" s="1757"/>
    </row>
    <row r="61" spans="4:19" ht="16.5" customHeight="1">
      <c r="D61" s="1757"/>
      <c r="E61" s="1757"/>
      <c r="F61" s="1757"/>
      <c r="G61" s="1757"/>
      <c r="H61" s="1757"/>
      <c r="I61" s="1757"/>
      <c r="J61" s="1757"/>
      <c r="K61" s="1757"/>
      <c r="L61" s="1757"/>
      <c r="M61" s="1757"/>
      <c r="N61" s="1757"/>
      <c r="O61" s="1757"/>
      <c r="P61" s="1757"/>
      <c r="Q61" s="1757"/>
      <c r="R61" s="1757"/>
      <c r="S61" s="1757"/>
    </row>
    <row r="63" spans="4:19" ht="16.5" customHeight="1">
      <c r="D63" s="1757"/>
      <c r="E63" s="1757"/>
      <c r="F63" s="1757"/>
      <c r="G63" s="1757"/>
      <c r="H63" s="1757"/>
      <c r="I63" s="1757"/>
      <c r="J63" s="1757"/>
      <c r="K63" s="1757"/>
      <c r="L63" s="1757"/>
      <c r="M63" s="1757"/>
      <c r="N63" s="1757"/>
      <c r="O63" s="1757"/>
      <c r="P63" s="1757"/>
      <c r="Q63" s="1757"/>
      <c r="R63" s="1757"/>
      <c r="S63" s="1757"/>
    </row>
  </sheetData>
  <sheetProtection/>
  <mergeCells count="48">
    <mergeCell ref="A47:A49"/>
    <mergeCell ref="B47:B49"/>
    <mergeCell ref="T47:T49"/>
    <mergeCell ref="U47:U49"/>
    <mergeCell ref="A50:A54"/>
    <mergeCell ref="B50:B54"/>
    <mergeCell ref="T50:T54"/>
    <mergeCell ref="U50:U54"/>
    <mergeCell ref="A35:A40"/>
    <mergeCell ref="B35:B40"/>
    <mergeCell ref="T35:T40"/>
    <mergeCell ref="U35:U40"/>
    <mergeCell ref="A42:A46"/>
    <mergeCell ref="B42:B46"/>
    <mergeCell ref="T42:T46"/>
    <mergeCell ref="U42:U46"/>
    <mergeCell ref="A22:A30"/>
    <mergeCell ref="B22:B30"/>
    <mergeCell ref="T22:T30"/>
    <mergeCell ref="U22:U30"/>
    <mergeCell ref="A31:A34"/>
    <mergeCell ref="B31:B34"/>
    <mergeCell ref="T31:T34"/>
    <mergeCell ref="U31:U34"/>
    <mergeCell ref="A12:A16"/>
    <mergeCell ref="B12:B16"/>
    <mergeCell ref="T12:T16"/>
    <mergeCell ref="U12:U16"/>
    <mergeCell ref="A19:A21"/>
    <mergeCell ref="B19:B21"/>
    <mergeCell ref="T19:T21"/>
    <mergeCell ref="U19:U21"/>
    <mergeCell ref="P3:R3"/>
    <mergeCell ref="W3:Y3"/>
    <mergeCell ref="Z3:AB3"/>
    <mergeCell ref="AC3:AE3"/>
    <mergeCell ref="AF3:AH3"/>
    <mergeCell ref="AI3:AK3"/>
    <mergeCell ref="A2:A4"/>
    <mergeCell ref="C2:C4"/>
    <mergeCell ref="D2:R2"/>
    <mergeCell ref="T2:T4"/>
    <mergeCell ref="V2:V4"/>
    <mergeCell ref="W2:AK2"/>
    <mergeCell ref="D3:F3"/>
    <mergeCell ref="G3:I3"/>
    <mergeCell ref="J3:L3"/>
    <mergeCell ref="M3:O3"/>
  </mergeCells>
  <printOptions horizontalCentered="1" verticalCentered="1"/>
  <pageMargins left="0.5118110236220472" right="0.2755905511811024" top="0.35" bottom="0.17" header="0.15748031496062992" footer="0.15748031496062992"/>
  <pageSetup fitToWidth="2" horizontalDpi="600" verticalDpi="600" orientation="landscape" paperSize="9" scale="53" r:id="rId1"/>
  <colBreaks count="1" manualBreakCount="1">
    <brk id="19" max="65535" man="1"/>
  </colBreaks>
</worksheet>
</file>

<file path=xl/worksheets/sheet25.xml><?xml version="1.0" encoding="utf-8"?>
<worksheet xmlns="http://schemas.openxmlformats.org/spreadsheetml/2006/main" xmlns:r="http://schemas.openxmlformats.org/officeDocument/2006/relationships">
  <dimension ref="A1:AO107"/>
  <sheetViews>
    <sheetView view="pageBreakPreview" zoomScale="85" zoomScaleSheetLayoutView="85" zoomScalePageLayoutView="0" workbookViewId="0" topLeftCell="A1">
      <pane xSplit="3" ySplit="5" topLeftCell="D6" activePane="bottomRight" state="frozen"/>
      <selection pane="topLeft" activeCell="AF11" sqref="AF11"/>
      <selection pane="topRight" activeCell="AF11" sqref="AF11"/>
      <selection pane="bottomLeft" activeCell="AF11" sqref="AF11"/>
      <selection pane="bottomRight" activeCell="A1" sqref="A1"/>
    </sheetView>
  </sheetViews>
  <sheetFormatPr defaultColWidth="9.00390625" defaultRowHeight="12.75"/>
  <cols>
    <col min="1" max="1" width="7.25390625" style="2137" customWidth="1"/>
    <col min="2" max="2" width="11.625" style="2137" customWidth="1"/>
    <col min="3" max="3" width="20.75390625" style="2137" customWidth="1"/>
    <col min="4" max="12" width="18.375" style="2137" customWidth="1"/>
    <col min="13" max="13" width="17.25390625" style="2137" customWidth="1"/>
    <col min="14" max="17" width="18.375" style="2137" customWidth="1"/>
    <col min="18" max="18" width="10.75390625" style="2137" customWidth="1"/>
    <col min="19" max="19" width="9.00390625" style="2137" hidden="1" customWidth="1"/>
    <col min="20" max="21" width="6.75390625" style="2137" hidden="1" customWidth="1"/>
    <col min="22" max="22" width="7.875" style="2137" customWidth="1"/>
    <col min="23" max="23" width="12.375" style="2137" customWidth="1"/>
    <col min="24" max="24" width="20.75390625" style="2137" customWidth="1"/>
    <col min="25" max="35" width="23.125" style="2137" customWidth="1"/>
    <col min="36" max="36" width="10.75390625" style="2137" customWidth="1"/>
    <col min="37" max="38" width="9.125" style="25" customWidth="1"/>
    <col min="39" max="39" width="24.375" style="25" customWidth="1"/>
    <col min="40" max="16384" width="9.125" style="25" customWidth="1"/>
  </cols>
  <sheetData>
    <row r="1" spans="1:36" ht="17.25">
      <c r="A1" s="1755"/>
      <c r="B1" s="1756" t="s">
        <v>1067</v>
      </c>
      <c r="C1" s="1918"/>
      <c r="D1" s="1757"/>
      <c r="E1" s="1757"/>
      <c r="F1" s="1755"/>
      <c r="G1" s="1755"/>
      <c r="H1" s="1755"/>
      <c r="I1" s="1755"/>
      <c r="J1" s="1755"/>
      <c r="K1" s="1755"/>
      <c r="L1" s="1755"/>
      <c r="M1" s="1755"/>
      <c r="N1" s="1755"/>
      <c r="O1" s="1755"/>
      <c r="P1" s="1755"/>
      <c r="Q1" s="1755"/>
      <c r="R1" s="1755"/>
      <c r="S1" s="1755"/>
      <c r="T1" s="1755"/>
      <c r="U1" s="1755"/>
      <c r="V1" s="1919"/>
      <c r="W1" s="1756" t="s">
        <v>1068</v>
      </c>
      <c r="X1" s="1757"/>
      <c r="Y1" s="1757"/>
      <c r="Z1" s="1755"/>
      <c r="AA1" s="1755"/>
      <c r="AB1" s="1755"/>
      <c r="AC1" s="1755"/>
      <c r="AD1" s="1755"/>
      <c r="AE1" s="1755"/>
      <c r="AF1" s="1755"/>
      <c r="AG1" s="1755"/>
      <c r="AH1" s="1755"/>
      <c r="AI1" s="1755"/>
      <c r="AJ1" s="1755"/>
    </row>
    <row r="2" spans="1:36" ht="13.5" customHeight="1" thickBot="1">
      <c r="A2" s="1755"/>
      <c r="B2" s="1757"/>
      <c r="C2" s="1757"/>
      <c r="D2" s="1757"/>
      <c r="E2" s="1757"/>
      <c r="F2" s="1757"/>
      <c r="G2" s="1757"/>
      <c r="H2" s="1757"/>
      <c r="I2" s="1757"/>
      <c r="J2" s="1757"/>
      <c r="K2" s="1757"/>
      <c r="L2" s="1757"/>
      <c r="M2" s="1757"/>
      <c r="N2" s="1757"/>
      <c r="O2" s="1757"/>
      <c r="P2" s="1757"/>
      <c r="Q2" s="1916" t="s">
        <v>1069</v>
      </c>
      <c r="R2" s="1916"/>
      <c r="S2" s="1916"/>
      <c r="T2" s="1755"/>
      <c r="U2" s="1755"/>
      <c r="V2" s="1757"/>
      <c r="W2" s="1757"/>
      <c r="X2" s="1757"/>
      <c r="Y2" s="1757"/>
      <c r="Z2" s="1757"/>
      <c r="AA2" s="1757"/>
      <c r="AB2" s="1757"/>
      <c r="AC2" s="1757"/>
      <c r="AD2" s="1757"/>
      <c r="AE2" s="1757"/>
      <c r="AF2" s="1757"/>
      <c r="AG2" s="1757"/>
      <c r="AH2" s="1757"/>
      <c r="AI2" s="1920" t="s">
        <v>1070</v>
      </c>
      <c r="AJ2" s="1920"/>
    </row>
    <row r="3" spans="1:36" ht="16.5" customHeight="1" thickBot="1">
      <c r="A3" s="1758" t="s">
        <v>999</v>
      </c>
      <c r="B3" s="1921" t="s">
        <v>8</v>
      </c>
      <c r="C3" s="1760" t="s">
        <v>1001</v>
      </c>
      <c r="D3" s="1922" t="s">
        <v>1071</v>
      </c>
      <c r="E3" s="1923"/>
      <c r="F3" s="1923"/>
      <c r="G3" s="1924"/>
      <c r="H3" s="1780"/>
      <c r="I3" s="1780"/>
      <c r="J3" s="1761" t="s">
        <v>1072</v>
      </c>
      <c r="K3" s="1762"/>
      <c r="L3" s="1762"/>
      <c r="M3" s="1762"/>
      <c r="N3" s="1763"/>
      <c r="O3" s="1780"/>
      <c r="P3" s="1780"/>
      <c r="Q3" s="1784"/>
      <c r="R3" s="1925" t="s">
        <v>1003</v>
      </c>
      <c r="S3" s="1926"/>
      <c r="T3" s="1871"/>
      <c r="U3" s="1755"/>
      <c r="V3" s="1758" t="s">
        <v>999</v>
      </c>
      <c r="W3" s="1759" t="s">
        <v>1000</v>
      </c>
      <c r="X3" s="1760" t="s">
        <v>1001</v>
      </c>
      <c r="Y3" s="1780"/>
      <c r="Z3" s="1927"/>
      <c r="AA3" s="1928" t="s">
        <v>1073</v>
      </c>
      <c r="AB3" s="1927"/>
      <c r="AC3" s="1782"/>
      <c r="AD3" s="1928" t="s">
        <v>1074</v>
      </c>
      <c r="AE3" s="1782"/>
      <c r="AF3" s="1782"/>
      <c r="AG3" s="1777"/>
      <c r="AH3" s="1777" t="s">
        <v>1075</v>
      </c>
      <c r="AI3" s="1925" t="s">
        <v>1075</v>
      </c>
      <c r="AJ3" s="1925" t="s">
        <v>1003</v>
      </c>
    </row>
    <row r="4" spans="1:36" ht="16.5" customHeight="1">
      <c r="A4" s="1765"/>
      <c r="B4" s="1929"/>
      <c r="C4" s="1767"/>
      <c r="D4" s="1775" t="s">
        <v>1076</v>
      </c>
      <c r="E4" s="1759" t="s">
        <v>1077</v>
      </c>
      <c r="F4" s="1759" t="s">
        <v>408</v>
      </c>
      <c r="G4" s="1930" t="s">
        <v>221</v>
      </c>
      <c r="H4" s="1926" t="s">
        <v>163</v>
      </c>
      <c r="I4" s="1926" t="s">
        <v>1078</v>
      </c>
      <c r="J4" s="1775" t="s">
        <v>1079</v>
      </c>
      <c r="K4" s="1759" t="s">
        <v>1080</v>
      </c>
      <c r="L4" s="1931" t="s">
        <v>1081</v>
      </c>
      <c r="M4" s="1931"/>
      <c r="N4" s="1759" t="s">
        <v>221</v>
      </c>
      <c r="O4" s="1926" t="s">
        <v>1082</v>
      </c>
      <c r="P4" s="1926" t="s">
        <v>1083</v>
      </c>
      <c r="Q4" s="1796" t="s">
        <v>1084</v>
      </c>
      <c r="R4" s="1771"/>
      <c r="S4" s="1785"/>
      <c r="T4" s="1932"/>
      <c r="U4" s="1933"/>
      <c r="V4" s="1765"/>
      <c r="W4" s="1766"/>
      <c r="X4" s="1767"/>
      <c r="Y4" s="1775" t="s">
        <v>1085</v>
      </c>
      <c r="Z4" s="1934" t="s">
        <v>1086</v>
      </c>
      <c r="AA4" s="1935"/>
      <c r="AB4" s="1936"/>
      <c r="AC4" s="1921" t="s">
        <v>1087</v>
      </c>
      <c r="AD4" s="1921" t="s">
        <v>1088</v>
      </c>
      <c r="AE4" s="1759" t="s">
        <v>1083</v>
      </c>
      <c r="AF4" s="1759" t="s">
        <v>169</v>
      </c>
      <c r="AG4" s="1926" t="s">
        <v>177</v>
      </c>
      <c r="AH4" s="1926" t="s">
        <v>1089</v>
      </c>
      <c r="AI4" s="1771" t="s">
        <v>1090</v>
      </c>
      <c r="AJ4" s="1771"/>
    </row>
    <row r="5" spans="1:36" ht="16.5" customHeight="1" thickBot="1">
      <c r="A5" s="1772"/>
      <c r="B5" s="1793" t="s">
        <v>1000</v>
      </c>
      <c r="C5" s="1774"/>
      <c r="D5" s="1926"/>
      <c r="E5" s="1773"/>
      <c r="F5" s="1773"/>
      <c r="G5" s="1773"/>
      <c r="H5" s="1785"/>
      <c r="I5" s="1785"/>
      <c r="J5" s="1785"/>
      <c r="K5" s="1766"/>
      <c r="L5" s="1766"/>
      <c r="M5" s="1937" t="s">
        <v>1091</v>
      </c>
      <c r="N5" s="1786"/>
      <c r="O5" s="1785"/>
      <c r="P5" s="1926" t="s">
        <v>1092</v>
      </c>
      <c r="Q5" s="1771"/>
      <c r="R5" s="1796" t="s">
        <v>1014</v>
      </c>
      <c r="S5" s="1926"/>
      <c r="T5" s="1932"/>
      <c r="U5" s="1938"/>
      <c r="V5" s="1772"/>
      <c r="W5" s="1773" t="s">
        <v>8</v>
      </c>
      <c r="X5" s="1774"/>
      <c r="Y5" s="1785"/>
      <c r="Z5" s="1939" t="s">
        <v>1093</v>
      </c>
      <c r="AA5" s="1939" t="s">
        <v>1094</v>
      </c>
      <c r="AB5" s="1939" t="s">
        <v>221</v>
      </c>
      <c r="AC5" s="1929"/>
      <c r="AD5" s="1929"/>
      <c r="AE5" s="1773" t="s">
        <v>1095</v>
      </c>
      <c r="AF5" s="1766"/>
      <c r="AG5" s="1785"/>
      <c r="AH5" s="1926" t="s">
        <v>1096</v>
      </c>
      <c r="AI5" s="1796"/>
      <c r="AJ5" s="1796" t="s">
        <v>1014</v>
      </c>
    </row>
    <row r="6" spans="1:36" ht="8.25" customHeight="1">
      <c r="A6" s="1780"/>
      <c r="B6" s="1940"/>
      <c r="C6" s="1779"/>
      <c r="D6" s="1780"/>
      <c r="E6" s="1779"/>
      <c r="F6" s="1779"/>
      <c r="G6" s="1779"/>
      <c r="H6" s="1780"/>
      <c r="I6" s="1780"/>
      <c r="J6" s="1780"/>
      <c r="K6" s="1779"/>
      <c r="L6" s="1779"/>
      <c r="M6" s="1786"/>
      <c r="N6" s="1779"/>
      <c r="O6" s="1780"/>
      <c r="P6" s="1780"/>
      <c r="Q6" s="1784"/>
      <c r="R6" s="1764"/>
      <c r="S6" s="1785"/>
      <c r="T6" s="1871"/>
      <c r="U6" s="1755"/>
      <c r="V6" s="1780"/>
      <c r="W6" s="1778"/>
      <c r="X6" s="1779"/>
      <c r="Y6" s="1780"/>
      <c r="Z6" s="1779"/>
      <c r="AA6" s="1779"/>
      <c r="AB6" s="1779"/>
      <c r="AC6" s="1783"/>
      <c r="AD6" s="1783"/>
      <c r="AE6" s="1779"/>
      <c r="AF6" s="1779"/>
      <c r="AG6" s="1780"/>
      <c r="AH6" s="1784"/>
      <c r="AI6" s="1784"/>
      <c r="AJ6" s="1764"/>
    </row>
    <row r="7" spans="1:37" s="1955" customFormat="1" ht="16.5" customHeight="1">
      <c r="A7" s="1941"/>
      <c r="B7" s="1942" t="s">
        <v>1097</v>
      </c>
      <c r="C7" s="1943"/>
      <c r="D7" s="1944">
        <v>90727196</v>
      </c>
      <c r="E7" s="1945">
        <v>2172126849</v>
      </c>
      <c r="F7" s="1946">
        <v>41241686</v>
      </c>
      <c r="G7" s="1946">
        <v>2304095731</v>
      </c>
      <c r="H7" s="1944">
        <v>0</v>
      </c>
      <c r="I7" s="1944">
        <v>9218000</v>
      </c>
      <c r="J7" s="1944">
        <v>554376434</v>
      </c>
      <c r="K7" s="1945">
        <v>126258000</v>
      </c>
      <c r="L7" s="1945">
        <v>79972000</v>
      </c>
      <c r="M7" s="1946">
        <v>69148000</v>
      </c>
      <c r="N7" s="1946">
        <v>760606434</v>
      </c>
      <c r="O7" s="1944">
        <v>159603690</v>
      </c>
      <c r="P7" s="1944">
        <v>174158525</v>
      </c>
      <c r="Q7" s="1944">
        <v>3407682380</v>
      </c>
      <c r="R7" s="1947">
        <v>24</v>
      </c>
      <c r="S7" s="1948"/>
      <c r="T7" s="1949"/>
      <c r="U7" s="1950"/>
      <c r="V7" s="1944"/>
      <c r="W7" s="1951" t="s">
        <v>850</v>
      </c>
      <c r="X7" s="1946"/>
      <c r="Y7" s="1944">
        <v>2010039387</v>
      </c>
      <c r="Z7" s="1946">
        <v>983503622</v>
      </c>
      <c r="AA7" s="1946">
        <v>6306728</v>
      </c>
      <c r="AB7" s="1946">
        <v>989810350</v>
      </c>
      <c r="AC7" s="1945">
        <v>0</v>
      </c>
      <c r="AD7" s="1945">
        <v>156053309</v>
      </c>
      <c r="AE7" s="1946">
        <v>376949525</v>
      </c>
      <c r="AF7" s="1946">
        <v>3532852571</v>
      </c>
      <c r="AG7" s="1944">
        <v>-125170191</v>
      </c>
      <c r="AH7" s="1944">
        <v>219376166</v>
      </c>
      <c r="AI7" s="1952">
        <v>1046881846</v>
      </c>
      <c r="AJ7" s="1953">
        <v>24</v>
      </c>
      <c r="AK7" s="1954"/>
    </row>
    <row r="8" spans="1:37" s="1955" customFormat="1" ht="16.5" customHeight="1">
      <c r="A8" s="1941"/>
      <c r="B8" s="1942" t="s">
        <v>1098</v>
      </c>
      <c r="C8" s="1943"/>
      <c r="D8" s="1944">
        <v>63708577</v>
      </c>
      <c r="E8" s="1945">
        <v>2148354278</v>
      </c>
      <c r="F8" s="1946">
        <v>37453421</v>
      </c>
      <c r="G8" s="1946">
        <v>2249516276</v>
      </c>
      <c r="H8" s="1944">
        <v>0</v>
      </c>
      <c r="I8" s="1944">
        <v>17185000</v>
      </c>
      <c r="J8" s="1944">
        <v>624181388</v>
      </c>
      <c r="K8" s="1945">
        <v>60954000</v>
      </c>
      <c r="L8" s="1945">
        <v>69066000</v>
      </c>
      <c r="M8" s="1946">
        <v>59481000</v>
      </c>
      <c r="N8" s="1946">
        <v>754201388</v>
      </c>
      <c r="O8" s="1944">
        <v>194037441</v>
      </c>
      <c r="P8" s="1944">
        <v>160075827</v>
      </c>
      <c r="Q8" s="1944">
        <v>3375015932</v>
      </c>
      <c r="R8" s="1947">
        <v>25</v>
      </c>
      <c r="S8" s="1948"/>
      <c r="T8" s="1949"/>
      <c r="U8" s="1950"/>
      <c r="V8" s="1944"/>
      <c r="W8" s="1951" t="s">
        <v>851</v>
      </c>
      <c r="X8" s="1946"/>
      <c r="Y8" s="1944">
        <v>1918539496</v>
      </c>
      <c r="Z8" s="1946">
        <v>976427194</v>
      </c>
      <c r="AA8" s="1946">
        <v>10531189</v>
      </c>
      <c r="AB8" s="1946">
        <v>986958383</v>
      </c>
      <c r="AC8" s="1945">
        <v>0</v>
      </c>
      <c r="AD8" s="1945">
        <v>140734158</v>
      </c>
      <c r="AE8" s="1946">
        <v>344970745</v>
      </c>
      <c r="AF8" s="1946">
        <v>3391202782</v>
      </c>
      <c r="AG8" s="1944">
        <v>-16186850</v>
      </c>
      <c r="AH8" s="1944">
        <v>191303154</v>
      </c>
      <c r="AI8" s="1952">
        <v>918332006</v>
      </c>
      <c r="AJ8" s="1953">
        <v>25</v>
      </c>
      <c r="AK8" s="1954"/>
    </row>
    <row r="9" spans="1:37" s="1955" customFormat="1" ht="16.5" customHeight="1">
      <c r="A9" s="1941"/>
      <c r="B9" s="1942" t="s">
        <v>1099</v>
      </c>
      <c r="C9" s="1943"/>
      <c r="D9" s="1944">
        <v>47116160</v>
      </c>
      <c r="E9" s="1945">
        <v>2105349974</v>
      </c>
      <c r="F9" s="1946">
        <v>40710592</v>
      </c>
      <c r="G9" s="1946">
        <v>2193176726</v>
      </c>
      <c r="H9" s="1944">
        <v>0</v>
      </c>
      <c r="I9" s="1944">
        <v>9215000</v>
      </c>
      <c r="J9" s="1944">
        <v>477496759</v>
      </c>
      <c r="K9" s="1945">
        <v>16976000</v>
      </c>
      <c r="L9" s="1945">
        <v>106350000</v>
      </c>
      <c r="M9" s="1946">
        <v>97971000</v>
      </c>
      <c r="N9" s="1946">
        <v>600822759</v>
      </c>
      <c r="O9" s="1944">
        <v>189917464</v>
      </c>
      <c r="P9" s="1944">
        <v>178573948</v>
      </c>
      <c r="Q9" s="1944">
        <v>3171705897</v>
      </c>
      <c r="R9" s="1947">
        <v>26</v>
      </c>
      <c r="S9" s="1948"/>
      <c r="T9" s="1949"/>
      <c r="U9" s="1950"/>
      <c r="V9" s="1944"/>
      <c r="W9" s="1951" t="s">
        <v>852</v>
      </c>
      <c r="X9" s="1946"/>
      <c r="Y9" s="1944">
        <v>1888149176</v>
      </c>
      <c r="Z9" s="1946">
        <v>924901400</v>
      </c>
      <c r="AA9" s="1946">
        <v>9125512</v>
      </c>
      <c r="AB9" s="1946">
        <v>934026912</v>
      </c>
      <c r="AC9" s="1945">
        <v>9655200</v>
      </c>
      <c r="AD9" s="1945">
        <v>157047834</v>
      </c>
      <c r="AE9" s="1946">
        <v>225428209</v>
      </c>
      <c r="AF9" s="1946">
        <v>3214307331</v>
      </c>
      <c r="AG9" s="1944">
        <v>-42601434</v>
      </c>
      <c r="AH9" s="1944">
        <v>182968129</v>
      </c>
      <c r="AI9" s="1952">
        <v>866553930</v>
      </c>
      <c r="AJ9" s="1953">
        <v>26</v>
      </c>
      <c r="AK9" s="1954"/>
    </row>
    <row r="10" spans="1:37" s="1955" customFormat="1" ht="16.5" customHeight="1">
      <c r="A10" s="1941"/>
      <c r="B10" s="1942" t="s">
        <v>1100</v>
      </c>
      <c r="C10" s="1943"/>
      <c r="D10" s="1956">
        <v>31974373</v>
      </c>
      <c r="E10" s="1945">
        <v>1896985043</v>
      </c>
      <c r="F10" s="1945">
        <v>36539098</v>
      </c>
      <c r="G10" s="1957">
        <v>1965498514</v>
      </c>
      <c r="H10" s="1944">
        <v>0</v>
      </c>
      <c r="I10" s="1944">
        <v>7239000</v>
      </c>
      <c r="J10" s="1956">
        <v>512349459</v>
      </c>
      <c r="K10" s="1945">
        <v>0</v>
      </c>
      <c r="L10" s="1945">
        <v>116158200</v>
      </c>
      <c r="M10" s="1945">
        <v>112656200</v>
      </c>
      <c r="N10" s="1957">
        <v>628507659</v>
      </c>
      <c r="O10" s="1944">
        <v>228199385</v>
      </c>
      <c r="P10" s="1944">
        <v>134746619</v>
      </c>
      <c r="Q10" s="1944">
        <v>2964191177</v>
      </c>
      <c r="R10" s="1947">
        <v>27</v>
      </c>
      <c r="S10" s="1948"/>
      <c r="T10" s="1949"/>
      <c r="U10" s="1950"/>
      <c r="V10" s="1944"/>
      <c r="W10" s="1951" t="s">
        <v>1101</v>
      </c>
      <c r="X10" s="1946"/>
      <c r="Y10" s="1956">
        <v>1823429641</v>
      </c>
      <c r="Z10" s="1945">
        <v>799079729</v>
      </c>
      <c r="AA10" s="1945">
        <v>7759528</v>
      </c>
      <c r="AB10" s="1945">
        <v>806839257</v>
      </c>
      <c r="AC10" s="1945">
        <v>4196880</v>
      </c>
      <c r="AD10" s="1945">
        <v>168104477</v>
      </c>
      <c r="AE10" s="1945">
        <v>295244639</v>
      </c>
      <c r="AF10" s="1957">
        <v>3097814894</v>
      </c>
      <c r="AG10" s="1944">
        <v>-133623717</v>
      </c>
      <c r="AH10" s="1952">
        <v>195367581</v>
      </c>
      <c r="AI10" s="1952">
        <v>725313945</v>
      </c>
      <c r="AJ10" s="1953">
        <v>27</v>
      </c>
      <c r="AK10" s="1941"/>
    </row>
    <row r="11" spans="1:39" s="1955" customFormat="1" ht="16.5" customHeight="1">
      <c r="A11" s="1941"/>
      <c r="B11" s="1942" t="s">
        <v>1102</v>
      </c>
      <c r="C11" s="1943"/>
      <c r="D11" s="1956">
        <f aca="true" t="shared" si="0" ref="D11:Q11">SUM(D13:D57)-D18-D27-D30-D51-D56-D23-D48-D32-D36-D42</f>
        <v>39914726</v>
      </c>
      <c r="E11" s="1945">
        <f t="shared" si="0"/>
        <v>1685824727</v>
      </c>
      <c r="F11" s="1946">
        <f t="shared" si="0"/>
        <v>38083999</v>
      </c>
      <c r="G11" s="1946">
        <f t="shared" si="0"/>
        <v>1763823452</v>
      </c>
      <c r="H11" s="1944">
        <f t="shared" si="0"/>
        <v>0</v>
      </c>
      <c r="I11" s="1944">
        <f t="shared" si="0"/>
        <v>9292000</v>
      </c>
      <c r="J11" s="1944">
        <f t="shared" si="0"/>
        <v>497033279</v>
      </c>
      <c r="K11" s="1945">
        <f t="shared" si="0"/>
        <v>0</v>
      </c>
      <c r="L11" s="1945">
        <f t="shared" si="0"/>
        <v>116715000</v>
      </c>
      <c r="M11" s="1946">
        <f t="shared" si="0"/>
        <v>111526000</v>
      </c>
      <c r="N11" s="1946">
        <f t="shared" si="0"/>
        <v>613748279</v>
      </c>
      <c r="O11" s="1944">
        <f t="shared" si="0"/>
        <v>245742443</v>
      </c>
      <c r="P11" s="1944">
        <f t="shared" si="0"/>
        <v>93191955</v>
      </c>
      <c r="Q11" s="1944">
        <f t="shared" si="0"/>
        <v>2725798129</v>
      </c>
      <c r="R11" s="1958">
        <v>28</v>
      </c>
      <c r="S11" s="1959"/>
      <c r="T11" s="1917"/>
      <c r="U11" s="1917"/>
      <c r="V11" s="1944"/>
      <c r="W11" s="1951" t="s">
        <v>853</v>
      </c>
      <c r="X11" s="1946"/>
      <c r="Y11" s="1944">
        <f aca="true" t="shared" si="1" ref="Y11:AI11">SUM(Y13:Y57)-Y18-Y27-Y30-Y51-Y56-Y23-Y48-Y32-Y36-Y42</f>
        <v>1756069941</v>
      </c>
      <c r="Z11" s="1946">
        <f t="shared" si="1"/>
        <v>677711991</v>
      </c>
      <c r="AA11" s="1946">
        <f t="shared" si="1"/>
        <v>8021838</v>
      </c>
      <c r="AB11" s="1946">
        <f t="shared" si="1"/>
        <v>685733829</v>
      </c>
      <c r="AC11" s="1945">
        <f t="shared" si="1"/>
        <v>0</v>
      </c>
      <c r="AD11" s="1945">
        <f t="shared" si="1"/>
        <v>168345066</v>
      </c>
      <c r="AE11" s="1946">
        <f t="shared" si="1"/>
        <v>410885330</v>
      </c>
      <c r="AF11" s="1946">
        <f t="shared" si="1"/>
        <v>3021034166</v>
      </c>
      <c r="AG11" s="1944">
        <f t="shared" si="1"/>
        <v>-295236037</v>
      </c>
      <c r="AH11" s="1944">
        <f t="shared" si="1"/>
        <v>200527771</v>
      </c>
      <c r="AI11" s="1952">
        <f t="shared" si="1"/>
        <v>639456174</v>
      </c>
      <c r="AJ11" s="1953">
        <v>28</v>
      </c>
      <c r="AK11" s="1960"/>
      <c r="AM11" s="1955">
        <f>+Y11+AB11+AD11+AE11</f>
        <v>3021034166</v>
      </c>
    </row>
    <row r="12" spans="1:37" s="1955" customFormat="1" ht="16.5" customHeight="1" thickBot="1">
      <c r="A12" s="1941"/>
      <c r="B12" s="1942"/>
      <c r="C12" s="1943"/>
      <c r="D12" s="1944"/>
      <c r="E12" s="1945"/>
      <c r="F12" s="1946"/>
      <c r="G12" s="1946"/>
      <c r="H12" s="1944"/>
      <c r="I12" s="1944"/>
      <c r="J12" s="1944"/>
      <c r="K12" s="1945"/>
      <c r="L12" s="1945"/>
      <c r="M12" s="1946"/>
      <c r="N12" s="1946"/>
      <c r="O12" s="1944"/>
      <c r="P12" s="1944"/>
      <c r="Q12" s="1944"/>
      <c r="R12" s="1947"/>
      <c r="S12" s="1948"/>
      <c r="T12" s="1949"/>
      <c r="U12" s="1950"/>
      <c r="V12" s="1944"/>
      <c r="W12" s="1951"/>
      <c r="X12" s="1946"/>
      <c r="Y12" s="1944"/>
      <c r="Z12" s="1946"/>
      <c r="AA12" s="1946"/>
      <c r="AB12" s="1946"/>
      <c r="AC12" s="1945"/>
      <c r="AD12" s="1945"/>
      <c r="AE12" s="1946"/>
      <c r="AF12" s="1946"/>
      <c r="AG12" s="1944"/>
      <c r="AH12" s="1944"/>
      <c r="AI12" s="1961"/>
      <c r="AJ12" s="1953"/>
      <c r="AK12" s="1960"/>
    </row>
    <row r="13" spans="1:37" s="1955" customFormat="1" ht="16.5" customHeight="1">
      <c r="A13" s="1962">
        <v>2</v>
      </c>
      <c r="B13" s="1963" t="s">
        <v>855</v>
      </c>
      <c r="C13" s="1964" t="s">
        <v>856</v>
      </c>
      <c r="D13" s="1965">
        <v>0</v>
      </c>
      <c r="E13" s="1966">
        <v>104223303</v>
      </c>
      <c r="F13" s="1967">
        <v>3218262</v>
      </c>
      <c r="G13" s="1967">
        <v>107441565</v>
      </c>
      <c r="H13" s="1965">
        <v>0</v>
      </c>
      <c r="I13" s="1965">
        <v>2570000</v>
      </c>
      <c r="J13" s="1965">
        <v>0</v>
      </c>
      <c r="K13" s="1966">
        <v>0</v>
      </c>
      <c r="L13" s="1966">
        <v>0</v>
      </c>
      <c r="M13" s="1967">
        <v>0</v>
      </c>
      <c r="N13" s="1968">
        <v>0</v>
      </c>
      <c r="O13" s="1965">
        <v>118710286</v>
      </c>
      <c r="P13" s="1965">
        <v>9629462</v>
      </c>
      <c r="Q13" s="1969">
        <v>238351313</v>
      </c>
      <c r="R13" s="1970" t="s">
        <v>859</v>
      </c>
      <c r="S13" s="1971"/>
      <c r="T13" s="1949"/>
      <c r="U13" s="1950"/>
      <c r="V13" s="1972">
        <v>2</v>
      </c>
      <c r="W13" s="1973" t="s">
        <v>1103</v>
      </c>
      <c r="X13" s="1974" t="s">
        <v>1104</v>
      </c>
      <c r="Y13" s="1965">
        <v>95010067</v>
      </c>
      <c r="Z13" s="1967">
        <v>28143321</v>
      </c>
      <c r="AA13" s="1967">
        <v>0</v>
      </c>
      <c r="AB13" s="1968">
        <v>28143321</v>
      </c>
      <c r="AC13" s="1966">
        <v>0</v>
      </c>
      <c r="AD13" s="1966">
        <v>3355908</v>
      </c>
      <c r="AE13" s="1967">
        <v>0</v>
      </c>
      <c r="AF13" s="1968">
        <v>126509296</v>
      </c>
      <c r="AG13" s="1965">
        <v>111842017</v>
      </c>
      <c r="AH13" s="1965">
        <v>0</v>
      </c>
      <c r="AI13" s="1969">
        <v>0</v>
      </c>
      <c r="AJ13" s="1975" t="s">
        <v>859</v>
      </c>
      <c r="AK13" s="1954"/>
    </row>
    <row r="14" spans="1:37" s="1955" customFormat="1" ht="16.5" customHeight="1">
      <c r="A14" s="1976">
        <v>6</v>
      </c>
      <c r="B14" s="1977" t="s">
        <v>860</v>
      </c>
      <c r="C14" s="1978" t="s">
        <v>1105</v>
      </c>
      <c r="D14" s="1979">
        <v>0</v>
      </c>
      <c r="E14" s="1980">
        <v>3798143</v>
      </c>
      <c r="F14" s="1981">
        <v>0</v>
      </c>
      <c r="G14" s="1981">
        <v>3798143</v>
      </c>
      <c r="H14" s="1979">
        <v>0</v>
      </c>
      <c r="I14" s="1982">
        <v>0</v>
      </c>
      <c r="J14" s="1979">
        <v>0</v>
      </c>
      <c r="K14" s="1980">
        <v>0</v>
      </c>
      <c r="L14" s="1980">
        <v>0</v>
      </c>
      <c r="M14" s="1981">
        <v>0</v>
      </c>
      <c r="N14" s="1983">
        <v>0</v>
      </c>
      <c r="O14" s="1982">
        <v>0</v>
      </c>
      <c r="P14" s="1979">
        <v>153322</v>
      </c>
      <c r="Q14" s="1982">
        <v>3951465</v>
      </c>
      <c r="R14" s="1984" t="s">
        <v>1106</v>
      </c>
      <c r="S14" s="1971"/>
      <c r="T14" s="1949"/>
      <c r="U14" s="1950"/>
      <c r="V14" s="1985">
        <v>6</v>
      </c>
      <c r="W14" s="1986" t="s">
        <v>1107</v>
      </c>
      <c r="X14" s="1987" t="s">
        <v>1108</v>
      </c>
      <c r="Y14" s="1979">
        <v>1715066</v>
      </c>
      <c r="Z14" s="1981">
        <v>2471030</v>
      </c>
      <c r="AA14" s="1981">
        <v>0</v>
      </c>
      <c r="AB14" s="1988">
        <v>2471030</v>
      </c>
      <c r="AC14" s="1980">
        <v>0</v>
      </c>
      <c r="AD14" s="1980">
        <v>0</v>
      </c>
      <c r="AE14" s="1981">
        <v>0</v>
      </c>
      <c r="AF14" s="1983">
        <v>4186096</v>
      </c>
      <c r="AG14" s="1982">
        <v>-234631</v>
      </c>
      <c r="AH14" s="1979">
        <v>0</v>
      </c>
      <c r="AI14" s="1982">
        <v>0</v>
      </c>
      <c r="AJ14" s="1989" t="s">
        <v>1022</v>
      </c>
      <c r="AK14" s="1954"/>
    </row>
    <row r="15" spans="1:37" s="1955" customFormat="1" ht="16.5" customHeight="1">
      <c r="A15" s="1990"/>
      <c r="B15" s="1991"/>
      <c r="C15" s="1992" t="s">
        <v>865</v>
      </c>
      <c r="D15" s="1993">
        <v>39914726</v>
      </c>
      <c r="E15" s="1994">
        <v>187445892</v>
      </c>
      <c r="F15" s="1995">
        <v>7774930</v>
      </c>
      <c r="G15" s="1995">
        <v>235135548</v>
      </c>
      <c r="H15" s="1993">
        <v>0</v>
      </c>
      <c r="I15" s="1996">
        <v>0</v>
      </c>
      <c r="J15" s="1993">
        <v>104088569</v>
      </c>
      <c r="K15" s="1994">
        <v>0</v>
      </c>
      <c r="L15" s="1994">
        <v>1765000</v>
      </c>
      <c r="M15" s="1995">
        <v>0</v>
      </c>
      <c r="N15" s="1997">
        <v>105853569</v>
      </c>
      <c r="O15" s="1996">
        <v>0</v>
      </c>
      <c r="P15" s="1993">
        <v>31385443</v>
      </c>
      <c r="Q15" s="1996">
        <v>372374560</v>
      </c>
      <c r="R15" s="1998" t="s">
        <v>1109</v>
      </c>
      <c r="S15" s="1971"/>
      <c r="T15" s="1949"/>
      <c r="U15" s="1950"/>
      <c r="V15" s="1999"/>
      <c r="W15" s="2000"/>
      <c r="X15" s="2001" t="s">
        <v>1110</v>
      </c>
      <c r="Y15" s="2002">
        <v>264968607</v>
      </c>
      <c r="Z15" s="1997">
        <v>77321707</v>
      </c>
      <c r="AA15" s="1997">
        <v>6929430</v>
      </c>
      <c r="AB15" s="2003">
        <v>84251137</v>
      </c>
      <c r="AC15" s="2003">
        <v>0</v>
      </c>
      <c r="AD15" s="1994">
        <v>78704988</v>
      </c>
      <c r="AE15" s="1997">
        <v>128437145</v>
      </c>
      <c r="AF15" s="1997">
        <v>556361877</v>
      </c>
      <c r="AG15" s="2004">
        <v>-183987317</v>
      </c>
      <c r="AH15" s="1993">
        <v>484040</v>
      </c>
      <c r="AI15" s="1996">
        <v>71101255</v>
      </c>
      <c r="AJ15" s="2005" t="s">
        <v>1111</v>
      </c>
      <c r="AK15" s="1954"/>
    </row>
    <row r="16" spans="1:37" s="1955" customFormat="1" ht="16.5" customHeight="1">
      <c r="A16" s="1990"/>
      <c r="B16" s="1991"/>
      <c r="C16" s="1992" t="s">
        <v>1112</v>
      </c>
      <c r="D16" s="1993">
        <v>0</v>
      </c>
      <c r="E16" s="1994">
        <v>55859782</v>
      </c>
      <c r="F16" s="1995">
        <v>0</v>
      </c>
      <c r="G16" s="1995">
        <v>55859782</v>
      </c>
      <c r="H16" s="1993">
        <v>0</v>
      </c>
      <c r="I16" s="1996">
        <v>0</v>
      </c>
      <c r="J16" s="1993">
        <v>20937530</v>
      </c>
      <c r="K16" s="1994">
        <v>0</v>
      </c>
      <c r="L16" s="1994">
        <v>998000</v>
      </c>
      <c r="M16" s="1995">
        <v>0</v>
      </c>
      <c r="N16" s="1997">
        <v>21935530</v>
      </c>
      <c r="O16" s="1996">
        <v>0</v>
      </c>
      <c r="P16" s="1993">
        <v>2421577</v>
      </c>
      <c r="Q16" s="1996">
        <v>80216889</v>
      </c>
      <c r="R16" s="1998" t="s">
        <v>1025</v>
      </c>
      <c r="S16" s="1971"/>
      <c r="T16" s="1949"/>
      <c r="U16" s="1950"/>
      <c r="V16" s="1999"/>
      <c r="W16" s="2000"/>
      <c r="X16" s="2001" t="s">
        <v>1113</v>
      </c>
      <c r="Y16" s="1993">
        <v>56185069</v>
      </c>
      <c r="Z16" s="1995">
        <v>37395514</v>
      </c>
      <c r="AA16" s="1995">
        <v>0</v>
      </c>
      <c r="AB16" s="2003">
        <v>37395514</v>
      </c>
      <c r="AC16" s="1994">
        <v>0</v>
      </c>
      <c r="AD16" s="1994">
        <v>13012187</v>
      </c>
      <c r="AE16" s="1995">
        <v>269067976</v>
      </c>
      <c r="AF16" s="1997">
        <v>375660746</v>
      </c>
      <c r="AG16" s="1996">
        <v>-295443857</v>
      </c>
      <c r="AH16" s="1993">
        <v>0</v>
      </c>
      <c r="AI16" s="1996">
        <v>20958806</v>
      </c>
      <c r="AJ16" s="2005" t="s">
        <v>1025</v>
      </c>
      <c r="AK16" s="1954"/>
    </row>
    <row r="17" spans="1:37" s="1955" customFormat="1" ht="16.5" customHeight="1">
      <c r="A17" s="1990"/>
      <c r="B17" s="1991"/>
      <c r="C17" s="1992" t="s">
        <v>1114</v>
      </c>
      <c r="D17" s="1993">
        <v>0</v>
      </c>
      <c r="E17" s="1994">
        <v>21081531</v>
      </c>
      <c r="F17" s="1995">
        <v>0</v>
      </c>
      <c r="G17" s="1995">
        <v>21081531</v>
      </c>
      <c r="H17" s="1993">
        <v>0</v>
      </c>
      <c r="I17" s="1993">
        <v>0</v>
      </c>
      <c r="J17" s="1993">
        <v>1543708</v>
      </c>
      <c r="K17" s="1994">
        <v>0</v>
      </c>
      <c r="L17" s="1994">
        <v>0</v>
      </c>
      <c r="M17" s="1995">
        <v>0</v>
      </c>
      <c r="N17" s="1997">
        <v>1543708</v>
      </c>
      <c r="O17" s="1993">
        <v>0</v>
      </c>
      <c r="P17" s="1993">
        <v>599790</v>
      </c>
      <c r="Q17" s="1996">
        <v>23225029</v>
      </c>
      <c r="R17" s="1998" t="s">
        <v>876</v>
      </c>
      <c r="S17" s="1971"/>
      <c r="T17" s="1949"/>
      <c r="U17" s="1950"/>
      <c r="V17" s="1999"/>
      <c r="W17" s="2000"/>
      <c r="X17" s="2001" t="s">
        <v>1115</v>
      </c>
      <c r="Y17" s="1993">
        <v>5583032</v>
      </c>
      <c r="Z17" s="1995">
        <v>12689974</v>
      </c>
      <c r="AA17" s="1995">
        <v>0</v>
      </c>
      <c r="AB17" s="2003">
        <v>12689974</v>
      </c>
      <c r="AC17" s="1994">
        <v>0</v>
      </c>
      <c r="AD17" s="1994">
        <v>592440</v>
      </c>
      <c r="AE17" s="1995">
        <v>0</v>
      </c>
      <c r="AF17" s="1997">
        <v>18865446</v>
      </c>
      <c r="AG17" s="1993">
        <v>4359583</v>
      </c>
      <c r="AH17" s="1993">
        <v>0</v>
      </c>
      <c r="AI17" s="1996">
        <v>2687994</v>
      </c>
      <c r="AJ17" s="2005" t="s">
        <v>876</v>
      </c>
      <c r="AK17" s="1954"/>
    </row>
    <row r="18" spans="1:37" s="1955" customFormat="1" ht="16.5" customHeight="1">
      <c r="A18" s="2006"/>
      <c r="B18" s="2007"/>
      <c r="C18" s="2008" t="s">
        <v>1028</v>
      </c>
      <c r="D18" s="2009">
        <f aca="true" t="shared" si="2" ref="D18:M18">SUM(D14:D17)</f>
        <v>39914726</v>
      </c>
      <c r="E18" s="2010">
        <f t="shared" si="2"/>
        <v>268185348</v>
      </c>
      <c r="F18" s="2010">
        <f t="shared" si="2"/>
        <v>7774930</v>
      </c>
      <c r="G18" s="2011">
        <f t="shared" si="2"/>
        <v>315875004</v>
      </c>
      <c r="H18" s="2012">
        <f t="shared" si="2"/>
        <v>0</v>
      </c>
      <c r="I18" s="2012">
        <f t="shared" si="2"/>
        <v>0</v>
      </c>
      <c r="J18" s="2009">
        <f t="shared" si="2"/>
        <v>126569807</v>
      </c>
      <c r="K18" s="2010">
        <f t="shared" si="2"/>
        <v>0</v>
      </c>
      <c r="L18" s="2010">
        <f t="shared" si="2"/>
        <v>2763000</v>
      </c>
      <c r="M18" s="2010">
        <f t="shared" si="2"/>
        <v>0</v>
      </c>
      <c r="N18" s="2011">
        <f>SUM(J18:L18)</f>
        <v>129332807</v>
      </c>
      <c r="O18" s="2012">
        <f>SUM(O14:O17)</f>
        <v>0</v>
      </c>
      <c r="P18" s="2012">
        <f>SUM(P14:P17)</f>
        <v>34560132</v>
      </c>
      <c r="Q18" s="2012">
        <f>SUM(G18,N18,O18,P18,H18,I18)</f>
        <v>479767943</v>
      </c>
      <c r="R18" s="2013" t="s">
        <v>1028</v>
      </c>
      <c r="S18" s="1971"/>
      <c r="T18" s="1949"/>
      <c r="U18" s="1950"/>
      <c r="V18" s="2014"/>
      <c r="W18" s="2015"/>
      <c r="X18" s="2016" t="str">
        <f>+C18</f>
        <v>勘定計</v>
      </c>
      <c r="Y18" s="2017">
        <f>SUM(Y14:Y17)</f>
        <v>328451774</v>
      </c>
      <c r="Z18" s="2018">
        <f>SUM(Z14:Z17)</f>
        <v>129878225</v>
      </c>
      <c r="AA18" s="2018">
        <f>SUM(AA14:AA17)</f>
        <v>6929430</v>
      </c>
      <c r="AB18" s="2018">
        <f>SUM(Z18,AA18)</f>
        <v>136807655</v>
      </c>
      <c r="AC18" s="2018">
        <f>SUM(AC14:AC17)</f>
        <v>0</v>
      </c>
      <c r="AD18" s="2018">
        <f>SUM(AD14:AD17)</f>
        <v>92309615</v>
      </c>
      <c r="AE18" s="2018">
        <f>SUM(AE14:AE17)</f>
        <v>397505121</v>
      </c>
      <c r="AF18" s="2019">
        <f>SUM(Y18:AE18)-AB18</f>
        <v>955074165</v>
      </c>
      <c r="AG18" s="2020">
        <f>Q18-AF18</f>
        <v>-475306222</v>
      </c>
      <c r="AH18" s="2020">
        <f>SUM(AH14:AH17)</f>
        <v>484040</v>
      </c>
      <c r="AI18" s="2020">
        <f>SUM(AI14:AI17)</f>
        <v>94748055</v>
      </c>
      <c r="AJ18" s="2021" t="s">
        <v>1028</v>
      </c>
      <c r="AK18" s="1954"/>
    </row>
    <row r="19" spans="1:37" s="1955" customFormat="1" ht="16.5" customHeight="1">
      <c r="A19" s="2022" t="s">
        <v>879</v>
      </c>
      <c r="B19" s="2023" t="s">
        <v>322</v>
      </c>
      <c r="C19" s="2024" t="s">
        <v>1116</v>
      </c>
      <c r="D19" s="2025">
        <v>0</v>
      </c>
      <c r="E19" s="2026">
        <v>57723476</v>
      </c>
      <c r="F19" s="2027">
        <v>488279</v>
      </c>
      <c r="G19" s="2027">
        <v>58211755</v>
      </c>
      <c r="H19" s="2025">
        <v>0</v>
      </c>
      <c r="I19" s="2025">
        <v>0</v>
      </c>
      <c r="J19" s="2025">
        <v>55164024</v>
      </c>
      <c r="K19" s="2026">
        <v>0</v>
      </c>
      <c r="L19" s="2026">
        <v>952000</v>
      </c>
      <c r="M19" s="2027">
        <v>0</v>
      </c>
      <c r="N19" s="2028">
        <v>56116024</v>
      </c>
      <c r="O19" s="2025">
        <v>0</v>
      </c>
      <c r="P19" s="2025">
        <v>2494473</v>
      </c>
      <c r="Q19" s="2029">
        <v>116822252</v>
      </c>
      <c r="R19" s="2030" t="s">
        <v>884</v>
      </c>
      <c r="S19" s="1971"/>
      <c r="T19" s="1949"/>
      <c r="U19" s="1950"/>
      <c r="V19" s="2031" t="s">
        <v>879</v>
      </c>
      <c r="W19" s="2032" t="s">
        <v>322</v>
      </c>
      <c r="X19" s="2033" t="s">
        <v>1117</v>
      </c>
      <c r="Y19" s="2025">
        <v>81176102</v>
      </c>
      <c r="Z19" s="2027">
        <v>32992660</v>
      </c>
      <c r="AA19" s="2027">
        <v>0</v>
      </c>
      <c r="AB19" s="2028">
        <v>32992660</v>
      </c>
      <c r="AC19" s="2026">
        <v>0</v>
      </c>
      <c r="AD19" s="2026">
        <v>2653490</v>
      </c>
      <c r="AE19" s="2027">
        <v>0</v>
      </c>
      <c r="AF19" s="2028">
        <v>116822252</v>
      </c>
      <c r="AG19" s="2025">
        <v>0</v>
      </c>
      <c r="AH19" s="2025">
        <v>0</v>
      </c>
      <c r="AI19" s="2029">
        <v>7326244</v>
      </c>
      <c r="AJ19" s="2034" t="s">
        <v>884</v>
      </c>
      <c r="AK19" s="1954"/>
    </row>
    <row r="20" spans="1:37" s="1955" customFormat="1" ht="16.5" customHeight="1">
      <c r="A20" s="2035">
        <v>27</v>
      </c>
      <c r="B20" s="2036" t="s">
        <v>885</v>
      </c>
      <c r="C20" s="2037" t="s">
        <v>886</v>
      </c>
      <c r="D20" s="2025">
        <v>0</v>
      </c>
      <c r="E20" s="2026">
        <v>65073523</v>
      </c>
      <c r="F20" s="2027">
        <v>3998744</v>
      </c>
      <c r="G20" s="2027">
        <v>69072267</v>
      </c>
      <c r="H20" s="2025">
        <v>0</v>
      </c>
      <c r="I20" s="2025">
        <v>1377000</v>
      </c>
      <c r="J20" s="2025">
        <v>1000000</v>
      </c>
      <c r="K20" s="2026">
        <v>0</v>
      </c>
      <c r="L20" s="2026">
        <v>1368000</v>
      </c>
      <c r="M20" s="2027">
        <v>1368000</v>
      </c>
      <c r="N20" s="2028">
        <v>2368000</v>
      </c>
      <c r="O20" s="2025">
        <v>349581</v>
      </c>
      <c r="P20" s="2025">
        <v>1610727</v>
      </c>
      <c r="Q20" s="2029">
        <v>74777575</v>
      </c>
      <c r="R20" s="2038" t="s">
        <v>1118</v>
      </c>
      <c r="S20" s="1959"/>
      <c r="T20" s="1949"/>
      <c r="U20" s="1949"/>
      <c r="V20" s="2039">
        <v>27</v>
      </c>
      <c r="W20" s="2040" t="s">
        <v>1119</v>
      </c>
      <c r="X20" s="2041" t="s">
        <v>1120</v>
      </c>
      <c r="Y20" s="2025">
        <v>53971076</v>
      </c>
      <c r="Z20" s="2027">
        <v>15111706</v>
      </c>
      <c r="AA20" s="2027">
        <v>0</v>
      </c>
      <c r="AB20" s="2028">
        <v>15111706</v>
      </c>
      <c r="AC20" s="2026">
        <v>0</v>
      </c>
      <c r="AD20" s="2026">
        <v>4001680</v>
      </c>
      <c r="AE20" s="2027">
        <v>0</v>
      </c>
      <c r="AF20" s="2028">
        <v>73084462</v>
      </c>
      <c r="AG20" s="2025">
        <v>1693113</v>
      </c>
      <c r="AH20" s="2025">
        <v>0</v>
      </c>
      <c r="AI20" s="2029">
        <v>0</v>
      </c>
      <c r="AJ20" s="2042" t="s">
        <v>889</v>
      </c>
      <c r="AK20" s="1941"/>
    </row>
    <row r="21" spans="1:37" s="1955" customFormat="1" ht="16.5" customHeight="1">
      <c r="A21" s="2043">
        <v>50</v>
      </c>
      <c r="B21" s="2044" t="s">
        <v>1030</v>
      </c>
      <c r="C21" s="1978" t="s">
        <v>1121</v>
      </c>
      <c r="D21" s="1979">
        <v>0</v>
      </c>
      <c r="E21" s="1980">
        <v>61711911</v>
      </c>
      <c r="F21" s="1981">
        <v>0</v>
      </c>
      <c r="G21" s="2027">
        <v>61711911</v>
      </c>
      <c r="H21" s="1979">
        <v>0</v>
      </c>
      <c r="I21" s="1979">
        <v>0</v>
      </c>
      <c r="J21" s="1979">
        <v>40253577</v>
      </c>
      <c r="K21" s="1980">
        <v>0</v>
      </c>
      <c r="L21" s="1980">
        <v>0</v>
      </c>
      <c r="M21" s="1981">
        <v>0</v>
      </c>
      <c r="N21" s="1983">
        <v>40253577</v>
      </c>
      <c r="O21" s="1979">
        <v>0</v>
      </c>
      <c r="P21" s="1979">
        <v>337595</v>
      </c>
      <c r="Q21" s="1982">
        <v>102303083</v>
      </c>
      <c r="R21" s="1984" t="s">
        <v>894</v>
      </c>
      <c r="S21" s="1971"/>
      <c r="T21" s="1949"/>
      <c r="U21" s="1949"/>
      <c r="V21" s="2045">
        <v>50</v>
      </c>
      <c r="W21" s="2044" t="s">
        <v>1122</v>
      </c>
      <c r="X21" s="2046" t="s">
        <v>1123</v>
      </c>
      <c r="Y21" s="1979">
        <v>56153209</v>
      </c>
      <c r="Z21" s="1981">
        <v>32198061</v>
      </c>
      <c r="AA21" s="1981">
        <v>0</v>
      </c>
      <c r="AB21" s="1983">
        <v>32198061</v>
      </c>
      <c r="AC21" s="1980">
        <v>0</v>
      </c>
      <c r="AD21" s="1980">
        <v>13951813</v>
      </c>
      <c r="AE21" s="1981">
        <v>0</v>
      </c>
      <c r="AF21" s="1983">
        <v>102303083</v>
      </c>
      <c r="AG21" s="1979">
        <v>0</v>
      </c>
      <c r="AH21" s="1979">
        <v>0</v>
      </c>
      <c r="AI21" s="1982">
        <v>72670279</v>
      </c>
      <c r="AJ21" s="1989" t="s">
        <v>894</v>
      </c>
      <c r="AK21" s="1954"/>
    </row>
    <row r="22" spans="1:37" s="1955" customFormat="1" ht="16.5" customHeight="1">
      <c r="A22" s="2047"/>
      <c r="B22" s="2048"/>
      <c r="C22" s="2049" t="s">
        <v>1124</v>
      </c>
      <c r="D22" s="1993">
        <v>0</v>
      </c>
      <c r="E22" s="1994">
        <v>83204718</v>
      </c>
      <c r="F22" s="1995">
        <v>0</v>
      </c>
      <c r="G22" s="2050">
        <v>83204718</v>
      </c>
      <c r="H22" s="1993">
        <v>0</v>
      </c>
      <c r="I22" s="1993">
        <v>1717000</v>
      </c>
      <c r="J22" s="1993">
        <v>20646423</v>
      </c>
      <c r="K22" s="1994">
        <v>0</v>
      </c>
      <c r="L22" s="1994">
        <v>14098000</v>
      </c>
      <c r="M22" s="1995">
        <v>14098000</v>
      </c>
      <c r="N22" s="1997">
        <v>34744423</v>
      </c>
      <c r="O22" s="1993">
        <v>640635</v>
      </c>
      <c r="P22" s="1993">
        <v>4930982</v>
      </c>
      <c r="Q22" s="1996">
        <v>125237758</v>
      </c>
      <c r="R22" s="1998" t="s">
        <v>898</v>
      </c>
      <c r="S22" s="1971"/>
      <c r="T22" s="1949"/>
      <c r="U22" s="1949"/>
      <c r="V22" s="2051"/>
      <c r="W22" s="2048"/>
      <c r="X22" s="2052" t="s">
        <v>1125</v>
      </c>
      <c r="Y22" s="1993">
        <v>67252669</v>
      </c>
      <c r="Z22" s="1995">
        <v>47669634</v>
      </c>
      <c r="AA22" s="1995">
        <v>0</v>
      </c>
      <c r="AB22" s="1997">
        <v>47669634</v>
      </c>
      <c r="AC22" s="1994">
        <v>0</v>
      </c>
      <c r="AD22" s="1994">
        <v>7387955</v>
      </c>
      <c r="AE22" s="1995">
        <v>2479708</v>
      </c>
      <c r="AF22" s="1997">
        <v>124789966</v>
      </c>
      <c r="AG22" s="1993">
        <v>447792</v>
      </c>
      <c r="AH22" s="1993">
        <v>56520178</v>
      </c>
      <c r="AI22" s="1996">
        <v>28712104</v>
      </c>
      <c r="AJ22" s="2005" t="s">
        <v>898</v>
      </c>
      <c r="AK22" s="1954"/>
    </row>
    <row r="23" spans="1:37" s="1955" customFormat="1" ht="16.5" customHeight="1">
      <c r="A23" s="2053"/>
      <c r="B23" s="2054"/>
      <c r="C23" s="2055" t="s">
        <v>1028</v>
      </c>
      <c r="D23" s="2009">
        <f>SUM(D21,D22)</f>
        <v>0</v>
      </c>
      <c r="E23" s="2010">
        <f aca="true" t="shared" si="3" ref="E23:P23">SUM(E21,E22)</f>
        <v>144916629</v>
      </c>
      <c r="F23" s="2010">
        <f t="shared" si="3"/>
        <v>0</v>
      </c>
      <c r="G23" s="2011">
        <f t="shared" si="3"/>
        <v>144916629</v>
      </c>
      <c r="H23" s="2056">
        <f t="shared" si="3"/>
        <v>0</v>
      </c>
      <c r="I23" s="2056">
        <f t="shared" si="3"/>
        <v>1717000</v>
      </c>
      <c r="J23" s="2009">
        <f t="shared" si="3"/>
        <v>60900000</v>
      </c>
      <c r="K23" s="2010">
        <f t="shared" si="3"/>
        <v>0</v>
      </c>
      <c r="L23" s="2010">
        <f t="shared" si="3"/>
        <v>14098000</v>
      </c>
      <c r="M23" s="2010">
        <f t="shared" si="3"/>
        <v>14098000</v>
      </c>
      <c r="N23" s="2011">
        <f>SUM(J23:L23)</f>
        <v>74998000</v>
      </c>
      <c r="O23" s="2056">
        <f t="shared" si="3"/>
        <v>640635</v>
      </c>
      <c r="P23" s="2056">
        <f t="shared" si="3"/>
        <v>5268577</v>
      </c>
      <c r="Q23" s="2056">
        <f>SUM(G23,N23,O23,P23,H23,I23)</f>
        <v>227540841</v>
      </c>
      <c r="R23" s="2057" t="s">
        <v>1028</v>
      </c>
      <c r="S23" s="1971"/>
      <c r="T23" s="1917"/>
      <c r="U23" s="1917"/>
      <c r="V23" s="2058"/>
      <c r="W23" s="2054"/>
      <c r="X23" s="2059" t="str">
        <f>+C23</f>
        <v>勘定計</v>
      </c>
      <c r="Y23" s="2009">
        <f aca="true" t="shared" si="4" ref="Y23:AI23">SUM(Y21,Y22)</f>
        <v>123405878</v>
      </c>
      <c r="Z23" s="2010">
        <f t="shared" si="4"/>
        <v>79867695</v>
      </c>
      <c r="AA23" s="2010">
        <f t="shared" si="4"/>
        <v>0</v>
      </c>
      <c r="AB23" s="2010">
        <f>SUM(Z23,AA23)</f>
        <v>79867695</v>
      </c>
      <c r="AC23" s="2010">
        <f t="shared" si="4"/>
        <v>0</v>
      </c>
      <c r="AD23" s="2010">
        <f t="shared" si="4"/>
        <v>21339768</v>
      </c>
      <c r="AE23" s="2010">
        <f t="shared" si="4"/>
        <v>2479708</v>
      </c>
      <c r="AF23" s="2011">
        <f>SUM(Y23:AE23)-AB23</f>
        <v>227093049</v>
      </c>
      <c r="AG23" s="2056">
        <f>Q23-AF23</f>
        <v>447792</v>
      </c>
      <c r="AH23" s="2056">
        <f t="shared" si="4"/>
        <v>56520178</v>
      </c>
      <c r="AI23" s="2056">
        <f t="shared" si="4"/>
        <v>101382383</v>
      </c>
      <c r="AJ23" s="2060" t="s">
        <v>1028</v>
      </c>
      <c r="AK23" s="1954"/>
    </row>
    <row r="24" spans="1:37" s="1955" customFormat="1" ht="16.5" customHeight="1">
      <c r="A24" s="1976">
        <v>57</v>
      </c>
      <c r="B24" s="2061" t="s">
        <v>1126</v>
      </c>
      <c r="C24" s="2024" t="s">
        <v>1127</v>
      </c>
      <c r="D24" s="2025">
        <v>0</v>
      </c>
      <c r="E24" s="2026">
        <v>5932782</v>
      </c>
      <c r="F24" s="2027">
        <v>0</v>
      </c>
      <c r="G24" s="2027">
        <v>5932782</v>
      </c>
      <c r="H24" s="2025">
        <v>0</v>
      </c>
      <c r="I24" s="2025">
        <v>0</v>
      </c>
      <c r="J24" s="2025">
        <v>8416827</v>
      </c>
      <c r="K24" s="2026">
        <v>0</v>
      </c>
      <c r="L24" s="2026">
        <v>4036000</v>
      </c>
      <c r="M24" s="2027">
        <v>4036000</v>
      </c>
      <c r="N24" s="2028">
        <v>12452827</v>
      </c>
      <c r="O24" s="2025">
        <v>0</v>
      </c>
      <c r="P24" s="2025">
        <v>1226150</v>
      </c>
      <c r="Q24" s="2029">
        <v>19611759</v>
      </c>
      <c r="R24" s="2030" t="s">
        <v>903</v>
      </c>
      <c r="S24" s="1971"/>
      <c r="T24" s="1949"/>
      <c r="U24" s="1950"/>
      <c r="V24" s="1985">
        <v>57</v>
      </c>
      <c r="W24" s="1986" t="s">
        <v>1128</v>
      </c>
      <c r="X24" s="2033" t="s">
        <v>1129</v>
      </c>
      <c r="Y24" s="2025">
        <v>17763300</v>
      </c>
      <c r="Z24" s="2027">
        <v>1848459</v>
      </c>
      <c r="AA24" s="2027">
        <v>0</v>
      </c>
      <c r="AB24" s="2028">
        <v>1848459</v>
      </c>
      <c r="AC24" s="2026">
        <v>0</v>
      </c>
      <c r="AD24" s="2026">
        <v>0</v>
      </c>
      <c r="AE24" s="2027">
        <v>0</v>
      </c>
      <c r="AF24" s="2028">
        <v>19611759</v>
      </c>
      <c r="AG24" s="2025">
        <v>0</v>
      </c>
      <c r="AH24" s="2025">
        <v>8976</v>
      </c>
      <c r="AI24" s="2029">
        <v>0</v>
      </c>
      <c r="AJ24" s="2034" t="s">
        <v>903</v>
      </c>
      <c r="AK24" s="1954"/>
    </row>
    <row r="25" spans="1:37" s="1955" customFormat="1" ht="16.5" customHeight="1">
      <c r="A25" s="1990"/>
      <c r="B25" s="2062"/>
      <c r="C25" s="1978" t="s">
        <v>904</v>
      </c>
      <c r="D25" s="1979">
        <v>0</v>
      </c>
      <c r="E25" s="1980">
        <v>9472991</v>
      </c>
      <c r="F25" s="1981">
        <v>0</v>
      </c>
      <c r="G25" s="2027">
        <v>9472991</v>
      </c>
      <c r="H25" s="1979">
        <v>0</v>
      </c>
      <c r="I25" s="1982">
        <v>1684000</v>
      </c>
      <c r="J25" s="2063">
        <v>3421653</v>
      </c>
      <c r="K25" s="1988">
        <v>0</v>
      </c>
      <c r="L25" s="1980">
        <v>3260000</v>
      </c>
      <c r="M25" s="1981">
        <v>3260000</v>
      </c>
      <c r="N25" s="1983">
        <v>6681653</v>
      </c>
      <c r="O25" s="1979">
        <v>0</v>
      </c>
      <c r="P25" s="1979">
        <v>1573690</v>
      </c>
      <c r="Q25" s="1982">
        <v>19412334</v>
      </c>
      <c r="R25" s="1984" t="s">
        <v>906</v>
      </c>
      <c r="S25" s="1971"/>
      <c r="T25" s="1949"/>
      <c r="U25" s="1950"/>
      <c r="V25" s="1999"/>
      <c r="W25" s="2000"/>
      <c r="X25" s="1987" t="s">
        <v>1130</v>
      </c>
      <c r="Y25" s="1979">
        <v>13041802</v>
      </c>
      <c r="Z25" s="1981">
        <v>4685499</v>
      </c>
      <c r="AA25" s="1981">
        <v>0</v>
      </c>
      <c r="AB25" s="1988">
        <v>4685499</v>
      </c>
      <c r="AC25" s="1980">
        <v>0</v>
      </c>
      <c r="AD25" s="1980">
        <v>1033</v>
      </c>
      <c r="AE25" s="1981">
        <v>0</v>
      </c>
      <c r="AF25" s="1983">
        <v>17728334</v>
      </c>
      <c r="AG25" s="1979">
        <v>1684000</v>
      </c>
      <c r="AH25" s="1979">
        <v>1003</v>
      </c>
      <c r="AI25" s="1982">
        <v>1237500</v>
      </c>
      <c r="AJ25" s="1989" t="s">
        <v>906</v>
      </c>
      <c r="AK25" s="1954"/>
    </row>
    <row r="26" spans="1:37" s="1955" customFormat="1" ht="16.5" customHeight="1">
      <c r="A26" s="1990"/>
      <c r="B26" s="2062"/>
      <c r="C26" s="2064" t="s">
        <v>907</v>
      </c>
      <c r="D26" s="1944">
        <v>0</v>
      </c>
      <c r="E26" s="1945">
        <v>4823911</v>
      </c>
      <c r="F26" s="1946">
        <v>0</v>
      </c>
      <c r="G26" s="2050">
        <v>4823911</v>
      </c>
      <c r="H26" s="1944">
        <v>0</v>
      </c>
      <c r="I26" s="1944">
        <v>0</v>
      </c>
      <c r="J26" s="1944">
        <v>9040204</v>
      </c>
      <c r="K26" s="1945">
        <v>0</v>
      </c>
      <c r="L26" s="1945">
        <v>0</v>
      </c>
      <c r="M26" s="1946">
        <v>0</v>
      </c>
      <c r="N26" s="2065">
        <v>9040204</v>
      </c>
      <c r="O26" s="1944">
        <v>0</v>
      </c>
      <c r="P26" s="1944">
        <v>1618256</v>
      </c>
      <c r="Q26" s="1952">
        <v>15482371</v>
      </c>
      <c r="R26" s="2066" t="s">
        <v>909</v>
      </c>
      <c r="S26" s="1971"/>
      <c r="T26" s="1949"/>
      <c r="U26" s="1950"/>
      <c r="V26" s="1999"/>
      <c r="W26" s="2000"/>
      <c r="X26" s="2067" t="s">
        <v>1131</v>
      </c>
      <c r="Y26" s="1944">
        <v>13099699</v>
      </c>
      <c r="Z26" s="1946">
        <v>2381619</v>
      </c>
      <c r="AA26" s="1946">
        <v>0</v>
      </c>
      <c r="AB26" s="2065">
        <v>2381619</v>
      </c>
      <c r="AC26" s="1945">
        <v>0</v>
      </c>
      <c r="AD26" s="1945">
        <v>1053</v>
      </c>
      <c r="AE26" s="1946">
        <v>0</v>
      </c>
      <c r="AF26" s="2065">
        <v>15482371</v>
      </c>
      <c r="AG26" s="1944">
        <v>0</v>
      </c>
      <c r="AH26" s="1944">
        <v>1003</v>
      </c>
      <c r="AI26" s="1952">
        <v>1262500</v>
      </c>
      <c r="AJ26" s="2068" t="s">
        <v>909</v>
      </c>
      <c r="AK26" s="1954"/>
    </row>
    <row r="27" spans="1:37" s="1955" customFormat="1" ht="16.5" customHeight="1">
      <c r="A27" s="1990"/>
      <c r="B27" s="2062"/>
      <c r="C27" s="2008" t="s">
        <v>1028</v>
      </c>
      <c r="D27" s="2012">
        <f aca="true" t="shared" si="5" ref="D27:M27">SUM(D25:D26)</f>
        <v>0</v>
      </c>
      <c r="E27" s="2069">
        <f t="shared" si="5"/>
        <v>14296902</v>
      </c>
      <c r="F27" s="2070">
        <f t="shared" si="5"/>
        <v>0</v>
      </c>
      <c r="G27" s="2071">
        <f t="shared" si="5"/>
        <v>14296902</v>
      </c>
      <c r="H27" s="2012">
        <f t="shared" si="5"/>
        <v>0</v>
      </c>
      <c r="I27" s="2012">
        <f t="shared" si="5"/>
        <v>1684000</v>
      </c>
      <c r="J27" s="2012">
        <f t="shared" si="5"/>
        <v>12461857</v>
      </c>
      <c r="K27" s="2069">
        <f t="shared" si="5"/>
        <v>0</v>
      </c>
      <c r="L27" s="2069">
        <f t="shared" si="5"/>
        <v>3260000</v>
      </c>
      <c r="M27" s="2069">
        <f t="shared" si="5"/>
        <v>3260000</v>
      </c>
      <c r="N27" s="2072">
        <f>SUM(J27:L27)</f>
        <v>15721857</v>
      </c>
      <c r="O27" s="2012">
        <f>SUM(O25:O26)</f>
        <v>0</v>
      </c>
      <c r="P27" s="2012">
        <f>SUM(P25:P26)</f>
        <v>3191946</v>
      </c>
      <c r="Q27" s="2073">
        <f>SUM(G27,N27,O27,P27,H27,I27)</f>
        <v>34894705</v>
      </c>
      <c r="R27" s="2013" t="s">
        <v>1028</v>
      </c>
      <c r="S27" s="1971"/>
      <c r="T27" s="1949"/>
      <c r="U27" s="1950"/>
      <c r="V27" s="1999"/>
      <c r="W27" s="2000"/>
      <c r="X27" s="2016" t="str">
        <f>+C27</f>
        <v>勘定計</v>
      </c>
      <c r="Y27" s="2020">
        <f>SUM(Y25:Y26)</f>
        <v>26141501</v>
      </c>
      <c r="Z27" s="2071">
        <f>SUM(Z25:Z26)</f>
        <v>7067118</v>
      </c>
      <c r="AA27" s="2070">
        <f>SUM(AA25:AA26)</f>
        <v>0</v>
      </c>
      <c r="AB27" s="2071">
        <f>SUM(Z27,AA27)</f>
        <v>7067118</v>
      </c>
      <c r="AC27" s="2069">
        <f>SUM(AC25:AC26)</f>
        <v>0</v>
      </c>
      <c r="AD27" s="2074">
        <f>SUM(AD25:AD26)</f>
        <v>2086</v>
      </c>
      <c r="AE27" s="2071">
        <f>SUM(AE25:AE26)</f>
        <v>0</v>
      </c>
      <c r="AF27" s="2071">
        <f>SUM(Y27:AE27)-AB27</f>
        <v>33210705</v>
      </c>
      <c r="AG27" s="2020">
        <f>Q27-AF27</f>
        <v>1684000</v>
      </c>
      <c r="AH27" s="2075">
        <f>SUM(AH25:AH26)</f>
        <v>2006</v>
      </c>
      <c r="AI27" s="2075">
        <f>SUM(AI25:AI26)</f>
        <v>2500000</v>
      </c>
      <c r="AJ27" s="2021" t="s">
        <v>1028</v>
      </c>
      <c r="AK27" s="1954"/>
    </row>
    <row r="28" spans="1:37" s="1955" customFormat="1" ht="16.5" customHeight="1">
      <c r="A28" s="1990"/>
      <c r="B28" s="2062"/>
      <c r="C28" s="2024" t="s">
        <v>1132</v>
      </c>
      <c r="D28" s="2025">
        <v>0</v>
      </c>
      <c r="E28" s="2026">
        <v>56319932</v>
      </c>
      <c r="F28" s="2027">
        <v>0</v>
      </c>
      <c r="G28" s="2027">
        <v>56319932</v>
      </c>
      <c r="H28" s="2025">
        <v>0</v>
      </c>
      <c r="I28" s="2025">
        <v>0</v>
      </c>
      <c r="J28" s="2025">
        <v>0</v>
      </c>
      <c r="K28" s="2026">
        <v>0</v>
      </c>
      <c r="L28" s="2026">
        <v>969000</v>
      </c>
      <c r="M28" s="2027">
        <v>0</v>
      </c>
      <c r="N28" s="2028">
        <v>969000</v>
      </c>
      <c r="O28" s="2025">
        <v>0</v>
      </c>
      <c r="P28" s="2025">
        <v>1843594</v>
      </c>
      <c r="Q28" s="2029">
        <v>59132526</v>
      </c>
      <c r="R28" s="2030" t="s">
        <v>913</v>
      </c>
      <c r="S28" s="1971"/>
      <c r="T28" s="1949"/>
      <c r="U28" s="1950"/>
      <c r="V28" s="1999"/>
      <c r="W28" s="2000"/>
      <c r="X28" s="2033" t="s">
        <v>1133</v>
      </c>
      <c r="Y28" s="2025">
        <v>45312072</v>
      </c>
      <c r="Z28" s="2027">
        <v>9277016</v>
      </c>
      <c r="AA28" s="2027">
        <v>0</v>
      </c>
      <c r="AB28" s="2028">
        <v>9277016</v>
      </c>
      <c r="AC28" s="2026">
        <v>0</v>
      </c>
      <c r="AD28" s="2026">
        <v>0</v>
      </c>
      <c r="AE28" s="2027">
        <v>4150566</v>
      </c>
      <c r="AF28" s="1983">
        <v>58739654</v>
      </c>
      <c r="AG28" s="2025">
        <v>392872</v>
      </c>
      <c r="AH28" s="2025">
        <v>75109804</v>
      </c>
      <c r="AI28" s="2029">
        <v>0</v>
      </c>
      <c r="AJ28" s="2034" t="s">
        <v>913</v>
      </c>
      <c r="AK28" s="1954"/>
    </row>
    <row r="29" spans="1:37" s="1955" customFormat="1" ht="16.5" customHeight="1">
      <c r="A29" s="1990"/>
      <c r="B29" s="2062"/>
      <c r="C29" s="2076" t="s">
        <v>1134</v>
      </c>
      <c r="D29" s="2012">
        <v>0</v>
      </c>
      <c r="E29" s="2069">
        <v>44230067</v>
      </c>
      <c r="F29" s="2070">
        <v>0</v>
      </c>
      <c r="G29" s="2050">
        <v>44230067</v>
      </c>
      <c r="H29" s="2012">
        <v>0</v>
      </c>
      <c r="I29" s="2012">
        <v>0</v>
      </c>
      <c r="J29" s="2012">
        <v>0</v>
      </c>
      <c r="K29" s="2069">
        <v>0</v>
      </c>
      <c r="L29" s="2069">
        <v>0</v>
      </c>
      <c r="M29" s="2070">
        <v>0</v>
      </c>
      <c r="N29" s="2071">
        <v>0</v>
      </c>
      <c r="O29" s="2012">
        <v>0</v>
      </c>
      <c r="P29" s="2012">
        <v>1286697</v>
      </c>
      <c r="Q29" s="2075">
        <v>45516764</v>
      </c>
      <c r="R29" s="2013" t="s">
        <v>916</v>
      </c>
      <c r="S29" s="1971"/>
      <c r="T29" s="1949"/>
      <c r="U29" s="1950"/>
      <c r="V29" s="1999"/>
      <c r="W29" s="2000"/>
      <c r="X29" s="2077" t="s">
        <v>1135</v>
      </c>
      <c r="Y29" s="2012">
        <v>31930484</v>
      </c>
      <c r="Z29" s="2070">
        <v>6100791</v>
      </c>
      <c r="AA29" s="2070">
        <v>0</v>
      </c>
      <c r="AB29" s="2071">
        <v>6100791</v>
      </c>
      <c r="AC29" s="2069">
        <v>0</v>
      </c>
      <c r="AD29" s="2069">
        <v>0</v>
      </c>
      <c r="AE29" s="2070">
        <v>12485</v>
      </c>
      <c r="AF29" s="2065">
        <v>38043760</v>
      </c>
      <c r="AG29" s="2012">
        <v>7473004</v>
      </c>
      <c r="AH29" s="2012">
        <v>52194948</v>
      </c>
      <c r="AI29" s="2075">
        <v>0</v>
      </c>
      <c r="AJ29" s="2021" t="s">
        <v>916</v>
      </c>
      <c r="AK29" s="1954"/>
    </row>
    <row r="30" spans="1:37" s="1955" customFormat="1" ht="16.5" customHeight="1">
      <c r="A30" s="1990"/>
      <c r="B30" s="2062"/>
      <c r="C30" s="2008" t="s">
        <v>1028</v>
      </c>
      <c r="D30" s="2012">
        <f>SUM(D28,D29)</f>
        <v>0</v>
      </c>
      <c r="E30" s="2069">
        <f aca="true" t="shared" si="6" ref="E30:P30">SUM(E28,E29)</f>
        <v>100549999</v>
      </c>
      <c r="F30" s="2070">
        <f t="shared" si="6"/>
        <v>0</v>
      </c>
      <c r="G30" s="1946">
        <f>SUM(D30:F30)</f>
        <v>100549999</v>
      </c>
      <c r="H30" s="2012">
        <f t="shared" si="6"/>
        <v>0</v>
      </c>
      <c r="I30" s="2012">
        <f t="shared" si="6"/>
        <v>0</v>
      </c>
      <c r="J30" s="2012">
        <f t="shared" si="6"/>
        <v>0</v>
      </c>
      <c r="K30" s="2069">
        <f t="shared" si="6"/>
        <v>0</v>
      </c>
      <c r="L30" s="2069">
        <f t="shared" si="6"/>
        <v>969000</v>
      </c>
      <c r="M30" s="2070">
        <f t="shared" si="6"/>
        <v>0</v>
      </c>
      <c r="N30" s="2072">
        <f>SUM(J30:L30)</f>
        <v>969000</v>
      </c>
      <c r="O30" s="2012">
        <f t="shared" si="6"/>
        <v>0</v>
      </c>
      <c r="P30" s="2012">
        <f t="shared" si="6"/>
        <v>3130291</v>
      </c>
      <c r="Q30" s="2073">
        <f>SUM(G30,N30,O30,P30,H30,I30)</f>
        <v>104649290</v>
      </c>
      <c r="R30" s="2013" t="s">
        <v>1028</v>
      </c>
      <c r="S30" s="1971"/>
      <c r="T30" s="1949"/>
      <c r="U30" s="1950"/>
      <c r="V30" s="1999"/>
      <c r="W30" s="2000"/>
      <c r="X30" s="2016" t="str">
        <f>+C30</f>
        <v>勘定計</v>
      </c>
      <c r="Y30" s="2020">
        <f aca="true" t="shared" si="7" ref="Y30:AE30">SUM(Y28,Y29)</f>
        <v>77242556</v>
      </c>
      <c r="Z30" s="2071">
        <f t="shared" si="7"/>
        <v>15377807</v>
      </c>
      <c r="AA30" s="2070">
        <f t="shared" si="7"/>
        <v>0</v>
      </c>
      <c r="AB30" s="2071">
        <f>SUM(Z30,AA30)</f>
        <v>15377807</v>
      </c>
      <c r="AC30" s="2074">
        <f t="shared" si="7"/>
        <v>0</v>
      </c>
      <c r="AD30" s="2074">
        <f t="shared" si="7"/>
        <v>0</v>
      </c>
      <c r="AE30" s="2071">
        <f t="shared" si="7"/>
        <v>4163051</v>
      </c>
      <c r="AF30" s="2071">
        <f>SUM(Y30:AE30)-AB30</f>
        <v>96783414</v>
      </c>
      <c r="AG30" s="2020">
        <f>Q30-AF30</f>
        <v>7865876</v>
      </c>
      <c r="AH30" s="2020">
        <f>SUM(AH28:AH29)</f>
        <v>127304752</v>
      </c>
      <c r="AI30" s="2073">
        <v>0</v>
      </c>
      <c r="AJ30" s="2021" t="s">
        <v>1028</v>
      </c>
      <c r="AK30" s="1954"/>
    </row>
    <row r="31" spans="1:37" s="1955" customFormat="1" ht="16.5" customHeight="1">
      <c r="A31" s="1990"/>
      <c r="B31" s="2062"/>
      <c r="C31" s="2024" t="s">
        <v>917</v>
      </c>
      <c r="D31" s="2025">
        <v>0</v>
      </c>
      <c r="E31" s="2026">
        <v>138386621</v>
      </c>
      <c r="F31" s="2027">
        <v>0</v>
      </c>
      <c r="G31" s="2027">
        <v>138386621</v>
      </c>
      <c r="H31" s="2025">
        <v>0</v>
      </c>
      <c r="I31" s="2025">
        <v>0</v>
      </c>
      <c r="J31" s="2025">
        <v>10578815</v>
      </c>
      <c r="K31" s="2026">
        <v>0</v>
      </c>
      <c r="L31" s="2026">
        <v>13987000</v>
      </c>
      <c r="M31" s="2027">
        <v>13987000</v>
      </c>
      <c r="N31" s="2028">
        <v>24565815</v>
      </c>
      <c r="O31" s="2025">
        <v>0</v>
      </c>
      <c r="P31" s="2025">
        <v>3692015</v>
      </c>
      <c r="Q31" s="2029">
        <v>166644451</v>
      </c>
      <c r="R31" s="2030" t="s">
        <v>1136</v>
      </c>
      <c r="S31" s="1971"/>
      <c r="T31" s="1949"/>
      <c r="U31" s="1950"/>
      <c r="V31" s="1999"/>
      <c r="W31" s="2000"/>
      <c r="X31" s="2033" t="s">
        <v>1137</v>
      </c>
      <c r="Y31" s="2025">
        <v>131084431</v>
      </c>
      <c r="Z31" s="2027">
        <v>32435723</v>
      </c>
      <c r="AA31" s="2027">
        <v>0</v>
      </c>
      <c r="AB31" s="2028">
        <v>32435723</v>
      </c>
      <c r="AC31" s="2026">
        <v>0</v>
      </c>
      <c r="AD31" s="2026">
        <v>3124282</v>
      </c>
      <c r="AE31" s="2027">
        <v>15</v>
      </c>
      <c r="AF31" s="2028">
        <v>166644451</v>
      </c>
      <c r="AG31" s="2025">
        <v>0</v>
      </c>
      <c r="AH31" s="2025">
        <v>60741</v>
      </c>
      <c r="AI31" s="2029">
        <v>17850309</v>
      </c>
      <c r="AJ31" s="2034" t="s">
        <v>920</v>
      </c>
      <c r="AK31" s="1954"/>
    </row>
    <row r="32" spans="1:37" s="1955" customFormat="1" ht="16.5" customHeight="1">
      <c r="A32" s="2006"/>
      <c r="B32" s="2078"/>
      <c r="C32" s="2079" t="s">
        <v>921</v>
      </c>
      <c r="D32" s="2025">
        <f aca="true" t="shared" si="8" ref="D32:Q32">+D31+D30+D27+D24</f>
        <v>0</v>
      </c>
      <c r="E32" s="2026">
        <f t="shared" si="8"/>
        <v>259166304</v>
      </c>
      <c r="F32" s="2027">
        <f t="shared" si="8"/>
        <v>0</v>
      </c>
      <c r="G32" s="2027">
        <f t="shared" si="8"/>
        <v>259166304</v>
      </c>
      <c r="H32" s="2025">
        <f t="shared" si="8"/>
        <v>0</v>
      </c>
      <c r="I32" s="2025">
        <f t="shared" si="8"/>
        <v>1684000</v>
      </c>
      <c r="J32" s="2025">
        <f t="shared" si="8"/>
        <v>31457499</v>
      </c>
      <c r="K32" s="2026">
        <f t="shared" si="8"/>
        <v>0</v>
      </c>
      <c r="L32" s="2026">
        <f t="shared" si="8"/>
        <v>22252000</v>
      </c>
      <c r="M32" s="2027">
        <f t="shared" si="8"/>
        <v>21283000</v>
      </c>
      <c r="N32" s="2028">
        <f t="shared" si="8"/>
        <v>53709499</v>
      </c>
      <c r="O32" s="2025">
        <f t="shared" si="8"/>
        <v>0</v>
      </c>
      <c r="P32" s="2025">
        <f t="shared" si="8"/>
        <v>11240402</v>
      </c>
      <c r="Q32" s="2029">
        <f t="shared" si="8"/>
        <v>325800205</v>
      </c>
      <c r="R32" s="2030" t="s">
        <v>921</v>
      </c>
      <c r="S32" s="1971"/>
      <c r="T32" s="1949"/>
      <c r="U32" s="1950"/>
      <c r="V32" s="2014"/>
      <c r="W32" s="2015"/>
      <c r="X32" s="2080" t="str">
        <f>+C32</f>
        <v>保険者計</v>
      </c>
      <c r="Y32" s="2025">
        <f aca="true" t="shared" si="9" ref="Y32:AE32">+Y31+Y30+Y27+Y24</f>
        <v>252231788</v>
      </c>
      <c r="Z32" s="2027">
        <f t="shared" si="9"/>
        <v>56729107</v>
      </c>
      <c r="AA32" s="2027">
        <f t="shared" si="9"/>
        <v>0</v>
      </c>
      <c r="AB32" s="2028">
        <f t="shared" si="9"/>
        <v>56729107</v>
      </c>
      <c r="AC32" s="2026">
        <f t="shared" si="9"/>
        <v>0</v>
      </c>
      <c r="AD32" s="2026">
        <f t="shared" si="9"/>
        <v>3126368</v>
      </c>
      <c r="AE32" s="2027">
        <f t="shared" si="9"/>
        <v>4163066</v>
      </c>
      <c r="AF32" s="2028">
        <f>SUM(Y32:AE32)-AB32</f>
        <v>316250329</v>
      </c>
      <c r="AG32" s="2025">
        <f>+AG31+AG30+AG27+AG24</f>
        <v>9549876</v>
      </c>
      <c r="AH32" s="2025">
        <f>+AH31+AH30+AH27+AH24</f>
        <v>127376475</v>
      </c>
      <c r="AI32" s="2029">
        <f>+AI31+AI30+AI27+AI24</f>
        <v>20350309</v>
      </c>
      <c r="AJ32" s="2034" t="s">
        <v>921</v>
      </c>
      <c r="AK32" s="1954"/>
    </row>
    <row r="33" spans="1:37" s="1955" customFormat="1" ht="16.5" customHeight="1">
      <c r="A33" s="2081">
        <v>62</v>
      </c>
      <c r="B33" s="1977" t="s">
        <v>1043</v>
      </c>
      <c r="C33" s="2024" t="s">
        <v>923</v>
      </c>
      <c r="D33" s="2025">
        <v>0</v>
      </c>
      <c r="E33" s="2026">
        <v>16288233</v>
      </c>
      <c r="F33" s="2027">
        <v>0</v>
      </c>
      <c r="G33" s="2027">
        <v>16288233</v>
      </c>
      <c r="H33" s="2025">
        <v>0</v>
      </c>
      <c r="I33" s="2025">
        <v>0</v>
      </c>
      <c r="J33" s="2025">
        <v>4859000</v>
      </c>
      <c r="K33" s="2026">
        <v>0</v>
      </c>
      <c r="L33" s="2026">
        <v>123000</v>
      </c>
      <c r="M33" s="2027">
        <v>0</v>
      </c>
      <c r="N33" s="2028">
        <v>4982000</v>
      </c>
      <c r="O33" s="2025">
        <v>265</v>
      </c>
      <c r="P33" s="2025">
        <v>861028</v>
      </c>
      <c r="Q33" s="2029">
        <v>22131526</v>
      </c>
      <c r="R33" s="2030" t="s">
        <v>926</v>
      </c>
      <c r="S33" s="1971"/>
      <c r="T33" s="1949"/>
      <c r="U33" s="1950"/>
      <c r="V33" s="2045">
        <v>62</v>
      </c>
      <c r="W33" s="2082" t="s">
        <v>1138</v>
      </c>
      <c r="X33" s="2033" t="s">
        <v>1139</v>
      </c>
      <c r="Y33" s="2025">
        <v>13109377</v>
      </c>
      <c r="Z33" s="2027">
        <v>9006871</v>
      </c>
      <c r="AA33" s="2027">
        <v>0</v>
      </c>
      <c r="AB33" s="2028">
        <v>9006871</v>
      </c>
      <c r="AC33" s="2026">
        <v>0</v>
      </c>
      <c r="AD33" s="2026">
        <v>15000</v>
      </c>
      <c r="AE33" s="2027">
        <v>0</v>
      </c>
      <c r="AF33" s="2028">
        <v>22131248</v>
      </c>
      <c r="AG33" s="2025">
        <v>278</v>
      </c>
      <c r="AH33" s="2025">
        <v>110331</v>
      </c>
      <c r="AI33" s="2029">
        <v>0</v>
      </c>
      <c r="AJ33" s="2034" t="s">
        <v>926</v>
      </c>
      <c r="AK33" s="1954"/>
    </row>
    <row r="34" spans="1:37" s="1955" customFormat="1" ht="16.5" customHeight="1">
      <c r="A34" s="2083"/>
      <c r="B34" s="1991"/>
      <c r="C34" s="2024" t="s">
        <v>1044</v>
      </c>
      <c r="D34" s="2025">
        <v>0</v>
      </c>
      <c r="E34" s="2026">
        <v>4825237</v>
      </c>
      <c r="F34" s="2027">
        <v>0</v>
      </c>
      <c r="G34" s="2027">
        <v>4825237</v>
      </c>
      <c r="H34" s="2025">
        <v>0</v>
      </c>
      <c r="I34" s="2025">
        <v>0</v>
      </c>
      <c r="J34" s="2025">
        <v>5960000</v>
      </c>
      <c r="K34" s="2026">
        <v>0</v>
      </c>
      <c r="L34" s="2026">
        <v>4603000</v>
      </c>
      <c r="M34" s="2027">
        <v>4603000</v>
      </c>
      <c r="N34" s="2028">
        <v>10563000</v>
      </c>
      <c r="O34" s="2025">
        <v>57</v>
      </c>
      <c r="P34" s="2025">
        <v>201640</v>
      </c>
      <c r="Q34" s="2029">
        <v>15589934</v>
      </c>
      <c r="R34" s="2030" t="s">
        <v>1045</v>
      </c>
      <c r="S34" s="1971"/>
      <c r="T34" s="1949"/>
      <c r="U34" s="1950"/>
      <c r="V34" s="2051"/>
      <c r="W34" s="2084"/>
      <c r="X34" s="2033" t="s">
        <v>1140</v>
      </c>
      <c r="Y34" s="2025">
        <v>11990449</v>
      </c>
      <c r="Z34" s="2027">
        <v>3302250</v>
      </c>
      <c r="AA34" s="2027">
        <v>0</v>
      </c>
      <c r="AB34" s="2028">
        <v>3302250</v>
      </c>
      <c r="AC34" s="2026">
        <v>0</v>
      </c>
      <c r="AD34" s="2026">
        <v>297192</v>
      </c>
      <c r="AE34" s="2027">
        <v>0</v>
      </c>
      <c r="AF34" s="2028">
        <v>15589891</v>
      </c>
      <c r="AG34" s="2025">
        <v>43</v>
      </c>
      <c r="AH34" s="2025">
        <v>0</v>
      </c>
      <c r="AI34" s="2029">
        <v>0</v>
      </c>
      <c r="AJ34" s="2034" t="s">
        <v>1045</v>
      </c>
      <c r="AK34" s="1954"/>
    </row>
    <row r="35" spans="1:37" s="1955" customFormat="1" ht="16.5" customHeight="1">
      <c r="A35" s="2083"/>
      <c r="B35" s="1991"/>
      <c r="C35" s="2024" t="s">
        <v>1046</v>
      </c>
      <c r="D35" s="2025">
        <v>0</v>
      </c>
      <c r="E35" s="2026">
        <v>41929620</v>
      </c>
      <c r="F35" s="2027">
        <v>0</v>
      </c>
      <c r="G35" s="2027">
        <v>41929620</v>
      </c>
      <c r="H35" s="2025">
        <v>0</v>
      </c>
      <c r="I35" s="2025">
        <v>0</v>
      </c>
      <c r="J35" s="2025">
        <v>7291000</v>
      </c>
      <c r="K35" s="2026">
        <v>0</v>
      </c>
      <c r="L35" s="2026">
        <v>112000</v>
      </c>
      <c r="M35" s="2027">
        <v>0</v>
      </c>
      <c r="N35" s="2028">
        <v>7403000</v>
      </c>
      <c r="O35" s="2025">
        <v>421</v>
      </c>
      <c r="P35" s="2025">
        <v>1828498</v>
      </c>
      <c r="Q35" s="2029">
        <v>51161539</v>
      </c>
      <c r="R35" s="2030" t="s">
        <v>932</v>
      </c>
      <c r="S35" s="1971"/>
      <c r="T35" s="1949"/>
      <c r="U35" s="1950"/>
      <c r="V35" s="2051"/>
      <c r="W35" s="2084"/>
      <c r="X35" s="2033" t="s">
        <v>1141</v>
      </c>
      <c r="Y35" s="2025">
        <v>41621468</v>
      </c>
      <c r="Z35" s="2027">
        <v>9099364</v>
      </c>
      <c r="AA35" s="2027">
        <v>0</v>
      </c>
      <c r="AB35" s="2085">
        <v>9099364</v>
      </c>
      <c r="AC35" s="2026">
        <v>0</v>
      </c>
      <c r="AD35" s="2026">
        <v>440428</v>
      </c>
      <c r="AE35" s="2027">
        <v>0</v>
      </c>
      <c r="AF35" s="2028">
        <v>51161260</v>
      </c>
      <c r="AG35" s="2025">
        <v>279</v>
      </c>
      <c r="AH35" s="2025">
        <v>0</v>
      </c>
      <c r="AI35" s="2029">
        <v>0</v>
      </c>
      <c r="AJ35" s="2034" t="s">
        <v>932</v>
      </c>
      <c r="AK35" s="1954"/>
    </row>
    <row r="36" spans="1:37" s="1955" customFormat="1" ht="16.5" customHeight="1">
      <c r="A36" s="2086"/>
      <c r="B36" s="2007"/>
      <c r="C36" s="2079" t="s">
        <v>921</v>
      </c>
      <c r="D36" s="2025">
        <f>SUM(D33:D35)</f>
        <v>0</v>
      </c>
      <c r="E36" s="2026">
        <f>SUM(E33:E35)</f>
        <v>63043090</v>
      </c>
      <c r="F36" s="2027">
        <f aca="true" t="shared" si="10" ref="F36:Q36">SUM(F33:F35)</f>
        <v>0</v>
      </c>
      <c r="G36" s="2027">
        <f t="shared" si="10"/>
        <v>63043090</v>
      </c>
      <c r="H36" s="2025">
        <f t="shared" si="10"/>
        <v>0</v>
      </c>
      <c r="I36" s="2025">
        <f t="shared" si="10"/>
        <v>0</v>
      </c>
      <c r="J36" s="2025">
        <f t="shared" si="10"/>
        <v>18110000</v>
      </c>
      <c r="K36" s="2026">
        <f t="shared" si="10"/>
        <v>0</v>
      </c>
      <c r="L36" s="2026">
        <f t="shared" si="10"/>
        <v>4838000</v>
      </c>
      <c r="M36" s="2027">
        <f t="shared" si="10"/>
        <v>4603000</v>
      </c>
      <c r="N36" s="2028">
        <f t="shared" si="10"/>
        <v>22948000</v>
      </c>
      <c r="O36" s="2025">
        <f t="shared" si="10"/>
        <v>743</v>
      </c>
      <c r="P36" s="2025">
        <f t="shared" si="10"/>
        <v>2891166</v>
      </c>
      <c r="Q36" s="2029">
        <f t="shared" si="10"/>
        <v>88882999</v>
      </c>
      <c r="R36" s="2030" t="s">
        <v>921</v>
      </c>
      <c r="S36" s="1971"/>
      <c r="T36" s="1949"/>
      <c r="U36" s="1950"/>
      <c r="V36" s="2058"/>
      <c r="W36" s="2087"/>
      <c r="X36" s="2080" t="str">
        <f>+C36</f>
        <v>保険者計</v>
      </c>
      <c r="Y36" s="2025">
        <f>SUM(Y33:Y35)</f>
        <v>66721294</v>
      </c>
      <c r="Z36" s="2027">
        <f>SUM(Z33:Z35)</f>
        <v>21408485</v>
      </c>
      <c r="AA36" s="2027">
        <f aca="true" t="shared" si="11" ref="AA36:AI36">SUM(AA33:AA35)</f>
        <v>0</v>
      </c>
      <c r="AB36" s="2028">
        <f t="shared" si="11"/>
        <v>21408485</v>
      </c>
      <c r="AC36" s="2026">
        <f t="shared" si="11"/>
        <v>0</v>
      </c>
      <c r="AD36" s="2026">
        <f t="shared" si="11"/>
        <v>752620</v>
      </c>
      <c r="AE36" s="2027">
        <f t="shared" si="11"/>
        <v>0</v>
      </c>
      <c r="AF36" s="2028">
        <f>SUM(Y36:AE36)-AB36</f>
        <v>88882399</v>
      </c>
      <c r="AG36" s="2025">
        <f t="shared" si="11"/>
        <v>600</v>
      </c>
      <c r="AH36" s="2025">
        <f t="shared" si="11"/>
        <v>110331</v>
      </c>
      <c r="AI36" s="2029">
        <f t="shared" si="11"/>
        <v>0</v>
      </c>
      <c r="AJ36" s="2034" t="s">
        <v>921</v>
      </c>
      <c r="AK36" s="1954"/>
    </row>
    <row r="37" spans="1:37" s="1955" customFormat="1" ht="16.5" customHeight="1">
      <c r="A37" s="2081">
        <v>65</v>
      </c>
      <c r="B37" s="1977" t="s">
        <v>1142</v>
      </c>
      <c r="C37" s="2024" t="s">
        <v>934</v>
      </c>
      <c r="D37" s="2025">
        <v>0</v>
      </c>
      <c r="E37" s="2026">
        <v>12025773</v>
      </c>
      <c r="F37" s="2027">
        <v>45310</v>
      </c>
      <c r="G37" s="2027">
        <v>12071083</v>
      </c>
      <c r="H37" s="2025">
        <v>0</v>
      </c>
      <c r="I37" s="2025">
        <v>0</v>
      </c>
      <c r="J37" s="2025">
        <v>17410590</v>
      </c>
      <c r="K37" s="2026">
        <v>0</v>
      </c>
      <c r="L37" s="2026">
        <v>7472000</v>
      </c>
      <c r="M37" s="2027">
        <v>7472000</v>
      </c>
      <c r="N37" s="2028">
        <v>24882590</v>
      </c>
      <c r="O37" s="2025">
        <v>0</v>
      </c>
      <c r="P37" s="2025">
        <v>556882</v>
      </c>
      <c r="Q37" s="2029">
        <v>37510555</v>
      </c>
      <c r="R37" s="2030" t="s">
        <v>937</v>
      </c>
      <c r="S37" s="1971"/>
      <c r="T37" s="1949"/>
      <c r="U37" s="1950"/>
      <c r="V37" s="2045">
        <v>65</v>
      </c>
      <c r="W37" s="2082" t="s">
        <v>1143</v>
      </c>
      <c r="X37" s="2033" t="s">
        <v>1144</v>
      </c>
      <c r="Y37" s="2025">
        <v>31750166</v>
      </c>
      <c r="Z37" s="2027">
        <v>5760389</v>
      </c>
      <c r="AA37" s="2027">
        <v>0</v>
      </c>
      <c r="AB37" s="2028">
        <v>5760389</v>
      </c>
      <c r="AC37" s="2026">
        <v>0</v>
      </c>
      <c r="AD37" s="2026">
        <v>0</v>
      </c>
      <c r="AE37" s="2027">
        <v>0</v>
      </c>
      <c r="AF37" s="2028">
        <v>37510555</v>
      </c>
      <c r="AG37" s="2025">
        <v>0</v>
      </c>
      <c r="AH37" s="2025">
        <v>0</v>
      </c>
      <c r="AI37" s="2029">
        <v>0</v>
      </c>
      <c r="AJ37" s="2034" t="s">
        <v>937</v>
      </c>
      <c r="AK37" s="1954"/>
    </row>
    <row r="38" spans="1:37" s="1955" customFormat="1" ht="16.5" customHeight="1">
      <c r="A38" s="2083"/>
      <c r="B38" s="1991"/>
      <c r="C38" s="1978" t="s">
        <v>938</v>
      </c>
      <c r="D38" s="1979">
        <v>0</v>
      </c>
      <c r="E38" s="1980">
        <v>64747016</v>
      </c>
      <c r="F38" s="1981">
        <v>10088</v>
      </c>
      <c r="G38" s="2027">
        <v>64757104</v>
      </c>
      <c r="H38" s="1979">
        <v>0</v>
      </c>
      <c r="I38" s="1979">
        <v>0</v>
      </c>
      <c r="J38" s="1979">
        <v>17459475</v>
      </c>
      <c r="K38" s="1980">
        <v>0</v>
      </c>
      <c r="L38" s="1980">
        <v>0</v>
      </c>
      <c r="M38" s="1981">
        <v>0</v>
      </c>
      <c r="N38" s="2028">
        <v>17459475</v>
      </c>
      <c r="O38" s="1979">
        <v>0</v>
      </c>
      <c r="P38" s="1979">
        <v>3896590</v>
      </c>
      <c r="Q38" s="2029">
        <v>86113169</v>
      </c>
      <c r="R38" s="1984" t="s">
        <v>1145</v>
      </c>
      <c r="S38" s="1971"/>
      <c r="T38" s="1949"/>
      <c r="U38" s="1950"/>
      <c r="V38" s="2051"/>
      <c r="W38" s="2084"/>
      <c r="X38" s="1987" t="s">
        <v>1146</v>
      </c>
      <c r="Y38" s="1979">
        <v>50071906</v>
      </c>
      <c r="Z38" s="1981">
        <v>36041263</v>
      </c>
      <c r="AA38" s="1981">
        <v>0</v>
      </c>
      <c r="AB38" s="2028">
        <v>36041263</v>
      </c>
      <c r="AC38" s="1980">
        <v>0</v>
      </c>
      <c r="AD38" s="1980">
        <v>0</v>
      </c>
      <c r="AE38" s="1981">
        <v>0</v>
      </c>
      <c r="AF38" s="1983">
        <v>86113169</v>
      </c>
      <c r="AG38" s="1979">
        <v>0</v>
      </c>
      <c r="AH38" s="1979">
        <v>0</v>
      </c>
      <c r="AI38" s="1982">
        <v>0</v>
      </c>
      <c r="AJ38" s="1989" t="s">
        <v>939</v>
      </c>
      <c r="AK38" s="1954"/>
    </row>
    <row r="39" spans="1:37" s="1955" customFormat="1" ht="16.5" customHeight="1">
      <c r="A39" s="2083"/>
      <c r="B39" s="1991"/>
      <c r="C39" s="2024" t="s">
        <v>1147</v>
      </c>
      <c r="D39" s="2025">
        <v>0</v>
      </c>
      <c r="E39" s="2026">
        <v>14767841</v>
      </c>
      <c r="F39" s="2027">
        <v>0</v>
      </c>
      <c r="G39" s="2088">
        <v>14767841</v>
      </c>
      <c r="H39" s="2025">
        <v>0</v>
      </c>
      <c r="I39" s="2025">
        <v>0</v>
      </c>
      <c r="J39" s="2025">
        <v>14399631</v>
      </c>
      <c r="K39" s="2026">
        <v>0</v>
      </c>
      <c r="L39" s="2026">
        <v>12417000</v>
      </c>
      <c r="M39" s="2027">
        <v>12417000</v>
      </c>
      <c r="N39" s="2085">
        <v>26816631</v>
      </c>
      <c r="O39" s="2025">
        <v>0</v>
      </c>
      <c r="P39" s="2025">
        <v>1761853</v>
      </c>
      <c r="Q39" s="2029">
        <v>43346325</v>
      </c>
      <c r="R39" s="2030" t="s">
        <v>1148</v>
      </c>
      <c r="S39" s="1971"/>
      <c r="T39" s="1949"/>
      <c r="U39" s="1950"/>
      <c r="V39" s="2051"/>
      <c r="W39" s="2084"/>
      <c r="X39" s="2033" t="s">
        <v>1149</v>
      </c>
      <c r="Y39" s="2089">
        <v>39138807</v>
      </c>
      <c r="Z39" s="2090">
        <v>4207518</v>
      </c>
      <c r="AA39" s="2090">
        <v>0</v>
      </c>
      <c r="AB39" s="2085">
        <v>4207518</v>
      </c>
      <c r="AC39" s="2091">
        <v>0</v>
      </c>
      <c r="AD39" s="2091">
        <v>0</v>
      </c>
      <c r="AE39" s="2090">
        <v>0</v>
      </c>
      <c r="AF39" s="2028">
        <v>43346325</v>
      </c>
      <c r="AG39" s="2025">
        <v>0</v>
      </c>
      <c r="AH39" s="2025">
        <v>0</v>
      </c>
      <c r="AI39" s="2029">
        <v>0</v>
      </c>
      <c r="AJ39" s="2034" t="s">
        <v>1049</v>
      </c>
      <c r="AK39" s="1954"/>
    </row>
    <row r="40" spans="1:37" s="1955" customFormat="1" ht="16.5" customHeight="1">
      <c r="A40" s="2083"/>
      <c r="B40" s="1991"/>
      <c r="C40" s="2024" t="s">
        <v>942</v>
      </c>
      <c r="D40" s="2025">
        <v>0</v>
      </c>
      <c r="E40" s="2026">
        <v>72736104</v>
      </c>
      <c r="F40" s="2027">
        <v>0</v>
      </c>
      <c r="G40" s="2085">
        <v>72736104</v>
      </c>
      <c r="H40" s="2025">
        <v>0</v>
      </c>
      <c r="I40" s="2025">
        <v>0</v>
      </c>
      <c r="J40" s="2025">
        <v>2445720</v>
      </c>
      <c r="K40" s="2026">
        <v>0</v>
      </c>
      <c r="L40" s="2026">
        <v>3041000</v>
      </c>
      <c r="M40" s="2027">
        <v>3041000</v>
      </c>
      <c r="N40" s="2085">
        <v>5486720</v>
      </c>
      <c r="O40" s="2025">
        <v>0</v>
      </c>
      <c r="P40" s="2025">
        <v>1168819</v>
      </c>
      <c r="Q40" s="2029">
        <v>79391643</v>
      </c>
      <c r="R40" s="2030" t="s">
        <v>944</v>
      </c>
      <c r="S40" s="1971"/>
      <c r="T40" s="1949"/>
      <c r="U40" s="1950"/>
      <c r="V40" s="2051"/>
      <c r="W40" s="2084"/>
      <c r="X40" s="2033" t="s">
        <v>1150</v>
      </c>
      <c r="Y40" s="2089">
        <v>46098228</v>
      </c>
      <c r="Z40" s="2090">
        <v>33293415</v>
      </c>
      <c r="AA40" s="2090">
        <v>0</v>
      </c>
      <c r="AB40" s="2085">
        <v>33293415</v>
      </c>
      <c r="AC40" s="2091">
        <v>0</v>
      </c>
      <c r="AD40" s="2091">
        <v>0</v>
      </c>
      <c r="AE40" s="2090">
        <v>0</v>
      </c>
      <c r="AF40" s="2028">
        <v>79391643</v>
      </c>
      <c r="AG40" s="2025">
        <v>0</v>
      </c>
      <c r="AH40" s="2025">
        <v>0</v>
      </c>
      <c r="AI40" s="2029">
        <v>0</v>
      </c>
      <c r="AJ40" s="2034" t="s">
        <v>944</v>
      </c>
      <c r="AK40" s="1954"/>
    </row>
    <row r="41" spans="1:37" s="1955" customFormat="1" ht="16.5" customHeight="1">
      <c r="A41" s="2083"/>
      <c r="B41" s="1991"/>
      <c r="C41" s="2024" t="s">
        <v>945</v>
      </c>
      <c r="D41" s="2025">
        <v>0</v>
      </c>
      <c r="E41" s="2026">
        <v>10077552</v>
      </c>
      <c r="F41" s="2027">
        <v>288870</v>
      </c>
      <c r="G41" s="2088">
        <v>10366422</v>
      </c>
      <c r="H41" s="2025">
        <v>0</v>
      </c>
      <c r="I41" s="2025">
        <v>0</v>
      </c>
      <c r="J41" s="2025">
        <v>0</v>
      </c>
      <c r="K41" s="2026">
        <v>0</v>
      </c>
      <c r="L41" s="2026">
        <v>0</v>
      </c>
      <c r="M41" s="2027">
        <v>0</v>
      </c>
      <c r="N41" s="2085">
        <v>0</v>
      </c>
      <c r="O41" s="2025">
        <v>102133369</v>
      </c>
      <c r="P41" s="2025">
        <v>248500</v>
      </c>
      <c r="Q41" s="2029">
        <v>112748291</v>
      </c>
      <c r="R41" s="2030" t="s">
        <v>1151</v>
      </c>
      <c r="S41" s="1971"/>
      <c r="T41" s="1949"/>
      <c r="U41" s="1950"/>
      <c r="V41" s="2051"/>
      <c r="W41" s="2084"/>
      <c r="X41" s="2033" t="s">
        <v>1152</v>
      </c>
      <c r="Y41" s="2089">
        <v>50071906</v>
      </c>
      <c r="Z41" s="2090">
        <v>36041263</v>
      </c>
      <c r="AA41" s="2090">
        <v>0</v>
      </c>
      <c r="AB41" s="2085">
        <v>36041263</v>
      </c>
      <c r="AC41" s="2091">
        <v>0</v>
      </c>
      <c r="AD41" s="2091">
        <v>0</v>
      </c>
      <c r="AE41" s="2090">
        <v>0</v>
      </c>
      <c r="AF41" s="2028">
        <v>86113169</v>
      </c>
      <c r="AG41" s="2025">
        <v>26635122</v>
      </c>
      <c r="AH41" s="2025">
        <v>0</v>
      </c>
      <c r="AI41" s="2029">
        <v>0</v>
      </c>
      <c r="AJ41" s="2034" t="s">
        <v>1050</v>
      </c>
      <c r="AK41" s="1954"/>
    </row>
    <row r="42" spans="1:37" s="1955" customFormat="1" ht="16.5" customHeight="1">
      <c r="A42" s="2086"/>
      <c r="B42" s="2007"/>
      <c r="C42" s="2079" t="s">
        <v>921</v>
      </c>
      <c r="D42" s="2025">
        <f>+D41+D40+D39+D37</f>
        <v>0</v>
      </c>
      <c r="E42" s="2026">
        <f aca="true" t="shared" si="12" ref="E42:P42">SUM(E37:E41)</f>
        <v>174354286</v>
      </c>
      <c r="F42" s="2026">
        <f t="shared" si="12"/>
        <v>344268</v>
      </c>
      <c r="G42" s="2026">
        <f t="shared" si="12"/>
        <v>174698554</v>
      </c>
      <c r="H42" s="2026">
        <f t="shared" si="12"/>
        <v>0</v>
      </c>
      <c r="I42" s="2026">
        <f t="shared" si="12"/>
        <v>0</v>
      </c>
      <c r="J42" s="2026">
        <f t="shared" si="12"/>
        <v>51715416</v>
      </c>
      <c r="K42" s="2026">
        <f t="shared" si="12"/>
        <v>0</v>
      </c>
      <c r="L42" s="2026">
        <f t="shared" si="12"/>
        <v>22930000</v>
      </c>
      <c r="M42" s="2026">
        <f t="shared" si="12"/>
        <v>22930000</v>
      </c>
      <c r="N42" s="2026">
        <f t="shared" si="12"/>
        <v>74645416</v>
      </c>
      <c r="O42" s="2026">
        <f t="shared" si="12"/>
        <v>102133369</v>
      </c>
      <c r="P42" s="2026">
        <f t="shared" si="12"/>
        <v>7632644</v>
      </c>
      <c r="Q42" s="1944">
        <f>SUM(G42,N42,O42,P42,H42,I42)</f>
        <v>359109983</v>
      </c>
      <c r="R42" s="2030" t="s">
        <v>921</v>
      </c>
      <c r="S42" s="1971"/>
      <c r="T42" s="1949"/>
      <c r="U42" s="1950"/>
      <c r="V42" s="2058"/>
      <c r="W42" s="2087"/>
      <c r="X42" s="2080" t="str">
        <f>+C42</f>
        <v>保険者計</v>
      </c>
      <c r="Y42" s="2092">
        <f aca="true" t="shared" si="13" ref="Y42:AI42">SUM(Y37:Y41)</f>
        <v>217131013</v>
      </c>
      <c r="Z42" s="2093">
        <f t="shared" si="13"/>
        <v>115343848</v>
      </c>
      <c r="AA42" s="2093">
        <f t="shared" si="13"/>
        <v>0</v>
      </c>
      <c r="AB42" s="2093">
        <f t="shared" si="13"/>
        <v>115343848</v>
      </c>
      <c r="AC42" s="2093">
        <f t="shared" si="13"/>
        <v>0</v>
      </c>
      <c r="AD42" s="2093">
        <f t="shared" si="13"/>
        <v>0</v>
      </c>
      <c r="AE42" s="2094">
        <f t="shared" si="13"/>
        <v>0</v>
      </c>
      <c r="AF42" s="2089">
        <f t="shared" si="13"/>
        <v>332474861</v>
      </c>
      <c r="AG42" s="2089">
        <f t="shared" si="13"/>
        <v>26635122</v>
      </c>
      <c r="AH42" s="2089">
        <f t="shared" si="13"/>
        <v>0</v>
      </c>
      <c r="AI42" s="2089">
        <f t="shared" si="13"/>
        <v>0</v>
      </c>
      <c r="AJ42" s="2034" t="s">
        <v>921</v>
      </c>
      <c r="AK42" s="1954"/>
    </row>
    <row r="43" spans="1:37" s="1955" customFormat="1" ht="16.5" customHeight="1">
      <c r="A43" s="2022">
        <v>73</v>
      </c>
      <c r="B43" s="2023" t="s">
        <v>1051</v>
      </c>
      <c r="C43" s="2024" t="s">
        <v>948</v>
      </c>
      <c r="D43" s="2025">
        <v>0</v>
      </c>
      <c r="E43" s="2026">
        <v>148884004</v>
      </c>
      <c r="F43" s="2027">
        <v>10353830</v>
      </c>
      <c r="G43" s="2027">
        <v>159237834</v>
      </c>
      <c r="H43" s="2025">
        <v>0</v>
      </c>
      <c r="I43" s="2025">
        <v>0</v>
      </c>
      <c r="J43" s="2025">
        <v>49347918</v>
      </c>
      <c r="K43" s="2026"/>
      <c r="L43" s="2026">
        <v>270000</v>
      </c>
      <c r="M43" s="2027">
        <v>0</v>
      </c>
      <c r="N43" s="2028">
        <v>49617918</v>
      </c>
      <c r="O43" s="2025">
        <v>16514925</v>
      </c>
      <c r="P43" s="2025">
        <v>3376988</v>
      </c>
      <c r="Q43" s="2029">
        <v>228747665</v>
      </c>
      <c r="R43" s="2030" t="s">
        <v>951</v>
      </c>
      <c r="S43" s="1971"/>
      <c r="T43" s="1949"/>
      <c r="U43" s="1950"/>
      <c r="V43" s="2031">
        <v>73</v>
      </c>
      <c r="W43" s="2032" t="s">
        <v>1153</v>
      </c>
      <c r="X43" s="2033" t="s">
        <v>1154</v>
      </c>
      <c r="Y43" s="2025">
        <v>141805932</v>
      </c>
      <c r="Z43" s="2027">
        <v>26252127</v>
      </c>
      <c r="AA43" s="2027">
        <v>1092408</v>
      </c>
      <c r="AB43" s="2028">
        <v>27344535</v>
      </c>
      <c r="AC43" s="2026">
        <v>0</v>
      </c>
      <c r="AD43" s="2026">
        <v>37554918</v>
      </c>
      <c r="AE43" s="2027">
        <v>34361</v>
      </c>
      <c r="AF43" s="2028">
        <v>206739746</v>
      </c>
      <c r="AG43" s="2025">
        <v>22007919</v>
      </c>
      <c r="AH43" s="2025">
        <v>15986774</v>
      </c>
      <c r="AI43" s="2029">
        <v>413605395</v>
      </c>
      <c r="AJ43" s="2034" t="s">
        <v>951</v>
      </c>
      <c r="AK43" s="1954"/>
    </row>
    <row r="44" spans="1:37" s="1955" customFormat="1" ht="16.5" customHeight="1">
      <c r="A44" s="1976">
        <v>79</v>
      </c>
      <c r="B44" s="2061" t="s">
        <v>953</v>
      </c>
      <c r="C44" s="2024" t="s">
        <v>954</v>
      </c>
      <c r="D44" s="2025">
        <v>0</v>
      </c>
      <c r="E44" s="2026">
        <v>31570387</v>
      </c>
      <c r="F44" s="2027">
        <v>679064</v>
      </c>
      <c r="G44" s="2027">
        <v>32249451</v>
      </c>
      <c r="H44" s="2025">
        <v>0</v>
      </c>
      <c r="I44" s="2025">
        <v>0</v>
      </c>
      <c r="J44" s="2025">
        <v>43650000</v>
      </c>
      <c r="K44" s="2026">
        <v>0</v>
      </c>
      <c r="L44" s="2026">
        <v>0</v>
      </c>
      <c r="M44" s="2027">
        <v>0</v>
      </c>
      <c r="N44" s="2028">
        <v>43650000</v>
      </c>
      <c r="O44" s="2025">
        <v>134298</v>
      </c>
      <c r="P44" s="2025">
        <v>1065116</v>
      </c>
      <c r="Q44" s="2029">
        <v>77098865</v>
      </c>
      <c r="R44" s="2030" t="s">
        <v>956</v>
      </c>
      <c r="S44" s="1971"/>
      <c r="T44" s="1949"/>
      <c r="U44" s="1950"/>
      <c r="V44" s="1985">
        <v>79</v>
      </c>
      <c r="W44" s="1986" t="s">
        <v>1155</v>
      </c>
      <c r="X44" s="2033" t="s">
        <v>1156</v>
      </c>
      <c r="Y44" s="2025">
        <v>59514810</v>
      </c>
      <c r="Z44" s="2027">
        <v>20106286</v>
      </c>
      <c r="AA44" s="2027">
        <v>0</v>
      </c>
      <c r="AB44" s="2028">
        <v>20106286</v>
      </c>
      <c r="AC44" s="2026">
        <v>0</v>
      </c>
      <c r="AD44" s="2026">
        <v>0</v>
      </c>
      <c r="AE44" s="2027">
        <v>0</v>
      </c>
      <c r="AF44" s="2028">
        <v>79621096</v>
      </c>
      <c r="AG44" s="2025">
        <v>-2522231</v>
      </c>
      <c r="AH44" s="2025">
        <v>0</v>
      </c>
      <c r="AI44" s="2029">
        <v>0</v>
      </c>
      <c r="AJ44" s="2034" t="s">
        <v>956</v>
      </c>
      <c r="AK44" s="1954"/>
    </row>
    <row r="45" spans="1:37" s="1955" customFormat="1" ht="16.5" customHeight="1">
      <c r="A45" s="1990"/>
      <c r="B45" s="2062"/>
      <c r="C45" s="2095" t="s">
        <v>957</v>
      </c>
      <c r="D45" s="2096">
        <v>0</v>
      </c>
      <c r="E45" s="2097">
        <v>6161611</v>
      </c>
      <c r="F45" s="2088">
        <v>30144</v>
      </c>
      <c r="G45" s="2088">
        <v>6191755</v>
      </c>
      <c r="H45" s="2096">
        <v>0</v>
      </c>
      <c r="I45" s="2096">
        <v>0</v>
      </c>
      <c r="J45" s="2096">
        <v>0</v>
      </c>
      <c r="K45" s="2097">
        <v>0</v>
      </c>
      <c r="L45" s="2097">
        <v>2159000</v>
      </c>
      <c r="M45" s="2088">
        <v>2159000</v>
      </c>
      <c r="N45" s="2085">
        <v>2159000</v>
      </c>
      <c r="O45" s="2096">
        <v>0</v>
      </c>
      <c r="P45" s="2096">
        <v>145705</v>
      </c>
      <c r="Q45" s="2098">
        <v>8496460</v>
      </c>
      <c r="R45" s="2099" t="s">
        <v>959</v>
      </c>
      <c r="S45" s="1971"/>
      <c r="T45" s="1949"/>
      <c r="U45" s="1950"/>
      <c r="V45" s="1999"/>
      <c r="W45" s="2000"/>
      <c r="X45" s="2100" t="s">
        <v>1157</v>
      </c>
      <c r="Y45" s="2096">
        <v>757695</v>
      </c>
      <c r="Z45" s="2088">
        <v>5088111</v>
      </c>
      <c r="AA45" s="2088">
        <v>0</v>
      </c>
      <c r="AB45" s="2085">
        <v>5088111</v>
      </c>
      <c r="AC45" s="2097">
        <v>0</v>
      </c>
      <c r="AD45" s="2097">
        <v>0</v>
      </c>
      <c r="AE45" s="2088">
        <v>0</v>
      </c>
      <c r="AF45" s="2085">
        <v>5845806</v>
      </c>
      <c r="AG45" s="2096">
        <v>2650654</v>
      </c>
      <c r="AH45" s="2096">
        <v>0</v>
      </c>
      <c r="AI45" s="2098">
        <v>0</v>
      </c>
      <c r="AJ45" s="2101" t="s">
        <v>959</v>
      </c>
      <c r="AK45" s="1954"/>
    </row>
    <row r="46" spans="1:37" s="1955" customFormat="1" ht="16.5" customHeight="1">
      <c r="A46" s="1990"/>
      <c r="B46" s="2062"/>
      <c r="C46" s="2102" t="s">
        <v>1055</v>
      </c>
      <c r="D46" s="2096">
        <v>0</v>
      </c>
      <c r="E46" s="2097">
        <v>66877936</v>
      </c>
      <c r="F46" s="2088">
        <v>1187484</v>
      </c>
      <c r="G46" s="2085">
        <v>68065420</v>
      </c>
      <c r="H46" s="2096">
        <v>0</v>
      </c>
      <c r="I46" s="2096">
        <v>0</v>
      </c>
      <c r="J46" s="2096">
        <v>4310000</v>
      </c>
      <c r="K46" s="2097">
        <v>0</v>
      </c>
      <c r="L46" s="2097">
        <v>10475000</v>
      </c>
      <c r="M46" s="2088">
        <v>10475000</v>
      </c>
      <c r="N46" s="2085">
        <v>14785000</v>
      </c>
      <c r="O46" s="2096">
        <v>128711</v>
      </c>
      <c r="P46" s="2096">
        <v>3044378</v>
      </c>
      <c r="Q46" s="2103">
        <v>86023509</v>
      </c>
      <c r="R46" s="2099" t="s">
        <v>1158</v>
      </c>
      <c r="S46" s="1971"/>
      <c r="T46" s="1949"/>
      <c r="U46" s="1950"/>
      <c r="V46" s="1999"/>
      <c r="W46" s="2000"/>
      <c r="X46" s="2104" t="s">
        <v>1159</v>
      </c>
      <c r="Y46" s="2105">
        <v>47556624</v>
      </c>
      <c r="Z46" s="2085">
        <v>38308050</v>
      </c>
      <c r="AA46" s="2088">
        <v>0</v>
      </c>
      <c r="AB46" s="2085">
        <v>38308050</v>
      </c>
      <c r="AC46" s="2106">
        <v>0</v>
      </c>
      <c r="AD46" s="2106">
        <v>0</v>
      </c>
      <c r="AE46" s="2085">
        <v>0</v>
      </c>
      <c r="AF46" s="2085">
        <v>85864674</v>
      </c>
      <c r="AG46" s="2105">
        <v>158835</v>
      </c>
      <c r="AH46" s="2105">
        <v>0</v>
      </c>
      <c r="AI46" s="2103">
        <v>0</v>
      </c>
      <c r="AJ46" s="2101" t="s">
        <v>963</v>
      </c>
      <c r="AK46" s="1954"/>
    </row>
    <row r="47" spans="1:37" s="1955" customFormat="1" ht="16.5" customHeight="1">
      <c r="A47" s="1990"/>
      <c r="B47" s="2062"/>
      <c r="C47" s="2095" t="s">
        <v>1057</v>
      </c>
      <c r="D47" s="2096">
        <v>0</v>
      </c>
      <c r="E47" s="2097">
        <v>29903337</v>
      </c>
      <c r="F47" s="2088">
        <v>345768</v>
      </c>
      <c r="G47" s="2088">
        <v>30249105</v>
      </c>
      <c r="H47" s="2096">
        <v>0</v>
      </c>
      <c r="I47" s="2096">
        <v>0</v>
      </c>
      <c r="J47" s="2096">
        <v>7700000</v>
      </c>
      <c r="K47" s="2097">
        <v>0</v>
      </c>
      <c r="L47" s="2097">
        <v>12298000</v>
      </c>
      <c r="M47" s="2088">
        <v>12298000</v>
      </c>
      <c r="N47" s="2085">
        <v>19998000</v>
      </c>
      <c r="O47" s="2096">
        <v>426010</v>
      </c>
      <c r="P47" s="2096">
        <v>1047043</v>
      </c>
      <c r="Q47" s="2098">
        <v>51720158</v>
      </c>
      <c r="R47" s="2099" t="s">
        <v>967</v>
      </c>
      <c r="S47" s="1971"/>
      <c r="T47" s="1949"/>
      <c r="U47" s="1950"/>
      <c r="V47" s="1999"/>
      <c r="W47" s="2000"/>
      <c r="X47" s="2100" t="s">
        <v>1160</v>
      </c>
      <c r="Y47" s="2096">
        <v>32333746</v>
      </c>
      <c r="Z47" s="2088">
        <v>19248433</v>
      </c>
      <c r="AA47" s="2088">
        <v>0</v>
      </c>
      <c r="AB47" s="2085">
        <v>19248433</v>
      </c>
      <c r="AC47" s="2097">
        <v>0</v>
      </c>
      <c r="AD47" s="2097">
        <v>0</v>
      </c>
      <c r="AE47" s="2088">
        <v>0</v>
      </c>
      <c r="AF47" s="2085">
        <v>51582179</v>
      </c>
      <c r="AG47" s="2096">
        <v>137979</v>
      </c>
      <c r="AH47" s="2096">
        <v>0</v>
      </c>
      <c r="AI47" s="2098">
        <v>0</v>
      </c>
      <c r="AJ47" s="2101" t="s">
        <v>967</v>
      </c>
      <c r="AK47" s="1954"/>
    </row>
    <row r="48" spans="1:37" s="1955" customFormat="1" ht="16.5" customHeight="1">
      <c r="A48" s="2006"/>
      <c r="B48" s="2078"/>
      <c r="C48" s="2107" t="s">
        <v>1161</v>
      </c>
      <c r="D48" s="1944">
        <f aca="true" t="shared" si="14" ref="D48:M48">SUM(D44:D47)</f>
        <v>0</v>
      </c>
      <c r="E48" s="2108">
        <f>SUM(E44:E47)</f>
        <v>134513271</v>
      </c>
      <c r="F48" s="2108">
        <f>SUM(F44:F47)</f>
        <v>2242460</v>
      </c>
      <c r="G48" s="1917">
        <f>SUM(G44:G47)</f>
        <v>136755731</v>
      </c>
      <c r="H48" s="1944">
        <f t="shared" si="14"/>
        <v>0</v>
      </c>
      <c r="I48" s="1944">
        <f t="shared" si="14"/>
        <v>0</v>
      </c>
      <c r="J48" s="1944">
        <f t="shared" si="14"/>
        <v>55660000</v>
      </c>
      <c r="K48" s="2108">
        <f t="shared" si="14"/>
        <v>0</v>
      </c>
      <c r="L48" s="1917">
        <f t="shared" si="14"/>
        <v>24932000</v>
      </c>
      <c r="M48" s="2108">
        <f t="shared" si="14"/>
        <v>24932000</v>
      </c>
      <c r="N48" s="1917">
        <f>SUM(J48:L48)</f>
        <v>80592000</v>
      </c>
      <c r="O48" s="1944">
        <f>SUM(K48:M48)</f>
        <v>49864000</v>
      </c>
      <c r="P48" s="1944">
        <f>SUM(L48:N48)</f>
        <v>130456000</v>
      </c>
      <c r="Q48" s="1944">
        <f>SUM(G48,N48,O48,P48,H48,I48)</f>
        <v>397667731</v>
      </c>
      <c r="R48" s="2066" t="s">
        <v>1161</v>
      </c>
      <c r="S48" s="1971"/>
      <c r="T48" s="1949"/>
      <c r="U48" s="1950"/>
      <c r="V48" s="2014"/>
      <c r="W48" s="2015"/>
      <c r="X48" s="2109" t="str">
        <f>+C48</f>
        <v>保険者計</v>
      </c>
      <c r="Y48" s="1944">
        <f aca="true" t="shared" si="15" ref="Y48:AI48">SUM(Y44:Y47)</f>
        <v>140162875</v>
      </c>
      <c r="Z48" s="1946">
        <f t="shared" si="15"/>
        <v>82750880</v>
      </c>
      <c r="AA48" s="1946">
        <f t="shared" si="15"/>
        <v>0</v>
      </c>
      <c r="AB48" s="2065">
        <f>SUM(Z48,AA48)</f>
        <v>82750880</v>
      </c>
      <c r="AC48" s="1945">
        <f t="shared" si="15"/>
        <v>0</v>
      </c>
      <c r="AD48" s="1945">
        <f t="shared" si="15"/>
        <v>0</v>
      </c>
      <c r="AE48" s="1946">
        <f t="shared" si="15"/>
        <v>0</v>
      </c>
      <c r="AF48" s="2065">
        <f>SUM(Y48:AE48)-AB48</f>
        <v>222913755</v>
      </c>
      <c r="AG48" s="1944">
        <f t="shared" si="15"/>
        <v>425237</v>
      </c>
      <c r="AH48" s="1944">
        <f t="shared" si="15"/>
        <v>0</v>
      </c>
      <c r="AI48" s="1952">
        <f t="shared" si="15"/>
        <v>0</v>
      </c>
      <c r="AJ48" s="2068" t="s">
        <v>921</v>
      </c>
      <c r="AK48" s="1954"/>
    </row>
    <row r="49" spans="1:37" s="1955" customFormat="1" ht="16.5" customHeight="1">
      <c r="A49" s="2081">
        <v>86</v>
      </c>
      <c r="B49" s="1977" t="s">
        <v>1059</v>
      </c>
      <c r="C49" s="2024" t="s">
        <v>969</v>
      </c>
      <c r="D49" s="2025">
        <v>0</v>
      </c>
      <c r="E49" s="2026">
        <v>108348096</v>
      </c>
      <c r="F49" s="2027">
        <v>5283516</v>
      </c>
      <c r="G49" s="2027">
        <v>113631612</v>
      </c>
      <c r="H49" s="2025">
        <v>0</v>
      </c>
      <c r="I49" s="2025">
        <v>1944000</v>
      </c>
      <c r="J49" s="2025">
        <v>2615615</v>
      </c>
      <c r="K49" s="2026">
        <v>0</v>
      </c>
      <c r="L49" s="2026">
        <v>0</v>
      </c>
      <c r="M49" s="2027">
        <v>0</v>
      </c>
      <c r="N49" s="2028">
        <v>2615615</v>
      </c>
      <c r="O49" s="2025">
        <v>0</v>
      </c>
      <c r="P49" s="2025">
        <v>5007883</v>
      </c>
      <c r="Q49" s="2029">
        <v>123199110</v>
      </c>
      <c r="R49" s="2030" t="s">
        <v>972</v>
      </c>
      <c r="S49" s="1971"/>
      <c r="T49" s="1949"/>
      <c r="U49" s="1950"/>
      <c r="V49" s="2045">
        <v>86</v>
      </c>
      <c r="W49" s="2082" t="s">
        <v>1162</v>
      </c>
      <c r="X49" s="2033" t="s">
        <v>1163</v>
      </c>
      <c r="Y49" s="2025">
        <v>108146228</v>
      </c>
      <c r="Z49" s="2027">
        <v>17997534</v>
      </c>
      <c r="AA49" s="2027">
        <v>0</v>
      </c>
      <c r="AB49" s="2028">
        <v>17997534</v>
      </c>
      <c r="AC49" s="2026">
        <v>0</v>
      </c>
      <c r="AD49" s="2026">
        <v>0</v>
      </c>
      <c r="AE49" s="2027">
        <v>0</v>
      </c>
      <c r="AF49" s="2028">
        <v>126143762</v>
      </c>
      <c r="AG49" s="2025">
        <v>-2944652</v>
      </c>
      <c r="AH49" s="2025">
        <v>0</v>
      </c>
      <c r="AI49" s="2029">
        <v>0</v>
      </c>
      <c r="AJ49" s="2034" t="s">
        <v>972</v>
      </c>
      <c r="AK49" s="1954"/>
    </row>
    <row r="50" spans="1:37" s="1955" customFormat="1" ht="16.5" customHeight="1">
      <c r="A50" s="2083"/>
      <c r="B50" s="1991"/>
      <c r="C50" s="2076" t="s">
        <v>973</v>
      </c>
      <c r="D50" s="2012">
        <v>0</v>
      </c>
      <c r="E50" s="2069">
        <v>5561424</v>
      </c>
      <c r="F50" s="2070">
        <v>257520</v>
      </c>
      <c r="G50" s="2070">
        <v>5818944</v>
      </c>
      <c r="H50" s="2012">
        <v>0</v>
      </c>
      <c r="I50" s="2012">
        <v>0</v>
      </c>
      <c r="J50" s="2012">
        <v>0</v>
      </c>
      <c r="K50" s="2069">
        <v>0</v>
      </c>
      <c r="L50" s="2069">
        <v>0</v>
      </c>
      <c r="M50" s="2070">
        <v>0</v>
      </c>
      <c r="N50" s="2071">
        <v>0</v>
      </c>
      <c r="O50" s="2012">
        <v>0</v>
      </c>
      <c r="P50" s="2012">
        <v>12915</v>
      </c>
      <c r="Q50" s="2075">
        <v>5831859</v>
      </c>
      <c r="R50" s="2013" t="s">
        <v>976</v>
      </c>
      <c r="S50" s="1971"/>
      <c r="T50" s="1949"/>
      <c r="U50" s="1950"/>
      <c r="V50" s="2051"/>
      <c r="W50" s="2084"/>
      <c r="X50" s="2077" t="s">
        <v>1164</v>
      </c>
      <c r="Y50" s="2012">
        <v>1323608</v>
      </c>
      <c r="Z50" s="2070">
        <v>1563599</v>
      </c>
      <c r="AA50" s="2070">
        <v>0</v>
      </c>
      <c r="AB50" s="2071">
        <v>1563599</v>
      </c>
      <c r="AC50" s="2069">
        <v>0</v>
      </c>
      <c r="AD50" s="2069">
        <v>0</v>
      </c>
      <c r="AE50" s="2070">
        <v>0</v>
      </c>
      <c r="AF50" s="2071">
        <v>2887207</v>
      </c>
      <c r="AG50" s="2012">
        <v>2944652</v>
      </c>
      <c r="AH50" s="2012">
        <v>0</v>
      </c>
      <c r="AI50" s="2075">
        <v>0</v>
      </c>
      <c r="AJ50" s="2021" t="s">
        <v>976</v>
      </c>
      <c r="AK50" s="1954"/>
    </row>
    <row r="51" spans="1:37" s="1955" customFormat="1" ht="16.5" customHeight="1">
      <c r="A51" s="2086"/>
      <c r="B51" s="2007"/>
      <c r="C51" s="2008" t="s">
        <v>1028</v>
      </c>
      <c r="D51" s="2012">
        <f>SUM(D49:D50)</f>
        <v>0</v>
      </c>
      <c r="E51" s="2069">
        <f aca="true" t="shared" si="16" ref="E51:P51">SUM(E49:E50)</f>
        <v>113909520</v>
      </c>
      <c r="F51" s="2070">
        <f t="shared" si="16"/>
        <v>5541036</v>
      </c>
      <c r="G51" s="2071">
        <f t="shared" si="16"/>
        <v>119450556</v>
      </c>
      <c r="H51" s="2012">
        <f t="shared" si="16"/>
        <v>0</v>
      </c>
      <c r="I51" s="2012">
        <f t="shared" si="16"/>
        <v>1944000</v>
      </c>
      <c r="J51" s="2012">
        <f t="shared" si="16"/>
        <v>2615615</v>
      </c>
      <c r="K51" s="2069">
        <f t="shared" si="16"/>
        <v>0</v>
      </c>
      <c r="L51" s="2069">
        <f t="shared" si="16"/>
        <v>0</v>
      </c>
      <c r="M51" s="2070">
        <f t="shared" si="16"/>
        <v>0</v>
      </c>
      <c r="N51" s="2071">
        <f>SUM(J51:L51)</f>
        <v>2615615</v>
      </c>
      <c r="O51" s="2012">
        <f t="shared" si="16"/>
        <v>0</v>
      </c>
      <c r="P51" s="2012">
        <f t="shared" si="16"/>
        <v>5020798</v>
      </c>
      <c r="Q51" s="2073">
        <f>SUM(G51,N51,O51,P51,H51,I51)</f>
        <v>129030969</v>
      </c>
      <c r="R51" s="2057" t="s">
        <v>1028</v>
      </c>
      <c r="S51" s="1971"/>
      <c r="T51" s="1949"/>
      <c r="U51" s="1950"/>
      <c r="V51" s="2058"/>
      <c r="W51" s="2087"/>
      <c r="X51" s="2016" t="str">
        <f>+C51</f>
        <v>勘定計</v>
      </c>
      <c r="Y51" s="2110">
        <f aca="true" t="shared" si="17" ref="Y51:AE51">SUM(Y49:Y50)</f>
        <v>109469836</v>
      </c>
      <c r="Z51" s="2072">
        <f t="shared" si="17"/>
        <v>19561133</v>
      </c>
      <c r="AA51" s="2072">
        <f t="shared" si="17"/>
        <v>0</v>
      </c>
      <c r="AB51" s="2072">
        <f>SUM(Z51,AA51)</f>
        <v>19561133</v>
      </c>
      <c r="AC51" s="2018">
        <f t="shared" si="17"/>
        <v>0</v>
      </c>
      <c r="AD51" s="2018">
        <f t="shared" si="17"/>
        <v>0</v>
      </c>
      <c r="AE51" s="2072">
        <f t="shared" si="17"/>
        <v>0</v>
      </c>
      <c r="AF51" s="2072">
        <f>SUM(Y51:AE51)-AB51</f>
        <v>129030969</v>
      </c>
      <c r="AG51" s="2110">
        <f>Q51-AF51</f>
        <v>0</v>
      </c>
      <c r="AH51" s="2110">
        <f>SUM(AH49:AH50)</f>
        <v>0</v>
      </c>
      <c r="AI51" s="2111">
        <f>SUM(AI49:AI50)</f>
        <v>0</v>
      </c>
      <c r="AJ51" s="2060" t="s">
        <v>1028</v>
      </c>
      <c r="AK51" s="1954"/>
    </row>
    <row r="52" spans="1:37" s="1955" customFormat="1" ht="16.5" customHeight="1">
      <c r="A52" s="2081">
        <v>93</v>
      </c>
      <c r="B52" s="1977" t="s">
        <v>629</v>
      </c>
      <c r="C52" s="2024" t="s">
        <v>977</v>
      </c>
      <c r="D52" s="2025">
        <v>0</v>
      </c>
      <c r="E52" s="2026">
        <v>34117948</v>
      </c>
      <c r="F52" s="2027">
        <v>1070290</v>
      </c>
      <c r="G52" s="2027">
        <v>35188238</v>
      </c>
      <c r="H52" s="2025">
        <v>0</v>
      </c>
      <c r="I52" s="2025">
        <v>0</v>
      </c>
      <c r="J52" s="2025">
        <v>7588571</v>
      </c>
      <c r="K52" s="2026">
        <v>0</v>
      </c>
      <c r="L52" s="2026">
        <v>0</v>
      </c>
      <c r="M52" s="2027">
        <v>0</v>
      </c>
      <c r="N52" s="2028">
        <v>7588571</v>
      </c>
      <c r="O52" s="2025">
        <v>0</v>
      </c>
      <c r="P52" s="2025">
        <v>1125511</v>
      </c>
      <c r="Q52" s="2029">
        <v>43902320</v>
      </c>
      <c r="R52" s="2030" t="s">
        <v>979</v>
      </c>
      <c r="S52" s="1971"/>
      <c r="T52" s="1949"/>
      <c r="U52" s="1950"/>
      <c r="V52" s="2045">
        <v>93</v>
      </c>
      <c r="W52" s="2082" t="s">
        <v>1165</v>
      </c>
      <c r="X52" s="2033" t="s">
        <v>1166</v>
      </c>
      <c r="Y52" s="2025">
        <v>26070117</v>
      </c>
      <c r="Z52" s="2027">
        <v>5603111</v>
      </c>
      <c r="AA52" s="2027">
        <v>0</v>
      </c>
      <c r="AB52" s="2028">
        <v>5603111</v>
      </c>
      <c r="AC52" s="2026">
        <v>0</v>
      </c>
      <c r="AD52" s="2026">
        <v>0</v>
      </c>
      <c r="AE52" s="2027">
        <v>0</v>
      </c>
      <c r="AF52" s="2028">
        <v>31673228</v>
      </c>
      <c r="AG52" s="2025">
        <v>12229092</v>
      </c>
      <c r="AH52" s="2025">
        <v>0</v>
      </c>
      <c r="AI52" s="2029">
        <v>0</v>
      </c>
      <c r="AJ52" s="2034" t="s">
        <v>979</v>
      </c>
      <c r="AK52" s="1954"/>
    </row>
    <row r="53" spans="1:37" s="1955" customFormat="1" ht="16.5" customHeight="1">
      <c r="A53" s="2083"/>
      <c r="B53" s="1991"/>
      <c r="C53" s="1992" t="s">
        <v>980</v>
      </c>
      <c r="D53" s="1993">
        <v>0</v>
      </c>
      <c r="E53" s="1994">
        <v>1293884</v>
      </c>
      <c r="F53" s="1995">
        <v>15800</v>
      </c>
      <c r="G53" s="1995">
        <v>1309684</v>
      </c>
      <c r="H53" s="1993">
        <v>0</v>
      </c>
      <c r="I53" s="1993">
        <v>0</v>
      </c>
      <c r="J53" s="1993">
        <v>1120000</v>
      </c>
      <c r="K53" s="1994">
        <v>0</v>
      </c>
      <c r="L53" s="1994">
        <v>1369000</v>
      </c>
      <c r="M53" s="1995">
        <v>1369000</v>
      </c>
      <c r="N53" s="1997">
        <v>2489000</v>
      </c>
      <c r="O53" s="1993">
        <v>0</v>
      </c>
      <c r="P53" s="1993">
        <v>4635</v>
      </c>
      <c r="Q53" s="1996">
        <v>3803319</v>
      </c>
      <c r="R53" s="1998" t="s">
        <v>982</v>
      </c>
      <c r="S53" s="1971"/>
      <c r="T53" s="1949"/>
      <c r="U53" s="1950"/>
      <c r="V53" s="2051"/>
      <c r="W53" s="2084"/>
      <c r="X53" s="2077" t="s">
        <v>1167</v>
      </c>
      <c r="Y53" s="2012">
        <v>2704847</v>
      </c>
      <c r="Z53" s="2070">
        <v>208544</v>
      </c>
      <c r="AA53" s="2070">
        <v>0</v>
      </c>
      <c r="AB53" s="2071">
        <v>208544</v>
      </c>
      <c r="AC53" s="2069">
        <v>0</v>
      </c>
      <c r="AD53" s="2069">
        <v>1112732</v>
      </c>
      <c r="AE53" s="2070">
        <v>0</v>
      </c>
      <c r="AF53" s="2071">
        <v>4026123</v>
      </c>
      <c r="AG53" s="2002">
        <v>-222804</v>
      </c>
      <c r="AH53" s="2012">
        <v>0</v>
      </c>
      <c r="AI53" s="2075">
        <v>0</v>
      </c>
      <c r="AJ53" s="2021" t="s">
        <v>982</v>
      </c>
      <c r="AK53" s="1954"/>
    </row>
    <row r="54" spans="1:37" s="1955" customFormat="1" ht="16.5" customHeight="1">
      <c r="A54" s="2083"/>
      <c r="B54" s="1991"/>
      <c r="C54" s="1992" t="s">
        <v>983</v>
      </c>
      <c r="D54" s="1993">
        <v>0</v>
      </c>
      <c r="E54" s="1994">
        <v>18731517</v>
      </c>
      <c r="F54" s="1995">
        <v>457182</v>
      </c>
      <c r="G54" s="1995">
        <v>19188699</v>
      </c>
      <c r="H54" s="1993">
        <v>0</v>
      </c>
      <c r="I54" s="1993">
        <v>0</v>
      </c>
      <c r="J54" s="1993">
        <v>10697143</v>
      </c>
      <c r="K54" s="1994">
        <v>0</v>
      </c>
      <c r="L54" s="1994">
        <v>11729000</v>
      </c>
      <c r="M54" s="1995">
        <v>11729000</v>
      </c>
      <c r="N54" s="1997">
        <v>22426143</v>
      </c>
      <c r="O54" s="1993">
        <v>0</v>
      </c>
      <c r="P54" s="1993">
        <v>730165</v>
      </c>
      <c r="Q54" s="1996">
        <v>42345007</v>
      </c>
      <c r="R54" s="1998" t="s">
        <v>985</v>
      </c>
      <c r="S54" s="1971"/>
      <c r="T54" s="1949"/>
      <c r="U54" s="1950"/>
      <c r="V54" s="2051"/>
      <c r="W54" s="2084"/>
      <c r="X54" s="2001" t="s">
        <v>1168</v>
      </c>
      <c r="Y54" s="2002">
        <v>40882991</v>
      </c>
      <c r="Z54" s="1997">
        <v>9657532</v>
      </c>
      <c r="AA54" s="1997">
        <v>0</v>
      </c>
      <c r="AB54" s="1997">
        <v>9657532</v>
      </c>
      <c r="AC54" s="1994">
        <v>0</v>
      </c>
      <c r="AD54" s="2003">
        <v>0</v>
      </c>
      <c r="AE54" s="1997">
        <v>0</v>
      </c>
      <c r="AF54" s="1997">
        <v>50540523</v>
      </c>
      <c r="AG54" s="2002">
        <v>-8195516</v>
      </c>
      <c r="AH54" s="2002">
        <v>0</v>
      </c>
      <c r="AI54" s="2004">
        <v>0</v>
      </c>
      <c r="AJ54" s="2005" t="s">
        <v>985</v>
      </c>
      <c r="AK54" s="1954"/>
    </row>
    <row r="55" spans="1:37" s="1955" customFormat="1" ht="16.5" customHeight="1">
      <c r="A55" s="2083"/>
      <c r="B55" s="1991"/>
      <c r="C55" s="1992" t="s">
        <v>986</v>
      </c>
      <c r="D55" s="1993">
        <v>0</v>
      </c>
      <c r="E55" s="1994">
        <v>30829583</v>
      </c>
      <c r="F55" s="1995">
        <v>355608</v>
      </c>
      <c r="G55" s="1995">
        <v>31185191</v>
      </c>
      <c r="H55" s="1993">
        <v>0</v>
      </c>
      <c r="I55" s="1993">
        <v>0</v>
      </c>
      <c r="J55" s="1993">
        <v>8594286</v>
      </c>
      <c r="K55" s="1994">
        <v>0</v>
      </c>
      <c r="L55" s="1994">
        <v>6866000</v>
      </c>
      <c r="M55" s="1995">
        <v>6866000</v>
      </c>
      <c r="N55" s="1997">
        <v>15460286</v>
      </c>
      <c r="O55" s="1993">
        <v>0</v>
      </c>
      <c r="P55" s="1993">
        <v>738015</v>
      </c>
      <c r="Q55" s="1996">
        <v>47383492</v>
      </c>
      <c r="R55" s="1998" t="s">
        <v>1169</v>
      </c>
      <c r="S55" s="1971"/>
      <c r="T55" s="1949"/>
      <c r="U55" s="1950"/>
      <c r="V55" s="2051"/>
      <c r="W55" s="2084"/>
      <c r="X55" s="2001" t="s">
        <v>1170</v>
      </c>
      <c r="Y55" s="2002">
        <v>30110068</v>
      </c>
      <c r="Z55" s="1997">
        <v>19410019</v>
      </c>
      <c r="AA55" s="1997">
        <v>0</v>
      </c>
      <c r="AB55" s="1997">
        <v>19410019</v>
      </c>
      <c r="AC55" s="1994">
        <v>0</v>
      </c>
      <c r="AD55" s="2003">
        <v>1708462</v>
      </c>
      <c r="AE55" s="1997">
        <v>0</v>
      </c>
      <c r="AF55" s="1997">
        <v>51228549</v>
      </c>
      <c r="AG55" s="2002">
        <v>-3845057</v>
      </c>
      <c r="AH55" s="2002">
        <v>0</v>
      </c>
      <c r="AI55" s="2004">
        <v>0</v>
      </c>
      <c r="AJ55" s="2005" t="s">
        <v>987</v>
      </c>
      <c r="AK55" s="1954"/>
    </row>
    <row r="56" spans="1:36" ht="16.5" customHeight="1">
      <c r="A56" s="2086"/>
      <c r="B56" s="2007"/>
      <c r="C56" s="2107" t="s">
        <v>1028</v>
      </c>
      <c r="D56" s="1944">
        <f>SUM(D52:D55)</f>
        <v>0</v>
      </c>
      <c r="E56" s="1945">
        <f>SUM(E52:E55)</f>
        <v>84972932</v>
      </c>
      <c r="F56" s="1946">
        <f aca="true" t="shared" si="18" ref="F56:P56">SUM(F52:F55)</f>
        <v>1898880</v>
      </c>
      <c r="G56" s="1946">
        <f t="shared" si="18"/>
        <v>86871812</v>
      </c>
      <c r="H56" s="1944">
        <f t="shared" si="18"/>
        <v>0</v>
      </c>
      <c r="I56" s="1944">
        <f t="shared" si="18"/>
        <v>0</v>
      </c>
      <c r="J56" s="1944">
        <f t="shared" si="18"/>
        <v>28000000</v>
      </c>
      <c r="K56" s="1945">
        <f t="shared" si="18"/>
        <v>0</v>
      </c>
      <c r="L56" s="1945">
        <f t="shared" si="18"/>
        <v>19964000</v>
      </c>
      <c r="M56" s="1946">
        <f t="shared" si="18"/>
        <v>19964000</v>
      </c>
      <c r="N56" s="2112">
        <f>SUM(J56:L56)</f>
        <v>47964000</v>
      </c>
      <c r="O56" s="1944">
        <f t="shared" si="18"/>
        <v>0</v>
      </c>
      <c r="P56" s="1944">
        <f t="shared" si="18"/>
        <v>2598326</v>
      </c>
      <c r="Q56" s="1952">
        <f>SUM(G56,N56,O56,P56,H56,I56)</f>
        <v>137434138</v>
      </c>
      <c r="R56" s="2113" t="s">
        <v>1028</v>
      </c>
      <c r="S56" s="1971"/>
      <c r="T56" s="1949"/>
      <c r="U56" s="1950"/>
      <c r="V56" s="2058"/>
      <c r="W56" s="2087"/>
      <c r="X56" s="2109" t="str">
        <f>+C56</f>
        <v>勘定計</v>
      </c>
      <c r="Y56" s="2114">
        <f>SUM(Y52:Y55)</f>
        <v>99768023</v>
      </c>
      <c r="Z56" s="2115">
        <f>SUM(Z52:Z55)</f>
        <v>34879206</v>
      </c>
      <c r="AA56" s="2115">
        <f aca="true" t="shared" si="19" ref="AA56:AI56">SUM(AA52:AA55)</f>
        <v>0</v>
      </c>
      <c r="AB56" s="2115">
        <f>SUM(Z56,AA56)</f>
        <v>34879206</v>
      </c>
      <c r="AC56" s="2116">
        <f t="shared" si="19"/>
        <v>0</v>
      </c>
      <c r="AD56" s="2116">
        <f t="shared" si="19"/>
        <v>2821194</v>
      </c>
      <c r="AE56" s="2115">
        <f t="shared" si="19"/>
        <v>0</v>
      </c>
      <c r="AF56" s="2115">
        <f>SUM(Y56:AE56)-AB56</f>
        <v>137468423</v>
      </c>
      <c r="AG56" s="2117">
        <f t="shared" si="19"/>
        <v>-34285</v>
      </c>
      <c r="AH56" s="2114">
        <f t="shared" si="19"/>
        <v>0</v>
      </c>
      <c r="AI56" s="2118">
        <f t="shared" si="19"/>
        <v>0</v>
      </c>
      <c r="AJ56" s="2119" t="s">
        <v>1028</v>
      </c>
    </row>
    <row r="57" spans="1:36" ht="16.5" customHeight="1" thickBot="1">
      <c r="A57" s="2120">
        <v>95</v>
      </c>
      <c r="B57" s="2121" t="s">
        <v>988</v>
      </c>
      <c r="C57" s="2122" t="s">
        <v>989</v>
      </c>
      <c r="D57" s="2123">
        <v>0</v>
      </c>
      <c r="E57" s="2124">
        <v>66859041</v>
      </c>
      <c r="F57" s="2125">
        <v>2223310</v>
      </c>
      <c r="G57" s="2125">
        <v>69082351</v>
      </c>
      <c r="H57" s="2123">
        <v>0</v>
      </c>
      <c r="I57" s="2123">
        <v>0</v>
      </c>
      <c r="J57" s="2123">
        <v>16493000</v>
      </c>
      <c r="K57" s="2124">
        <v>0</v>
      </c>
      <c r="L57" s="2124">
        <v>2348000</v>
      </c>
      <c r="M57" s="2125">
        <v>2348000</v>
      </c>
      <c r="N57" s="2126">
        <v>18841000</v>
      </c>
      <c r="O57" s="2123">
        <v>6703885</v>
      </c>
      <c r="P57" s="2123">
        <v>1566018</v>
      </c>
      <c r="Q57" s="2127">
        <v>96193254</v>
      </c>
      <c r="R57" s="2128" t="s">
        <v>992</v>
      </c>
      <c r="S57" s="1971"/>
      <c r="T57" s="1949"/>
      <c r="U57" s="1950"/>
      <c r="V57" s="2129">
        <v>95</v>
      </c>
      <c r="W57" s="2130" t="s">
        <v>1171</v>
      </c>
      <c r="X57" s="2131" t="s">
        <v>1172</v>
      </c>
      <c r="Y57" s="2123">
        <v>46764283</v>
      </c>
      <c r="Z57" s="2125">
        <v>34793598</v>
      </c>
      <c r="AA57" s="2125">
        <v>0</v>
      </c>
      <c r="AB57" s="2126">
        <v>34793598</v>
      </c>
      <c r="AC57" s="2124">
        <v>0</v>
      </c>
      <c r="AD57" s="2124">
        <v>429505</v>
      </c>
      <c r="AE57" s="2125">
        <v>6703074</v>
      </c>
      <c r="AF57" s="2126">
        <v>88690460</v>
      </c>
      <c r="AG57" s="2123">
        <v>7502794</v>
      </c>
      <c r="AH57" s="2123">
        <v>49973</v>
      </c>
      <c r="AI57" s="2127">
        <v>2043788</v>
      </c>
      <c r="AJ57" s="2132" t="s">
        <v>992</v>
      </c>
    </row>
    <row r="58" spans="1:36" ht="16.5" customHeight="1">
      <c r="A58" s="2133"/>
      <c r="B58" s="2133"/>
      <c r="C58" s="2134"/>
      <c r="D58" s="1917"/>
      <c r="E58" s="1917"/>
      <c r="F58" s="1917"/>
      <c r="G58" s="1917"/>
      <c r="H58" s="1917"/>
      <c r="I58" s="1917"/>
      <c r="J58" s="1917"/>
      <c r="K58" s="1917"/>
      <c r="L58" s="1917"/>
      <c r="M58" s="1917"/>
      <c r="N58" s="1950"/>
      <c r="O58" s="1917"/>
      <c r="P58" s="1949" t="s">
        <v>1173</v>
      </c>
      <c r="Q58" s="1917"/>
      <c r="R58" s="2135"/>
      <c r="S58" s="2135"/>
      <c r="T58" s="1949"/>
      <c r="U58" s="1950"/>
      <c r="V58" s="2135"/>
      <c r="W58" s="2135"/>
      <c r="X58" s="2136"/>
      <c r="Y58" s="1917"/>
      <c r="Z58" s="1917"/>
      <c r="AA58" s="1917"/>
      <c r="AB58" s="1949"/>
      <c r="AC58" s="1917"/>
      <c r="AD58" s="1917"/>
      <c r="AE58" s="1917"/>
      <c r="AF58" s="1949"/>
      <c r="AG58" s="1917"/>
      <c r="AH58" s="1949" t="s">
        <v>1173</v>
      </c>
      <c r="AI58" s="1917"/>
      <c r="AJ58" s="2133"/>
    </row>
    <row r="59" spans="2:41" ht="13.5">
      <c r="B59" s="2138"/>
      <c r="C59" s="2138"/>
      <c r="D59" s="2138"/>
      <c r="E59" s="2138"/>
      <c r="F59" s="2138"/>
      <c r="G59" s="2138"/>
      <c r="H59" s="2138"/>
      <c r="I59" s="2138"/>
      <c r="J59" s="2138"/>
      <c r="K59" s="2138"/>
      <c r="L59" s="2138"/>
      <c r="M59" s="2138"/>
      <c r="N59" s="2138"/>
      <c r="O59" s="2138"/>
      <c r="P59" s="2138"/>
      <c r="Q59" s="2138"/>
      <c r="R59" s="2138"/>
      <c r="S59" s="2138"/>
      <c r="T59" s="2138"/>
      <c r="U59" s="2138"/>
      <c r="V59" s="2138"/>
      <c r="W59" s="2138"/>
      <c r="X59" s="2138"/>
      <c r="Y59" s="2138"/>
      <c r="Z59" s="2138"/>
      <c r="AA59" s="2138"/>
      <c r="AB59" s="2139"/>
      <c r="AC59" s="2140"/>
      <c r="AD59" s="2140"/>
      <c r="AE59" s="1918"/>
      <c r="AF59" s="1918"/>
      <c r="AG59" s="1918"/>
      <c r="AH59" s="1755"/>
      <c r="AI59" s="1918"/>
      <c r="AJ59" s="25"/>
      <c r="AK59" s="2141"/>
      <c r="AN59" s="2141"/>
      <c r="AO59" s="2141"/>
    </row>
    <row r="60" spans="2:36" ht="13.5">
      <c r="B60" s="2138"/>
      <c r="C60" s="2138"/>
      <c r="D60" s="2138"/>
      <c r="E60" s="2138"/>
      <c r="F60" s="2138"/>
      <c r="G60" s="2138"/>
      <c r="H60" s="2138"/>
      <c r="I60" s="2138"/>
      <c r="J60" s="2138"/>
      <c r="K60" s="2138"/>
      <c r="L60" s="2138"/>
      <c r="M60" s="2138"/>
      <c r="N60" s="2138"/>
      <c r="O60" s="2138"/>
      <c r="P60" s="2138"/>
      <c r="Q60" s="2138"/>
      <c r="R60" s="2138"/>
      <c r="S60" s="2138"/>
      <c r="T60" s="2138"/>
      <c r="U60" s="2138"/>
      <c r="V60" s="2138"/>
      <c r="W60" s="2138"/>
      <c r="X60" s="2138"/>
      <c r="Y60" s="2138"/>
      <c r="Z60" s="2138"/>
      <c r="AA60" s="2138"/>
      <c r="AB60" s="2138"/>
      <c r="AC60" s="2139"/>
      <c r="AD60" s="2140"/>
      <c r="AE60" s="2140"/>
      <c r="AF60" s="1918"/>
      <c r="AG60" s="2142"/>
      <c r="AH60" s="1918"/>
      <c r="AI60" s="1755"/>
      <c r="AJ60" s="1918"/>
    </row>
    <row r="61" spans="2:36" ht="13.5">
      <c r="B61" s="2138"/>
      <c r="C61" s="2138"/>
      <c r="D61" s="2138"/>
      <c r="E61" s="2138"/>
      <c r="F61" s="2138"/>
      <c r="G61" s="2138"/>
      <c r="H61" s="2138"/>
      <c r="I61" s="2138"/>
      <c r="J61" s="2138"/>
      <c r="K61" s="2138"/>
      <c r="L61" s="2138"/>
      <c r="M61" s="2138"/>
      <c r="N61" s="2138"/>
      <c r="O61" s="2138"/>
      <c r="P61" s="2138"/>
      <c r="Q61" s="2138"/>
      <c r="R61" s="2138"/>
      <c r="S61" s="2138"/>
      <c r="T61" s="2138"/>
      <c r="U61" s="2138"/>
      <c r="V61" s="2138"/>
      <c r="W61" s="2138"/>
      <c r="X61" s="2138"/>
      <c r="Y61" s="2138"/>
      <c r="Z61" s="2138"/>
      <c r="AA61" s="2138"/>
      <c r="AB61" s="2138"/>
      <c r="AC61" s="2139"/>
      <c r="AD61" s="2140"/>
      <c r="AE61" s="2140"/>
      <c r="AF61" s="1918"/>
      <c r="AG61" s="2142"/>
      <c r="AH61" s="1918"/>
      <c r="AI61" s="1755"/>
      <c r="AJ61" s="1918"/>
    </row>
    <row r="62" spans="2:36" ht="13.5">
      <c r="B62" s="2138"/>
      <c r="C62" s="2138"/>
      <c r="D62" s="2138"/>
      <c r="E62" s="2138"/>
      <c r="F62" s="2138"/>
      <c r="G62" s="2138"/>
      <c r="H62" s="2138"/>
      <c r="I62" s="2138"/>
      <c r="J62" s="2138"/>
      <c r="K62" s="2138"/>
      <c r="L62" s="2138"/>
      <c r="M62" s="2138"/>
      <c r="N62" s="2138"/>
      <c r="O62" s="2138"/>
      <c r="P62" s="2138"/>
      <c r="Q62" s="2138"/>
      <c r="R62" s="2138"/>
      <c r="S62" s="2138"/>
      <c r="T62" s="2138"/>
      <c r="U62" s="2138"/>
      <c r="V62" s="2138"/>
      <c r="W62" s="2138"/>
      <c r="X62" s="2138"/>
      <c r="Y62" s="2138"/>
      <c r="Z62" s="2138"/>
      <c r="AA62" s="2138"/>
      <c r="AB62" s="2138"/>
      <c r="AC62" s="2138"/>
      <c r="AD62" s="1918"/>
      <c r="AE62" s="1918"/>
      <c r="AF62" s="1918"/>
      <c r="AG62" s="1918"/>
      <c r="AH62" s="1918"/>
      <c r="AI62" s="1755"/>
      <c r="AJ62" s="1918"/>
    </row>
    <row r="63" spans="2:36" ht="13.5">
      <c r="B63" s="2138"/>
      <c r="C63" s="2138"/>
      <c r="D63" s="2138"/>
      <c r="E63" s="2138"/>
      <c r="F63" s="2138"/>
      <c r="G63" s="2138"/>
      <c r="H63" s="2138"/>
      <c r="I63" s="2138"/>
      <c r="J63" s="2138"/>
      <c r="K63" s="2138"/>
      <c r="L63" s="2138"/>
      <c r="M63" s="2138"/>
      <c r="N63" s="2138"/>
      <c r="O63" s="2138"/>
      <c r="P63" s="2138"/>
      <c r="Q63" s="2138"/>
      <c r="R63" s="2138"/>
      <c r="S63" s="2138"/>
      <c r="T63" s="2138"/>
      <c r="U63" s="2138"/>
      <c r="V63" s="2138"/>
      <c r="W63" s="2138"/>
      <c r="X63" s="2138"/>
      <c r="Y63" s="2138"/>
      <c r="Z63" s="2138"/>
      <c r="AA63" s="2138"/>
      <c r="AB63" s="2138"/>
      <c r="AC63" s="2138"/>
      <c r="AD63" s="1918"/>
      <c r="AE63" s="1918"/>
      <c r="AF63" s="1918"/>
      <c r="AG63" s="1918"/>
      <c r="AH63" s="1918"/>
      <c r="AI63" s="1755"/>
      <c r="AJ63" s="1918"/>
    </row>
    <row r="64" spans="2:36" ht="13.5">
      <c r="B64" s="2138"/>
      <c r="C64" s="2138"/>
      <c r="D64" s="2138"/>
      <c r="E64" s="2138"/>
      <c r="F64" s="2138"/>
      <c r="G64" s="2138"/>
      <c r="H64" s="2138"/>
      <c r="I64" s="2138"/>
      <c r="J64" s="2138"/>
      <c r="K64" s="2138"/>
      <c r="L64" s="2138"/>
      <c r="M64" s="2138"/>
      <c r="N64" s="2138"/>
      <c r="O64" s="2138"/>
      <c r="P64" s="2138"/>
      <c r="Q64" s="2138"/>
      <c r="R64" s="2138"/>
      <c r="S64" s="2138"/>
      <c r="T64" s="2138"/>
      <c r="U64" s="2138"/>
      <c r="V64" s="2138"/>
      <c r="W64" s="2138"/>
      <c r="X64" s="2138"/>
      <c r="Y64" s="2138"/>
      <c r="Z64" s="2138"/>
      <c r="AA64" s="2138"/>
      <c r="AB64" s="2138"/>
      <c r="AC64" s="2138"/>
      <c r="AD64" s="1918"/>
      <c r="AE64" s="1918"/>
      <c r="AF64" s="1918"/>
      <c r="AG64" s="1918"/>
      <c r="AH64" s="1918"/>
      <c r="AI64" s="1755"/>
      <c r="AJ64" s="1918"/>
    </row>
    <row r="65" spans="2:36" ht="13.5">
      <c r="B65" s="2138"/>
      <c r="C65" s="2138"/>
      <c r="D65" s="2138"/>
      <c r="E65" s="2138"/>
      <c r="F65" s="2138"/>
      <c r="G65" s="2138"/>
      <c r="H65" s="2138"/>
      <c r="I65" s="2138"/>
      <c r="J65" s="2138"/>
      <c r="K65" s="2138"/>
      <c r="L65" s="2138"/>
      <c r="M65" s="2138"/>
      <c r="N65" s="2138"/>
      <c r="O65" s="2138"/>
      <c r="P65" s="2138"/>
      <c r="Q65" s="2138"/>
      <c r="R65" s="2138"/>
      <c r="S65" s="2138"/>
      <c r="T65" s="2138"/>
      <c r="U65" s="2138"/>
      <c r="V65" s="2138"/>
      <c r="W65" s="2138"/>
      <c r="X65" s="2138"/>
      <c r="Y65" s="2138"/>
      <c r="Z65" s="2138"/>
      <c r="AA65" s="2138"/>
      <c r="AB65" s="2138"/>
      <c r="AC65" s="2138"/>
      <c r="AD65" s="1918"/>
      <c r="AE65" s="1918"/>
      <c r="AF65" s="1918"/>
      <c r="AG65" s="1918"/>
      <c r="AH65" s="1918"/>
      <c r="AI65" s="1755"/>
      <c r="AJ65" s="1918"/>
    </row>
    <row r="66" spans="2:36" ht="13.5">
      <c r="B66" s="2138"/>
      <c r="C66" s="2138"/>
      <c r="D66" s="2138"/>
      <c r="E66" s="2138"/>
      <c r="F66" s="2138"/>
      <c r="G66" s="2138"/>
      <c r="H66" s="2138"/>
      <c r="I66" s="2138"/>
      <c r="J66" s="2138"/>
      <c r="K66" s="2138"/>
      <c r="L66" s="2138"/>
      <c r="M66" s="2138"/>
      <c r="N66" s="2138"/>
      <c r="O66" s="2138"/>
      <c r="P66" s="2138"/>
      <c r="Q66" s="2138"/>
      <c r="R66" s="2138"/>
      <c r="S66" s="2138"/>
      <c r="T66" s="2138"/>
      <c r="U66" s="2138"/>
      <c r="V66" s="2138"/>
      <c r="W66" s="2138"/>
      <c r="X66" s="2138"/>
      <c r="Y66" s="2138"/>
      <c r="Z66" s="2138"/>
      <c r="AA66" s="2138"/>
      <c r="AB66" s="2138"/>
      <c r="AC66" s="2138"/>
      <c r="AD66" s="1918"/>
      <c r="AE66" s="1918"/>
      <c r="AF66" s="1918"/>
      <c r="AG66" s="1918"/>
      <c r="AH66" s="1918"/>
      <c r="AI66" s="1755"/>
      <c r="AJ66" s="1918"/>
    </row>
    <row r="67" spans="2:36" ht="13.5">
      <c r="B67" s="2138"/>
      <c r="C67" s="2138"/>
      <c r="D67" s="2138"/>
      <c r="E67" s="2138"/>
      <c r="F67" s="2138"/>
      <c r="G67" s="2138"/>
      <c r="H67" s="2138"/>
      <c r="I67" s="2138"/>
      <c r="J67" s="2138"/>
      <c r="K67" s="2138"/>
      <c r="L67" s="2138"/>
      <c r="M67" s="2138"/>
      <c r="N67" s="2138"/>
      <c r="O67" s="2138"/>
      <c r="P67" s="2138"/>
      <c r="Q67" s="2138"/>
      <c r="R67" s="2138"/>
      <c r="S67" s="2138"/>
      <c r="T67" s="2138"/>
      <c r="U67" s="2138"/>
      <c r="V67" s="2138"/>
      <c r="W67" s="2138"/>
      <c r="X67" s="2138"/>
      <c r="Y67" s="2138"/>
      <c r="Z67" s="2138"/>
      <c r="AA67" s="2138"/>
      <c r="AB67" s="2138"/>
      <c r="AC67" s="2138"/>
      <c r="AD67" s="1918"/>
      <c r="AE67" s="1918"/>
      <c r="AF67" s="1918"/>
      <c r="AG67" s="1918"/>
      <c r="AH67" s="1918"/>
      <c r="AI67" s="1755"/>
      <c r="AJ67" s="1918"/>
    </row>
    <row r="68" spans="2:36" ht="13.5">
      <c r="B68" s="2138"/>
      <c r="C68" s="2138"/>
      <c r="D68" s="2138"/>
      <c r="E68" s="2138"/>
      <c r="F68" s="2138"/>
      <c r="G68" s="2138"/>
      <c r="H68" s="2138"/>
      <c r="I68" s="2138"/>
      <c r="J68" s="2138"/>
      <c r="K68" s="2138"/>
      <c r="L68" s="2138"/>
      <c r="M68" s="2138"/>
      <c r="N68" s="2138"/>
      <c r="O68" s="2138"/>
      <c r="P68" s="2138"/>
      <c r="Q68" s="2138"/>
      <c r="R68" s="2138"/>
      <c r="S68" s="2138"/>
      <c r="T68" s="2138"/>
      <c r="U68" s="2138"/>
      <c r="V68" s="2138"/>
      <c r="W68" s="2138"/>
      <c r="X68" s="2138"/>
      <c r="Y68" s="2138"/>
      <c r="Z68" s="2138"/>
      <c r="AA68" s="2138"/>
      <c r="AB68" s="2138"/>
      <c r="AC68" s="2138"/>
      <c r="AD68" s="1918"/>
      <c r="AE68" s="1918"/>
      <c r="AF68" s="1918"/>
      <c r="AG68" s="1918"/>
      <c r="AH68" s="1918"/>
      <c r="AI68" s="1755"/>
      <c r="AJ68" s="1918"/>
    </row>
    <row r="69" spans="2:36" ht="13.5">
      <c r="B69" s="2138"/>
      <c r="C69" s="2138"/>
      <c r="D69" s="2138"/>
      <c r="E69" s="2138"/>
      <c r="F69" s="2138"/>
      <c r="G69" s="2138"/>
      <c r="H69" s="2138"/>
      <c r="I69" s="2138"/>
      <c r="J69" s="2138"/>
      <c r="K69" s="2138"/>
      <c r="L69" s="2138"/>
      <c r="M69" s="2138"/>
      <c r="N69" s="2138"/>
      <c r="O69" s="2138"/>
      <c r="P69" s="2138"/>
      <c r="Q69" s="2138"/>
      <c r="R69" s="2138"/>
      <c r="S69" s="2138"/>
      <c r="T69" s="2138"/>
      <c r="U69" s="2138"/>
      <c r="V69" s="2138"/>
      <c r="W69" s="2138"/>
      <c r="X69" s="2138"/>
      <c r="Y69" s="2138"/>
      <c r="Z69" s="2138"/>
      <c r="AA69" s="2138"/>
      <c r="AB69" s="2138"/>
      <c r="AC69" s="2138"/>
      <c r="AD69" s="1918"/>
      <c r="AE69" s="1918"/>
      <c r="AF69" s="1918"/>
      <c r="AG69" s="1918"/>
      <c r="AH69" s="1918"/>
      <c r="AI69" s="1755"/>
      <c r="AJ69" s="1918"/>
    </row>
    <row r="70" spans="2:36" ht="13.5">
      <c r="B70" s="2138"/>
      <c r="C70" s="2138"/>
      <c r="D70" s="2138"/>
      <c r="E70" s="2138"/>
      <c r="F70" s="2138"/>
      <c r="G70" s="2138"/>
      <c r="H70" s="2138"/>
      <c r="I70" s="2138"/>
      <c r="J70" s="2138"/>
      <c r="K70" s="2138"/>
      <c r="L70" s="2138"/>
      <c r="M70" s="2138"/>
      <c r="N70" s="2138"/>
      <c r="O70" s="2138"/>
      <c r="P70" s="2138"/>
      <c r="Q70" s="2138"/>
      <c r="R70" s="2138"/>
      <c r="S70" s="2138"/>
      <c r="T70" s="2138"/>
      <c r="U70" s="2138"/>
      <c r="V70" s="2138"/>
      <c r="W70" s="2138"/>
      <c r="X70" s="2138"/>
      <c r="Y70" s="2138"/>
      <c r="Z70" s="2138"/>
      <c r="AA70" s="2138"/>
      <c r="AB70" s="2138"/>
      <c r="AC70" s="2138"/>
      <c r="AD70" s="1918"/>
      <c r="AE70" s="1918"/>
      <c r="AF70" s="1918"/>
      <c r="AG70" s="1918"/>
      <c r="AH70" s="1918"/>
      <c r="AI70" s="1755"/>
      <c r="AJ70" s="1918"/>
    </row>
    <row r="71" spans="2:36" ht="13.5">
      <c r="B71" s="2138"/>
      <c r="C71" s="2138"/>
      <c r="D71" s="2138"/>
      <c r="E71" s="2138"/>
      <c r="F71" s="2138"/>
      <c r="G71" s="2138"/>
      <c r="H71" s="2138"/>
      <c r="I71" s="2138"/>
      <c r="J71" s="2138"/>
      <c r="K71" s="2138"/>
      <c r="L71" s="2138"/>
      <c r="M71" s="2138"/>
      <c r="N71" s="2138"/>
      <c r="O71" s="2138"/>
      <c r="P71" s="2138"/>
      <c r="Q71" s="2138"/>
      <c r="R71" s="2138"/>
      <c r="S71" s="2138"/>
      <c r="T71" s="2138"/>
      <c r="U71" s="2138"/>
      <c r="V71" s="2138"/>
      <c r="W71" s="2138"/>
      <c r="X71" s="2138"/>
      <c r="Y71" s="2138"/>
      <c r="Z71" s="2138"/>
      <c r="AA71" s="2138"/>
      <c r="AB71" s="2138"/>
      <c r="AC71" s="2138"/>
      <c r="AD71" s="1918"/>
      <c r="AE71" s="1918"/>
      <c r="AF71" s="1918"/>
      <c r="AG71" s="1918"/>
      <c r="AH71" s="1918"/>
      <c r="AI71" s="1755"/>
      <c r="AJ71" s="1918"/>
    </row>
    <row r="72" spans="2:36" ht="13.5">
      <c r="B72" s="2138"/>
      <c r="C72" s="2138"/>
      <c r="D72" s="2138"/>
      <c r="E72" s="2138"/>
      <c r="F72" s="2138"/>
      <c r="G72" s="2138"/>
      <c r="H72" s="2138"/>
      <c r="I72" s="2138"/>
      <c r="J72" s="2138"/>
      <c r="K72" s="2138"/>
      <c r="L72" s="2138"/>
      <c r="M72" s="2138"/>
      <c r="N72" s="2138"/>
      <c r="O72" s="2138"/>
      <c r="P72" s="2138"/>
      <c r="Q72" s="2138"/>
      <c r="R72" s="2138"/>
      <c r="S72" s="2138"/>
      <c r="T72" s="2138"/>
      <c r="U72" s="2138"/>
      <c r="V72" s="2138"/>
      <c r="W72" s="2138"/>
      <c r="X72" s="2138"/>
      <c r="Y72" s="2138"/>
      <c r="Z72" s="2138"/>
      <c r="AA72" s="2138"/>
      <c r="AB72" s="2138"/>
      <c r="AC72" s="2138"/>
      <c r="AD72" s="1918"/>
      <c r="AE72" s="1918"/>
      <c r="AF72" s="1918"/>
      <c r="AG72" s="1918"/>
      <c r="AH72" s="1918"/>
      <c r="AI72" s="1755"/>
      <c r="AJ72" s="1918"/>
    </row>
    <row r="73" spans="2:36" ht="13.5">
      <c r="B73" s="2138"/>
      <c r="C73" s="2138"/>
      <c r="D73" s="2138"/>
      <c r="E73" s="2138"/>
      <c r="F73" s="2138"/>
      <c r="G73" s="2138"/>
      <c r="H73" s="2138"/>
      <c r="I73" s="2138"/>
      <c r="J73" s="2138"/>
      <c r="K73" s="2138"/>
      <c r="L73" s="2138"/>
      <c r="M73" s="2138"/>
      <c r="N73" s="2138"/>
      <c r="O73" s="2138"/>
      <c r="P73" s="2138"/>
      <c r="Q73" s="2138"/>
      <c r="R73" s="2138"/>
      <c r="S73" s="2138"/>
      <c r="T73" s="2138"/>
      <c r="U73" s="2138"/>
      <c r="V73" s="2138"/>
      <c r="W73" s="2138"/>
      <c r="X73" s="2138"/>
      <c r="Y73" s="2138"/>
      <c r="Z73" s="2138"/>
      <c r="AA73" s="2138"/>
      <c r="AB73" s="2138"/>
      <c r="AC73" s="2138"/>
      <c r="AD73" s="1918"/>
      <c r="AE73" s="1918"/>
      <c r="AF73" s="1918"/>
      <c r="AG73" s="1918"/>
      <c r="AH73" s="1918"/>
      <c r="AI73" s="1755"/>
      <c r="AJ73" s="1918"/>
    </row>
    <row r="74" spans="2:36" ht="13.5">
      <c r="B74" s="2138"/>
      <c r="C74" s="2138"/>
      <c r="D74" s="2138"/>
      <c r="E74" s="2138"/>
      <c r="F74" s="2138"/>
      <c r="G74" s="2138"/>
      <c r="H74" s="2138"/>
      <c r="I74" s="2138"/>
      <c r="J74" s="2138"/>
      <c r="K74" s="2138"/>
      <c r="L74" s="2138"/>
      <c r="M74" s="2138"/>
      <c r="N74" s="2138"/>
      <c r="O74" s="2138"/>
      <c r="P74" s="2138"/>
      <c r="Q74" s="2138"/>
      <c r="R74" s="2138"/>
      <c r="S74" s="2138"/>
      <c r="T74" s="2138"/>
      <c r="U74" s="2138"/>
      <c r="V74" s="2138"/>
      <c r="W74" s="2138"/>
      <c r="X74" s="2138"/>
      <c r="Y74" s="2138"/>
      <c r="Z74" s="2138"/>
      <c r="AA74" s="2138"/>
      <c r="AB74" s="2138"/>
      <c r="AC74" s="2138"/>
      <c r="AD74" s="1918"/>
      <c r="AE74" s="1918"/>
      <c r="AF74" s="1918"/>
      <c r="AG74" s="1918"/>
      <c r="AH74" s="1918"/>
      <c r="AI74" s="1755"/>
      <c r="AJ74" s="1918"/>
    </row>
    <row r="75" spans="2:36" ht="13.5">
      <c r="B75" s="2138"/>
      <c r="C75" s="2138"/>
      <c r="D75" s="2138"/>
      <c r="E75" s="2138"/>
      <c r="F75" s="2138"/>
      <c r="G75" s="2138"/>
      <c r="H75" s="2138"/>
      <c r="I75" s="2138"/>
      <c r="J75" s="2138"/>
      <c r="K75" s="2138"/>
      <c r="L75" s="2138"/>
      <c r="M75" s="2138"/>
      <c r="N75" s="2138"/>
      <c r="O75" s="2138"/>
      <c r="P75" s="2138"/>
      <c r="Q75" s="2138"/>
      <c r="R75" s="2138"/>
      <c r="S75" s="2138"/>
      <c r="T75" s="2138"/>
      <c r="U75" s="2138"/>
      <c r="V75" s="2138"/>
      <c r="W75" s="2138"/>
      <c r="X75" s="2138"/>
      <c r="Y75" s="2138"/>
      <c r="Z75" s="2138"/>
      <c r="AA75" s="2138"/>
      <c r="AB75" s="2138"/>
      <c r="AC75" s="2138"/>
      <c r="AD75" s="1918"/>
      <c r="AE75" s="1918"/>
      <c r="AF75" s="1918"/>
      <c r="AG75" s="1918"/>
      <c r="AH75" s="1918"/>
      <c r="AI75" s="1755"/>
      <c r="AJ75" s="1918"/>
    </row>
    <row r="76" spans="2:36" ht="13.5">
      <c r="B76" s="2138"/>
      <c r="C76" s="2138"/>
      <c r="D76" s="2138"/>
      <c r="E76" s="2138"/>
      <c r="F76" s="2138"/>
      <c r="G76" s="2138"/>
      <c r="H76" s="2138"/>
      <c r="I76" s="2138"/>
      <c r="J76" s="2138"/>
      <c r="K76" s="2138"/>
      <c r="L76" s="2138"/>
      <c r="M76" s="2138"/>
      <c r="N76" s="2138"/>
      <c r="O76" s="2138"/>
      <c r="P76" s="2138"/>
      <c r="Q76" s="2138"/>
      <c r="R76" s="2138"/>
      <c r="S76" s="2138"/>
      <c r="T76" s="2138"/>
      <c r="U76" s="2138"/>
      <c r="V76" s="2138"/>
      <c r="W76" s="2138"/>
      <c r="X76" s="2138"/>
      <c r="Y76" s="2138"/>
      <c r="Z76" s="2138"/>
      <c r="AA76" s="2138"/>
      <c r="AB76" s="2138"/>
      <c r="AC76" s="2138"/>
      <c r="AD76" s="1918"/>
      <c r="AE76" s="1918"/>
      <c r="AF76" s="1918"/>
      <c r="AG76" s="1918"/>
      <c r="AH76" s="1918"/>
      <c r="AI76" s="1755"/>
      <c r="AJ76" s="1918"/>
    </row>
    <row r="77" spans="2:36" ht="13.5">
      <c r="B77" s="2138"/>
      <c r="C77" s="2138"/>
      <c r="D77" s="2138"/>
      <c r="E77" s="2138"/>
      <c r="F77" s="2138"/>
      <c r="G77" s="2138"/>
      <c r="H77" s="2138"/>
      <c r="I77" s="2138"/>
      <c r="J77" s="2138"/>
      <c r="K77" s="2138"/>
      <c r="L77" s="2138"/>
      <c r="M77" s="2138"/>
      <c r="N77" s="2138"/>
      <c r="O77" s="2138"/>
      <c r="P77" s="2138"/>
      <c r="Q77" s="2138"/>
      <c r="R77" s="2138"/>
      <c r="S77" s="2138"/>
      <c r="T77" s="2138"/>
      <c r="U77" s="2138"/>
      <c r="V77" s="2138"/>
      <c r="W77" s="2138"/>
      <c r="X77" s="2138"/>
      <c r="Y77" s="2138"/>
      <c r="Z77" s="2138"/>
      <c r="AA77" s="2138"/>
      <c r="AB77" s="2138"/>
      <c r="AC77" s="2138"/>
      <c r="AD77" s="1918"/>
      <c r="AE77" s="1918"/>
      <c r="AF77" s="1918"/>
      <c r="AG77" s="1918"/>
      <c r="AH77" s="1918"/>
      <c r="AI77" s="1755"/>
      <c r="AJ77" s="1918"/>
    </row>
    <row r="78" spans="2:36" ht="13.5">
      <c r="B78" s="2138"/>
      <c r="C78" s="2138"/>
      <c r="D78" s="2138"/>
      <c r="E78" s="2138"/>
      <c r="F78" s="2138"/>
      <c r="G78" s="2138"/>
      <c r="H78" s="2138"/>
      <c r="I78" s="2138"/>
      <c r="J78" s="2138"/>
      <c r="K78" s="2138"/>
      <c r="L78" s="2138"/>
      <c r="M78" s="2138"/>
      <c r="N78" s="2138"/>
      <c r="O78" s="2138"/>
      <c r="P78" s="2138"/>
      <c r="Q78" s="2138"/>
      <c r="R78" s="2138"/>
      <c r="S78" s="2138"/>
      <c r="T78" s="2138"/>
      <c r="U78" s="2138"/>
      <c r="V78" s="2138"/>
      <c r="W78" s="2138"/>
      <c r="X78" s="2138"/>
      <c r="Y78" s="2138"/>
      <c r="Z78" s="2138"/>
      <c r="AA78" s="2138"/>
      <c r="AB78" s="2138"/>
      <c r="AC78" s="2138"/>
      <c r="AD78" s="1918"/>
      <c r="AE78" s="1918"/>
      <c r="AF78" s="1918"/>
      <c r="AG78" s="1918"/>
      <c r="AH78" s="1918"/>
      <c r="AI78" s="1755"/>
      <c r="AJ78" s="1918"/>
    </row>
    <row r="79" spans="2:36" ht="13.5">
      <c r="B79" s="2138"/>
      <c r="C79" s="2138"/>
      <c r="D79" s="2138"/>
      <c r="E79" s="2138"/>
      <c r="F79" s="2138"/>
      <c r="G79" s="2138"/>
      <c r="H79" s="2138"/>
      <c r="I79" s="2138"/>
      <c r="J79" s="2138"/>
      <c r="K79" s="2138"/>
      <c r="L79" s="2138"/>
      <c r="M79" s="2138"/>
      <c r="N79" s="2138"/>
      <c r="O79" s="2138"/>
      <c r="P79" s="2138"/>
      <c r="Q79" s="2138"/>
      <c r="R79" s="2138"/>
      <c r="S79" s="2138"/>
      <c r="T79" s="2138"/>
      <c r="U79" s="2138"/>
      <c r="V79" s="2138"/>
      <c r="W79" s="2138"/>
      <c r="X79" s="2138"/>
      <c r="Y79" s="2138"/>
      <c r="Z79" s="2138"/>
      <c r="AA79" s="2138"/>
      <c r="AB79" s="2138"/>
      <c r="AC79" s="2138"/>
      <c r="AD79" s="1918"/>
      <c r="AE79" s="1918"/>
      <c r="AF79" s="1918"/>
      <c r="AG79" s="1918"/>
      <c r="AH79" s="1918"/>
      <c r="AI79" s="1755"/>
      <c r="AJ79" s="1918"/>
    </row>
    <row r="80" spans="2:36" ht="13.5">
      <c r="B80" s="2138"/>
      <c r="C80" s="2138"/>
      <c r="D80" s="2138"/>
      <c r="E80" s="2138"/>
      <c r="F80" s="2138"/>
      <c r="G80" s="2138"/>
      <c r="H80" s="2138"/>
      <c r="I80" s="2138"/>
      <c r="J80" s="2138"/>
      <c r="K80" s="2138"/>
      <c r="L80" s="2138"/>
      <c r="M80" s="2138"/>
      <c r="N80" s="2138"/>
      <c r="O80" s="2138"/>
      <c r="P80" s="2138"/>
      <c r="Q80" s="2138"/>
      <c r="R80" s="2138"/>
      <c r="S80" s="2138"/>
      <c r="T80" s="2138"/>
      <c r="U80" s="2138"/>
      <c r="V80" s="2138"/>
      <c r="W80" s="2138"/>
      <c r="X80" s="2138"/>
      <c r="Y80" s="2138"/>
      <c r="Z80" s="2138"/>
      <c r="AA80" s="2138"/>
      <c r="AB80" s="2138"/>
      <c r="AC80" s="2138"/>
      <c r="AD80" s="1918"/>
      <c r="AE80" s="1918"/>
      <c r="AF80" s="1918"/>
      <c r="AG80" s="1918"/>
      <c r="AH80" s="1918"/>
      <c r="AI80" s="1755"/>
      <c r="AJ80" s="1918"/>
    </row>
    <row r="81" spans="2:36" ht="13.5">
      <c r="B81" s="2138"/>
      <c r="C81" s="2138"/>
      <c r="D81" s="2138"/>
      <c r="E81" s="2138"/>
      <c r="F81" s="2138"/>
      <c r="G81" s="2138"/>
      <c r="H81" s="2138"/>
      <c r="I81" s="2138"/>
      <c r="J81" s="2138"/>
      <c r="K81" s="2138"/>
      <c r="L81" s="2138"/>
      <c r="M81" s="2138"/>
      <c r="N81" s="2138"/>
      <c r="O81" s="2138"/>
      <c r="P81" s="2138"/>
      <c r="Q81" s="2138"/>
      <c r="R81" s="2138"/>
      <c r="S81" s="2138"/>
      <c r="T81" s="2138"/>
      <c r="U81" s="2138"/>
      <c r="V81" s="2138"/>
      <c r="W81" s="2138"/>
      <c r="X81" s="2138"/>
      <c r="Y81" s="2138"/>
      <c r="Z81" s="2138"/>
      <c r="AA81" s="2138"/>
      <c r="AB81" s="2138"/>
      <c r="AC81" s="2138"/>
      <c r="AD81" s="1918"/>
      <c r="AE81" s="1918"/>
      <c r="AF81" s="1918"/>
      <c r="AG81" s="1918"/>
      <c r="AH81" s="1918"/>
      <c r="AI81" s="1755"/>
      <c r="AJ81" s="1918"/>
    </row>
    <row r="82" spans="2:36" ht="13.5">
      <c r="B82" s="2138"/>
      <c r="C82" s="2138"/>
      <c r="D82" s="2138"/>
      <c r="E82" s="2138"/>
      <c r="F82" s="2138"/>
      <c r="G82" s="2138"/>
      <c r="H82" s="2138"/>
      <c r="I82" s="2138"/>
      <c r="J82" s="2138"/>
      <c r="K82" s="2138"/>
      <c r="L82" s="2138"/>
      <c r="M82" s="2138"/>
      <c r="N82" s="2138"/>
      <c r="O82" s="2138"/>
      <c r="P82" s="2138"/>
      <c r="Q82" s="2138"/>
      <c r="R82" s="2138"/>
      <c r="S82" s="2138"/>
      <c r="T82" s="2138"/>
      <c r="U82" s="2138"/>
      <c r="V82" s="2138"/>
      <c r="W82" s="2138"/>
      <c r="X82" s="2138"/>
      <c r="Y82" s="2138"/>
      <c r="Z82" s="2138"/>
      <c r="AA82" s="2138"/>
      <c r="AB82" s="2138"/>
      <c r="AC82" s="2138"/>
      <c r="AD82" s="1918"/>
      <c r="AE82" s="1918"/>
      <c r="AF82" s="1918"/>
      <c r="AG82" s="1918"/>
      <c r="AH82" s="1918"/>
      <c r="AI82" s="1755"/>
      <c r="AJ82" s="1918"/>
    </row>
    <row r="83" spans="2:36" ht="13.5">
      <c r="B83" s="2138"/>
      <c r="C83" s="2138"/>
      <c r="D83" s="2138"/>
      <c r="E83" s="2138"/>
      <c r="F83" s="2138"/>
      <c r="G83" s="2138"/>
      <c r="H83" s="2138"/>
      <c r="I83" s="2138"/>
      <c r="J83" s="2138"/>
      <c r="K83" s="2138"/>
      <c r="L83" s="2138"/>
      <c r="M83" s="2138"/>
      <c r="N83" s="2138"/>
      <c r="O83" s="2138"/>
      <c r="P83" s="2138"/>
      <c r="Q83" s="2138"/>
      <c r="R83" s="2138"/>
      <c r="S83" s="2138"/>
      <c r="T83" s="2138"/>
      <c r="U83" s="2138"/>
      <c r="V83" s="2138"/>
      <c r="W83" s="2138"/>
      <c r="X83" s="2138"/>
      <c r="Y83" s="2138"/>
      <c r="Z83" s="2138"/>
      <c r="AA83" s="2138"/>
      <c r="AB83" s="2138"/>
      <c r="AC83" s="2138"/>
      <c r="AD83" s="1918"/>
      <c r="AE83" s="1918"/>
      <c r="AF83" s="1918"/>
      <c r="AG83" s="1918"/>
      <c r="AH83" s="1918"/>
      <c r="AI83" s="1755"/>
      <c r="AJ83" s="1918"/>
    </row>
    <row r="84" spans="2:36" ht="13.5">
      <c r="B84" s="2138"/>
      <c r="C84" s="2138"/>
      <c r="D84" s="2138"/>
      <c r="E84" s="2138"/>
      <c r="F84" s="2138"/>
      <c r="G84" s="2138"/>
      <c r="H84" s="2138"/>
      <c r="I84" s="2138"/>
      <c r="J84" s="2138"/>
      <c r="K84" s="2138"/>
      <c r="L84" s="2138"/>
      <c r="M84" s="2138"/>
      <c r="N84" s="2138"/>
      <c r="O84" s="2138"/>
      <c r="P84" s="2138"/>
      <c r="Q84" s="2138"/>
      <c r="R84" s="2138"/>
      <c r="S84" s="2138"/>
      <c r="T84" s="2138"/>
      <c r="U84" s="2138"/>
      <c r="V84" s="2138"/>
      <c r="W84" s="2138"/>
      <c r="X84" s="2138"/>
      <c r="Y84" s="2138"/>
      <c r="Z84" s="2138"/>
      <c r="AA84" s="2138"/>
      <c r="AB84" s="2138"/>
      <c r="AC84" s="2138"/>
      <c r="AD84" s="1918"/>
      <c r="AE84" s="1918"/>
      <c r="AF84" s="1918"/>
      <c r="AG84" s="1918"/>
      <c r="AH84" s="1918"/>
      <c r="AI84" s="1755"/>
      <c r="AJ84" s="1918"/>
    </row>
    <row r="85" spans="2:36" ht="13.5">
      <c r="B85" s="2138"/>
      <c r="C85" s="2138"/>
      <c r="D85" s="2138"/>
      <c r="E85" s="2138"/>
      <c r="F85" s="2138"/>
      <c r="G85" s="2138"/>
      <c r="H85" s="2138"/>
      <c r="I85" s="2138"/>
      <c r="J85" s="2138"/>
      <c r="K85" s="2138"/>
      <c r="L85" s="2138"/>
      <c r="M85" s="2138"/>
      <c r="N85" s="2138"/>
      <c r="O85" s="2138"/>
      <c r="P85" s="2138"/>
      <c r="Q85" s="2138"/>
      <c r="R85" s="2138"/>
      <c r="S85" s="2138"/>
      <c r="T85" s="2138"/>
      <c r="U85" s="2138"/>
      <c r="V85" s="2138"/>
      <c r="W85" s="2138"/>
      <c r="X85" s="2138"/>
      <c r="Y85" s="2138"/>
      <c r="Z85" s="2138"/>
      <c r="AA85" s="2138"/>
      <c r="AB85" s="2138"/>
      <c r="AC85" s="2138"/>
      <c r="AD85" s="1918"/>
      <c r="AE85" s="1918"/>
      <c r="AF85" s="1918"/>
      <c r="AG85" s="1918"/>
      <c r="AH85" s="1918"/>
      <c r="AI85" s="1755"/>
      <c r="AJ85" s="1918"/>
    </row>
    <row r="86" spans="2:36" ht="13.5">
      <c r="B86" s="2138"/>
      <c r="C86" s="2138"/>
      <c r="D86" s="2138"/>
      <c r="E86" s="2138"/>
      <c r="F86" s="2138"/>
      <c r="G86" s="2138"/>
      <c r="H86" s="2138"/>
      <c r="I86" s="2138"/>
      <c r="J86" s="2138"/>
      <c r="K86" s="2138"/>
      <c r="L86" s="2138"/>
      <c r="M86" s="2138"/>
      <c r="N86" s="2138"/>
      <c r="O86" s="2138"/>
      <c r="P86" s="2138"/>
      <c r="Q86" s="2138"/>
      <c r="R86" s="2138"/>
      <c r="S86" s="2138"/>
      <c r="T86" s="2138"/>
      <c r="U86" s="2138"/>
      <c r="V86" s="2138"/>
      <c r="W86" s="2138"/>
      <c r="X86" s="2138"/>
      <c r="Y86" s="2138"/>
      <c r="Z86" s="2138"/>
      <c r="AA86" s="2138"/>
      <c r="AB86" s="2138"/>
      <c r="AC86" s="2138"/>
      <c r="AD86" s="1918"/>
      <c r="AE86" s="1918"/>
      <c r="AF86" s="1918"/>
      <c r="AG86" s="1918"/>
      <c r="AH86" s="1918"/>
      <c r="AI86" s="1755"/>
      <c r="AJ86" s="1918"/>
    </row>
    <row r="87" spans="2:36" ht="13.5">
      <c r="B87" s="2138"/>
      <c r="C87" s="2138"/>
      <c r="D87" s="2138"/>
      <c r="E87" s="2138"/>
      <c r="F87" s="2138"/>
      <c r="G87" s="2138"/>
      <c r="H87" s="2138"/>
      <c r="I87" s="2138"/>
      <c r="J87" s="2138"/>
      <c r="K87" s="2138"/>
      <c r="L87" s="2138"/>
      <c r="M87" s="2138"/>
      <c r="N87" s="2138"/>
      <c r="O87" s="2138"/>
      <c r="P87" s="2138"/>
      <c r="Q87" s="2138"/>
      <c r="R87" s="2138"/>
      <c r="S87" s="2138"/>
      <c r="T87" s="2138"/>
      <c r="U87" s="2138"/>
      <c r="V87" s="2138"/>
      <c r="W87" s="2138"/>
      <c r="X87" s="2138"/>
      <c r="Y87" s="2138"/>
      <c r="Z87" s="2138"/>
      <c r="AA87" s="2138"/>
      <c r="AB87" s="2138"/>
      <c r="AC87" s="2138"/>
      <c r="AD87" s="1918"/>
      <c r="AE87" s="1918"/>
      <c r="AF87" s="1918"/>
      <c r="AG87" s="1918"/>
      <c r="AH87" s="1918"/>
      <c r="AI87" s="1755"/>
      <c r="AJ87" s="1918"/>
    </row>
    <row r="88" spans="2:36" ht="13.5">
      <c r="B88" s="2138"/>
      <c r="C88" s="2138"/>
      <c r="D88" s="2138"/>
      <c r="E88" s="2138"/>
      <c r="F88" s="2138"/>
      <c r="G88" s="2138"/>
      <c r="H88" s="2138"/>
      <c r="I88" s="2138"/>
      <c r="J88" s="2138"/>
      <c r="K88" s="2138"/>
      <c r="L88" s="2138"/>
      <c r="M88" s="2138"/>
      <c r="N88" s="2138"/>
      <c r="O88" s="2138"/>
      <c r="P88" s="2138"/>
      <c r="Q88" s="2138"/>
      <c r="R88" s="2138"/>
      <c r="S88" s="2138"/>
      <c r="T88" s="2138"/>
      <c r="U88" s="2138"/>
      <c r="V88" s="2138"/>
      <c r="W88" s="2138"/>
      <c r="X88" s="2138"/>
      <c r="Y88" s="2138"/>
      <c r="Z88" s="2138"/>
      <c r="AA88" s="2138"/>
      <c r="AB88" s="2138"/>
      <c r="AC88" s="2138"/>
      <c r="AD88" s="1918"/>
      <c r="AE88" s="1918"/>
      <c r="AF88" s="1918"/>
      <c r="AG88" s="1918"/>
      <c r="AH88" s="1918"/>
      <c r="AI88" s="1755"/>
      <c r="AJ88" s="1918"/>
    </row>
    <row r="89" spans="2:36" ht="13.5">
      <c r="B89" s="2138"/>
      <c r="C89" s="2138"/>
      <c r="D89" s="2138"/>
      <c r="E89" s="2138"/>
      <c r="F89" s="2138"/>
      <c r="G89" s="2138"/>
      <c r="H89" s="2138"/>
      <c r="I89" s="2138"/>
      <c r="J89" s="2138"/>
      <c r="K89" s="2138"/>
      <c r="L89" s="2138"/>
      <c r="M89" s="2138"/>
      <c r="N89" s="2138"/>
      <c r="O89" s="2138"/>
      <c r="P89" s="2138"/>
      <c r="Q89" s="2138"/>
      <c r="R89" s="2138"/>
      <c r="S89" s="2138"/>
      <c r="T89" s="2138"/>
      <c r="U89" s="2138"/>
      <c r="V89" s="2138"/>
      <c r="W89" s="2138"/>
      <c r="X89" s="2138"/>
      <c r="Y89" s="2138"/>
      <c r="Z89" s="2138"/>
      <c r="AA89" s="2138"/>
      <c r="AB89" s="2138"/>
      <c r="AC89" s="2138"/>
      <c r="AD89" s="1918"/>
      <c r="AE89" s="1918"/>
      <c r="AF89" s="1918"/>
      <c r="AG89" s="1918"/>
      <c r="AH89" s="1755"/>
      <c r="AI89" s="1755"/>
      <c r="AJ89" s="1918"/>
    </row>
    <row r="90" spans="2:36" ht="13.5">
      <c r="B90" s="2138"/>
      <c r="C90" s="2138"/>
      <c r="D90" s="2138"/>
      <c r="E90" s="2138"/>
      <c r="F90" s="2138"/>
      <c r="G90" s="2138"/>
      <c r="H90" s="2138"/>
      <c r="I90" s="2138"/>
      <c r="J90" s="2138"/>
      <c r="K90" s="2138"/>
      <c r="L90" s="2138"/>
      <c r="M90" s="2138"/>
      <c r="N90" s="2138"/>
      <c r="O90" s="2138"/>
      <c r="P90" s="2138"/>
      <c r="Q90" s="2138"/>
      <c r="R90" s="2138"/>
      <c r="S90" s="2138"/>
      <c r="T90" s="2138"/>
      <c r="U90" s="2138"/>
      <c r="V90" s="2138"/>
      <c r="W90" s="2138"/>
      <c r="X90" s="2138"/>
      <c r="Y90" s="2138"/>
      <c r="Z90" s="2138"/>
      <c r="AA90" s="2138"/>
      <c r="AB90" s="2138"/>
      <c r="AC90" s="2138"/>
      <c r="AD90" s="1918"/>
      <c r="AE90" s="1918"/>
      <c r="AF90" s="1918"/>
      <c r="AG90" s="1918"/>
      <c r="AH90" s="1918"/>
      <c r="AI90" s="1918"/>
      <c r="AJ90" s="1918"/>
    </row>
    <row r="91" spans="2:36" ht="13.5">
      <c r="B91" s="2138"/>
      <c r="C91" s="2138"/>
      <c r="D91" s="2138"/>
      <c r="E91" s="2138"/>
      <c r="F91" s="2138"/>
      <c r="G91" s="2138"/>
      <c r="H91" s="2138"/>
      <c r="I91" s="2138"/>
      <c r="J91" s="2138"/>
      <c r="K91" s="2138"/>
      <c r="L91" s="2138"/>
      <c r="M91" s="2138"/>
      <c r="N91" s="2138"/>
      <c r="O91" s="2138"/>
      <c r="P91" s="2138"/>
      <c r="Q91" s="2138"/>
      <c r="R91" s="2138"/>
      <c r="S91" s="2138"/>
      <c r="T91" s="2138"/>
      <c r="U91" s="2138"/>
      <c r="V91" s="2138"/>
      <c r="W91" s="2138"/>
      <c r="X91" s="2138"/>
      <c r="Y91" s="2138"/>
      <c r="Z91" s="2138"/>
      <c r="AA91" s="2138"/>
      <c r="AB91" s="2138"/>
      <c r="AC91" s="2138"/>
      <c r="AD91" s="2138"/>
      <c r="AE91" s="2138"/>
      <c r="AF91" s="2138"/>
      <c r="AG91" s="2138"/>
      <c r="AH91" s="2138"/>
      <c r="AI91" s="2138"/>
      <c r="AJ91" s="2138"/>
    </row>
    <row r="92" spans="2:36" ht="13.5">
      <c r="B92" s="2138"/>
      <c r="C92" s="2138"/>
      <c r="D92" s="2138"/>
      <c r="E92" s="2138"/>
      <c r="F92" s="2138"/>
      <c r="G92" s="2138"/>
      <c r="H92" s="2138"/>
      <c r="I92" s="2138"/>
      <c r="J92" s="2138"/>
      <c r="K92" s="2138"/>
      <c r="L92" s="2138"/>
      <c r="M92" s="2138"/>
      <c r="N92" s="2138"/>
      <c r="O92" s="2138"/>
      <c r="P92" s="2138"/>
      <c r="Q92" s="2138"/>
      <c r="R92" s="2138"/>
      <c r="S92" s="2138"/>
      <c r="T92" s="2138"/>
      <c r="U92" s="2138"/>
      <c r="V92" s="2138"/>
      <c r="W92" s="2138"/>
      <c r="X92" s="2138"/>
      <c r="Y92" s="2138"/>
      <c r="Z92" s="2138"/>
      <c r="AA92" s="2138"/>
      <c r="AB92" s="2138"/>
      <c r="AC92" s="2138"/>
      <c r="AD92" s="2138"/>
      <c r="AE92" s="2138"/>
      <c r="AF92" s="2138"/>
      <c r="AG92" s="2138"/>
      <c r="AH92" s="2138"/>
      <c r="AI92" s="2138"/>
      <c r="AJ92" s="2138"/>
    </row>
    <row r="93" spans="2:36" ht="13.5">
      <c r="B93" s="2138"/>
      <c r="C93" s="2138"/>
      <c r="D93" s="2138"/>
      <c r="E93" s="2138"/>
      <c r="F93" s="2138"/>
      <c r="G93" s="2138"/>
      <c r="H93" s="2138"/>
      <c r="I93" s="2138"/>
      <c r="J93" s="2138"/>
      <c r="K93" s="2138"/>
      <c r="L93" s="2138"/>
      <c r="M93" s="2138"/>
      <c r="N93" s="2138"/>
      <c r="O93" s="2138"/>
      <c r="P93" s="2138"/>
      <c r="Q93" s="2138"/>
      <c r="R93" s="2138"/>
      <c r="S93" s="2138"/>
      <c r="T93" s="2138"/>
      <c r="U93" s="2138"/>
      <c r="V93" s="2138"/>
      <c r="W93" s="2138"/>
      <c r="X93" s="2138"/>
      <c r="Y93" s="2138"/>
      <c r="Z93" s="2138"/>
      <c r="AA93" s="2138"/>
      <c r="AB93" s="2138"/>
      <c r="AC93" s="2138"/>
      <c r="AD93" s="2138"/>
      <c r="AE93" s="2138"/>
      <c r="AF93" s="2138"/>
      <c r="AG93" s="2138"/>
      <c r="AH93" s="2138"/>
      <c r="AI93" s="2138"/>
      <c r="AJ93" s="2138"/>
    </row>
    <row r="94" spans="2:36" ht="13.5">
      <c r="B94" s="2138"/>
      <c r="C94" s="2138"/>
      <c r="D94" s="2138"/>
      <c r="E94" s="2138"/>
      <c r="F94" s="2138"/>
      <c r="G94" s="2138"/>
      <c r="H94" s="2138"/>
      <c r="I94" s="2138"/>
      <c r="J94" s="2138"/>
      <c r="K94" s="2138"/>
      <c r="L94" s="2138"/>
      <c r="M94" s="2138"/>
      <c r="N94" s="2138"/>
      <c r="O94" s="2138"/>
      <c r="P94" s="2138"/>
      <c r="Q94" s="2138"/>
      <c r="R94" s="2138"/>
      <c r="S94" s="2138"/>
      <c r="T94" s="2138"/>
      <c r="U94" s="2138"/>
      <c r="V94" s="2138"/>
      <c r="W94" s="2138"/>
      <c r="X94" s="2138"/>
      <c r="Y94" s="2138"/>
      <c r="Z94" s="2138"/>
      <c r="AA94" s="2138"/>
      <c r="AB94" s="2138"/>
      <c r="AC94" s="2138"/>
      <c r="AD94" s="2138"/>
      <c r="AE94" s="2138"/>
      <c r="AF94" s="2138"/>
      <c r="AG94" s="2138"/>
      <c r="AH94" s="2138"/>
      <c r="AI94" s="2138"/>
      <c r="AJ94" s="2138"/>
    </row>
    <row r="95" spans="2:36" ht="13.5">
      <c r="B95" s="2138"/>
      <c r="C95" s="2138"/>
      <c r="D95" s="2138"/>
      <c r="E95" s="2138"/>
      <c r="F95" s="2138"/>
      <c r="G95" s="2138"/>
      <c r="H95" s="2138"/>
      <c r="I95" s="2138"/>
      <c r="J95" s="2138"/>
      <c r="K95" s="2138"/>
      <c r="L95" s="2138"/>
      <c r="M95" s="2138"/>
      <c r="N95" s="2138"/>
      <c r="O95" s="2138"/>
      <c r="P95" s="2138"/>
      <c r="Q95" s="2138"/>
      <c r="R95" s="2138"/>
      <c r="S95" s="2138"/>
      <c r="T95" s="2138"/>
      <c r="U95" s="2138"/>
      <c r="V95" s="2138"/>
      <c r="W95" s="2138"/>
      <c r="X95" s="2138"/>
      <c r="Y95" s="2138"/>
      <c r="Z95" s="2138"/>
      <c r="AA95" s="2138"/>
      <c r="AB95" s="2138"/>
      <c r="AC95" s="2138"/>
      <c r="AD95" s="2138"/>
      <c r="AE95" s="2138"/>
      <c r="AF95" s="2138"/>
      <c r="AG95" s="2138"/>
      <c r="AH95" s="2138"/>
      <c r="AI95" s="2138"/>
      <c r="AJ95" s="2138"/>
    </row>
    <row r="96" spans="2:36" ht="13.5">
      <c r="B96" s="2138"/>
      <c r="C96" s="2138"/>
      <c r="D96" s="2138"/>
      <c r="E96" s="2138"/>
      <c r="F96" s="2138"/>
      <c r="G96" s="2138"/>
      <c r="H96" s="2138"/>
      <c r="I96" s="2138"/>
      <c r="J96" s="2138"/>
      <c r="K96" s="2138"/>
      <c r="L96" s="2138"/>
      <c r="M96" s="2138"/>
      <c r="N96" s="2138"/>
      <c r="O96" s="2138"/>
      <c r="P96" s="2138"/>
      <c r="Q96" s="2138"/>
      <c r="R96" s="2138"/>
      <c r="S96" s="2138"/>
      <c r="T96" s="2138"/>
      <c r="U96" s="2138"/>
      <c r="V96" s="2138"/>
      <c r="W96" s="2138"/>
      <c r="X96" s="2138"/>
      <c r="Y96" s="2138"/>
      <c r="Z96" s="2138"/>
      <c r="AA96" s="2138"/>
      <c r="AB96" s="2138"/>
      <c r="AC96" s="2138"/>
      <c r="AD96" s="2138"/>
      <c r="AE96" s="2138"/>
      <c r="AF96" s="2138"/>
      <c r="AG96" s="2138"/>
      <c r="AH96" s="2138"/>
      <c r="AI96" s="2138"/>
      <c r="AJ96" s="2138"/>
    </row>
    <row r="97" spans="2:36" ht="13.5">
      <c r="B97" s="2138"/>
      <c r="C97" s="2138"/>
      <c r="D97" s="2138"/>
      <c r="E97" s="2138"/>
      <c r="F97" s="2138"/>
      <c r="G97" s="2138"/>
      <c r="H97" s="2138"/>
      <c r="I97" s="2138"/>
      <c r="J97" s="2138"/>
      <c r="K97" s="2138"/>
      <c r="L97" s="2138"/>
      <c r="M97" s="2138"/>
      <c r="N97" s="2138"/>
      <c r="O97" s="2138"/>
      <c r="P97" s="2138"/>
      <c r="Q97" s="2138"/>
      <c r="R97" s="2138"/>
      <c r="S97" s="2138"/>
      <c r="T97" s="2138"/>
      <c r="U97" s="2138"/>
      <c r="V97" s="2138"/>
      <c r="W97" s="2138"/>
      <c r="X97" s="2138"/>
      <c r="Y97" s="2138"/>
      <c r="Z97" s="2138"/>
      <c r="AA97" s="2138"/>
      <c r="AB97" s="2138"/>
      <c r="AC97" s="2138"/>
      <c r="AD97" s="2138"/>
      <c r="AE97" s="2138"/>
      <c r="AF97" s="2138"/>
      <c r="AG97" s="2138"/>
      <c r="AH97" s="2138"/>
      <c r="AI97" s="2138"/>
      <c r="AJ97" s="2138"/>
    </row>
    <row r="98" spans="2:36" ht="13.5">
      <c r="B98" s="2138"/>
      <c r="C98" s="2138"/>
      <c r="D98" s="2138"/>
      <c r="E98" s="2138"/>
      <c r="F98" s="2138"/>
      <c r="G98" s="2138"/>
      <c r="H98" s="2138"/>
      <c r="I98" s="2138"/>
      <c r="J98" s="2138"/>
      <c r="K98" s="2138"/>
      <c r="L98" s="2138"/>
      <c r="M98" s="2138"/>
      <c r="N98" s="2138"/>
      <c r="O98" s="2138"/>
      <c r="P98" s="2138"/>
      <c r="Q98" s="2138"/>
      <c r="R98" s="2138"/>
      <c r="S98" s="2138"/>
      <c r="T98" s="2138"/>
      <c r="U98" s="2138"/>
      <c r="V98" s="2138"/>
      <c r="W98" s="2138"/>
      <c r="X98" s="2138"/>
      <c r="Y98" s="2138"/>
      <c r="Z98" s="2138"/>
      <c r="AA98" s="2138"/>
      <c r="AB98" s="2138"/>
      <c r="AC98" s="2138"/>
      <c r="AD98" s="2138"/>
      <c r="AE98" s="2138"/>
      <c r="AF98" s="2138"/>
      <c r="AG98" s="2138"/>
      <c r="AH98" s="2138"/>
      <c r="AI98" s="2138"/>
      <c r="AJ98" s="2138"/>
    </row>
    <row r="99" spans="2:36" ht="13.5">
      <c r="B99" s="2138"/>
      <c r="C99" s="2138"/>
      <c r="D99" s="2138"/>
      <c r="E99" s="2138"/>
      <c r="F99" s="2138"/>
      <c r="G99" s="2138"/>
      <c r="H99" s="2138"/>
      <c r="I99" s="2138"/>
      <c r="J99" s="2138"/>
      <c r="K99" s="2138"/>
      <c r="L99" s="2138"/>
      <c r="M99" s="2138"/>
      <c r="N99" s="2138"/>
      <c r="O99" s="2138"/>
      <c r="P99" s="2138"/>
      <c r="Q99" s="2138"/>
      <c r="R99" s="2138"/>
      <c r="S99" s="2138"/>
      <c r="T99" s="2138"/>
      <c r="U99" s="2138"/>
      <c r="V99" s="2138"/>
      <c r="W99" s="2138"/>
      <c r="X99" s="2138"/>
      <c r="Y99" s="2138"/>
      <c r="Z99" s="2138"/>
      <c r="AA99" s="2138"/>
      <c r="AB99" s="2138"/>
      <c r="AC99" s="2138"/>
      <c r="AD99" s="2138"/>
      <c r="AE99" s="2138"/>
      <c r="AF99" s="2138"/>
      <c r="AG99" s="2138"/>
      <c r="AH99" s="2138"/>
      <c r="AI99" s="2138"/>
      <c r="AJ99" s="2138"/>
    </row>
    <row r="100" spans="2:36" ht="13.5">
      <c r="B100" s="2138"/>
      <c r="C100" s="2138"/>
      <c r="D100" s="2138"/>
      <c r="E100" s="2138"/>
      <c r="F100" s="2138"/>
      <c r="G100" s="2138"/>
      <c r="H100" s="2138"/>
      <c r="I100" s="2138"/>
      <c r="J100" s="2138"/>
      <c r="K100" s="2138"/>
      <c r="L100" s="2138"/>
      <c r="M100" s="2138"/>
      <c r="N100" s="2138"/>
      <c r="O100" s="2138"/>
      <c r="P100" s="2138"/>
      <c r="Q100" s="2138"/>
      <c r="R100" s="2138"/>
      <c r="S100" s="2138"/>
      <c r="T100" s="2138"/>
      <c r="U100" s="2138"/>
      <c r="V100" s="2138"/>
      <c r="W100" s="2138"/>
      <c r="X100" s="2138"/>
      <c r="Y100" s="2138"/>
      <c r="Z100" s="2138"/>
      <c r="AA100" s="2138"/>
      <c r="AB100" s="2138"/>
      <c r="AC100" s="2138"/>
      <c r="AD100" s="2138"/>
      <c r="AE100" s="2138"/>
      <c r="AF100" s="2138"/>
      <c r="AG100" s="2138"/>
      <c r="AH100" s="2138"/>
      <c r="AI100" s="2138"/>
      <c r="AJ100" s="2138"/>
    </row>
    <row r="101" spans="2:36" ht="13.5">
      <c r="B101" s="2138"/>
      <c r="C101" s="2138"/>
      <c r="D101" s="2138"/>
      <c r="E101" s="2138"/>
      <c r="F101" s="2138"/>
      <c r="G101" s="2138"/>
      <c r="H101" s="2138"/>
      <c r="I101" s="2138"/>
      <c r="J101" s="2138"/>
      <c r="K101" s="2138"/>
      <c r="L101" s="2138"/>
      <c r="M101" s="2138"/>
      <c r="N101" s="2138"/>
      <c r="O101" s="2138"/>
      <c r="P101" s="2138"/>
      <c r="Q101" s="2138"/>
      <c r="R101" s="2138"/>
      <c r="S101" s="2138"/>
      <c r="T101" s="2138"/>
      <c r="U101" s="2138"/>
      <c r="V101" s="2138"/>
      <c r="W101" s="2138"/>
      <c r="X101" s="2138"/>
      <c r="Y101" s="2138"/>
      <c r="Z101" s="2138"/>
      <c r="AA101" s="2138"/>
      <c r="AB101" s="2138"/>
      <c r="AC101" s="2138"/>
      <c r="AD101" s="2138"/>
      <c r="AE101" s="2138"/>
      <c r="AF101" s="2138"/>
      <c r="AG101" s="2138"/>
      <c r="AH101" s="2138"/>
      <c r="AI101" s="2138"/>
      <c r="AJ101" s="2138"/>
    </row>
    <row r="102" spans="2:36" ht="13.5">
      <c r="B102" s="2138"/>
      <c r="C102" s="2138"/>
      <c r="D102" s="2138"/>
      <c r="E102" s="2138"/>
      <c r="F102" s="2138"/>
      <c r="G102" s="2138"/>
      <c r="H102" s="2138"/>
      <c r="I102" s="2138"/>
      <c r="J102" s="2138"/>
      <c r="K102" s="2138"/>
      <c r="L102" s="2138"/>
      <c r="M102" s="2138"/>
      <c r="N102" s="2138"/>
      <c r="O102" s="2138"/>
      <c r="P102" s="2138"/>
      <c r="Q102" s="2138"/>
      <c r="R102" s="2138"/>
      <c r="S102" s="2138"/>
      <c r="T102" s="2138"/>
      <c r="U102" s="2138"/>
      <c r="V102" s="2138"/>
      <c r="W102" s="2138"/>
      <c r="X102" s="2138"/>
      <c r="Y102" s="2138"/>
      <c r="Z102" s="2138"/>
      <c r="AA102" s="2138"/>
      <c r="AB102" s="2138"/>
      <c r="AC102" s="2138"/>
      <c r="AD102" s="2138"/>
      <c r="AE102" s="2138"/>
      <c r="AF102" s="2138"/>
      <c r="AG102" s="2138"/>
      <c r="AH102" s="2138"/>
      <c r="AI102" s="2138"/>
      <c r="AJ102" s="2138"/>
    </row>
    <row r="103" spans="2:36" ht="13.5">
      <c r="B103" s="2138"/>
      <c r="C103" s="2138"/>
      <c r="D103" s="2138"/>
      <c r="E103" s="2138"/>
      <c r="F103" s="2138"/>
      <c r="G103" s="2138"/>
      <c r="H103" s="2138"/>
      <c r="I103" s="2138"/>
      <c r="J103" s="2138"/>
      <c r="K103" s="2138"/>
      <c r="L103" s="2138"/>
      <c r="M103" s="2138"/>
      <c r="N103" s="2138"/>
      <c r="O103" s="2138"/>
      <c r="P103" s="2138"/>
      <c r="Q103" s="2138"/>
      <c r="R103" s="2138"/>
      <c r="S103" s="2138"/>
      <c r="T103" s="2138"/>
      <c r="U103" s="2138"/>
      <c r="V103" s="2138"/>
      <c r="W103" s="2138"/>
      <c r="X103" s="2138"/>
      <c r="Y103" s="2138"/>
      <c r="Z103" s="2138"/>
      <c r="AA103" s="2138"/>
      <c r="AB103" s="2138"/>
      <c r="AC103" s="2138"/>
      <c r="AD103" s="2138"/>
      <c r="AE103" s="2138"/>
      <c r="AF103" s="2138"/>
      <c r="AG103" s="2138"/>
      <c r="AH103" s="2138"/>
      <c r="AI103" s="2138"/>
      <c r="AJ103" s="2138"/>
    </row>
    <row r="104" spans="2:36" ht="13.5">
      <c r="B104" s="2138"/>
      <c r="C104" s="2138"/>
      <c r="D104" s="2138"/>
      <c r="E104" s="2138"/>
      <c r="F104" s="2138"/>
      <c r="G104" s="2138"/>
      <c r="H104" s="2138"/>
      <c r="I104" s="2138"/>
      <c r="J104" s="2138"/>
      <c r="K104" s="2138"/>
      <c r="L104" s="2138"/>
      <c r="M104" s="2138"/>
      <c r="N104" s="2138"/>
      <c r="O104" s="2138"/>
      <c r="P104" s="2138"/>
      <c r="Q104" s="2138"/>
      <c r="R104" s="2138"/>
      <c r="S104" s="2138"/>
      <c r="T104" s="2138"/>
      <c r="U104" s="2138"/>
      <c r="V104" s="2138"/>
      <c r="W104" s="2138"/>
      <c r="X104" s="2138"/>
      <c r="Y104" s="2138"/>
      <c r="Z104" s="2138"/>
      <c r="AA104" s="2138"/>
      <c r="AB104" s="2138"/>
      <c r="AC104" s="2138"/>
      <c r="AD104" s="2138"/>
      <c r="AE104" s="2138"/>
      <c r="AF104" s="2138"/>
      <c r="AG104" s="2138"/>
      <c r="AH104" s="2138"/>
      <c r="AI104" s="2138"/>
      <c r="AJ104" s="2138"/>
    </row>
    <row r="105" spans="2:36" ht="13.5">
      <c r="B105" s="2138"/>
      <c r="C105" s="2138"/>
      <c r="D105" s="2138"/>
      <c r="E105" s="2138"/>
      <c r="F105" s="2138"/>
      <c r="G105" s="2138"/>
      <c r="H105" s="2138"/>
      <c r="I105" s="2138"/>
      <c r="J105" s="2138"/>
      <c r="K105" s="2138"/>
      <c r="L105" s="2138"/>
      <c r="M105" s="2138"/>
      <c r="N105" s="2138"/>
      <c r="O105" s="2138"/>
      <c r="P105" s="2138"/>
      <c r="Q105" s="2138"/>
      <c r="R105" s="2138"/>
      <c r="S105" s="2138"/>
      <c r="T105" s="2138"/>
      <c r="U105" s="2138"/>
      <c r="V105" s="2138"/>
      <c r="W105" s="2138"/>
      <c r="X105" s="2138"/>
      <c r="Y105" s="2138"/>
      <c r="Z105" s="2138"/>
      <c r="AA105" s="2138"/>
      <c r="AB105" s="2138"/>
      <c r="AC105" s="2138"/>
      <c r="AD105" s="2138"/>
      <c r="AE105" s="2138"/>
      <c r="AF105" s="2138"/>
      <c r="AG105" s="2138"/>
      <c r="AH105" s="2138"/>
      <c r="AI105" s="2138"/>
      <c r="AJ105" s="2138"/>
    </row>
    <row r="106" spans="2:36" ht="13.5">
      <c r="B106" s="2138"/>
      <c r="C106" s="2138"/>
      <c r="D106" s="2138"/>
      <c r="E106" s="2138"/>
      <c r="F106" s="2138"/>
      <c r="G106" s="2138"/>
      <c r="H106" s="2138"/>
      <c r="I106" s="2138"/>
      <c r="J106" s="2138"/>
      <c r="K106" s="2138"/>
      <c r="L106" s="2138"/>
      <c r="M106" s="2138"/>
      <c r="N106" s="2138"/>
      <c r="O106" s="2138"/>
      <c r="P106" s="2138"/>
      <c r="Q106" s="2138"/>
      <c r="R106" s="2138"/>
      <c r="S106" s="2138"/>
      <c r="T106" s="2138"/>
      <c r="U106" s="2138"/>
      <c r="V106" s="2138"/>
      <c r="W106" s="2138"/>
      <c r="X106" s="2138"/>
      <c r="Y106" s="2138"/>
      <c r="Z106" s="2138"/>
      <c r="AA106" s="2138"/>
      <c r="AB106" s="2138"/>
      <c r="AC106" s="2138"/>
      <c r="AD106" s="2138"/>
      <c r="AE106" s="2138"/>
      <c r="AF106" s="2138"/>
      <c r="AG106" s="2138"/>
      <c r="AH106" s="2138"/>
      <c r="AI106" s="2138"/>
      <c r="AJ106" s="2138"/>
    </row>
    <row r="107" spans="2:36" ht="13.5">
      <c r="B107" s="2138"/>
      <c r="C107" s="2138"/>
      <c r="D107" s="2138"/>
      <c r="E107" s="2138"/>
      <c r="F107" s="2138"/>
      <c r="G107" s="2138"/>
      <c r="H107" s="2138"/>
      <c r="I107" s="2138"/>
      <c r="J107" s="2138"/>
      <c r="K107" s="2138"/>
      <c r="L107" s="2138"/>
      <c r="M107" s="2138"/>
      <c r="N107" s="2138"/>
      <c r="O107" s="2138"/>
      <c r="P107" s="2138"/>
      <c r="Q107" s="2138"/>
      <c r="R107" s="2138"/>
      <c r="S107" s="2138"/>
      <c r="T107" s="2138"/>
      <c r="U107" s="2138"/>
      <c r="V107" s="2138"/>
      <c r="W107" s="2138"/>
      <c r="X107" s="2138"/>
      <c r="Y107" s="2138"/>
      <c r="Z107" s="2138"/>
      <c r="AA107" s="2138"/>
      <c r="AB107" s="2138"/>
      <c r="AC107" s="2138"/>
      <c r="AD107" s="2138"/>
      <c r="AE107" s="2138"/>
      <c r="AF107" s="2138"/>
      <c r="AG107" s="2138"/>
      <c r="AH107" s="2138"/>
      <c r="AI107" s="2138"/>
      <c r="AJ107" s="2138"/>
    </row>
  </sheetData>
  <sheetProtection/>
  <mergeCells count="39">
    <mergeCell ref="A49:A51"/>
    <mergeCell ref="B49:B51"/>
    <mergeCell ref="V49:V51"/>
    <mergeCell ref="W49:W51"/>
    <mergeCell ref="A52:A56"/>
    <mergeCell ref="B52:B56"/>
    <mergeCell ref="V52:V56"/>
    <mergeCell ref="W52:W56"/>
    <mergeCell ref="A37:A42"/>
    <mergeCell ref="B37:B42"/>
    <mergeCell ref="V37:V42"/>
    <mergeCell ref="W37:W42"/>
    <mergeCell ref="A44:A48"/>
    <mergeCell ref="B44:B48"/>
    <mergeCell ref="V44:V48"/>
    <mergeCell ref="W44:W48"/>
    <mergeCell ref="A24:A32"/>
    <mergeCell ref="B24:B32"/>
    <mergeCell ref="V24:V32"/>
    <mergeCell ref="W24:W32"/>
    <mergeCell ref="A33:A36"/>
    <mergeCell ref="B33:B36"/>
    <mergeCell ref="V33:V36"/>
    <mergeCell ref="W33:W36"/>
    <mergeCell ref="Z4:AB4"/>
    <mergeCell ref="A14:A18"/>
    <mergeCell ref="B14:B18"/>
    <mergeCell ref="V14:V18"/>
    <mergeCell ref="W14:W18"/>
    <mergeCell ref="A21:A23"/>
    <mergeCell ref="B21:B23"/>
    <mergeCell ref="V21:V23"/>
    <mergeCell ref="W21:W23"/>
    <mergeCell ref="A3:A5"/>
    <mergeCell ref="C3:C5"/>
    <mergeCell ref="D3:G3"/>
    <mergeCell ref="J3:N3"/>
    <mergeCell ref="V3:V5"/>
    <mergeCell ref="X3:X5"/>
  </mergeCells>
  <printOptions horizontalCentered="1" verticalCentered="1"/>
  <pageMargins left="0.26" right="0.41" top="0.3937007874015748" bottom="0.2" header="0.2755905511811024" footer="0.15748031496062992"/>
  <pageSetup fitToWidth="2" horizontalDpi="600" verticalDpi="600" orientation="landscape" paperSize="9" scale="50" r:id="rId1"/>
  <colBreaks count="1" manualBreakCount="1">
    <brk id="18" max="65535" man="1"/>
  </colBreaks>
</worksheet>
</file>

<file path=xl/worksheets/sheet3.xml><?xml version="1.0" encoding="utf-8"?>
<worksheet xmlns="http://schemas.openxmlformats.org/spreadsheetml/2006/main" xmlns:r="http://schemas.openxmlformats.org/officeDocument/2006/relationships">
  <dimension ref="A1:G41"/>
  <sheetViews>
    <sheetView view="pageBreakPreview" zoomScaleSheetLayoutView="100" zoomScalePageLayoutView="0" workbookViewId="0" topLeftCell="A1">
      <selection activeCell="B37" sqref="B37"/>
    </sheetView>
  </sheetViews>
  <sheetFormatPr defaultColWidth="9.00390625" defaultRowHeight="12.75"/>
  <cols>
    <col min="1" max="1" width="4.875" style="3" customWidth="1"/>
    <col min="2" max="2" width="11.75390625" style="3" customWidth="1"/>
    <col min="3" max="3" width="18.75390625" style="21" customWidth="1"/>
    <col min="4" max="4" width="5.00390625" style="21" customWidth="1"/>
    <col min="5" max="5" width="11.75390625" style="21" customWidth="1"/>
    <col min="6" max="6" width="18.75390625" style="21" customWidth="1"/>
    <col min="7" max="7" width="9.875" style="17" customWidth="1"/>
    <col min="8" max="18" width="14.875" style="3" customWidth="1"/>
    <col min="19" max="19" width="15.875" style="3" customWidth="1"/>
    <col min="20" max="28" width="14.875" style="3" customWidth="1"/>
    <col min="29" max="29" width="15.875" style="3" customWidth="1"/>
    <col min="30" max="31" width="14.875" style="3" customWidth="1"/>
    <col min="32" max="38" width="2.875" style="3" customWidth="1"/>
    <col min="39" max="16384" width="9.125" style="3" customWidth="1"/>
  </cols>
  <sheetData>
    <row r="1" spans="1:6" ht="26.25" customHeight="1">
      <c r="A1" s="544"/>
      <c r="B1" s="778" t="s">
        <v>229</v>
      </c>
      <c r="C1" s="545"/>
      <c r="D1" s="545"/>
      <c r="E1" s="545"/>
      <c r="F1" s="540"/>
    </row>
    <row r="2" spans="1:6" ht="35.25" customHeight="1">
      <c r="A2" s="779"/>
      <c r="B2" s="780"/>
      <c r="C2" s="549"/>
      <c r="D2" s="781" t="s">
        <v>592</v>
      </c>
      <c r="E2" s="540"/>
      <c r="F2" s="549"/>
    </row>
    <row r="3" spans="1:6" ht="18" customHeight="1">
      <c r="A3" s="550" t="s">
        <v>7</v>
      </c>
      <c r="B3" s="782" t="s">
        <v>8</v>
      </c>
      <c r="C3" s="783" t="s">
        <v>230</v>
      </c>
      <c r="D3" s="783" t="s">
        <v>7</v>
      </c>
      <c r="E3" s="783" t="s">
        <v>8</v>
      </c>
      <c r="F3" s="783" t="s">
        <v>230</v>
      </c>
    </row>
    <row r="4" spans="1:6" ht="18" customHeight="1">
      <c r="A4" s="784"/>
      <c r="B4" s="785" t="s">
        <v>157</v>
      </c>
      <c r="C4" s="571">
        <v>19036111682</v>
      </c>
      <c r="D4" s="577">
        <v>24</v>
      </c>
      <c r="E4" s="559" t="s">
        <v>602</v>
      </c>
      <c r="F4" s="786">
        <v>192825806</v>
      </c>
    </row>
    <row r="5" spans="1:6" ht="18" customHeight="1">
      <c r="A5" s="740"/>
      <c r="B5" s="785" t="s">
        <v>158</v>
      </c>
      <c r="C5" s="571">
        <v>19733460289</v>
      </c>
      <c r="D5" s="577">
        <v>27</v>
      </c>
      <c r="E5" s="559" t="s">
        <v>603</v>
      </c>
      <c r="F5" s="786">
        <v>205142693</v>
      </c>
    </row>
    <row r="6" spans="1:6" ht="18" customHeight="1">
      <c r="A6" s="740"/>
      <c r="B6" s="785" t="s">
        <v>185</v>
      </c>
      <c r="C6" s="571">
        <v>20487160165</v>
      </c>
      <c r="D6" s="577">
        <v>31</v>
      </c>
      <c r="E6" s="559" t="s">
        <v>62</v>
      </c>
      <c r="F6" s="786">
        <v>357407000</v>
      </c>
    </row>
    <row r="7" spans="1:7" ht="18" customHeight="1">
      <c r="A7" s="740"/>
      <c r="B7" s="785" t="s">
        <v>465</v>
      </c>
      <c r="C7" s="704">
        <v>19129109527</v>
      </c>
      <c r="D7" s="577">
        <v>32</v>
      </c>
      <c r="E7" s="559" t="s">
        <v>63</v>
      </c>
      <c r="F7" s="786">
        <v>339793891</v>
      </c>
      <c r="G7" s="52"/>
    </row>
    <row r="8" spans="1:7" ht="18" customHeight="1">
      <c r="A8" s="787"/>
      <c r="B8" s="788" t="s">
        <v>466</v>
      </c>
      <c r="C8" s="789">
        <v>19294324151</v>
      </c>
      <c r="D8" s="577">
        <v>37</v>
      </c>
      <c r="E8" s="559" t="s">
        <v>64</v>
      </c>
      <c r="F8" s="786">
        <v>114375278</v>
      </c>
      <c r="G8" s="52"/>
    </row>
    <row r="9" spans="1:7" ht="18" customHeight="1">
      <c r="A9" s="740"/>
      <c r="B9" s="738" t="s">
        <v>186</v>
      </c>
      <c r="C9" s="577">
        <v>6843396665</v>
      </c>
      <c r="D9" s="577">
        <v>39</v>
      </c>
      <c r="E9" s="559" t="s">
        <v>65</v>
      </c>
      <c r="F9" s="786">
        <v>92783260</v>
      </c>
      <c r="G9" s="52"/>
    </row>
    <row r="10" spans="1:7" ht="18" customHeight="1">
      <c r="A10" s="740"/>
      <c r="B10" s="738" t="s">
        <v>187</v>
      </c>
      <c r="C10" s="577">
        <v>2774087725</v>
      </c>
      <c r="D10" s="577">
        <v>40</v>
      </c>
      <c r="E10" s="559" t="s">
        <v>604</v>
      </c>
      <c r="F10" s="786">
        <v>104677039</v>
      </c>
      <c r="G10" s="52"/>
    </row>
    <row r="11" spans="1:7" ht="18" customHeight="1">
      <c r="A11" s="740"/>
      <c r="B11" s="738" t="s">
        <v>36</v>
      </c>
      <c r="C11" s="577">
        <v>9617484390</v>
      </c>
      <c r="D11" s="577">
        <v>42</v>
      </c>
      <c r="E11" s="559" t="s">
        <v>66</v>
      </c>
      <c r="F11" s="786">
        <v>197290731</v>
      </c>
      <c r="G11" s="52"/>
    </row>
    <row r="12" spans="1:7" ht="18" customHeight="1">
      <c r="A12" s="740"/>
      <c r="B12" s="738" t="s">
        <v>38</v>
      </c>
      <c r="C12" s="577">
        <v>9676839761</v>
      </c>
      <c r="D12" s="577">
        <v>43</v>
      </c>
      <c r="E12" s="559" t="s">
        <v>593</v>
      </c>
      <c r="F12" s="786">
        <v>121135930</v>
      </c>
      <c r="G12" s="52"/>
    </row>
    <row r="13" spans="1:7" ht="18" customHeight="1">
      <c r="A13" s="740"/>
      <c r="B13" s="738"/>
      <c r="C13" s="577"/>
      <c r="D13" s="577">
        <v>45</v>
      </c>
      <c r="E13" s="559" t="s">
        <v>67</v>
      </c>
      <c r="F13" s="786">
        <v>62674000</v>
      </c>
      <c r="G13" s="52"/>
    </row>
    <row r="14" spans="1:7" ht="24" customHeight="1">
      <c r="A14" s="760">
        <v>1</v>
      </c>
      <c r="B14" s="738" t="s">
        <v>40</v>
      </c>
      <c r="C14" s="790">
        <v>37164477</v>
      </c>
      <c r="D14" s="577">
        <v>46</v>
      </c>
      <c r="E14" s="559" t="s">
        <v>68</v>
      </c>
      <c r="F14" s="786">
        <v>54907041</v>
      </c>
      <c r="G14" s="52"/>
    </row>
    <row r="15" spans="1:7" ht="18" customHeight="1">
      <c r="A15" s="760">
        <v>2</v>
      </c>
      <c r="B15" s="738" t="s">
        <v>41</v>
      </c>
      <c r="C15" s="577">
        <v>0</v>
      </c>
      <c r="D15" s="577">
        <v>50</v>
      </c>
      <c r="E15" s="559" t="s">
        <v>605</v>
      </c>
      <c r="F15" s="786">
        <v>0</v>
      </c>
      <c r="G15" s="52"/>
    </row>
    <row r="16" spans="1:7" ht="18" customHeight="1">
      <c r="A16" s="760">
        <v>3</v>
      </c>
      <c r="B16" s="738" t="s">
        <v>42</v>
      </c>
      <c r="C16" s="577">
        <v>0</v>
      </c>
      <c r="D16" s="577">
        <v>57</v>
      </c>
      <c r="E16" s="559" t="s">
        <v>606</v>
      </c>
      <c r="F16" s="786">
        <v>154913190</v>
      </c>
      <c r="G16" s="52"/>
    </row>
    <row r="17" spans="1:7" ht="18" customHeight="1">
      <c r="A17" s="760">
        <v>4</v>
      </c>
      <c r="B17" s="738" t="s">
        <v>43</v>
      </c>
      <c r="C17" s="790">
        <v>20673754</v>
      </c>
      <c r="D17" s="577">
        <v>62</v>
      </c>
      <c r="E17" s="559" t="s">
        <v>594</v>
      </c>
      <c r="F17" s="786">
        <v>255445379</v>
      </c>
      <c r="G17" s="52"/>
    </row>
    <row r="18" spans="1:7" ht="18" customHeight="1">
      <c r="A18" s="760">
        <v>5</v>
      </c>
      <c r="B18" s="738" t="s">
        <v>44</v>
      </c>
      <c r="C18" s="791">
        <v>2574325276</v>
      </c>
      <c r="D18" s="577">
        <v>65</v>
      </c>
      <c r="E18" s="559" t="s">
        <v>595</v>
      </c>
      <c r="F18" s="786">
        <v>158641621</v>
      </c>
      <c r="G18" s="52"/>
    </row>
    <row r="19" spans="1:7" ht="18" customHeight="1">
      <c r="A19" s="760">
        <v>6</v>
      </c>
      <c r="B19" s="738" t="s">
        <v>45</v>
      </c>
      <c r="C19" s="790">
        <v>100408431</v>
      </c>
      <c r="D19" s="577">
        <v>70</v>
      </c>
      <c r="E19" s="559" t="s">
        <v>607</v>
      </c>
      <c r="F19" s="786">
        <v>997056</v>
      </c>
      <c r="G19" s="52"/>
    </row>
    <row r="20" spans="1:7" ht="18" customHeight="1">
      <c r="A20" s="760">
        <v>7</v>
      </c>
      <c r="B20" s="738" t="s">
        <v>46</v>
      </c>
      <c r="C20" s="790">
        <v>48251654</v>
      </c>
      <c r="D20" s="577">
        <v>73</v>
      </c>
      <c r="E20" s="559" t="s">
        <v>596</v>
      </c>
      <c r="F20" s="786">
        <v>246441048</v>
      </c>
      <c r="G20" s="52"/>
    </row>
    <row r="21" spans="1:7" ht="18" customHeight="1">
      <c r="A21" s="760">
        <v>8</v>
      </c>
      <c r="B21" s="738" t="s">
        <v>47</v>
      </c>
      <c r="C21" s="577">
        <v>0</v>
      </c>
      <c r="D21" s="577">
        <v>79</v>
      </c>
      <c r="E21" s="559" t="s">
        <v>597</v>
      </c>
      <c r="F21" s="786">
        <v>492393745</v>
      </c>
      <c r="G21" s="52"/>
    </row>
    <row r="22" spans="1:7" ht="18" customHeight="1">
      <c r="A22" s="760">
        <v>9</v>
      </c>
      <c r="B22" s="738" t="s">
        <v>48</v>
      </c>
      <c r="C22" s="790">
        <v>104092677</v>
      </c>
      <c r="D22" s="577">
        <v>86</v>
      </c>
      <c r="E22" s="559" t="s">
        <v>608</v>
      </c>
      <c r="F22" s="786">
        <v>326137333</v>
      </c>
      <c r="G22" s="52"/>
    </row>
    <row r="23" spans="1:7" ht="18" customHeight="1">
      <c r="A23" s="760">
        <v>11</v>
      </c>
      <c r="B23" s="738" t="s">
        <v>50</v>
      </c>
      <c r="C23" s="790">
        <v>785286743</v>
      </c>
      <c r="D23" s="577">
        <v>93</v>
      </c>
      <c r="E23" s="559" t="s">
        <v>598</v>
      </c>
      <c r="F23" s="786">
        <v>60069000</v>
      </c>
      <c r="G23" s="52"/>
    </row>
    <row r="24" spans="1:7" ht="18" customHeight="1">
      <c r="A24" s="760">
        <v>13</v>
      </c>
      <c r="B24" s="738" t="s">
        <v>51</v>
      </c>
      <c r="C24" s="790">
        <v>70000000</v>
      </c>
      <c r="D24" s="607">
        <v>95</v>
      </c>
      <c r="E24" s="792" t="s">
        <v>200</v>
      </c>
      <c r="F24" s="786">
        <v>266938464</v>
      </c>
      <c r="G24" s="52"/>
    </row>
    <row r="25" spans="1:7" ht="18" customHeight="1">
      <c r="A25" s="760">
        <v>14</v>
      </c>
      <c r="B25" s="738" t="s">
        <v>52</v>
      </c>
      <c r="C25" s="790">
        <v>372665410</v>
      </c>
      <c r="D25" s="577">
        <v>301</v>
      </c>
      <c r="E25" s="559" t="s">
        <v>70</v>
      </c>
      <c r="F25" s="786">
        <v>383545813</v>
      </c>
      <c r="G25" s="52"/>
    </row>
    <row r="26" spans="1:7" ht="18" customHeight="1">
      <c r="A26" s="760">
        <v>15</v>
      </c>
      <c r="B26" s="738" t="s">
        <v>188</v>
      </c>
      <c r="C26" s="790">
        <v>307616</v>
      </c>
      <c r="D26" s="577">
        <v>303</v>
      </c>
      <c r="E26" s="559" t="s">
        <v>74</v>
      </c>
      <c r="F26" s="786">
        <v>10000000</v>
      </c>
      <c r="G26" s="52"/>
    </row>
    <row r="27" spans="1:7" ht="18" customHeight="1">
      <c r="A27" s="760">
        <v>16</v>
      </c>
      <c r="B27" s="738" t="s">
        <v>54</v>
      </c>
      <c r="C27" s="790">
        <v>0</v>
      </c>
      <c r="D27" s="577">
        <v>305</v>
      </c>
      <c r="E27" s="559" t="s">
        <v>75</v>
      </c>
      <c r="F27" s="786">
        <v>969247679</v>
      </c>
      <c r="G27" s="52"/>
    </row>
    <row r="28" spans="1:7" ht="18" customHeight="1">
      <c r="A28" s="760">
        <v>17</v>
      </c>
      <c r="B28" s="738" t="s">
        <v>55</v>
      </c>
      <c r="C28" s="577">
        <v>82204379</v>
      </c>
      <c r="D28" s="577">
        <v>306</v>
      </c>
      <c r="E28" s="559" t="s">
        <v>81</v>
      </c>
      <c r="F28" s="786">
        <v>1249643616</v>
      </c>
      <c r="G28" s="52"/>
    </row>
    <row r="29" spans="1:7" ht="18" customHeight="1">
      <c r="A29" s="760">
        <v>18</v>
      </c>
      <c r="B29" s="738" t="s">
        <v>56</v>
      </c>
      <c r="C29" s="577">
        <v>0</v>
      </c>
      <c r="D29" s="577">
        <v>307</v>
      </c>
      <c r="E29" s="559" t="s">
        <v>82</v>
      </c>
      <c r="F29" s="786">
        <v>2349280989</v>
      </c>
      <c r="G29" s="52"/>
    </row>
    <row r="30" spans="1:7" ht="18" customHeight="1">
      <c r="A30" s="760">
        <v>19</v>
      </c>
      <c r="B30" s="738" t="s">
        <v>57</v>
      </c>
      <c r="C30" s="790">
        <v>141386172</v>
      </c>
      <c r="D30" s="577">
        <v>308</v>
      </c>
      <c r="E30" s="559" t="s">
        <v>87</v>
      </c>
      <c r="F30" s="786">
        <v>268547990</v>
      </c>
      <c r="G30" s="52"/>
    </row>
    <row r="31" spans="1:7" ht="18" customHeight="1">
      <c r="A31" s="760">
        <v>20</v>
      </c>
      <c r="B31" s="738" t="s">
        <v>58</v>
      </c>
      <c r="C31" s="790">
        <v>641050073</v>
      </c>
      <c r="D31" s="577">
        <v>309</v>
      </c>
      <c r="E31" s="559" t="s">
        <v>88</v>
      </c>
      <c r="F31" s="786">
        <v>4446573674</v>
      </c>
      <c r="G31" s="52"/>
    </row>
    <row r="32" spans="1:7" ht="18" customHeight="1">
      <c r="A32" s="793">
        <v>21</v>
      </c>
      <c r="B32" s="763" t="s">
        <v>59</v>
      </c>
      <c r="C32" s="786">
        <v>0</v>
      </c>
      <c r="D32" s="717"/>
      <c r="E32" s="553"/>
      <c r="F32" s="794"/>
      <c r="G32" s="52"/>
    </row>
    <row r="33" spans="1:7" ht="18" customHeight="1">
      <c r="A33" s="795">
        <v>22</v>
      </c>
      <c r="B33" s="583" t="s">
        <v>189</v>
      </c>
      <c r="C33" s="796">
        <v>834678223</v>
      </c>
      <c r="D33" s="635"/>
      <c r="E33" s="540"/>
      <c r="F33" s="540"/>
      <c r="G33" s="52"/>
    </row>
    <row r="34" spans="1:7" ht="18" customHeight="1">
      <c r="A34" s="544"/>
      <c r="B34" s="544"/>
      <c r="C34" s="540"/>
      <c r="D34" s="635"/>
      <c r="E34" s="540"/>
      <c r="F34" s="540"/>
      <c r="G34" s="52"/>
    </row>
    <row r="35" spans="1:7" ht="18" customHeight="1">
      <c r="A35" s="797" t="s">
        <v>599</v>
      </c>
      <c r="B35" s="544"/>
      <c r="C35" s="540"/>
      <c r="D35" s="635"/>
      <c r="E35" s="540"/>
      <c r="F35" s="540"/>
      <c r="G35" s="52"/>
    </row>
    <row r="36" spans="1:7" ht="18" customHeight="1">
      <c r="A36" s="544" t="s">
        <v>601</v>
      </c>
      <c r="B36" s="544"/>
      <c r="C36" s="540"/>
      <c r="D36" s="635"/>
      <c r="E36" s="540"/>
      <c r="F36" s="540"/>
      <c r="G36" s="52"/>
    </row>
    <row r="37" spans="1:7" ht="18" customHeight="1">
      <c r="A37" s="544"/>
      <c r="B37" s="544" t="s">
        <v>600</v>
      </c>
      <c r="C37" s="540"/>
      <c r="D37" s="635"/>
      <c r="E37" s="540"/>
      <c r="F37" s="540"/>
      <c r="G37" s="52"/>
    </row>
    <row r="38" spans="1:7" ht="18" customHeight="1">
      <c r="A38" s="6"/>
      <c r="D38" s="72"/>
      <c r="G38" s="52"/>
    </row>
    <row r="39" ht="18" customHeight="1">
      <c r="G39" s="52"/>
    </row>
    <row r="40" ht="18" customHeight="1">
      <c r="G40" s="52"/>
    </row>
    <row r="41" ht="18" customHeight="1">
      <c r="G41" s="52"/>
    </row>
  </sheetData>
  <sheetProtection/>
  <printOptions/>
  <pageMargins left="0.7086614173228347" right="0.7086614173228347" top="0.7480314960629921" bottom="0.7480314960629921" header="0.31496062992125984" footer="0.31496062992125984"/>
  <pageSetup horizontalDpi="600" verticalDpi="600" orientation="portrait" paperSize="9" scale="110" r:id="rId1"/>
</worksheet>
</file>

<file path=xl/worksheets/sheet4.xml><?xml version="1.0" encoding="utf-8"?>
<worksheet xmlns="http://schemas.openxmlformats.org/spreadsheetml/2006/main" xmlns:r="http://schemas.openxmlformats.org/officeDocument/2006/relationships">
  <dimension ref="A1:AF70"/>
  <sheetViews>
    <sheetView view="pageBreakPreview" zoomScaleSheetLayoutView="100" zoomScalePageLayoutView="0" workbookViewId="0" topLeftCell="A1">
      <selection activeCell="J18" sqref="J18"/>
    </sheetView>
  </sheetViews>
  <sheetFormatPr defaultColWidth="9.00390625" defaultRowHeight="12.75"/>
  <cols>
    <col min="1" max="1" width="3.75390625" style="0" customWidth="1"/>
    <col min="2" max="2" width="11.375" style="0" customWidth="1"/>
    <col min="3" max="3" width="7.75390625" style="0" customWidth="1"/>
    <col min="4" max="4" width="7.625" style="0" bestFit="1" customWidth="1"/>
    <col min="5" max="5" width="7.75390625" style="0" customWidth="1"/>
    <col min="6" max="6" width="8.125" style="0" customWidth="1"/>
    <col min="7" max="7" width="8.75390625" style="0" customWidth="1"/>
    <col min="8" max="14" width="9.875" style="0" customWidth="1"/>
    <col min="15" max="16" width="8.125" style="0" customWidth="1"/>
    <col min="17" max="17" width="7.875" style="0" customWidth="1"/>
    <col min="18" max="18" width="7.75390625" style="0" customWidth="1"/>
    <col min="19" max="19" width="8.75390625" style="0" customWidth="1"/>
    <col min="20" max="20" width="2.75390625" style="0" customWidth="1"/>
    <col min="21" max="21" width="7.625" style="0" customWidth="1"/>
    <col min="22" max="24" width="8.25390625" style="0" customWidth="1"/>
    <col min="25" max="25" width="8.75390625" style="0" customWidth="1"/>
    <col min="26" max="26" width="6.875" style="0" customWidth="1"/>
    <col min="27" max="28" width="7.25390625" style="0" customWidth="1"/>
    <col min="29" max="29" width="8.75390625" style="0" customWidth="1"/>
    <col min="30" max="30" width="7.75390625" style="0" customWidth="1"/>
    <col min="31" max="31" width="11.375" style="0" customWidth="1"/>
    <col min="32" max="32" width="4.25390625" style="0" customWidth="1"/>
  </cols>
  <sheetData>
    <row r="1" spans="2:30" ht="17.25">
      <c r="B1" s="798"/>
      <c r="C1" s="799" t="s">
        <v>609</v>
      </c>
      <c r="D1" s="798"/>
      <c r="E1" s="800"/>
      <c r="F1" s="800"/>
      <c r="G1" s="800"/>
      <c r="H1" s="800"/>
      <c r="I1" s="800"/>
      <c r="J1" s="800"/>
      <c r="K1" s="800"/>
      <c r="L1" s="800"/>
      <c r="M1" s="800"/>
      <c r="N1" s="800"/>
      <c r="O1" s="800"/>
      <c r="P1" s="800"/>
      <c r="Q1" s="800"/>
      <c r="R1" s="800"/>
      <c r="S1" s="800"/>
      <c r="T1" s="798"/>
      <c r="U1" s="800"/>
      <c r="V1" s="800"/>
      <c r="W1" s="800"/>
      <c r="X1" s="800"/>
      <c r="Y1" s="800"/>
      <c r="Z1" s="800"/>
      <c r="AA1" s="800"/>
      <c r="AB1" s="798"/>
      <c r="AC1" s="798"/>
      <c r="AD1" s="798"/>
    </row>
    <row r="2" spans="1:32" s="45" customFormat="1" ht="11.25">
      <c r="A2" s="56"/>
      <c r="B2" s="801"/>
      <c r="C2" s="801"/>
      <c r="D2" s="801"/>
      <c r="E2" s="802"/>
      <c r="F2" s="802"/>
      <c r="G2" s="802"/>
      <c r="H2" s="802"/>
      <c r="I2" s="802"/>
      <c r="J2" s="802"/>
      <c r="K2" s="802"/>
      <c r="L2" s="802"/>
      <c r="M2" s="802"/>
      <c r="N2" s="802"/>
      <c r="O2" s="802"/>
      <c r="P2" s="802"/>
      <c r="Q2" s="802"/>
      <c r="R2" s="802"/>
      <c r="S2" s="802"/>
      <c r="T2" s="803"/>
      <c r="U2" s="802"/>
      <c r="V2" s="802"/>
      <c r="W2" s="802"/>
      <c r="X2" s="802"/>
      <c r="Y2" s="802"/>
      <c r="Z2" s="802"/>
      <c r="AA2" s="802"/>
      <c r="AB2" s="802"/>
      <c r="AC2" s="802" t="s">
        <v>205</v>
      </c>
      <c r="AD2" s="802"/>
      <c r="AE2" s="56"/>
      <c r="AF2" s="56"/>
    </row>
    <row r="3" spans="1:32" s="45" customFormat="1" ht="15.75" customHeight="1">
      <c r="A3" s="57"/>
      <c r="B3" s="804"/>
      <c r="C3" s="805"/>
      <c r="D3" s="806"/>
      <c r="E3" s="807" t="s">
        <v>206</v>
      </c>
      <c r="F3" s="807"/>
      <c r="G3" s="807"/>
      <c r="H3" s="807"/>
      <c r="I3" s="807"/>
      <c r="J3" s="807"/>
      <c r="K3" s="807"/>
      <c r="L3" s="807"/>
      <c r="M3" s="807"/>
      <c r="N3" s="807"/>
      <c r="O3" s="807" t="s">
        <v>207</v>
      </c>
      <c r="P3" s="807"/>
      <c r="Q3" s="807"/>
      <c r="R3" s="808"/>
      <c r="S3" s="809"/>
      <c r="T3" s="810"/>
      <c r="U3" s="811"/>
      <c r="V3" s="807" t="s">
        <v>208</v>
      </c>
      <c r="W3" s="807"/>
      <c r="X3" s="807"/>
      <c r="Y3" s="807"/>
      <c r="Z3" s="807"/>
      <c r="AA3" s="807"/>
      <c r="AB3" s="807" t="s">
        <v>209</v>
      </c>
      <c r="AC3" s="807"/>
      <c r="AD3" s="1167" t="s">
        <v>610</v>
      </c>
      <c r="AE3" s="58"/>
      <c r="AF3" s="386"/>
    </row>
    <row r="4" spans="1:32" s="45" customFormat="1" ht="11.25">
      <c r="A4" s="59" t="s">
        <v>7</v>
      </c>
      <c r="B4" s="812" t="s">
        <v>8</v>
      </c>
      <c r="C4" s="813" t="s">
        <v>203</v>
      </c>
      <c r="D4" s="813" t="s">
        <v>210</v>
      </c>
      <c r="E4" s="814" t="s">
        <v>211</v>
      </c>
      <c r="F4" s="814" t="s">
        <v>212</v>
      </c>
      <c r="G4" s="814" t="s">
        <v>213</v>
      </c>
      <c r="H4" s="814" t="s">
        <v>163</v>
      </c>
      <c r="I4" s="814" t="s">
        <v>164</v>
      </c>
      <c r="J4" s="814" t="s">
        <v>214</v>
      </c>
      <c r="K4" s="814" t="s">
        <v>212</v>
      </c>
      <c r="L4" s="814" t="s">
        <v>213</v>
      </c>
      <c r="M4" s="814" t="s">
        <v>215</v>
      </c>
      <c r="N4" s="814" t="s">
        <v>216</v>
      </c>
      <c r="O4" s="814" t="s">
        <v>166</v>
      </c>
      <c r="P4" s="814" t="s">
        <v>217</v>
      </c>
      <c r="Q4" s="815" t="s">
        <v>218</v>
      </c>
      <c r="R4" s="814" t="s">
        <v>167</v>
      </c>
      <c r="S4" s="814" t="s">
        <v>169</v>
      </c>
      <c r="T4" s="810"/>
      <c r="U4" s="814" t="s">
        <v>170</v>
      </c>
      <c r="V4" s="814" t="s">
        <v>219</v>
      </c>
      <c r="W4" s="816" t="s">
        <v>172</v>
      </c>
      <c r="X4" s="816" t="s">
        <v>165</v>
      </c>
      <c r="Y4" s="814" t="s">
        <v>173</v>
      </c>
      <c r="Z4" s="814" t="s">
        <v>174</v>
      </c>
      <c r="AA4" s="814" t="s">
        <v>175</v>
      </c>
      <c r="AB4" s="817" t="s">
        <v>220</v>
      </c>
      <c r="AC4" s="814" t="s">
        <v>169</v>
      </c>
      <c r="AD4" s="1168"/>
      <c r="AE4" s="59"/>
      <c r="AF4" s="387"/>
    </row>
    <row r="5" spans="1:32" s="45" customFormat="1" ht="11.25">
      <c r="A5" s="60"/>
      <c r="B5" s="818"/>
      <c r="C5" s="818" t="s">
        <v>204</v>
      </c>
      <c r="D5" s="818" t="s">
        <v>16</v>
      </c>
      <c r="E5" s="819" t="s">
        <v>16</v>
      </c>
      <c r="F5" s="819" t="s">
        <v>178</v>
      </c>
      <c r="G5" s="819" t="s">
        <v>178</v>
      </c>
      <c r="H5" s="819" t="s">
        <v>221</v>
      </c>
      <c r="I5" s="819" t="s">
        <v>178</v>
      </c>
      <c r="J5" s="819" t="s">
        <v>222</v>
      </c>
      <c r="K5" s="819" t="s">
        <v>178</v>
      </c>
      <c r="L5" s="819" t="s">
        <v>178</v>
      </c>
      <c r="M5" s="819" t="s">
        <v>223</v>
      </c>
      <c r="N5" s="819" t="s">
        <v>221</v>
      </c>
      <c r="O5" s="819" t="s">
        <v>179</v>
      </c>
      <c r="P5" s="819" t="s">
        <v>179</v>
      </c>
      <c r="Q5" s="820" t="s">
        <v>179</v>
      </c>
      <c r="R5" s="819"/>
      <c r="S5" s="819"/>
      <c r="T5" s="810"/>
      <c r="U5" s="819"/>
      <c r="V5" s="819" t="s">
        <v>224</v>
      </c>
      <c r="W5" s="821" t="s">
        <v>180</v>
      </c>
      <c r="X5" s="821" t="s">
        <v>181</v>
      </c>
      <c r="Y5" s="819" t="s">
        <v>182</v>
      </c>
      <c r="Z5" s="819" t="s">
        <v>181</v>
      </c>
      <c r="AA5" s="819" t="s">
        <v>183</v>
      </c>
      <c r="AB5" s="822" t="s">
        <v>225</v>
      </c>
      <c r="AC5" s="820"/>
      <c r="AD5" s="1169"/>
      <c r="AE5" s="59"/>
      <c r="AF5" s="387"/>
    </row>
    <row r="6" spans="1:32" s="45" customFormat="1" ht="11.25">
      <c r="A6" s="58"/>
      <c r="B6" s="823" t="str">
        <f>'[3]2表'!B5</f>
        <v>平成２４年度</v>
      </c>
      <c r="C6" s="824">
        <v>88535</v>
      </c>
      <c r="D6" s="824">
        <v>81</v>
      </c>
      <c r="E6" s="824">
        <v>70518</v>
      </c>
      <c r="F6" s="824">
        <v>17338</v>
      </c>
      <c r="G6" s="824">
        <v>2219</v>
      </c>
      <c r="H6" s="824">
        <v>92767</v>
      </c>
      <c r="I6" s="824">
        <v>21223</v>
      </c>
      <c r="J6" s="824">
        <v>2051</v>
      </c>
      <c r="K6" s="824">
        <v>11748</v>
      </c>
      <c r="L6" s="824">
        <v>5894</v>
      </c>
      <c r="M6" s="824">
        <v>419</v>
      </c>
      <c r="N6" s="824">
        <v>20494</v>
      </c>
      <c r="O6" s="824">
        <v>28012</v>
      </c>
      <c r="P6" s="824">
        <v>14212</v>
      </c>
      <c r="Q6" s="825">
        <v>945</v>
      </c>
      <c r="R6" s="824">
        <v>10156</v>
      </c>
      <c r="S6" s="824">
        <v>402997</v>
      </c>
      <c r="T6" s="824"/>
      <c r="U6" s="826">
        <v>5368</v>
      </c>
      <c r="V6" s="824">
        <v>257391</v>
      </c>
      <c r="W6" s="827">
        <v>44946</v>
      </c>
      <c r="X6" s="827">
        <v>1363</v>
      </c>
      <c r="Y6" s="824">
        <v>14</v>
      </c>
      <c r="Z6" s="824">
        <v>19136</v>
      </c>
      <c r="AA6" s="824">
        <v>2395</v>
      </c>
      <c r="AB6" s="824">
        <v>1633</v>
      </c>
      <c r="AC6" s="824">
        <v>377636</v>
      </c>
      <c r="AD6" s="825">
        <v>9190</v>
      </c>
      <c r="AE6" s="61"/>
      <c r="AF6" s="55"/>
    </row>
    <row r="7" spans="1:32" s="45" customFormat="1" ht="11.25">
      <c r="A7" s="58"/>
      <c r="B7" s="823" t="str">
        <f>'[3]2表'!B6</f>
        <v>２５</v>
      </c>
      <c r="C7" s="824">
        <v>90970</v>
      </c>
      <c r="D7" s="824">
        <v>76</v>
      </c>
      <c r="E7" s="824">
        <v>71870</v>
      </c>
      <c r="F7" s="824">
        <v>18264</v>
      </c>
      <c r="G7" s="824">
        <v>2218</v>
      </c>
      <c r="H7" s="824">
        <v>95153</v>
      </c>
      <c r="I7" s="824">
        <v>19903</v>
      </c>
      <c r="J7" s="824">
        <v>2143</v>
      </c>
      <c r="K7" s="824">
        <v>11478</v>
      </c>
      <c r="L7" s="824">
        <v>5837</v>
      </c>
      <c r="M7" s="824">
        <v>404</v>
      </c>
      <c r="N7" s="824">
        <v>20266</v>
      </c>
      <c r="O7" s="824">
        <v>29731</v>
      </c>
      <c r="P7" s="824">
        <v>14491</v>
      </c>
      <c r="Q7" s="825">
        <v>1569</v>
      </c>
      <c r="R7" s="824">
        <v>11783</v>
      </c>
      <c r="S7" s="824">
        <v>415716</v>
      </c>
      <c r="T7" s="824"/>
      <c r="U7" s="824">
        <v>5321</v>
      </c>
      <c r="V7" s="824">
        <v>263662</v>
      </c>
      <c r="W7" s="827">
        <v>49499</v>
      </c>
      <c r="X7" s="827">
        <v>1424</v>
      </c>
      <c r="Y7" s="824">
        <v>3</v>
      </c>
      <c r="Z7" s="824">
        <v>20713</v>
      </c>
      <c r="AA7" s="824">
        <v>2556</v>
      </c>
      <c r="AB7" s="824">
        <v>1422</v>
      </c>
      <c r="AC7" s="824">
        <v>392230</v>
      </c>
      <c r="AD7" s="825">
        <v>10767</v>
      </c>
      <c r="AE7" s="61"/>
      <c r="AF7" s="55"/>
    </row>
    <row r="8" spans="1:32" s="45" customFormat="1" ht="11.25">
      <c r="A8" s="58"/>
      <c r="B8" s="823" t="str">
        <f>'[3]2表'!B7</f>
        <v>２６</v>
      </c>
      <c r="C8" s="824">
        <v>92124</v>
      </c>
      <c r="D8" s="824">
        <v>74</v>
      </c>
      <c r="E8" s="824">
        <v>75649</v>
      </c>
      <c r="F8" s="824">
        <v>19846</v>
      </c>
      <c r="G8" s="824">
        <v>2448</v>
      </c>
      <c r="H8" s="824">
        <v>100960</v>
      </c>
      <c r="I8" s="824">
        <v>16039</v>
      </c>
      <c r="J8" s="824">
        <v>2375</v>
      </c>
      <c r="K8" s="824">
        <v>11958</v>
      </c>
      <c r="L8" s="824">
        <v>6079</v>
      </c>
      <c r="M8" s="824">
        <v>413</v>
      </c>
      <c r="N8" s="824">
        <v>21253</v>
      </c>
      <c r="O8" s="824">
        <v>31997</v>
      </c>
      <c r="P8" s="824">
        <v>16654</v>
      </c>
      <c r="Q8" s="825">
        <v>1448</v>
      </c>
      <c r="R8" s="824">
        <v>12361</v>
      </c>
      <c r="S8" s="824">
        <v>427436</v>
      </c>
      <c r="T8" s="824"/>
      <c r="U8" s="824">
        <v>5311</v>
      </c>
      <c r="V8" s="824">
        <v>270233</v>
      </c>
      <c r="W8" s="827">
        <v>52161</v>
      </c>
      <c r="X8" s="827">
        <v>1519</v>
      </c>
      <c r="Y8" s="824">
        <v>2</v>
      </c>
      <c r="Z8" s="824">
        <v>21737</v>
      </c>
      <c r="AA8" s="824">
        <v>2628</v>
      </c>
      <c r="AB8" s="824">
        <v>1236</v>
      </c>
      <c r="AC8" s="824">
        <v>404513</v>
      </c>
      <c r="AD8" s="825">
        <v>11203</v>
      </c>
      <c r="AE8" s="61"/>
      <c r="AF8" s="55"/>
    </row>
    <row r="9" spans="1:32" s="45" customFormat="1" ht="11.25">
      <c r="A9" s="58"/>
      <c r="B9" s="823" t="str">
        <f>'[3]2表'!B8</f>
        <v>２７</v>
      </c>
      <c r="C9" s="824">
        <v>93061</v>
      </c>
      <c r="D9" s="828">
        <v>74</v>
      </c>
      <c r="E9" s="828">
        <v>76821</v>
      </c>
      <c r="F9" s="828">
        <v>21619</v>
      </c>
      <c r="G9" s="828">
        <v>2568</v>
      </c>
      <c r="H9" s="828">
        <v>104324</v>
      </c>
      <c r="I9" s="828">
        <v>11439</v>
      </c>
      <c r="J9" s="828">
        <v>2599</v>
      </c>
      <c r="K9" s="828">
        <v>12283</v>
      </c>
      <c r="L9" s="828">
        <v>6160</v>
      </c>
      <c r="M9" s="828">
        <v>416</v>
      </c>
      <c r="N9" s="828">
        <v>21915</v>
      </c>
      <c r="O9" s="828">
        <v>38051</v>
      </c>
      <c r="P9" s="828">
        <v>22339</v>
      </c>
      <c r="Q9" s="829">
        <v>1964</v>
      </c>
      <c r="R9" s="828">
        <v>11930</v>
      </c>
      <c r="S9" s="828">
        <v>503916</v>
      </c>
      <c r="T9" s="824"/>
      <c r="U9" s="828">
        <v>5730</v>
      </c>
      <c r="V9" s="828">
        <v>279088</v>
      </c>
      <c r="W9" s="830">
        <v>53080</v>
      </c>
      <c r="X9" s="830">
        <v>1411</v>
      </c>
      <c r="Y9" s="828">
        <v>2</v>
      </c>
      <c r="Z9" s="828">
        <v>21966</v>
      </c>
      <c r="AA9" s="828">
        <v>2868</v>
      </c>
      <c r="AB9" s="828">
        <v>1165</v>
      </c>
      <c r="AC9" s="828">
        <v>416525</v>
      </c>
      <c r="AD9" s="829">
        <v>10911</v>
      </c>
      <c r="AE9" s="61"/>
      <c r="AF9" s="55"/>
    </row>
    <row r="10" spans="1:32" s="45" customFormat="1" ht="11.25">
      <c r="A10" s="62"/>
      <c r="B10" s="831" t="str">
        <f>'[3]2表'!B9</f>
        <v>２８(県計)</v>
      </c>
      <c r="C10" s="832">
        <v>96248</v>
      </c>
      <c r="D10" s="833">
        <v>76</v>
      </c>
      <c r="E10" s="833">
        <v>78745</v>
      </c>
      <c r="F10" s="833">
        <v>22445</v>
      </c>
      <c r="G10" s="833">
        <v>3025</v>
      </c>
      <c r="H10" s="833">
        <v>108345</v>
      </c>
      <c r="I10" s="833">
        <v>8295</v>
      </c>
      <c r="J10" s="833">
        <v>3270</v>
      </c>
      <c r="K10" s="833">
        <v>12757</v>
      </c>
      <c r="L10" s="833">
        <v>6369</v>
      </c>
      <c r="M10" s="833">
        <v>437</v>
      </c>
      <c r="N10" s="833">
        <v>23314</v>
      </c>
      <c r="O10" s="833">
        <v>39058</v>
      </c>
      <c r="P10" s="833">
        <v>23713</v>
      </c>
      <c r="Q10" s="834">
        <v>1427</v>
      </c>
      <c r="R10" s="833">
        <v>11353</v>
      </c>
      <c r="S10" s="833">
        <v>522854</v>
      </c>
      <c r="T10" s="834"/>
      <c r="U10" s="833">
        <v>6481</v>
      </c>
      <c r="V10" s="833">
        <v>299770</v>
      </c>
      <c r="W10" s="835">
        <v>54428</v>
      </c>
      <c r="X10" s="832">
        <v>1109</v>
      </c>
      <c r="Y10" s="833">
        <v>2</v>
      </c>
      <c r="Z10" s="833">
        <v>20144</v>
      </c>
      <c r="AA10" s="833">
        <v>3232</v>
      </c>
      <c r="AB10" s="833">
        <v>866</v>
      </c>
      <c r="AC10" s="833">
        <v>504815</v>
      </c>
      <c r="AD10" s="834">
        <v>18039</v>
      </c>
      <c r="AE10" s="63"/>
      <c r="AF10" s="388"/>
    </row>
    <row r="11" spans="1:32" s="45" customFormat="1" ht="11.25">
      <c r="A11" s="58"/>
      <c r="B11" s="812" t="s">
        <v>186</v>
      </c>
      <c r="C11" s="824">
        <v>91232</v>
      </c>
      <c r="D11" s="824">
        <v>0</v>
      </c>
      <c r="E11" s="824">
        <v>75026</v>
      </c>
      <c r="F11" s="824">
        <v>24435</v>
      </c>
      <c r="G11" s="824">
        <v>3400</v>
      </c>
      <c r="H11" s="824">
        <v>107088</v>
      </c>
      <c r="I11" s="824">
        <v>8775</v>
      </c>
      <c r="J11" s="824">
        <v>3575</v>
      </c>
      <c r="K11" s="824">
        <v>13931</v>
      </c>
      <c r="L11" s="824">
        <v>6740</v>
      </c>
      <c r="M11" s="824">
        <v>458</v>
      </c>
      <c r="N11" s="824">
        <v>25226</v>
      </c>
      <c r="O11" s="824">
        <v>43155</v>
      </c>
      <c r="P11" s="824">
        <v>26121</v>
      </c>
      <c r="Q11" s="825">
        <v>949</v>
      </c>
      <c r="R11" s="824">
        <v>8109</v>
      </c>
      <c r="S11" s="824">
        <v>539298</v>
      </c>
      <c r="T11" s="824"/>
      <c r="U11" s="824">
        <v>6486</v>
      </c>
      <c r="V11" s="824">
        <v>311312</v>
      </c>
      <c r="W11" s="824">
        <v>54613</v>
      </c>
      <c r="X11" s="824">
        <v>40</v>
      </c>
      <c r="Y11" s="824">
        <v>2</v>
      </c>
      <c r="Z11" s="824">
        <v>19601</v>
      </c>
      <c r="AA11" s="824">
        <v>2939</v>
      </c>
      <c r="AB11" s="824">
        <v>994</v>
      </c>
      <c r="AC11" s="824">
        <v>524368</v>
      </c>
      <c r="AD11" s="825">
        <v>14930</v>
      </c>
      <c r="AE11" s="59"/>
      <c r="AF11" s="55"/>
    </row>
    <row r="12" spans="1:32" s="45" customFormat="1" ht="11.25">
      <c r="A12" s="58"/>
      <c r="B12" s="812" t="s">
        <v>187</v>
      </c>
      <c r="C12" s="824">
        <v>87008</v>
      </c>
      <c r="D12" s="824">
        <v>0</v>
      </c>
      <c r="E12" s="824">
        <v>74140</v>
      </c>
      <c r="F12" s="824">
        <v>25534</v>
      </c>
      <c r="G12" s="824">
        <v>1374</v>
      </c>
      <c r="H12" s="824">
        <v>105229</v>
      </c>
      <c r="I12" s="824">
        <v>14337</v>
      </c>
      <c r="J12" s="824">
        <v>3427</v>
      </c>
      <c r="K12" s="824">
        <v>13684</v>
      </c>
      <c r="L12" s="824">
        <v>10981</v>
      </c>
      <c r="M12" s="824">
        <v>452</v>
      </c>
      <c r="N12" s="824">
        <v>29062</v>
      </c>
      <c r="O12" s="824">
        <v>32219</v>
      </c>
      <c r="P12" s="824">
        <v>21088</v>
      </c>
      <c r="Q12" s="825">
        <v>12177</v>
      </c>
      <c r="R12" s="824">
        <v>15004</v>
      </c>
      <c r="S12" s="824">
        <v>562954</v>
      </c>
      <c r="T12" s="824"/>
      <c r="U12" s="824">
        <v>5290</v>
      </c>
      <c r="V12" s="824">
        <v>327576</v>
      </c>
      <c r="W12" s="824">
        <v>54772</v>
      </c>
      <c r="X12" s="824">
        <v>40</v>
      </c>
      <c r="Y12" s="824">
        <v>2</v>
      </c>
      <c r="Z12" s="824">
        <v>19113</v>
      </c>
      <c r="AA12" s="824">
        <v>3191</v>
      </c>
      <c r="AB12" s="824">
        <v>0</v>
      </c>
      <c r="AC12" s="824">
        <v>543261</v>
      </c>
      <c r="AD12" s="825">
        <v>19693</v>
      </c>
      <c r="AE12" s="59"/>
      <c r="AF12" s="55"/>
    </row>
    <row r="13" spans="1:32" s="45" customFormat="1" ht="11.25">
      <c r="A13" s="58"/>
      <c r="B13" s="836" t="s">
        <v>36</v>
      </c>
      <c r="C13" s="824">
        <v>91023</v>
      </c>
      <c r="D13" s="824">
        <v>0</v>
      </c>
      <c r="E13" s="824">
        <v>74982</v>
      </c>
      <c r="F13" s="824">
        <v>24489</v>
      </c>
      <c r="G13" s="824">
        <v>3300</v>
      </c>
      <c r="H13" s="824">
        <v>106996</v>
      </c>
      <c r="I13" s="824">
        <v>9050</v>
      </c>
      <c r="J13" s="824">
        <v>3568</v>
      </c>
      <c r="K13" s="824">
        <v>13919</v>
      </c>
      <c r="L13" s="824">
        <v>6949</v>
      </c>
      <c r="M13" s="824">
        <v>458</v>
      </c>
      <c r="N13" s="824">
        <v>25416</v>
      </c>
      <c r="O13" s="824">
        <v>42615</v>
      </c>
      <c r="P13" s="824">
        <v>25873</v>
      </c>
      <c r="Q13" s="825">
        <v>1503</v>
      </c>
      <c r="R13" s="824">
        <v>8449</v>
      </c>
      <c r="S13" s="824">
        <v>540465</v>
      </c>
      <c r="T13" s="824"/>
      <c r="U13" s="824">
        <v>6427</v>
      </c>
      <c r="V13" s="824">
        <v>312115</v>
      </c>
      <c r="W13" s="824">
        <v>54621</v>
      </c>
      <c r="X13" s="824">
        <v>40</v>
      </c>
      <c r="Y13" s="824">
        <v>2</v>
      </c>
      <c r="Z13" s="824">
        <v>19577</v>
      </c>
      <c r="AA13" s="824">
        <v>2952</v>
      </c>
      <c r="AB13" s="824">
        <v>945</v>
      </c>
      <c r="AC13" s="824">
        <v>525300</v>
      </c>
      <c r="AD13" s="825">
        <v>15165</v>
      </c>
      <c r="AE13" s="59"/>
      <c r="AF13" s="55"/>
    </row>
    <row r="14" spans="1:32" s="45" customFormat="1" ht="11.25">
      <c r="A14" s="58"/>
      <c r="B14" s="836" t="s">
        <v>38</v>
      </c>
      <c r="C14" s="824">
        <v>153614</v>
      </c>
      <c r="D14" s="824">
        <v>914</v>
      </c>
      <c r="E14" s="824">
        <v>120060</v>
      </c>
      <c r="F14" s="830" t="s">
        <v>95</v>
      </c>
      <c r="G14" s="830" t="s">
        <v>95</v>
      </c>
      <c r="H14" s="824">
        <v>123149</v>
      </c>
      <c r="I14" s="830" t="s">
        <v>95</v>
      </c>
      <c r="J14" s="830" t="s">
        <v>95</v>
      </c>
      <c r="K14" s="830" t="s">
        <v>95</v>
      </c>
      <c r="L14" s="830" t="s">
        <v>95</v>
      </c>
      <c r="M14" s="830" t="s">
        <v>95</v>
      </c>
      <c r="N14" s="830" t="s">
        <v>95</v>
      </c>
      <c r="O14" s="830" t="s">
        <v>95</v>
      </c>
      <c r="P14" s="830" t="s">
        <v>95</v>
      </c>
      <c r="Q14" s="825">
        <v>600</v>
      </c>
      <c r="R14" s="824">
        <v>43226</v>
      </c>
      <c r="S14" s="824">
        <v>329496</v>
      </c>
      <c r="T14" s="824"/>
      <c r="U14" s="824">
        <v>7072</v>
      </c>
      <c r="V14" s="824">
        <v>164240</v>
      </c>
      <c r="W14" s="824">
        <v>52310</v>
      </c>
      <c r="X14" s="824">
        <v>12841</v>
      </c>
      <c r="Y14" s="824">
        <v>1</v>
      </c>
      <c r="Z14" s="824">
        <v>26364</v>
      </c>
      <c r="AA14" s="824">
        <v>6308</v>
      </c>
      <c r="AB14" s="824">
        <v>0</v>
      </c>
      <c r="AC14" s="824">
        <v>279903</v>
      </c>
      <c r="AD14" s="825">
        <v>49592</v>
      </c>
      <c r="AE14" s="59"/>
      <c r="AF14" s="55"/>
    </row>
    <row r="15" spans="1:32" s="45" customFormat="1" ht="11.25">
      <c r="A15" s="58"/>
      <c r="B15" s="810"/>
      <c r="C15" s="824"/>
      <c r="D15" s="824"/>
      <c r="E15" s="824" t="s">
        <v>160</v>
      </c>
      <c r="F15" s="824"/>
      <c r="G15" s="824"/>
      <c r="H15" s="824"/>
      <c r="I15" s="824"/>
      <c r="J15" s="824"/>
      <c r="K15" s="824"/>
      <c r="L15" s="824"/>
      <c r="M15" s="824"/>
      <c r="N15" s="824"/>
      <c r="O15" s="824"/>
      <c r="P15" s="824"/>
      <c r="Q15" s="825"/>
      <c r="R15" s="824"/>
      <c r="S15" s="824"/>
      <c r="T15" s="824"/>
      <c r="U15" s="824"/>
      <c r="V15" s="824"/>
      <c r="W15" s="824"/>
      <c r="X15" s="824"/>
      <c r="Y15" s="824"/>
      <c r="Z15" s="824"/>
      <c r="AA15" s="824"/>
      <c r="AB15" s="824"/>
      <c r="AC15" s="824"/>
      <c r="AD15" s="825"/>
      <c r="AE15" s="53"/>
      <c r="AF15" s="55"/>
    </row>
    <row r="16" spans="1:32" s="45" customFormat="1" ht="11.25">
      <c r="A16" s="64">
        <v>1</v>
      </c>
      <c r="B16" s="837" t="s">
        <v>40</v>
      </c>
      <c r="C16" s="824">
        <v>87939</v>
      </c>
      <c r="D16" s="824">
        <v>0</v>
      </c>
      <c r="E16" s="824">
        <v>75988</v>
      </c>
      <c r="F16" s="824">
        <v>26546</v>
      </c>
      <c r="G16" s="824">
        <v>3730</v>
      </c>
      <c r="H16" s="824">
        <v>110613</v>
      </c>
      <c r="I16" s="824">
        <v>6419</v>
      </c>
      <c r="J16" s="824">
        <v>3707</v>
      </c>
      <c r="K16" s="824">
        <v>14352</v>
      </c>
      <c r="L16" s="824">
        <v>6156</v>
      </c>
      <c r="M16" s="824">
        <v>419</v>
      </c>
      <c r="N16" s="824">
        <v>25102</v>
      </c>
      <c r="O16" s="824">
        <v>45005</v>
      </c>
      <c r="P16" s="824">
        <v>28377</v>
      </c>
      <c r="Q16" s="825">
        <v>2087</v>
      </c>
      <c r="R16" s="824">
        <v>1225</v>
      </c>
      <c r="S16" s="824">
        <v>530235</v>
      </c>
      <c r="T16" s="824"/>
      <c r="U16" s="824">
        <v>8441</v>
      </c>
      <c r="V16" s="824">
        <v>309404</v>
      </c>
      <c r="W16" s="824">
        <v>54458</v>
      </c>
      <c r="X16" s="824">
        <v>40</v>
      </c>
      <c r="Y16" s="824">
        <v>2</v>
      </c>
      <c r="Z16" s="824">
        <v>19239</v>
      </c>
      <c r="AA16" s="824">
        <v>2063</v>
      </c>
      <c r="AB16" s="824">
        <v>0</v>
      </c>
      <c r="AC16" s="824">
        <v>524534</v>
      </c>
      <c r="AD16" s="825">
        <v>5702</v>
      </c>
      <c r="AE16" s="54"/>
      <c r="AF16" s="55"/>
    </row>
    <row r="17" spans="1:32" s="45" customFormat="1" ht="11.25">
      <c r="A17" s="64">
        <v>2</v>
      </c>
      <c r="B17" s="837" t="s">
        <v>41</v>
      </c>
      <c r="C17" s="824">
        <v>86212</v>
      </c>
      <c r="D17" s="824">
        <v>0</v>
      </c>
      <c r="E17" s="824">
        <v>75301</v>
      </c>
      <c r="F17" s="824">
        <v>30447</v>
      </c>
      <c r="G17" s="824">
        <v>4695</v>
      </c>
      <c r="H17" s="824">
        <v>114536</v>
      </c>
      <c r="I17" s="824">
        <v>6818</v>
      </c>
      <c r="J17" s="824">
        <v>3535</v>
      </c>
      <c r="K17" s="824">
        <v>14407</v>
      </c>
      <c r="L17" s="824">
        <v>7226</v>
      </c>
      <c r="M17" s="824">
        <v>541</v>
      </c>
      <c r="N17" s="824">
        <v>26228</v>
      </c>
      <c r="O17" s="824">
        <v>39971</v>
      </c>
      <c r="P17" s="824">
        <v>24371</v>
      </c>
      <c r="Q17" s="825">
        <v>0</v>
      </c>
      <c r="R17" s="824">
        <v>25821</v>
      </c>
      <c r="S17" s="824">
        <v>541789</v>
      </c>
      <c r="T17" s="824"/>
      <c r="U17" s="824">
        <v>4738</v>
      </c>
      <c r="V17" s="824">
        <v>300964</v>
      </c>
      <c r="W17" s="824">
        <v>55057</v>
      </c>
      <c r="X17" s="824">
        <v>40</v>
      </c>
      <c r="Y17" s="824">
        <v>2</v>
      </c>
      <c r="Z17" s="824">
        <v>19796</v>
      </c>
      <c r="AA17" s="824">
        <v>2522</v>
      </c>
      <c r="AB17" s="824">
        <v>0</v>
      </c>
      <c r="AC17" s="824">
        <v>511266</v>
      </c>
      <c r="AD17" s="825">
        <v>30523</v>
      </c>
      <c r="AE17" s="54"/>
      <c r="AF17" s="55"/>
    </row>
    <row r="18" spans="1:32" s="45" customFormat="1" ht="11.25">
      <c r="A18" s="64">
        <v>3</v>
      </c>
      <c r="B18" s="837" t="s">
        <v>42</v>
      </c>
      <c r="C18" s="824">
        <v>92891</v>
      </c>
      <c r="D18" s="824">
        <v>0</v>
      </c>
      <c r="E18" s="824">
        <v>80734</v>
      </c>
      <c r="F18" s="824">
        <v>30191</v>
      </c>
      <c r="G18" s="824">
        <v>4499</v>
      </c>
      <c r="H18" s="824">
        <v>119877</v>
      </c>
      <c r="I18" s="824">
        <v>9281</v>
      </c>
      <c r="J18" s="824">
        <v>3865</v>
      </c>
      <c r="K18" s="824">
        <v>15273</v>
      </c>
      <c r="L18" s="824">
        <v>5779</v>
      </c>
      <c r="M18" s="824">
        <v>461</v>
      </c>
      <c r="N18" s="824">
        <v>25965</v>
      </c>
      <c r="O18" s="824">
        <v>52881</v>
      </c>
      <c r="P18" s="824">
        <v>31346</v>
      </c>
      <c r="Q18" s="825">
        <v>0</v>
      </c>
      <c r="R18" s="824">
        <v>12144</v>
      </c>
      <c r="S18" s="824">
        <v>559815</v>
      </c>
      <c r="T18" s="824"/>
      <c r="U18" s="824">
        <v>7222</v>
      </c>
      <c r="V18" s="824">
        <v>313662</v>
      </c>
      <c r="W18" s="824">
        <v>55156</v>
      </c>
      <c r="X18" s="824">
        <v>40</v>
      </c>
      <c r="Y18" s="824">
        <v>2</v>
      </c>
      <c r="Z18" s="824">
        <v>19881</v>
      </c>
      <c r="AA18" s="824">
        <v>4901</v>
      </c>
      <c r="AB18" s="824">
        <v>0</v>
      </c>
      <c r="AC18" s="824">
        <v>533468</v>
      </c>
      <c r="AD18" s="825">
        <v>26347</v>
      </c>
      <c r="AE18" s="54"/>
      <c r="AF18" s="55"/>
    </row>
    <row r="19" spans="1:32" s="45" customFormat="1" ht="11.25">
      <c r="A19" s="64">
        <v>4</v>
      </c>
      <c r="B19" s="837" t="s">
        <v>43</v>
      </c>
      <c r="C19" s="824">
        <v>90463</v>
      </c>
      <c r="D19" s="824">
        <v>0</v>
      </c>
      <c r="E19" s="824">
        <v>70075</v>
      </c>
      <c r="F19" s="824">
        <v>23451</v>
      </c>
      <c r="G19" s="824">
        <v>3666</v>
      </c>
      <c r="H19" s="824">
        <v>101218</v>
      </c>
      <c r="I19" s="824">
        <v>10194</v>
      </c>
      <c r="J19" s="824">
        <v>3291</v>
      </c>
      <c r="K19" s="824">
        <v>12863</v>
      </c>
      <c r="L19" s="824">
        <v>5824</v>
      </c>
      <c r="M19" s="824">
        <v>517</v>
      </c>
      <c r="N19" s="824">
        <v>22975</v>
      </c>
      <c r="O19" s="824">
        <v>41601</v>
      </c>
      <c r="P19" s="824">
        <v>27989</v>
      </c>
      <c r="Q19" s="825">
        <v>0</v>
      </c>
      <c r="R19" s="824">
        <v>37049</v>
      </c>
      <c r="S19" s="824">
        <v>566117</v>
      </c>
      <c r="T19" s="824"/>
      <c r="U19" s="824">
        <v>6168</v>
      </c>
      <c r="V19" s="824">
        <v>315187</v>
      </c>
      <c r="W19" s="824">
        <v>54958</v>
      </c>
      <c r="X19" s="824">
        <v>40</v>
      </c>
      <c r="Y19" s="824">
        <v>2</v>
      </c>
      <c r="Z19" s="824">
        <v>19421</v>
      </c>
      <c r="AA19" s="824">
        <v>2397</v>
      </c>
      <c r="AB19" s="824">
        <v>0</v>
      </c>
      <c r="AC19" s="824">
        <v>520389</v>
      </c>
      <c r="AD19" s="825">
        <v>45728</v>
      </c>
      <c r="AE19" s="54"/>
      <c r="AF19" s="55"/>
    </row>
    <row r="20" spans="1:32" s="45" customFormat="1" ht="11.25">
      <c r="A20" s="64">
        <v>5</v>
      </c>
      <c r="B20" s="837" t="s">
        <v>44</v>
      </c>
      <c r="C20" s="824">
        <v>93462</v>
      </c>
      <c r="D20" s="824">
        <v>0</v>
      </c>
      <c r="E20" s="824">
        <v>74282</v>
      </c>
      <c r="F20" s="824">
        <v>16066</v>
      </c>
      <c r="G20" s="824">
        <v>3491</v>
      </c>
      <c r="H20" s="824">
        <v>98374</v>
      </c>
      <c r="I20" s="824">
        <v>7278</v>
      </c>
      <c r="J20" s="824">
        <v>3782</v>
      </c>
      <c r="K20" s="824">
        <v>12896</v>
      </c>
      <c r="L20" s="824">
        <v>7022</v>
      </c>
      <c r="M20" s="824">
        <v>442</v>
      </c>
      <c r="N20" s="824">
        <v>24794</v>
      </c>
      <c r="O20" s="824">
        <v>48213</v>
      </c>
      <c r="P20" s="824">
        <v>24666</v>
      </c>
      <c r="Q20" s="825">
        <v>1920</v>
      </c>
      <c r="R20" s="824">
        <v>1246</v>
      </c>
      <c r="S20" s="824">
        <v>525579</v>
      </c>
      <c r="T20" s="824"/>
      <c r="U20" s="824">
        <v>6802</v>
      </c>
      <c r="V20" s="824">
        <v>305571</v>
      </c>
      <c r="W20" s="824">
        <v>54192</v>
      </c>
      <c r="X20" s="824">
        <v>39</v>
      </c>
      <c r="Y20" s="824">
        <v>2</v>
      </c>
      <c r="Z20" s="824">
        <v>20326</v>
      </c>
      <c r="AA20" s="824">
        <v>3042</v>
      </c>
      <c r="AB20" s="824">
        <v>0</v>
      </c>
      <c r="AC20" s="824">
        <v>521599</v>
      </c>
      <c r="AD20" s="825">
        <v>3980</v>
      </c>
      <c r="AE20" s="54"/>
      <c r="AF20" s="55"/>
    </row>
    <row r="21" spans="1:32" s="45" customFormat="1" ht="11.25">
      <c r="A21" s="64">
        <v>6</v>
      </c>
      <c r="B21" s="837" t="s">
        <v>45</v>
      </c>
      <c r="C21" s="824">
        <v>95969</v>
      </c>
      <c r="D21" s="824">
        <v>0</v>
      </c>
      <c r="E21" s="824">
        <v>73313</v>
      </c>
      <c r="F21" s="824">
        <v>22883</v>
      </c>
      <c r="G21" s="824">
        <v>4306</v>
      </c>
      <c r="H21" s="824">
        <v>104681</v>
      </c>
      <c r="I21" s="824">
        <v>15152</v>
      </c>
      <c r="J21" s="824">
        <v>3574</v>
      </c>
      <c r="K21" s="824">
        <v>13609</v>
      </c>
      <c r="L21" s="824">
        <v>8673</v>
      </c>
      <c r="M21" s="824">
        <v>488</v>
      </c>
      <c r="N21" s="824">
        <v>26837</v>
      </c>
      <c r="O21" s="824">
        <v>39624</v>
      </c>
      <c r="P21" s="824">
        <v>26065</v>
      </c>
      <c r="Q21" s="825">
        <v>0</v>
      </c>
      <c r="R21" s="824">
        <v>18250</v>
      </c>
      <c r="S21" s="824">
        <v>550792</v>
      </c>
      <c r="T21" s="824"/>
      <c r="U21" s="824">
        <v>5070</v>
      </c>
      <c r="V21" s="824">
        <v>316258</v>
      </c>
      <c r="W21" s="824">
        <v>54268</v>
      </c>
      <c r="X21" s="824">
        <v>40</v>
      </c>
      <c r="Y21" s="824">
        <v>2</v>
      </c>
      <c r="Z21" s="824">
        <v>21033</v>
      </c>
      <c r="AA21" s="824">
        <v>3234</v>
      </c>
      <c r="AB21" s="824">
        <v>0</v>
      </c>
      <c r="AC21" s="824">
        <v>533209</v>
      </c>
      <c r="AD21" s="825">
        <v>17583</v>
      </c>
      <c r="AE21" s="54"/>
      <c r="AF21" s="55"/>
    </row>
    <row r="22" spans="1:32" s="45" customFormat="1" ht="11.25">
      <c r="A22" s="64">
        <v>7</v>
      </c>
      <c r="B22" s="837" t="s">
        <v>46</v>
      </c>
      <c r="C22" s="824">
        <v>114279</v>
      </c>
      <c r="D22" s="824">
        <v>0</v>
      </c>
      <c r="E22" s="824">
        <v>80740</v>
      </c>
      <c r="F22" s="824">
        <v>4065</v>
      </c>
      <c r="G22" s="824">
        <v>1128</v>
      </c>
      <c r="H22" s="824">
        <v>89553</v>
      </c>
      <c r="I22" s="824">
        <v>8939</v>
      </c>
      <c r="J22" s="824">
        <v>2955</v>
      </c>
      <c r="K22" s="824">
        <v>13878</v>
      </c>
      <c r="L22" s="824">
        <v>6919</v>
      </c>
      <c r="M22" s="824">
        <v>378</v>
      </c>
      <c r="N22" s="824">
        <v>24722</v>
      </c>
      <c r="O22" s="824">
        <v>41641</v>
      </c>
      <c r="P22" s="824">
        <v>27197</v>
      </c>
      <c r="Q22" s="825">
        <v>0</v>
      </c>
      <c r="R22" s="824">
        <v>3107</v>
      </c>
      <c r="S22" s="824">
        <v>526090</v>
      </c>
      <c r="T22" s="824"/>
      <c r="U22" s="824">
        <v>7997</v>
      </c>
      <c r="V22" s="824">
        <v>306010</v>
      </c>
      <c r="W22" s="824">
        <v>54755</v>
      </c>
      <c r="X22" s="824">
        <v>40</v>
      </c>
      <c r="Y22" s="824">
        <v>2</v>
      </c>
      <c r="Z22" s="824">
        <v>20655</v>
      </c>
      <c r="AA22" s="824">
        <v>4371</v>
      </c>
      <c r="AB22" s="824">
        <v>0</v>
      </c>
      <c r="AC22" s="824">
        <v>514348</v>
      </c>
      <c r="AD22" s="825">
        <v>11742</v>
      </c>
      <c r="AE22" s="54"/>
      <c r="AF22" s="55"/>
    </row>
    <row r="23" spans="1:32" s="45" customFormat="1" ht="11.25">
      <c r="A23" s="64">
        <v>8</v>
      </c>
      <c r="B23" s="837" t="s">
        <v>47</v>
      </c>
      <c r="C23" s="824">
        <v>93096</v>
      </c>
      <c r="D23" s="824">
        <v>0</v>
      </c>
      <c r="E23" s="824">
        <v>76396</v>
      </c>
      <c r="F23" s="824">
        <v>25731</v>
      </c>
      <c r="G23" s="824">
        <v>1392</v>
      </c>
      <c r="H23" s="824">
        <v>107547</v>
      </c>
      <c r="I23" s="824">
        <v>11454</v>
      </c>
      <c r="J23" s="824">
        <v>3419</v>
      </c>
      <c r="K23" s="824">
        <v>14022</v>
      </c>
      <c r="L23" s="824">
        <v>5375</v>
      </c>
      <c r="M23" s="824">
        <v>379</v>
      </c>
      <c r="N23" s="824">
        <v>23746</v>
      </c>
      <c r="O23" s="824">
        <v>41928</v>
      </c>
      <c r="P23" s="824">
        <v>26926</v>
      </c>
      <c r="Q23" s="825">
        <v>0</v>
      </c>
      <c r="R23" s="824">
        <v>8547</v>
      </c>
      <c r="S23" s="824">
        <v>541504</v>
      </c>
      <c r="T23" s="824"/>
      <c r="U23" s="824">
        <v>5180</v>
      </c>
      <c r="V23" s="824">
        <v>307635</v>
      </c>
      <c r="W23" s="824">
        <v>54692</v>
      </c>
      <c r="X23" s="824">
        <v>39</v>
      </c>
      <c r="Y23" s="824">
        <v>2</v>
      </c>
      <c r="Z23" s="824">
        <v>18959</v>
      </c>
      <c r="AA23" s="824">
        <v>3149</v>
      </c>
      <c r="AB23" s="824">
        <v>0</v>
      </c>
      <c r="AC23" s="824">
        <v>514616</v>
      </c>
      <c r="AD23" s="825">
        <v>26887</v>
      </c>
      <c r="AE23" s="54"/>
      <c r="AF23" s="55"/>
    </row>
    <row r="24" spans="1:32" s="45" customFormat="1" ht="11.25">
      <c r="A24" s="64">
        <v>9</v>
      </c>
      <c r="B24" s="837" t="s">
        <v>48</v>
      </c>
      <c r="C24" s="824">
        <v>71059</v>
      </c>
      <c r="D24" s="824">
        <v>0</v>
      </c>
      <c r="E24" s="824">
        <v>68595</v>
      </c>
      <c r="F24" s="824">
        <v>29962</v>
      </c>
      <c r="G24" s="824">
        <v>781</v>
      </c>
      <c r="H24" s="824">
        <v>103098</v>
      </c>
      <c r="I24" s="824">
        <v>9376</v>
      </c>
      <c r="J24" s="824">
        <v>2844</v>
      </c>
      <c r="K24" s="824">
        <v>13501</v>
      </c>
      <c r="L24" s="824">
        <v>8639</v>
      </c>
      <c r="M24" s="824">
        <v>752</v>
      </c>
      <c r="N24" s="824">
        <v>26413</v>
      </c>
      <c r="O24" s="824">
        <v>37197</v>
      </c>
      <c r="P24" s="824">
        <v>22036</v>
      </c>
      <c r="Q24" s="825">
        <v>0</v>
      </c>
      <c r="R24" s="824">
        <v>22300</v>
      </c>
      <c r="S24" s="824">
        <v>571693</v>
      </c>
      <c r="T24" s="824"/>
      <c r="U24" s="824">
        <v>1356</v>
      </c>
      <c r="V24" s="824">
        <v>348644</v>
      </c>
      <c r="W24" s="824">
        <v>54874</v>
      </c>
      <c r="X24" s="824">
        <v>40</v>
      </c>
      <c r="Y24" s="824">
        <v>2</v>
      </c>
      <c r="Z24" s="824">
        <v>17628</v>
      </c>
      <c r="AA24" s="824">
        <v>4513</v>
      </c>
      <c r="AB24" s="824">
        <v>0</v>
      </c>
      <c r="AC24" s="824">
        <v>546532</v>
      </c>
      <c r="AD24" s="825">
        <v>25161</v>
      </c>
      <c r="AE24" s="54"/>
      <c r="AF24" s="55"/>
    </row>
    <row r="25" spans="1:32" s="45" customFormat="1" ht="12" customHeight="1">
      <c r="A25" s="64">
        <v>11</v>
      </c>
      <c r="B25" s="837" t="s">
        <v>50</v>
      </c>
      <c r="C25" s="824">
        <v>86498</v>
      </c>
      <c r="D25" s="824">
        <v>0</v>
      </c>
      <c r="E25" s="824">
        <v>68470</v>
      </c>
      <c r="F25" s="824">
        <v>25376</v>
      </c>
      <c r="G25" s="824">
        <v>2905</v>
      </c>
      <c r="H25" s="824">
        <v>100582</v>
      </c>
      <c r="I25" s="824">
        <v>7357</v>
      </c>
      <c r="J25" s="824">
        <v>3308</v>
      </c>
      <c r="K25" s="824">
        <v>12934</v>
      </c>
      <c r="L25" s="824">
        <v>6297</v>
      </c>
      <c r="M25" s="824">
        <v>478</v>
      </c>
      <c r="N25" s="824">
        <v>23497</v>
      </c>
      <c r="O25" s="824">
        <v>34669</v>
      </c>
      <c r="P25" s="824">
        <v>22194</v>
      </c>
      <c r="Q25" s="825">
        <v>0</v>
      </c>
      <c r="R25" s="824">
        <v>433</v>
      </c>
      <c r="S25" s="824">
        <v>524763</v>
      </c>
      <c r="T25" s="824"/>
      <c r="U25" s="824">
        <v>2751</v>
      </c>
      <c r="V25" s="824">
        <v>314864</v>
      </c>
      <c r="W25" s="824">
        <v>54660</v>
      </c>
      <c r="X25" s="824">
        <v>40</v>
      </c>
      <c r="Y25" s="824">
        <v>2</v>
      </c>
      <c r="Z25" s="824">
        <v>18227</v>
      </c>
      <c r="AA25" s="824">
        <v>2568</v>
      </c>
      <c r="AB25" s="824">
        <v>0</v>
      </c>
      <c r="AC25" s="824">
        <v>515737</v>
      </c>
      <c r="AD25" s="825">
        <v>9025</v>
      </c>
      <c r="AE25" s="54"/>
      <c r="AF25" s="55"/>
    </row>
    <row r="26" spans="1:32" s="45" customFormat="1" ht="15.75" customHeight="1">
      <c r="A26" s="64">
        <v>13</v>
      </c>
      <c r="B26" s="837" t="s">
        <v>51</v>
      </c>
      <c r="C26" s="824">
        <v>86411</v>
      </c>
      <c r="D26" s="824">
        <v>0</v>
      </c>
      <c r="E26" s="824">
        <v>70646</v>
      </c>
      <c r="F26" s="824">
        <v>26074</v>
      </c>
      <c r="G26" s="824">
        <v>8017</v>
      </c>
      <c r="H26" s="824">
        <v>109303</v>
      </c>
      <c r="I26" s="824">
        <v>12213</v>
      </c>
      <c r="J26" s="824">
        <v>3664</v>
      </c>
      <c r="K26" s="824">
        <v>13857</v>
      </c>
      <c r="L26" s="824">
        <v>8003</v>
      </c>
      <c r="M26" s="824">
        <v>505</v>
      </c>
      <c r="N26" s="824">
        <v>26581</v>
      </c>
      <c r="O26" s="824">
        <v>37369</v>
      </c>
      <c r="P26" s="824">
        <v>23976</v>
      </c>
      <c r="Q26" s="825">
        <v>0</v>
      </c>
      <c r="R26" s="824">
        <v>593</v>
      </c>
      <c r="S26" s="824">
        <v>568186</v>
      </c>
      <c r="T26" s="824"/>
      <c r="U26" s="824">
        <v>5302</v>
      </c>
      <c r="V26" s="824">
        <v>347264</v>
      </c>
      <c r="W26" s="824">
        <v>55171</v>
      </c>
      <c r="X26" s="824">
        <v>41</v>
      </c>
      <c r="Y26" s="824">
        <v>2</v>
      </c>
      <c r="Z26" s="824">
        <v>20185</v>
      </c>
      <c r="AA26" s="824">
        <v>3434</v>
      </c>
      <c r="AB26" s="824">
        <v>0</v>
      </c>
      <c r="AC26" s="824">
        <v>561565</v>
      </c>
      <c r="AD26" s="825">
        <v>6621</v>
      </c>
      <c r="AE26" s="54"/>
      <c r="AF26" s="55"/>
    </row>
    <row r="27" spans="1:32" s="45" customFormat="1" ht="11.25">
      <c r="A27" s="64">
        <v>14</v>
      </c>
      <c r="B27" s="837" t="s">
        <v>52</v>
      </c>
      <c r="C27" s="824">
        <v>90839</v>
      </c>
      <c r="D27" s="824">
        <v>0</v>
      </c>
      <c r="E27" s="824">
        <v>77351</v>
      </c>
      <c r="F27" s="824">
        <v>25401</v>
      </c>
      <c r="G27" s="824">
        <v>6262</v>
      </c>
      <c r="H27" s="824">
        <v>113880</v>
      </c>
      <c r="I27" s="824">
        <v>5208</v>
      </c>
      <c r="J27" s="824">
        <v>4138</v>
      </c>
      <c r="K27" s="824">
        <v>14697</v>
      </c>
      <c r="L27" s="824">
        <v>13889</v>
      </c>
      <c r="M27" s="824">
        <v>576</v>
      </c>
      <c r="N27" s="824">
        <v>33891</v>
      </c>
      <c r="O27" s="824">
        <v>45376</v>
      </c>
      <c r="P27" s="824">
        <v>25617</v>
      </c>
      <c r="Q27" s="825">
        <v>0</v>
      </c>
      <c r="R27" s="824">
        <v>1086</v>
      </c>
      <c r="S27" s="824">
        <v>562327</v>
      </c>
      <c r="T27" s="824"/>
      <c r="U27" s="824">
        <v>8694</v>
      </c>
      <c r="V27" s="824">
        <v>332834</v>
      </c>
      <c r="W27" s="824">
        <v>53531</v>
      </c>
      <c r="X27" s="824">
        <v>37</v>
      </c>
      <c r="Y27" s="824">
        <v>2</v>
      </c>
      <c r="Z27" s="824">
        <v>19511</v>
      </c>
      <c r="AA27" s="824">
        <v>3567</v>
      </c>
      <c r="AB27" s="824">
        <v>0</v>
      </c>
      <c r="AC27" s="824">
        <v>556247</v>
      </c>
      <c r="AD27" s="825">
        <v>6080</v>
      </c>
      <c r="AE27" s="54"/>
      <c r="AF27" s="55"/>
    </row>
    <row r="28" spans="1:32" s="45" customFormat="1" ht="11.25">
      <c r="A28" s="64">
        <v>15</v>
      </c>
      <c r="B28" s="837" t="s">
        <v>188</v>
      </c>
      <c r="C28" s="824">
        <v>99109</v>
      </c>
      <c r="D28" s="824">
        <v>0</v>
      </c>
      <c r="E28" s="824">
        <v>72861</v>
      </c>
      <c r="F28" s="824">
        <v>14761</v>
      </c>
      <c r="G28" s="824">
        <v>1412</v>
      </c>
      <c r="H28" s="824">
        <v>93383</v>
      </c>
      <c r="I28" s="824">
        <v>7237</v>
      </c>
      <c r="J28" s="824">
        <v>3543</v>
      </c>
      <c r="K28" s="824">
        <v>12615</v>
      </c>
      <c r="L28" s="824">
        <v>5959</v>
      </c>
      <c r="M28" s="824">
        <v>392</v>
      </c>
      <c r="N28" s="824">
        <v>23085</v>
      </c>
      <c r="O28" s="824">
        <v>56117</v>
      </c>
      <c r="P28" s="824">
        <v>24710</v>
      </c>
      <c r="Q28" s="825">
        <v>0</v>
      </c>
      <c r="R28" s="824">
        <v>0</v>
      </c>
      <c r="S28" s="824">
        <v>536996</v>
      </c>
      <c r="T28" s="824"/>
      <c r="U28" s="824">
        <v>4896</v>
      </c>
      <c r="V28" s="824">
        <v>307545</v>
      </c>
      <c r="W28" s="824">
        <v>55068</v>
      </c>
      <c r="X28" s="824">
        <v>40</v>
      </c>
      <c r="Y28" s="824">
        <v>2</v>
      </c>
      <c r="Z28" s="824">
        <v>19790</v>
      </c>
      <c r="AA28" s="824">
        <v>4011</v>
      </c>
      <c r="AB28" s="824">
        <v>20890</v>
      </c>
      <c r="AC28" s="824">
        <v>536195</v>
      </c>
      <c r="AD28" s="825">
        <v>802</v>
      </c>
      <c r="AE28" s="54"/>
      <c r="AF28" s="55"/>
    </row>
    <row r="29" spans="1:32" s="45" customFormat="1" ht="11.25">
      <c r="A29" s="64">
        <v>16</v>
      </c>
      <c r="B29" s="837" t="s">
        <v>54</v>
      </c>
      <c r="C29" s="824">
        <v>81480</v>
      </c>
      <c r="D29" s="824">
        <v>0</v>
      </c>
      <c r="E29" s="824">
        <v>70874</v>
      </c>
      <c r="F29" s="824">
        <v>23046</v>
      </c>
      <c r="G29" s="824">
        <v>857</v>
      </c>
      <c r="H29" s="824">
        <v>98146</v>
      </c>
      <c r="I29" s="824">
        <v>10094</v>
      </c>
      <c r="J29" s="824">
        <v>2979</v>
      </c>
      <c r="K29" s="824">
        <v>13217</v>
      </c>
      <c r="L29" s="824">
        <v>6353</v>
      </c>
      <c r="M29" s="824">
        <v>560</v>
      </c>
      <c r="N29" s="824">
        <v>23429</v>
      </c>
      <c r="O29" s="824">
        <v>39375</v>
      </c>
      <c r="P29" s="824">
        <v>19760</v>
      </c>
      <c r="Q29" s="825">
        <v>3030</v>
      </c>
      <c r="R29" s="824">
        <v>405</v>
      </c>
      <c r="S29" s="824">
        <v>529675</v>
      </c>
      <c r="T29" s="824"/>
      <c r="U29" s="824">
        <v>4978</v>
      </c>
      <c r="V29" s="824">
        <v>326766</v>
      </c>
      <c r="W29" s="824">
        <v>54175</v>
      </c>
      <c r="X29" s="824">
        <v>40</v>
      </c>
      <c r="Y29" s="824">
        <v>2</v>
      </c>
      <c r="Z29" s="824">
        <v>18619</v>
      </c>
      <c r="AA29" s="824">
        <v>2574</v>
      </c>
      <c r="AB29" s="824">
        <v>0</v>
      </c>
      <c r="AC29" s="824">
        <v>529421</v>
      </c>
      <c r="AD29" s="825">
        <v>254</v>
      </c>
      <c r="AE29" s="54"/>
      <c r="AF29" s="55"/>
    </row>
    <row r="30" spans="1:32" s="45" customFormat="1" ht="11.25">
      <c r="A30" s="64">
        <v>17</v>
      </c>
      <c r="B30" s="837" t="s">
        <v>55</v>
      </c>
      <c r="C30" s="824">
        <v>84496</v>
      </c>
      <c r="D30" s="824">
        <v>0</v>
      </c>
      <c r="E30" s="824">
        <v>72286</v>
      </c>
      <c r="F30" s="824">
        <v>26343</v>
      </c>
      <c r="G30" s="824">
        <v>565</v>
      </c>
      <c r="H30" s="824">
        <v>103504</v>
      </c>
      <c r="I30" s="824">
        <v>11422</v>
      </c>
      <c r="J30" s="824">
        <v>3847</v>
      </c>
      <c r="K30" s="824">
        <v>13738</v>
      </c>
      <c r="L30" s="824">
        <v>4927</v>
      </c>
      <c r="M30" s="824">
        <v>414</v>
      </c>
      <c r="N30" s="824">
        <v>23329</v>
      </c>
      <c r="O30" s="824">
        <v>38353</v>
      </c>
      <c r="P30" s="824">
        <v>23392</v>
      </c>
      <c r="Q30" s="825">
        <v>0</v>
      </c>
      <c r="R30" s="824">
        <v>5113</v>
      </c>
      <c r="S30" s="824">
        <v>543003</v>
      </c>
      <c r="T30" s="824"/>
      <c r="U30" s="824">
        <v>5779</v>
      </c>
      <c r="V30" s="824">
        <v>326895</v>
      </c>
      <c r="W30" s="824">
        <v>54913</v>
      </c>
      <c r="X30" s="824">
        <v>40</v>
      </c>
      <c r="Y30" s="824">
        <v>2</v>
      </c>
      <c r="Z30" s="824">
        <v>18259</v>
      </c>
      <c r="AA30" s="824">
        <v>1886</v>
      </c>
      <c r="AB30" s="824">
        <v>0</v>
      </c>
      <c r="AC30" s="824">
        <v>537440</v>
      </c>
      <c r="AD30" s="825">
        <v>5563</v>
      </c>
      <c r="AE30" s="54"/>
      <c r="AF30" s="55"/>
    </row>
    <row r="31" spans="1:32" s="45" customFormat="1" ht="11.25">
      <c r="A31" s="64">
        <v>18</v>
      </c>
      <c r="B31" s="837" t="s">
        <v>56</v>
      </c>
      <c r="C31" s="824">
        <v>98869</v>
      </c>
      <c r="D31" s="824">
        <v>0</v>
      </c>
      <c r="E31" s="824">
        <v>71603</v>
      </c>
      <c r="F31" s="824">
        <v>19312</v>
      </c>
      <c r="G31" s="824">
        <v>4523</v>
      </c>
      <c r="H31" s="824">
        <v>99714</v>
      </c>
      <c r="I31" s="824">
        <v>10719</v>
      </c>
      <c r="J31" s="824">
        <v>3567</v>
      </c>
      <c r="K31" s="824">
        <v>12430</v>
      </c>
      <c r="L31" s="824">
        <v>6456</v>
      </c>
      <c r="M31" s="824">
        <v>357</v>
      </c>
      <c r="N31" s="824">
        <v>23413</v>
      </c>
      <c r="O31" s="824">
        <v>38845</v>
      </c>
      <c r="P31" s="824">
        <v>23499</v>
      </c>
      <c r="Q31" s="825">
        <v>0</v>
      </c>
      <c r="R31" s="824">
        <v>9889</v>
      </c>
      <c r="S31" s="824">
        <v>551105</v>
      </c>
      <c r="T31" s="824"/>
      <c r="U31" s="824">
        <v>6841</v>
      </c>
      <c r="V31" s="824">
        <v>316756</v>
      </c>
      <c r="W31" s="824">
        <v>55374</v>
      </c>
      <c r="X31" s="824">
        <v>40</v>
      </c>
      <c r="Y31" s="824">
        <v>2</v>
      </c>
      <c r="Z31" s="824">
        <v>19921</v>
      </c>
      <c r="AA31" s="824">
        <v>4108</v>
      </c>
      <c r="AB31" s="824">
        <v>0</v>
      </c>
      <c r="AC31" s="824">
        <v>524275</v>
      </c>
      <c r="AD31" s="825">
        <v>26830</v>
      </c>
      <c r="AE31" s="54"/>
      <c r="AF31" s="55"/>
    </row>
    <row r="32" spans="1:32" s="45" customFormat="1" ht="11.25">
      <c r="A32" s="64">
        <v>19</v>
      </c>
      <c r="B32" s="837" t="s">
        <v>57</v>
      </c>
      <c r="C32" s="824">
        <v>98159</v>
      </c>
      <c r="D32" s="824">
        <v>0</v>
      </c>
      <c r="E32" s="824">
        <v>72266</v>
      </c>
      <c r="F32" s="824">
        <v>21307</v>
      </c>
      <c r="G32" s="824">
        <v>6117</v>
      </c>
      <c r="H32" s="824">
        <v>103649</v>
      </c>
      <c r="I32" s="824">
        <v>13453</v>
      </c>
      <c r="J32" s="824">
        <v>3507</v>
      </c>
      <c r="K32" s="824">
        <v>13429</v>
      </c>
      <c r="L32" s="824">
        <v>6275</v>
      </c>
      <c r="M32" s="824">
        <v>607</v>
      </c>
      <c r="N32" s="824">
        <v>24159</v>
      </c>
      <c r="O32" s="824">
        <v>34904</v>
      </c>
      <c r="P32" s="824">
        <v>24762</v>
      </c>
      <c r="Q32" s="825">
        <v>0</v>
      </c>
      <c r="R32" s="824">
        <v>3034</v>
      </c>
      <c r="S32" s="824">
        <v>559567</v>
      </c>
      <c r="T32" s="824"/>
      <c r="U32" s="824">
        <v>7239</v>
      </c>
      <c r="V32" s="824">
        <v>334363</v>
      </c>
      <c r="W32" s="824">
        <v>54917</v>
      </c>
      <c r="X32" s="824">
        <v>40</v>
      </c>
      <c r="Y32" s="824">
        <v>2</v>
      </c>
      <c r="Z32" s="824">
        <v>17540</v>
      </c>
      <c r="AA32" s="824">
        <v>2849</v>
      </c>
      <c r="AB32" s="824">
        <v>0</v>
      </c>
      <c r="AC32" s="824">
        <v>549823</v>
      </c>
      <c r="AD32" s="825">
        <v>9743</v>
      </c>
      <c r="AE32" s="54"/>
      <c r="AF32" s="55"/>
    </row>
    <row r="33" spans="1:32" s="45" customFormat="1" ht="11.25">
      <c r="A33" s="64">
        <v>20</v>
      </c>
      <c r="B33" s="837" t="s">
        <v>58</v>
      </c>
      <c r="C33" s="824">
        <v>96380</v>
      </c>
      <c r="D33" s="824">
        <v>0</v>
      </c>
      <c r="E33" s="824">
        <v>74423</v>
      </c>
      <c r="F33" s="824">
        <v>18749</v>
      </c>
      <c r="G33" s="824">
        <v>936</v>
      </c>
      <c r="H33" s="824">
        <v>98042</v>
      </c>
      <c r="I33" s="824">
        <v>11972</v>
      </c>
      <c r="J33" s="824">
        <v>3129</v>
      </c>
      <c r="K33" s="824">
        <v>13211</v>
      </c>
      <c r="L33" s="824">
        <v>7413</v>
      </c>
      <c r="M33" s="824">
        <v>395</v>
      </c>
      <c r="N33" s="824">
        <v>24641</v>
      </c>
      <c r="O33" s="824">
        <v>32784</v>
      </c>
      <c r="P33" s="824">
        <v>21137</v>
      </c>
      <c r="Q33" s="825">
        <v>0</v>
      </c>
      <c r="R33" s="824">
        <v>391</v>
      </c>
      <c r="S33" s="824">
        <v>518734</v>
      </c>
      <c r="T33" s="824"/>
      <c r="U33" s="824">
        <v>7252</v>
      </c>
      <c r="V33" s="824">
        <v>307839</v>
      </c>
      <c r="W33" s="824">
        <v>54134</v>
      </c>
      <c r="X33" s="824">
        <v>41</v>
      </c>
      <c r="Y33" s="824">
        <v>1</v>
      </c>
      <c r="Z33" s="824">
        <v>19824</v>
      </c>
      <c r="AA33" s="824">
        <v>2780</v>
      </c>
      <c r="AB33" s="824">
        <v>0</v>
      </c>
      <c r="AC33" s="824">
        <v>509450</v>
      </c>
      <c r="AD33" s="825">
        <v>9284</v>
      </c>
      <c r="AE33" s="54"/>
      <c r="AF33" s="55"/>
    </row>
    <row r="34" spans="1:32" s="45" customFormat="1" ht="12" customHeight="1">
      <c r="A34" s="64">
        <v>21</v>
      </c>
      <c r="B34" s="837" t="s">
        <v>59</v>
      </c>
      <c r="C34" s="824">
        <v>101234</v>
      </c>
      <c r="D34" s="824">
        <v>0</v>
      </c>
      <c r="E34" s="824">
        <v>72620</v>
      </c>
      <c r="F34" s="824">
        <v>26096</v>
      </c>
      <c r="G34" s="824">
        <v>3398</v>
      </c>
      <c r="H34" s="824">
        <v>106257</v>
      </c>
      <c r="I34" s="824">
        <v>19758</v>
      </c>
      <c r="J34" s="824">
        <v>3481</v>
      </c>
      <c r="K34" s="824">
        <v>16206</v>
      </c>
      <c r="L34" s="824">
        <v>8375</v>
      </c>
      <c r="M34" s="824">
        <v>479</v>
      </c>
      <c r="N34" s="824">
        <v>29081</v>
      </c>
      <c r="O34" s="824">
        <v>37337</v>
      </c>
      <c r="P34" s="824">
        <v>25446</v>
      </c>
      <c r="Q34" s="825">
        <v>0</v>
      </c>
      <c r="R34" s="824">
        <v>8239</v>
      </c>
      <c r="S34" s="824">
        <v>570129</v>
      </c>
      <c r="T34" s="824"/>
      <c r="U34" s="824">
        <v>7034</v>
      </c>
      <c r="V34" s="824">
        <v>326240</v>
      </c>
      <c r="W34" s="824">
        <v>54033</v>
      </c>
      <c r="X34" s="824">
        <v>39</v>
      </c>
      <c r="Y34" s="824">
        <v>2</v>
      </c>
      <c r="Z34" s="824">
        <v>20307</v>
      </c>
      <c r="AA34" s="824">
        <v>3717</v>
      </c>
      <c r="AB34" s="824">
        <v>0</v>
      </c>
      <c r="AC34" s="824">
        <v>540812</v>
      </c>
      <c r="AD34" s="825">
        <v>29317</v>
      </c>
      <c r="AE34" s="54"/>
      <c r="AF34" s="55"/>
    </row>
    <row r="35" spans="1:32" s="45" customFormat="1" ht="11.25">
      <c r="A35" s="64">
        <v>22</v>
      </c>
      <c r="B35" s="837" t="s">
        <v>189</v>
      </c>
      <c r="C35" s="824">
        <v>89619</v>
      </c>
      <c r="D35" s="824">
        <v>0</v>
      </c>
      <c r="E35" s="824">
        <v>64778</v>
      </c>
      <c r="F35" s="824">
        <v>16749</v>
      </c>
      <c r="G35" s="824">
        <v>707</v>
      </c>
      <c r="H35" s="824">
        <v>87290</v>
      </c>
      <c r="I35" s="824">
        <v>17478</v>
      </c>
      <c r="J35" s="824">
        <v>4221</v>
      </c>
      <c r="K35" s="824">
        <v>11334</v>
      </c>
      <c r="L35" s="824">
        <v>14080</v>
      </c>
      <c r="M35" s="824">
        <v>216</v>
      </c>
      <c r="N35" s="824">
        <v>30426</v>
      </c>
      <c r="O35" s="824">
        <v>23718</v>
      </c>
      <c r="P35" s="824">
        <v>20409</v>
      </c>
      <c r="Q35" s="825">
        <v>0</v>
      </c>
      <c r="R35" s="824">
        <v>20208</v>
      </c>
      <c r="S35" s="824">
        <v>517165</v>
      </c>
      <c r="T35" s="824"/>
      <c r="U35" s="824">
        <v>2068</v>
      </c>
      <c r="V35" s="824">
        <v>300545</v>
      </c>
      <c r="W35" s="824">
        <v>54644</v>
      </c>
      <c r="X35" s="824">
        <v>41</v>
      </c>
      <c r="Y35" s="824">
        <v>1</v>
      </c>
      <c r="Z35" s="824">
        <v>19022</v>
      </c>
      <c r="AA35" s="824">
        <v>4824</v>
      </c>
      <c r="AB35" s="824">
        <v>0</v>
      </c>
      <c r="AC35" s="824">
        <v>505387</v>
      </c>
      <c r="AD35" s="825">
        <v>11778</v>
      </c>
      <c r="AE35" s="54"/>
      <c r="AF35" s="55"/>
    </row>
    <row r="36" spans="1:32" s="45" customFormat="1" ht="15.75" customHeight="1">
      <c r="A36" s="64">
        <v>24</v>
      </c>
      <c r="B36" s="837" t="s">
        <v>128</v>
      </c>
      <c r="C36" s="824">
        <v>99164</v>
      </c>
      <c r="D36" s="824">
        <v>0</v>
      </c>
      <c r="E36" s="824">
        <v>72411</v>
      </c>
      <c r="F36" s="824">
        <v>16420</v>
      </c>
      <c r="G36" s="824">
        <v>1207</v>
      </c>
      <c r="H36" s="824">
        <v>93760</v>
      </c>
      <c r="I36" s="824">
        <v>14861</v>
      </c>
      <c r="J36" s="824">
        <v>3024</v>
      </c>
      <c r="K36" s="824">
        <v>12900</v>
      </c>
      <c r="L36" s="824">
        <v>8293</v>
      </c>
      <c r="M36" s="824">
        <v>595</v>
      </c>
      <c r="N36" s="824">
        <v>25341</v>
      </c>
      <c r="O36" s="824">
        <v>34534</v>
      </c>
      <c r="P36" s="824">
        <v>23100</v>
      </c>
      <c r="Q36" s="825">
        <v>0</v>
      </c>
      <c r="R36" s="824">
        <v>4704</v>
      </c>
      <c r="S36" s="824">
        <v>522690</v>
      </c>
      <c r="T36" s="824"/>
      <c r="U36" s="824">
        <v>7401</v>
      </c>
      <c r="V36" s="824">
        <v>306641</v>
      </c>
      <c r="W36" s="824">
        <v>52668</v>
      </c>
      <c r="X36" s="824">
        <v>38</v>
      </c>
      <c r="Y36" s="824">
        <v>2</v>
      </c>
      <c r="Z36" s="824">
        <v>20121</v>
      </c>
      <c r="AA36" s="824">
        <v>2508</v>
      </c>
      <c r="AB36" s="824">
        <v>0</v>
      </c>
      <c r="AC36" s="824">
        <v>510871</v>
      </c>
      <c r="AD36" s="825">
        <v>11819</v>
      </c>
      <c r="AE36" s="54"/>
      <c r="AF36" s="55"/>
    </row>
    <row r="37" spans="1:32" s="45" customFormat="1" ht="11.25">
      <c r="A37" s="64">
        <v>27</v>
      </c>
      <c r="B37" s="837" t="s">
        <v>129</v>
      </c>
      <c r="C37" s="824">
        <v>98943</v>
      </c>
      <c r="D37" s="824">
        <v>0</v>
      </c>
      <c r="E37" s="824">
        <v>78054</v>
      </c>
      <c r="F37" s="824">
        <v>21441</v>
      </c>
      <c r="G37" s="824">
        <v>2234</v>
      </c>
      <c r="H37" s="824">
        <v>105467</v>
      </c>
      <c r="I37" s="824">
        <v>11505</v>
      </c>
      <c r="J37" s="824">
        <v>3015</v>
      </c>
      <c r="K37" s="824">
        <v>14322</v>
      </c>
      <c r="L37" s="824">
        <v>13079</v>
      </c>
      <c r="M37" s="824">
        <v>365</v>
      </c>
      <c r="N37" s="824">
        <v>31356</v>
      </c>
      <c r="O37" s="824">
        <v>38506</v>
      </c>
      <c r="P37" s="824">
        <v>20954</v>
      </c>
      <c r="Q37" s="825">
        <v>6986</v>
      </c>
      <c r="R37" s="824">
        <v>12433</v>
      </c>
      <c r="S37" s="824">
        <v>561401</v>
      </c>
      <c r="T37" s="824"/>
      <c r="U37" s="824">
        <v>5533</v>
      </c>
      <c r="V37" s="824">
        <v>324255</v>
      </c>
      <c r="W37" s="824">
        <v>55415</v>
      </c>
      <c r="X37" s="824">
        <v>40</v>
      </c>
      <c r="Y37" s="824">
        <v>2</v>
      </c>
      <c r="Z37" s="824">
        <v>20170</v>
      </c>
      <c r="AA37" s="824">
        <v>3500</v>
      </c>
      <c r="AB37" s="824">
        <v>0</v>
      </c>
      <c r="AC37" s="824">
        <v>542236</v>
      </c>
      <c r="AD37" s="825">
        <v>19164</v>
      </c>
      <c r="AE37" s="54"/>
      <c r="AF37" s="55"/>
    </row>
    <row r="38" spans="1:32" s="45" customFormat="1" ht="11.25">
      <c r="A38" s="64">
        <v>31</v>
      </c>
      <c r="B38" s="837" t="s">
        <v>62</v>
      </c>
      <c r="C38" s="824">
        <v>91970</v>
      </c>
      <c r="D38" s="824">
        <v>0</v>
      </c>
      <c r="E38" s="824">
        <v>65085</v>
      </c>
      <c r="F38" s="824">
        <v>23736</v>
      </c>
      <c r="G38" s="824">
        <v>599</v>
      </c>
      <c r="H38" s="824">
        <v>92959</v>
      </c>
      <c r="I38" s="824">
        <v>18658</v>
      </c>
      <c r="J38" s="824">
        <v>2917</v>
      </c>
      <c r="K38" s="824">
        <v>11892</v>
      </c>
      <c r="L38" s="824">
        <v>5201</v>
      </c>
      <c r="M38" s="824">
        <v>574</v>
      </c>
      <c r="N38" s="824">
        <v>21023</v>
      </c>
      <c r="O38" s="824">
        <v>30759</v>
      </c>
      <c r="P38" s="824">
        <v>21222</v>
      </c>
      <c r="Q38" s="825">
        <v>0</v>
      </c>
      <c r="R38" s="824">
        <v>0</v>
      </c>
      <c r="S38" s="824">
        <v>548819</v>
      </c>
      <c r="T38" s="824"/>
      <c r="U38" s="824">
        <v>4666</v>
      </c>
      <c r="V38" s="824">
        <v>342165</v>
      </c>
      <c r="W38" s="824">
        <v>55605</v>
      </c>
      <c r="X38" s="824">
        <v>41</v>
      </c>
      <c r="Y38" s="824">
        <v>1</v>
      </c>
      <c r="Z38" s="824">
        <v>18038</v>
      </c>
      <c r="AA38" s="824">
        <v>2761</v>
      </c>
      <c r="AB38" s="824">
        <v>0</v>
      </c>
      <c r="AC38" s="824">
        <v>544942</v>
      </c>
      <c r="AD38" s="825">
        <v>3877</v>
      </c>
      <c r="AE38" s="54"/>
      <c r="AF38" s="55"/>
    </row>
    <row r="39" spans="1:32" s="45" customFormat="1" ht="11.25">
      <c r="A39" s="64">
        <v>32</v>
      </c>
      <c r="B39" s="837" t="s">
        <v>63</v>
      </c>
      <c r="C39" s="824">
        <v>86900</v>
      </c>
      <c r="D39" s="824">
        <v>0</v>
      </c>
      <c r="E39" s="824">
        <v>83866</v>
      </c>
      <c r="F39" s="824">
        <v>30523</v>
      </c>
      <c r="G39" s="824">
        <v>765</v>
      </c>
      <c r="H39" s="824">
        <v>119215</v>
      </c>
      <c r="I39" s="824">
        <v>7693</v>
      </c>
      <c r="J39" s="824">
        <v>3460</v>
      </c>
      <c r="K39" s="824">
        <v>15652</v>
      </c>
      <c r="L39" s="824">
        <v>7225</v>
      </c>
      <c r="M39" s="824">
        <v>540</v>
      </c>
      <c r="N39" s="824">
        <v>27305</v>
      </c>
      <c r="O39" s="824">
        <v>35162</v>
      </c>
      <c r="P39" s="824">
        <v>24049</v>
      </c>
      <c r="Q39" s="825">
        <v>72931</v>
      </c>
      <c r="R39" s="824">
        <v>59799</v>
      </c>
      <c r="S39" s="824">
        <v>677637</v>
      </c>
      <c r="T39" s="824"/>
      <c r="U39" s="824">
        <v>3143</v>
      </c>
      <c r="V39" s="824">
        <v>334040</v>
      </c>
      <c r="W39" s="824">
        <v>54406</v>
      </c>
      <c r="X39" s="824">
        <v>40</v>
      </c>
      <c r="Y39" s="824">
        <v>2</v>
      </c>
      <c r="Z39" s="824">
        <v>17597</v>
      </c>
      <c r="AA39" s="824">
        <v>3366</v>
      </c>
      <c r="AB39" s="824">
        <v>0</v>
      </c>
      <c r="AC39" s="824">
        <v>593280</v>
      </c>
      <c r="AD39" s="825">
        <v>84357</v>
      </c>
      <c r="AE39" s="54"/>
      <c r="AF39" s="55"/>
    </row>
    <row r="40" spans="1:32" s="45" customFormat="1" ht="11.25">
      <c r="A40" s="64">
        <v>37</v>
      </c>
      <c r="B40" s="837" t="s">
        <v>64</v>
      </c>
      <c r="C40" s="824">
        <v>81248</v>
      </c>
      <c r="D40" s="824">
        <v>0</v>
      </c>
      <c r="E40" s="824">
        <v>77661</v>
      </c>
      <c r="F40" s="824">
        <v>28557</v>
      </c>
      <c r="G40" s="824">
        <v>559</v>
      </c>
      <c r="H40" s="824">
        <v>111702</v>
      </c>
      <c r="I40" s="824">
        <v>20140</v>
      </c>
      <c r="J40" s="824">
        <v>3838</v>
      </c>
      <c r="K40" s="824">
        <v>15229</v>
      </c>
      <c r="L40" s="824">
        <v>15800</v>
      </c>
      <c r="M40" s="824">
        <v>647</v>
      </c>
      <c r="N40" s="824">
        <v>36187</v>
      </c>
      <c r="O40" s="824">
        <v>36817</v>
      </c>
      <c r="P40" s="824">
        <v>21985</v>
      </c>
      <c r="Q40" s="825">
        <v>0</v>
      </c>
      <c r="R40" s="824">
        <v>15919</v>
      </c>
      <c r="S40" s="824">
        <v>580329</v>
      </c>
      <c r="T40" s="824"/>
      <c r="U40" s="824">
        <v>8729</v>
      </c>
      <c r="V40" s="824">
        <v>348435</v>
      </c>
      <c r="W40" s="824">
        <v>54824</v>
      </c>
      <c r="X40" s="824">
        <v>40</v>
      </c>
      <c r="Y40" s="824">
        <v>2</v>
      </c>
      <c r="Z40" s="824">
        <v>20677</v>
      </c>
      <c r="AA40" s="824">
        <v>4000</v>
      </c>
      <c r="AB40" s="824">
        <v>0</v>
      </c>
      <c r="AC40" s="824">
        <v>573704</v>
      </c>
      <c r="AD40" s="825">
        <v>6624</v>
      </c>
      <c r="AE40" s="54"/>
      <c r="AF40" s="55"/>
    </row>
    <row r="41" spans="1:32" s="45" customFormat="1" ht="11.25">
      <c r="A41" s="64">
        <v>39</v>
      </c>
      <c r="B41" s="837" t="s">
        <v>65</v>
      </c>
      <c r="C41" s="824">
        <v>82843</v>
      </c>
      <c r="D41" s="824">
        <v>0</v>
      </c>
      <c r="E41" s="824">
        <v>64000</v>
      </c>
      <c r="F41" s="824">
        <v>18820</v>
      </c>
      <c r="G41" s="824">
        <v>621</v>
      </c>
      <c r="H41" s="824">
        <v>86460</v>
      </c>
      <c r="I41" s="824">
        <v>9616</v>
      </c>
      <c r="J41" s="824">
        <v>2356</v>
      </c>
      <c r="K41" s="824">
        <v>10662</v>
      </c>
      <c r="L41" s="824">
        <v>13861</v>
      </c>
      <c r="M41" s="824">
        <v>538</v>
      </c>
      <c r="N41" s="824">
        <v>27775</v>
      </c>
      <c r="O41" s="824">
        <v>31642</v>
      </c>
      <c r="P41" s="824">
        <v>17555</v>
      </c>
      <c r="Q41" s="825">
        <v>8471</v>
      </c>
      <c r="R41" s="824">
        <v>4</v>
      </c>
      <c r="S41" s="824">
        <v>516858</v>
      </c>
      <c r="T41" s="824"/>
      <c r="U41" s="824">
        <v>10005</v>
      </c>
      <c r="V41" s="824">
        <v>307243</v>
      </c>
      <c r="W41" s="824">
        <v>54927</v>
      </c>
      <c r="X41" s="824">
        <v>41</v>
      </c>
      <c r="Y41" s="824">
        <v>2</v>
      </c>
      <c r="Z41" s="824">
        <v>17228</v>
      </c>
      <c r="AA41" s="824">
        <v>3671</v>
      </c>
      <c r="AB41" s="824">
        <v>0</v>
      </c>
      <c r="AC41" s="824">
        <v>507235</v>
      </c>
      <c r="AD41" s="825">
        <v>9623</v>
      </c>
      <c r="AE41" s="54"/>
      <c r="AF41" s="55"/>
    </row>
    <row r="42" spans="1:32" s="45" customFormat="1" ht="11.25">
      <c r="A42" s="64">
        <v>40</v>
      </c>
      <c r="B42" s="837" t="s">
        <v>190</v>
      </c>
      <c r="C42" s="824">
        <v>88106</v>
      </c>
      <c r="D42" s="824">
        <v>0</v>
      </c>
      <c r="E42" s="824">
        <v>76154</v>
      </c>
      <c r="F42" s="824">
        <v>26036</v>
      </c>
      <c r="G42" s="824">
        <v>1874</v>
      </c>
      <c r="H42" s="824">
        <v>109300</v>
      </c>
      <c r="I42" s="824">
        <v>10794</v>
      </c>
      <c r="J42" s="824">
        <v>4317</v>
      </c>
      <c r="K42" s="824">
        <v>14255</v>
      </c>
      <c r="L42" s="824">
        <v>19343</v>
      </c>
      <c r="M42" s="824">
        <v>441</v>
      </c>
      <c r="N42" s="824">
        <v>38877</v>
      </c>
      <c r="O42" s="824">
        <v>27685</v>
      </c>
      <c r="P42" s="824">
        <v>20350</v>
      </c>
      <c r="Q42" s="825">
        <v>13235</v>
      </c>
      <c r="R42" s="824">
        <v>10101</v>
      </c>
      <c r="S42" s="824">
        <v>555498</v>
      </c>
      <c r="T42" s="824"/>
      <c r="U42" s="824">
        <v>7098</v>
      </c>
      <c r="V42" s="824">
        <v>326537</v>
      </c>
      <c r="W42" s="824">
        <v>56456</v>
      </c>
      <c r="X42" s="824">
        <v>42</v>
      </c>
      <c r="Y42" s="824">
        <v>2</v>
      </c>
      <c r="Z42" s="824">
        <v>20741</v>
      </c>
      <c r="AA42" s="824">
        <v>4204</v>
      </c>
      <c r="AB42" s="824">
        <v>0</v>
      </c>
      <c r="AC42" s="824">
        <v>547313</v>
      </c>
      <c r="AD42" s="825">
        <v>8185</v>
      </c>
      <c r="AE42" s="54"/>
      <c r="AF42" s="55"/>
    </row>
    <row r="43" spans="1:32" s="45" customFormat="1" ht="11.25">
      <c r="A43" s="64">
        <v>42</v>
      </c>
      <c r="B43" s="837" t="s">
        <v>66</v>
      </c>
      <c r="C43" s="824">
        <v>88174</v>
      </c>
      <c r="D43" s="824">
        <v>0</v>
      </c>
      <c r="E43" s="824">
        <v>74122</v>
      </c>
      <c r="F43" s="824">
        <v>24863</v>
      </c>
      <c r="G43" s="824">
        <v>1477</v>
      </c>
      <c r="H43" s="824">
        <v>104307</v>
      </c>
      <c r="I43" s="824">
        <v>9710</v>
      </c>
      <c r="J43" s="824">
        <v>3207</v>
      </c>
      <c r="K43" s="824">
        <v>13639</v>
      </c>
      <c r="L43" s="824">
        <v>7868</v>
      </c>
      <c r="M43" s="824">
        <v>469</v>
      </c>
      <c r="N43" s="824">
        <v>25595</v>
      </c>
      <c r="O43" s="824">
        <v>29362</v>
      </c>
      <c r="P43" s="824">
        <v>20880</v>
      </c>
      <c r="Q43" s="825">
        <v>0</v>
      </c>
      <c r="R43" s="824">
        <v>16247</v>
      </c>
      <c r="S43" s="824">
        <v>522680</v>
      </c>
      <c r="T43" s="824"/>
      <c r="U43" s="824">
        <v>6318</v>
      </c>
      <c r="V43" s="824">
        <v>306189</v>
      </c>
      <c r="W43" s="824">
        <v>54158</v>
      </c>
      <c r="X43" s="824">
        <v>40</v>
      </c>
      <c r="Y43" s="824">
        <v>1</v>
      </c>
      <c r="Z43" s="824">
        <v>17615</v>
      </c>
      <c r="AA43" s="824">
        <v>2521</v>
      </c>
      <c r="AB43" s="824">
        <v>0</v>
      </c>
      <c r="AC43" s="824">
        <v>503671</v>
      </c>
      <c r="AD43" s="825">
        <v>19009</v>
      </c>
      <c r="AE43" s="54"/>
      <c r="AF43" s="55"/>
    </row>
    <row r="44" spans="1:32" s="45" customFormat="1" ht="11.25">
      <c r="A44" s="64">
        <v>43</v>
      </c>
      <c r="B44" s="837" t="s">
        <v>191</v>
      </c>
      <c r="C44" s="824">
        <v>87689</v>
      </c>
      <c r="D44" s="824">
        <v>0</v>
      </c>
      <c r="E44" s="824">
        <v>73632</v>
      </c>
      <c r="F44" s="824">
        <v>24124</v>
      </c>
      <c r="G44" s="824">
        <v>3383</v>
      </c>
      <c r="H44" s="824">
        <v>105308</v>
      </c>
      <c r="I44" s="824">
        <v>11167</v>
      </c>
      <c r="J44" s="824">
        <v>3350</v>
      </c>
      <c r="K44" s="824">
        <v>13738</v>
      </c>
      <c r="L44" s="824">
        <v>7730</v>
      </c>
      <c r="M44" s="824">
        <v>523</v>
      </c>
      <c r="N44" s="824">
        <v>25948</v>
      </c>
      <c r="O44" s="824">
        <v>35640</v>
      </c>
      <c r="P44" s="824">
        <v>23250</v>
      </c>
      <c r="Q44" s="825">
        <v>0</v>
      </c>
      <c r="R44" s="824">
        <v>857</v>
      </c>
      <c r="S44" s="824">
        <v>522029</v>
      </c>
      <c r="T44" s="824"/>
      <c r="U44" s="824">
        <v>6206</v>
      </c>
      <c r="V44" s="824">
        <v>314919</v>
      </c>
      <c r="W44" s="824">
        <v>53726</v>
      </c>
      <c r="X44" s="824">
        <v>39</v>
      </c>
      <c r="Y44" s="824">
        <v>2</v>
      </c>
      <c r="Z44" s="824">
        <v>18927</v>
      </c>
      <c r="AA44" s="824">
        <v>2458</v>
      </c>
      <c r="AB44" s="824">
        <v>0</v>
      </c>
      <c r="AC44" s="824">
        <v>517526</v>
      </c>
      <c r="AD44" s="825">
        <v>4503</v>
      </c>
      <c r="AE44" s="54"/>
      <c r="AF44" s="55"/>
    </row>
    <row r="45" spans="1:32" s="45" customFormat="1" ht="11.25">
      <c r="A45" s="64">
        <v>45</v>
      </c>
      <c r="B45" s="837" t="s">
        <v>67</v>
      </c>
      <c r="C45" s="824">
        <v>77614</v>
      </c>
      <c r="D45" s="824">
        <v>0</v>
      </c>
      <c r="E45" s="824">
        <v>92984</v>
      </c>
      <c r="F45" s="824">
        <v>34968</v>
      </c>
      <c r="G45" s="824">
        <v>852</v>
      </c>
      <c r="H45" s="824">
        <v>133012</v>
      </c>
      <c r="I45" s="824">
        <v>13528</v>
      </c>
      <c r="J45" s="824">
        <v>3048</v>
      </c>
      <c r="K45" s="824">
        <v>17673</v>
      </c>
      <c r="L45" s="824">
        <v>10697</v>
      </c>
      <c r="M45" s="824">
        <v>564</v>
      </c>
      <c r="N45" s="824">
        <v>32796</v>
      </c>
      <c r="O45" s="824">
        <v>30803</v>
      </c>
      <c r="P45" s="824">
        <v>19858</v>
      </c>
      <c r="Q45" s="825">
        <v>0</v>
      </c>
      <c r="R45" s="824">
        <v>111</v>
      </c>
      <c r="S45" s="824">
        <v>569769</v>
      </c>
      <c r="T45" s="824"/>
      <c r="U45" s="824">
        <v>4941</v>
      </c>
      <c r="V45" s="824">
        <v>364757</v>
      </c>
      <c r="W45" s="824">
        <v>55844</v>
      </c>
      <c r="X45" s="824">
        <v>42</v>
      </c>
      <c r="Y45" s="824">
        <v>2</v>
      </c>
      <c r="Z45" s="824">
        <v>18987</v>
      </c>
      <c r="AA45" s="824">
        <v>3008</v>
      </c>
      <c r="AB45" s="824">
        <v>0</v>
      </c>
      <c r="AC45" s="824">
        <v>569435</v>
      </c>
      <c r="AD45" s="825">
        <v>334</v>
      </c>
      <c r="AE45" s="54"/>
      <c r="AF45" s="55"/>
    </row>
    <row r="46" spans="1:32" s="45" customFormat="1" ht="15.75" customHeight="1">
      <c r="A46" s="64">
        <v>46</v>
      </c>
      <c r="B46" s="837" t="s">
        <v>68</v>
      </c>
      <c r="C46" s="824">
        <v>85402</v>
      </c>
      <c r="D46" s="824">
        <v>0</v>
      </c>
      <c r="E46" s="824">
        <v>77577</v>
      </c>
      <c r="F46" s="824">
        <v>30354</v>
      </c>
      <c r="G46" s="824">
        <v>526</v>
      </c>
      <c r="H46" s="824">
        <v>112120</v>
      </c>
      <c r="I46" s="824">
        <v>28042</v>
      </c>
      <c r="J46" s="824">
        <v>2974</v>
      </c>
      <c r="K46" s="824">
        <v>14564</v>
      </c>
      <c r="L46" s="824">
        <v>6835</v>
      </c>
      <c r="M46" s="824">
        <v>647</v>
      </c>
      <c r="N46" s="824">
        <v>25454</v>
      </c>
      <c r="O46" s="824">
        <v>43831</v>
      </c>
      <c r="P46" s="824">
        <v>21477</v>
      </c>
      <c r="Q46" s="825">
        <v>0</v>
      </c>
      <c r="R46" s="824">
        <v>616</v>
      </c>
      <c r="S46" s="824">
        <v>592720</v>
      </c>
      <c r="T46" s="824"/>
      <c r="U46" s="824">
        <v>6665</v>
      </c>
      <c r="V46" s="824">
        <v>375675</v>
      </c>
      <c r="W46" s="824">
        <v>53663</v>
      </c>
      <c r="X46" s="824">
        <v>39</v>
      </c>
      <c r="Y46" s="824">
        <v>2</v>
      </c>
      <c r="Z46" s="824">
        <v>20076</v>
      </c>
      <c r="AA46" s="824">
        <v>1618</v>
      </c>
      <c r="AB46" s="824">
        <v>0</v>
      </c>
      <c r="AC46" s="824">
        <v>585151</v>
      </c>
      <c r="AD46" s="825">
        <v>7569</v>
      </c>
      <c r="AE46" s="54"/>
      <c r="AF46" s="55"/>
    </row>
    <row r="47" spans="1:32" s="45" customFormat="1" ht="12">
      <c r="A47" s="64">
        <v>50</v>
      </c>
      <c r="B47" s="837" t="s">
        <v>131</v>
      </c>
      <c r="C47" s="824">
        <v>100961</v>
      </c>
      <c r="D47" s="824">
        <v>0</v>
      </c>
      <c r="E47" s="824">
        <v>75480</v>
      </c>
      <c r="F47" s="824">
        <v>19145</v>
      </c>
      <c r="G47" s="824">
        <v>2839</v>
      </c>
      <c r="H47" s="824">
        <v>101346</v>
      </c>
      <c r="I47" s="824">
        <v>12666</v>
      </c>
      <c r="J47" s="824">
        <v>3148</v>
      </c>
      <c r="K47" s="824">
        <v>13231</v>
      </c>
      <c r="L47" s="824">
        <v>10784</v>
      </c>
      <c r="M47" s="824">
        <v>486</v>
      </c>
      <c r="N47" s="824">
        <v>28238</v>
      </c>
      <c r="O47" s="824">
        <v>50538</v>
      </c>
      <c r="P47" s="824">
        <v>22447</v>
      </c>
      <c r="Q47" s="825">
        <v>4</v>
      </c>
      <c r="R47" s="824">
        <v>0</v>
      </c>
      <c r="S47" s="824">
        <v>538630</v>
      </c>
      <c r="T47" s="824"/>
      <c r="U47" s="824">
        <v>7478</v>
      </c>
      <c r="V47" s="824">
        <v>307928</v>
      </c>
      <c r="W47" s="824">
        <v>54269</v>
      </c>
      <c r="X47" s="824">
        <v>39</v>
      </c>
      <c r="Y47" s="824">
        <v>2</v>
      </c>
      <c r="Z47" s="824">
        <v>21180</v>
      </c>
      <c r="AA47" s="824">
        <v>3760</v>
      </c>
      <c r="AB47" s="824">
        <v>15083</v>
      </c>
      <c r="AC47" s="824">
        <v>537140</v>
      </c>
      <c r="AD47" s="825">
        <v>1490</v>
      </c>
      <c r="AE47" s="54"/>
      <c r="AF47" s="55"/>
    </row>
    <row r="48" spans="1:32" s="45" customFormat="1" ht="12">
      <c r="A48" s="64">
        <v>57</v>
      </c>
      <c r="B48" s="837" t="s">
        <v>132</v>
      </c>
      <c r="C48" s="824">
        <v>79226</v>
      </c>
      <c r="D48" s="824">
        <v>0</v>
      </c>
      <c r="E48" s="824">
        <v>80797</v>
      </c>
      <c r="F48" s="824">
        <v>28087</v>
      </c>
      <c r="G48" s="824">
        <v>5352</v>
      </c>
      <c r="H48" s="824">
        <v>119118</v>
      </c>
      <c r="I48" s="824">
        <v>16636</v>
      </c>
      <c r="J48" s="824">
        <v>4116</v>
      </c>
      <c r="K48" s="824">
        <v>14775</v>
      </c>
      <c r="L48" s="824">
        <v>16931</v>
      </c>
      <c r="M48" s="824">
        <v>306</v>
      </c>
      <c r="N48" s="824">
        <v>36743</v>
      </c>
      <c r="O48" s="824">
        <v>31377</v>
      </c>
      <c r="P48" s="824">
        <v>18989</v>
      </c>
      <c r="Q48" s="825">
        <v>11218</v>
      </c>
      <c r="R48" s="824">
        <v>0</v>
      </c>
      <c r="S48" s="824">
        <v>542087</v>
      </c>
      <c r="T48" s="824"/>
      <c r="U48" s="824">
        <v>7544</v>
      </c>
      <c r="V48" s="824">
        <v>317259</v>
      </c>
      <c r="W48" s="824">
        <v>54655</v>
      </c>
      <c r="X48" s="824">
        <v>39</v>
      </c>
      <c r="Y48" s="824">
        <v>2</v>
      </c>
      <c r="Z48" s="824">
        <v>21374</v>
      </c>
      <c r="AA48" s="824">
        <v>2331</v>
      </c>
      <c r="AB48" s="824">
        <v>0</v>
      </c>
      <c r="AC48" s="824">
        <v>541234</v>
      </c>
      <c r="AD48" s="825">
        <v>853</v>
      </c>
      <c r="AE48" s="54"/>
      <c r="AF48" s="55"/>
    </row>
    <row r="49" spans="1:32" s="45" customFormat="1" ht="12">
      <c r="A49" s="64">
        <v>62</v>
      </c>
      <c r="B49" s="837" t="s">
        <v>110</v>
      </c>
      <c r="C49" s="824">
        <v>84595</v>
      </c>
      <c r="D49" s="824">
        <v>0</v>
      </c>
      <c r="E49" s="824">
        <v>58518</v>
      </c>
      <c r="F49" s="824">
        <v>27491</v>
      </c>
      <c r="G49" s="824">
        <v>1808</v>
      </c>
      <c r="H49" s="824">
        <v>92826</v>
      </c>
      <c r="I49" s="824">
        <v>12459</v>
      </c>
      <c r="J49" s="824">
        <v>4206</v>
      </c>
      <c r="K49" s="824">
        <v>11816</v>
      </c>
      <c r="L49" s="824">
        <v>12692</v>
      </c>
      <c r="M49" s="824">
        <v>120</v>
      </c>
      <c r="N49" s="824">
        <v>29429</v>
      </c>
      <c r="O49" s="824">
        <v>31375</v>
      </c>
      <c r="P49" s="824">
        <v>23634</v>
      </c>
      <c r="Q49" s="825">
        <v>0</v>
      </c>
      <c r="R49" s="824">
        <v>10981</v>
      </c>
      <c r="S49" s="824">
        <v>538103</v>
      </c>
      <c r="T49" s="824"/>
      <c r="U49" s="824">
        <v>1058</v>
      </c>
      <c r="V49" s="824">
        <v>305771</v>
      </c>
      <c r="W49" s="824">
        <v>53263</v>
      </c>
      <c r="X49" s="824">
        <v>38</v>
      </c>
      <c r="Y49" s="824">
        <v>2</v>
      </c>
      <c r="Z49" s="824">
        <v>22227</v>
      </c>
      <c r="AA49" s="824">
        <v>2690</v>
      </c>
      <c r="AB49" s="824">
        <v>0</v>
      </c>
      <c r="AC49" s="824">
        <v>520627</v>
      </c>
      <c r="AD49" s="825">
        <v>17476</v>
      </c>
      <c r="AE49" s="54"/>
      <c r="AF49" s="55"/>
    </row>
    <row r="50" spans="1:32" s="45" customFormat="1" ht="11.25">
      <c r="A50" s="64">
        <v>65</v>
      </c>
      <c r="B50" s="837" t="s">
        <v>193</v>
      </c>
      <c r="C50" s="824">
        <v>88995</v>
      </c>
      <c r="D50" s="824">
        <v>0</v>
      </c>
      <c r="E50" s="824">
        <v>82085</v>
      </c>
      <c r="F50" s="824">
        <v>29406</v>
      </c>
      <c r="G50" s="824">
        <v>4194</v>
      </c>
      <c r="H50" s="824">
        <v>119630</v>
      </c>
      <c r="I50" s="824">
        <v>21194</v>
      </c>
      <c r="J50" s="824">
        <v>3216</v>
      </c>
      <c r="K50" s="824">
        <v>15770</v>
      </c>
      <c r="L50" s="824">
        <v>11112</v>
      </c>
      <c r="M50" s="824">
        <v>619</v>
      </c>
      <c r="N50" s="824">
        <v>31234</v>
      </c>
      <c r="O50" s="824">
        <v>37246</v>
      </c>
      <c r="P50" s="824">
        <v>23621</v>
      </c>
      <c r="Q50" s="825">
        <v>4781</v>
      </c>
      <c r="R50" s="824">
        <v>3428</v>
      </c>
      <c r="S50" s="824">
        <v>584990</v>
      </c>
      <c r="T50" s="824"/>
      <c r="U50" s="824">
        <v>4393</v>
      </c>
      <c r="V50" s="824">
        <v>343299</v>
      </c>
      <c r="W50" s="824">
        <v>53418</v>
      </c>
      <c r="X50" s="824">
        <v>38</v>
      </c>
      <c r="Y50" s="824">
        <v>2</v>
      </c>
      <c r="Z50" s="824">
        <v>19605</v>
      </c>
      <c r="AA50" s="824">
        <v>2449</v>
      </c>
      <c r="AB50" s="824">
        <v>0</v>
      </c>
      <c r="AC50" s="824">
        <v>551637</v>
      </c>
      <c r="AD50" s="825">
        <v>33353</v>
      </c>
      <c r="AE50" s="54"/>
      <c r="AF50" s="55"/>
    </row>
    <row r="51" spans="1:32" s="45" customFormat="1" ht="11.25">
      <c r="A51" s="64">
        <v>70</v>
      </c>
      <c r="B51" s="837" t="s">
        <v>133</v>
      </c>
      <c r="C51" s="824">
        <v>84437</v>
      </c>
      <c r="D51" s="824">
        <v>0</v>
      </c>
      <c r="E51" s="824">
        <v>82460</v>
      </c>
      <c r="F51" s="824">
        <v>31636</v>
      </c>
      <c r="G51" s="824">
        <v>983</v>
      </c>
      <c r="H51" s="824">
        <v>119224</v>
      </c>
      <c r="I51" s="824">
        <v>9174</v>
      </c>
      <c r="J51" s="824">
        <v>3416</v>
      </c>
      <c r="K51" s="824">
        <v>15608</v>
      </c>
      <c r="L51" s="824">
        <v>8149</v>
      </c>
      <c r="M51" s="824">
        <v>535</v>
      </c>
      <c r="N51" s="824">
        <v>28229</v>
      </c>
      <c r="O51" s="824">
        <v>37959</v>
      </c>
      <c r="P51" s="824">
        <v>22634</v>
      </c>
      <c r="Q51" s="825">
        <v>6022</v>
      </c>
      <c r="R51" s="824">
        <v>140</v>
      </c>
      <c r="S51" s="824">
        <v>542780</v>
      </c>
      <c r="T51" s="824"/>
      <c r="U51" s="824">
        <v>7052</v>
      </c>
      <c r="V51" s="824">
        <v>327286</v>
      </c>
      <c r="W51" s="824">
        <v>55857</v>
      </c>
      <c r="X51" s="824">
        <v>41</v>
      </c>
      <c r="Y51" s="824">
        <v>2</v>
      </c>
      <c r="Z51" s="824">
        <v>19710</v>
      </c>
      <c r="AA51" s="824">
        <v>3262</v>
      </c>
      <c r="AB51" s="824">
        <v>0</v>
      </c>
      <c r="AC51" s="824">
        <v>542668</v>
      </c>
      <c r="AD51" s="825">
        <v>113</v>
      </c>
      <c r="AE51" s="54"/>
      <c r="AF51" s="55"/>
    </row>
    <row r="52" spans="1:32" s="45" customFormat="1" ht="11.25">
      <c r="A52" s="64">
        <v>73</v>
      </c>
      <c r="B52" s="837" t="s">
        <v>195</v>
      </c>
      <c r="C52" s="824">
        <v>97104</v>
      </c>
      <c r="D52" s="824">
        <v>0</v>
      </c>
      <c r="E52" s="824">
        <v>78822</v>
      </c>
      <c r="F52" s="824">
        <v>27154</v>
      </c>
      <c r="G52" s="824">
        <v>1170</v>
      </c>
      <c r="H52" s="824">
        <v>111604</v>
      </c>
      <c r="I52" s="824">
        <v>18112</v>
      </c>
      <c r="J52" s="824">
        <v>3737</v>
      </c>
      <c r="K52" s="824">
        <v>15051</v>
      </c>
      <c r="L52" s="824">
        <v>8366</v>
      </c>
      <c r="M52" s="824">
        <v>447</v>
      </c>
      <c r="N52" s="824">
        <v>28222</v>
      </c>
      <c r="O52" s="824">
        <v>38973</v>
      </c>
      <c r="P52" s="824">
        <v>22730</v>
      </c>
      <c r="Q52" s="825">
        <v>0</v>
      </c>
      <c r="R52" s="824">
        <v>24136</v>
      </c>
      <c r="S52" s="824">
        <v>593810</v>
      </c>
      <c r="T52" s="824"/>
      <c r="U52" s="824">
        <v>5105</v>
      </c>
      <c r="V52" s="824">
        <v>339492</v>
      </c>
      <c r="W52" s="824">
        <v>55200</v>
      </c>
      <c r="X52" s="824">
        <v>40</v>
      </c>
      <c r="Y52" s="824">
        <v>2</v>
      </c>
      <c r="Z52" s="824">
        <v>20273</v>
      </c>
      <c r="AA52" s="824">
        <v>3332</v>
      </c>
      <c r="AB52" s="824">
        <v>0</v>
      </c>
      <c r="AC52" s="824">
        <v>559814</v>
      </c>
      <c r="AD52" s="825">
        <v>33996</v>
      </c>
      <c r="AE52" s="54"/>
      <c r="AF52" s="55"/>
    </row>
    <row r="53" spans="1:32" s="45" customFormat="1" ht="12" customHeight="1">
      <c r="A53" s="64">
        <v>79</v>
      </c>
      <c r="B53" s="837" t="s">
        <v>197</v>
      </c>
      <c r="C53" s="824">
        <v>92492</v>
      </c>
      <c r="D53" s="824">
        <v>0</v>
      </c>
      <c r="E53" s="824">
        <v>74877</v>
      </c>
      <c r="F53" s="824">
        <v>26606</v>
      </c>
      <c r="G53" s="824">
        <v>5569</v>
      </c>
      <c r="H53" s="824">
        <v>110831</v>
      </c>
      <c r="I53" s="824">
        <v>13442</v>
      </c>
      <c r="J53" s="824">
        <v>3126</v>
      </c>
      <c r="K53" s="824">
        <v>14662</v>
      </c>
      <c r="L53" s="824">
        <v>10219</v>
      </c>
      <c r="M53" s="824">
        <v>451</v>
      </c>
      <c r="N53" s="824">
        <v>28955</v>
      </c>
      <c r="O53" s="824">
        <v>36773</v>
      </c>
      <c r="P53" s="824">
        <v>22532</v>
      </c>
      <c r="Q53" s="825">
        <v>0</v>
      </c>
      <c r="R53" s="824">
        <v>4388</v>
      </c>
      <c r="S53" s="824">
        <v>547606</v>
      </c>
      <c r="T53" s="824"/>
      <c r="U53" s="824">
        <v>6183</v>
      </c>
      <c r="V53" s="824">
        <v>320508</v>
      </c>
      <c r="W53" s="824">
        <v>53697</v>
      </c>
      <c r="X53" s="824">
        <v>39</v>
      </c>
      <c r="Y53" s="824">
        <v>2</v>
      </c>
      <c r="Z53" s="824">
        <v>19894</v>
      </c>
      <c r="AA53" s="824">
        <v>3497</v>
      </c>
      <c r="AB53" s="824">
        <v>0</v>
      </c>
      <c r="AC53" s="824">
        <v>530521</v>
      </c>
      <c r="AD53" s="825">
        <v>17085</v>
      </c>
      <c r="AE53" s="54"/>
      <c r="AF53" s="55"/>
    </row>
    <row r="54" spans="1:32" s="45" customFormat="1" ht="11.25">
      <c r="A54" s="64">
        <v>86</v>
      </c>
      <c r="B54" s="837" t="s">
        <v>134</v>
      </c>
      <c r="C54" s="824">
        <v>107564</v>
      </c>
      <c r="D54" s="824">
        <v>0</v>
      </c>
      <c r="E54" s="824">
        <v>77374</v>
      </c>
      <c r="F54" s="824">
        <v>16447</v>
      </c>
      <c r="G54" s="824">
        <v>1734</v>
      </c>
      <c r="H54" s="824">
        <v>99974</v>
      </c>
      <c r="I54" s="824">
        <v>11471</v>
      </c>
      <c r="J54" s="824">
        <v>3588</v>
      </c>
      <c r="K54" s="824">
        <v>13566</v>
      </c>
      <c r="L54" s="824">
        <v>6855</v>
      </c>
      <c r="M54" s="824">
        <v>509</v>
      </c>
      <c r="N54" s="824">
        <v>25057</v>
      </c>
      <c r="O54" s="824">
        <v>33111</v>
      </c>
      <c r="P54" s="824">
        <v>23888</v>
      </c>
      <c r="Q54" s="825">
        <v>0</v>
      </c>
      <c r="R54" s="824">
        <v>276</v>
      </c>
      <c r="S54" s="824">
        <v>526623</v>
      </c>
      <c r="T54" s="824"/>
      <c r="U54" s="824">
        <v>1255</v>
      </c>
      <c r="V54" s="824">
        <v>303512</v>
      </c>
      <c r="W54" s="824">
        <v>53773</v>
      </c>
      <c r="X54" s="824">
        <v>39</v>
      </c>
      <c r="Y54" s="824">
        <v>2</v>
      </c>
      <c r="Z54" s="824">
        <v>21713</v>
      </c>
      <c r="AA54" s="824">
        <v>2953</v>
      </c>
      <c r="AB54" s="824">
        <v>0</v>
      </c>
      <c r="AC54" s="824">
        <v>516591</v>
      </c>
      <c r="AD54" s="825">
        <v>10032</v>
      </c>
      <c r="AE54" s="54"/>
      <c r="AF54" s="55"/>
    </row>
    <row r="55" spans="1:32" s="45" customFormat="1" ht="11.25">
      <c r="A55" s="64">
        <v>93</v>
      </c>
      <c r="B55" s="837" t="s">
        <v>199</v>
      </c>
      <c r="C55" s="824">
        <v>113531</v>
      </c>
      <c r="D55" s="824">
        <v>0</v>
      </c>
      <c r="E55" s="824">
        <v>85923</v>
      </c>
      <c r="F55" s="824">
        <v>15795</v>
      </c>
      <c r="G55" s="824">
        <v>2469</v>
      </c>
      <c r="H55" s="824">
        <v>108441</v>
      </c>
      <c r="I55" s="824">
        <v>10412</v>
      </c>
      <c r="J55" s="824">
        <v>3655</v>
      </c>
      <c r="K55" s="824">
        <v>14579</v>
      </c>
      <c r="L55" s="824">
        <v>9747</v>
      </c>
      <c r="M55" s="824">
        <v>481</v>
      </c>
      <c r="N55" s="824">
        <v>28962</v>
      </c>
      <c r="O55" s="824">
        <v>25347</v>
      </c>
      <c r="P55" s="824">
        <v>21679</v>
      </c>
      <c r="Q55" s="825">
        <v>0</v>
      </c>
      <c r="R55" s="824">
        <v>3784</v>
      </c>
      <c r="S55" s="824">
        <v>527396</v>
      </c>
      <c r="T55" s="824"/>
      <c r="U55" s="824">
        <v>1108</v>
      </c>
      <c r="V55" s="824">
        <v>303264</v>
      </c>
      <c r="W55" s="824">
        <v>53548</v>
      </c>
      <c r="X55" s="824">
        <v>39</v>
      </c>
      <c r="Y55" s="824">
        <v>2</v>
      </c>
      <c r="Z55" s="824">
        <v>23596</v>
      </c>
      <c r="AA55" s="824">
        <v>2350</v>
      </c>
      <c r="AB55" s="824">
        <v>0</v>
      </c>
      <c r="AC55" s="824">
        <v>514268</v>
      </c>
      <c r="AD55" s="825">
        <v>13128</v>
      </c>
      <c r="AE55" s="54"/>
      <c r="AF55" s="55"/>
    </row>
    <row r="56" spans="1:32" s="45" customFormat="1" ht="15.75" customHeight="1">
      <c r="A56" s="64">
        <v>95</v>
      </c>
      <c r="B56" s="837" t="s">
        <v>200</v>
      </c>
      <c r="C56" s="824">
        <v>91896</v>
      </c>
      <c r="D56" s="828">
        <v>0</v>
      </c>
      <c r="E56" s="828">
        <v>68190</v>
      </c>
      <c r="F56" s="828">
        <v>25182</v>
      </c>
      <c r="G56" s="828">
        <v>1191</v>
      </c>
      <c r="H56" s="828">
        <v>98772</v>
      </c>
      <c r="I56" s="828">
        <v>17132</v>
      </c>
      <c r="J56" s="824">
        <v>3434</v>
      </c>
      <c r="K56" s="824">
        <v>12789</v>
      </c>
      <c r="L56" s="824">
        <v>11711</v>
      </c>
      <c r="M56" s="824">
        <v>512</v>
      </c>
      <c r="N56" s="824">
        <v>29038</v>
      </c>
      <c r="O56" s="828">
        <v>34563</v>
      </c>
      <c r="P56" s="828">
        <v>22961</v>
      </c>
      <c r="Q56" s="829">
        <v>4653</v>
      </c>
      <c r="R56" s="828">
        <v>14039</v>
      </c>
      <c r="S56" s="828">
        <v>521864</v>
      </c>
      <c r="T56" s="824"/>
      <c r="U56" s="828">
        <v>6471</v>
      </c>
      <c r="V56" s="828">
        <v>287192</v>
      </c>
      <c r="W56" s="828">
        <v>53694</v>
      </c>
      <c r="X56" s="829">
        <v>38</v>
      </c>
      <c r="Y56" s="828">
        <v>2</v>
      </c>
      <c r="Z56" s="828">
        <v>20994</v>
      </c>
      <c r="AA56" s="829">
        <v>5589</v>
      </c>
      <c r="AB56" s="829">
        <v>0</v>
      </c>
      <c r="AC56" s="828">
        <v>506167</v>
      </c>
      <c r="AD56" s="829">
        <v>15697</v>
      </c>
      <c r="AE56" s="54"/>
      <c r="AF56" s="55"/>
    </row>
    <row r="57" spans="1:32" s="45" customFormat="1" ht="11.25">
      <c r="A57" s="65">
        <v>301</v>
      </c>
      <c r="B57" s="838" t="s">
        <v>70</v>
      </c>
      <c r="C57" s="839">
        <v>131954</v>
      </c>
      <c r="D57" s="824">
        <v>1933</v>
      </c>
      <c r="E57" s="824">
        <v>145168</v>
      </c>
      <c r="F57" s="824">
        <v>0</v>
      </c>
      <c r="G57" s="824">
        <v>0</v>
      </c>
      <c r="H57" s="824">
        <v>150534</v>
      </c>
      <c r="I57" s="824">
        <v>0</v>
      </c>
      <c r="J57" s="840">
        <v>0</v>
      </c>
      <c r="K57" s="840">
        <v>0</v>
      </c>
      <c r="L57" s="840">
        <v>0</v>
      </c>
      <c r="M57" s="840">
        <v>942</v>
      </c>
      <c r="N57" s="839">
        <v>942</v>
      </c>
      <c r="O57" s="824">
        <v>0</v>
      </c>
      <c r="P57" s="824">
        <v>0</v>
      </c>
      <c r="Q57" s="825">
        <v>37534</v>
      </c>
      <c r="R57" s="824">
        <v>83798</v>
      </c>
      <c r="S57" s="824">
        <v>465120</v>
      </c>
      <c r="T57" s="825"/>
      <c r="U57" s="824">
        <v>32155</v>
      </c>
      <c r="V57" s="824">
        <v>228048</v>
      </c>
      <c r="W57" s="824">
        <v>46500</v>
      </c>
      <c r="X57" s="824">
        <v>30</v>
      </c>
      <c r="Y57" s="824">
        <v>2</v>
      </c>
      <c r="Z57" s="824">
        <v>20731</v>
      </c>
      <c r="AA57" s="824">
        <v>7509</v>
      </c>
      <c r="AB57" s="824">
        <v>0</v>
      </c>
      <c r="AC57" s="824">
        <v>384826</v>
      </c>
      <c r="AD57" s="825">
        <v>80293</v>
      </c>
      <c r="AE57" s="54"/>
      <c r="AF57" s="55"/>
    </row>
    <row r="58" spans="1:32" s="45" customFormat="1" ht="11.25" customHeight="1" hidden="1">
      <c r="A58" s="64">
        <v>302</v>
      </c>
      <c r="B58" s="837" t="s">
        <v>201</v>
      </c>
      <c r="C58" s="824" t="e">
        <v>#DIV/0!</v>
      </c>
      <c r="D58" s="824" t="e">
        <v>#DIV/0!</v>
      </c>
      <c r="E58" s="824" t="e">
        <v>#DIV/0!</v>
      </c>
      <c r="F58" s="824" t="e">
        <v>#DIV/0!</v>
      </c>
      <c r="G58" s="824" t="e">
        <v>#DIV/0!</v>
      </c>
      <c r="H58" s="824" t="e">
        <v>#DIV/0!</v>
      </c>
      <c r="I58" s="824" t="e">
        <v>#DIV/0!</v>
      </c>
      <c r="J58" s="824" t="e">
        <v>#DIV/0!</v>
      </c>
      <c r="K58" s="824" t="e">
        <v>#DIV/0!</v>
      </c>
      <c r="L58" s="824" t="e">
        <v>#DIV/0!</v>
      </c>
      <c r="M58" s="824" t="e">
        <v>#DIV/0!</v>
      </c>
      <c r="N58" s="824" t="e">
        <v>#DIV/0!</v>
      </c>
      <c r="O58" s="824" t="e">
        <v>#DIV/0!</v>
      </c>
      <c r="P58" s="824" t="e">
        <v>#DIV/0!</v>
      </c>
      <c r="Q58" s="825" t="e">
        <v>#DIV/0!</v>
      </c>
      <c r="R58" s="824" t="e">
        <v>#DIV/0!</v>
      </c>
      <c r="S58" s="824" t="e">
        <v>#DIV/0!</v>
      </c>
      <c r="T58" s="824"/>
      <c r="U58" s="824" t="e">
        <v>#DIV/0!</v>
      </c>
      <c r="V58" s="824" t="e">
        <v>#DIV/0!</v>
      </c>
      <c r="W58" s="824" t="e">
        <v>#DIV/0!</v>
      </c>
      <c r="X58" s="824" t="e">
        <v>#DIV/0!</v>
      </c>
      <c r="Y58" s="824" t="e">
        <v>#DIV/0!</v>
      </c>
      <c r="Z58" s="824" t="e">
        <v>#DIV/0!</v>
      </c>
      <c r="AA58" s="824" t="e">
        <v>#DIV/0!</v>
      </c>
      <c r="AB58" s="824" t="e">
        <v>#DIV/0!</v>
      </c>
      <c r="AC58" s="824" t="e">
        <v>#DIV/0!</v>
      </c>
      <c r="AD58" s="825" t="e">
        <v>#DIV/0!</v>
      </c>
      <c r="AE58" s="54"/>
      <c r="AF58" s="55"/>
    </row>
    <row r="59" spans="1:32" s="45" customFormat="1" ht="11.25" customHeight="1">
      <c r="A59" s="64">
        <v>303</v>
      </c>
      <c r="B59" s="837" t="s">
        <v>74</v>
      </c>
      <c r="C59" s="827" t="s">
        <v>615</v>
      </c>
      <c r="D59" s="827" t="s">
        <v>615</v>
      </c>
      <c r="E59" s="827" t="s">
        <v>615</v>
      </c>
      <c r="F59" s="827" t="s">
        <v>615</v>
      </c>
      <c r="G59" s="827" t="s">
        <v>615</v>
      </c>
      <c r="H59" s="827" t="s">
        <v>615</v>
      </c>
      <c r="I59" s="827" t="s">
        <v>615</v>
      </c>
      <c r="J59" s="827" t="s">
        <v>615</v>
      </c>
      <c r="K59" s="827" t="s">
        <v>615</v>
      </c>
      <c r="L59" s="827" t="s">
        <v>615</v>
      </c>
      <c r="M59" s="827" t="s">
        <v>615</v>
      </c>
      <c r="N59" s="827" t="s">
        <v>615</v>
      </c>
      <c r="O59" s="827" t="s">
        <v>615</v>
      </c>
      <c r="P59" s="827" t="s">
        <v>615</v>
      </c>
      <c r="Q59" s="841" t="s">
        <v>615</v>
      </c>
      <c r="R59" s="827" t="s">
        <v>615</v>
      </c>
      <c r="S59" s="827" t="s">
        <v>615</v>
      </c>
      <c r="T59" s="827"/>
      <c r="U59" s="827" t="s">
        <v>615</v>
      </c>
      <c r="V59" s="827" t="s">
        <v>615</v>
      </c>
      <c r="W59" s="827" t="s">
        <v>615</v>
      </c>
      <c r="X59" s="827" t="s">
        <v>615</v>
      </c>
      <c r="Y59" s="827" t="s">
        <v>615</v>
      </c>
      <c r="Z59" s="827" t="s">
        <v>615</v>
      </c>
      <c r="AA59" s="827" t="s">
        <v>615</v>
      </c>
      <c r="AB59" s="827" t="s">
        <v>615</v>
      </c>
      <c r="AC59" s="827" t="s">
        <v>615</v>
      </c>
      <c r="AD59" s="841" t="s">
        <v>615</v>
      </c>
      <c r="AE59" s="54"/>
      <c r="AF59" s="55"/>
    </row>
    <row r="60" spans="1:32" s="45" customFormat="1" ht="11.25">
      <c r="A60" s="64">
        <v>305</v>
      </c>
      <c r="B60" s="837" t="s">
        <v>75</v>
      </c>
      <c r="C60" s="824">
        <v>125535</v>
      </c>
      <c r="D60" s="824">
        <v>1513</v>
      </c>
      <c r="E60" s="824">
        <v>149384</v>
      </c>
      <c r="F60" s="824">
        <v>0</v>
      </c>
      <c r="G60" s="824">
        <v>0</v>
      </c>
      <c r="H60" s="824">
        <v>153765</v>
      </c>
      <c r="I60" s="824">
        <v>0</v>
      </c>
      <c r="J60" s="824">
        <v>0</v>
      </c>
      <c r="K60" s="824">
        <v>0</v>
      </c>
      <c r="L60" s="824">
        <v>0</v>
      </c>
      <c r="M60" s="824">
        <v>752</v>
      </c>
      <c r="N60" s="824">
        <v>752</v>
      </c>
      <c r="O60" s="824">
        <v>0</v>
      </c>
      <c r="P60" s="824">
        <v>0</v>
      </c>
      <c r="Q60" s="825">
        <v>0</v>
      </c>
      <c r="R60" s="824">
        <v>258458</v>
      </c>
      <c r="S60" s="824">
        <v>582796</v>
      </c>
      <c r="T60" s="824"/>
      <c r="U60" s="824">
        <v>30114</v>
      </c>
      <c r="V60" s="824">
        <v>238424</v>
      </c>
      <c r="W60" s="824">
        <v>46083</v>
      </c>
      <c r="X60" s="824">
        <v>31</v>
      </c>
      <c r="Y60" s="824">
        <v>2</v>
      </c>
      <c r="Z60" s="824">
        <v>21375</v>
      </c>
      <c r="AA60" s="824">
        <v>9512</v>
      </c>
      <c r="AB60" s="824">
        <v>0</v>
      </c>
      <c r="AC60" s="824">
        <v>358209</v>
      </c>
      <c r="AD60" s="825">
        <v>224586</v>
      </c>
      <c r="AE60" s="54"/>
      <c r="AF60" s="55"/>
    </row>
    <row r="61" spans="1:32" s="45" customFormat="1" ht="11.25">
      <c r="A61" s="64">
        <v>306</v>
      </c>
      <c r="B61" s="837" t="s">
        <v>81</v>
      </c>
      <c r="C61" s="824">
        <v>201274</v>
      </c>
      <c r="D61" s="824">
        <v>779</v>
      </c>
      <c r="E61" s="824">
        <v>72056</v>
      </c>
      <c r="F61" s="824">
        <v>0</v>
      </c>
      <c r="G61" s="824">
        <v>0</v>
      </c>
      <c r="H61" s="824">
        <v>75224</v>
      </c>
      <c r="I61" s="824">
        <v>0</v>
      </c>
      <c r="J61" s="824">
        <v>0</v>
      </c>
      <c r="K61" s="824">
        <v>0</v>
      </c>
      <c r="L61" s="824">
        <v>0</v>
      </c>
      <c r="M61" s="824">
        <v>108</v>
      </c>
      <c r="N61" s="824">
        <v>108</v>
      </c>
      <c r="O61" s="824">
        <v>0</v>
      </c>
      <c r="P61" s="824">
        <v>0</v>
      </c>
      <c r="Q61" s="825">
        <v>0</v>
      </c>
      <c r="R61" s="824">
        <v>39031</v>
      </c>
      <c r="S61" s="824">
        <v>325334</v>
      </c>
      <c r="T61" s="824"/>
      <c r="U61" s="824">
        <v>8063</v>
      </c>
      <c r="V61" s="824">
        <v>137973</v>
      </c>
      <c r="W61" s="824">
        <v>52671</v>
      </c>
      <c r="X61" s="824">
        <v>31689</v>
      </c>
      <c r="Y61" s="824">
        <v>1</v>
      </c>
      <c r="Z61" s="824">
        <v>23663</v>
      </c>
      <c r="AA61" s="824">
        <v>7359</v>
      </c>
      <c r="AB61" s="824">
        <v>0</v>
      </c>
      <c r="AC61" s="824">
        <v>271660</v>
      </c>
      <c r="AD61" s="825">
        <v>53674</v>
      </c>
      <c r="AE61" s="54"/>
      <c r="AF61" s="55"/>
    </row>
    <row r="62" spans="1:32" s="45" customFormat="1" ht="11.25">
      <c r="A62" s="64">
        <v>307</v>
      </c>
      <c r="B62" s="837" t="s">
        <v>82</v>
      </c>
      <c r="C62" s="824">
        <v>242570</v>
      </c>
      <c r="D62" s="824">
        <v>752</v>
      </c>
      <c r="E62" s="824">
        <v>53319</v>
      </c>
      <c r="F62" s="824">
        <v>0</v>
      </c>
      <c r="G62" s="824">
        <v>0</v>
      </c>
      <c r="H62" s="824">
        <v>55549</v>
      </c>
      <c r="I62" s="824">
        <v>0</v>
      </c>
      <c r="J62" s="824">
        <v>0</v>
      </c>
      <c r="K62" s="824">
        <v>0</v>
      </c>
      <c r="L62" s="824">
        <v>0</v>
      </c>
      <c r="M62" s="824">
        <v>127</v>
      </c>
      <c r="N62" s="824">
        <v>127</v>
      </c>
      <c r="O62" s="824">
        <v>0</v>
      </c>
      <c r="P62" s="824">
        <v>0</v>
      </c>
      <c r="Q62" s="825">
        <v>0</v>
      </c>
      <c r="R62" s="824">
        <v>50422</v>
      </c>
      <c r="S62" s="824">
        <v>355943</v>
      </c>
      <c r="T62" s="824"/>
      <c r="U62" s="824">
        <v>9757</v>
      </c>
      <c r="V62" s="824">
        <v>140380</v>
      </c>
      <c r="W62" s="824">
        <v>53018</v>
      </c>
      <c r="X62" s="824">
        <v>14765</v>
      </c>
      <c r="Y62" s="824">
        <v>1</v>
      </c>
      <c r="Z62" s="824">
        <v>30914</v>
      </c>
      <c r="AA62" s="824">
        <v>12400</v>
      </c>
      <c r="AB62" s="824">
        <v>0</v>
      </c>
      <c r="AC62" s="824">
        <v>273252</v>
      </c>
      <c r="AD62" s="825">
        <v>82692</v>
      </c>
      <c r="AE62" s="54"/>
      <c r="AF62" s="55"/>
    </row>
    <row r="63" spans="1:32" s="45" customFormat="1" ht="11.25">
      <c r="A63" s="64">
        <v>308</v>
      </c>
      <c r="B63" s="837" t="s">
        <v>87</v>
      </c>
      <c r="C63" s="824">
        <v>250910</v>
      </c>
      <c r="D63" s="824">
        <v>1244</v>
      </c>
      <c r="E63" s="824">
        <v>68362</v>
      </c>
      <c r="F63" s="824">
        <v>0</v>
      </c>
      <c r="G63" s="824">
        <v>0</v>
      </c>
      <c r="H63" s="824">
        <v>72030</v>
      </c>
      <c r="I63" s="824">
        <v>0</v>
      </c>
      <c r="J63" s="824">
        <v>0</v>
      </c>
      <c r="K63" s="824">
        <v>0</v>
      </c>
      <c r="L63" s="824">
        <v>0</v>
      </c>
      <c r="M63" s="824">
        <v>481</v>
      </c>
      <c r="N63" s="824">
        <v>481</v>
      </c>
      <c r="O63" s="824">
        <v>0</v>
      </c>
      <c r="P63" s="824">
        <v>0</v>
      </c>
      <c r="Q63" s="825">
        <v>0</v>
      </c>
      <c r="R63" s="824">
        <v>89367</v>
      </c>
      <c r="S63" s="824">
        <v>421947</v>
      </c>
      <c r="T63" s="824"/>
      <c r="U63" s="824">
        <v>19194</v>
      </c>
      <c r="V63" s="824">
        <v>156012</v>
      </c>
      <c r="W63" s="824">
        <v>59744</v>
      </c>
      <c r="X63" s="824">
        <v>22704</v>
      </c>
      <c r="Y63" s="824">
        <v>1</v>
      </c>
      <c r="Z63" s="824">
        <v>34868</v>
      </c>
      <c r="AA63" s="824">
        <v>7462</v>
      </c>
      <c r="AB63" s="824">
        <v>0</v>
      </c>
      <c r="AC63" s="824">
        <v>332310</v>
      </c>
      <c r="AD63" s="825">
        <v>89638</v>
      </c>
      <c r="AE63" s="54"/>
      <c r="AF63" s="55"/>
    </row>
    <row r="64" spans="1:32" s="45" customFormat="1" ht="11.25">
      <c r="A64" s="66">
        <v>309</v>
      </c>
      <c r="B64" s="842" t="s">
        <v>88</v>
      </c>
      <c r="C64" s="824">
        <v>122048</v>
      </c>
      <c r="D64" s="824">
        <v>911</v>
      </c>
      <c r="E64" s="824">
        <v>144547</v>
      </c>
      <c r="F64" s="824">
        <v>0</v>
      </c>
      <c r="G64" s="824">
        <v>0</v>
      </c>
      <c r="H64" s="824">
        <v>147715</v>
      </c>
      <c r="I64" s="824">
        <v>0</v>
      </c>
      <c r="J64" s="824">
        <v>0</v>
      </c>
      <c r="K64" s="824">
        <v>0</v>
      </c>
      <c r="L64" s="824">
        <v>0</v>
      </c>
      <c r="M64" s="824">
        <v>197</v>
      </c>
      <c r="N64" s="824">
        <v>255</v>
      </c>
      <c r="O64" s="824">
        <v>0</v>
      </c>
      <c r="P64" s="824">
        <v>0</v>
      </c>
      <c r="Q64" s="825">
        <v>0</v>
      </c>
      <c r="R64" s="824">
        <v>33815</v>
      </c>
      <c r="S64" s="824">
        <v>310794</v>
      </c>
      <c r="T64" s="825"/>
      <c r="U64" s="824">
        <v>4675</v>
      </c>
      <c r="V64" s="824">
        <v>171570</v>
      </c>
      <c r="W64" s="824">
        <v>52067</v>
      </c>
      <c r="X64" s="824">
        <v>9406</v>
      </c>
      <c r="Y64" s="824">
        <v>2</v>
      </c>
      <c r="Z64" s="824">
        <v>25645</v>
      </c>
      <c r="AA64" s="824">
        <v>4538</v>
      </c>
      <c r="AB64" s="824">
        <v>0</v>
      </c>
      <c r="AC64" s="824">
        <v>276962</v>
      </c>
      <c r="AD64" s="843">
        <v>33832</v>
      </c>
      <c r="AE64" s="54"/>
      <c r="AF64" s="55"/>
    </row>
    <row r="65" spans="2:32" s="45" customFormat="1" ht="15" customHeight="1">
      <c r="B65" s="809"/>
      <c r="C65" s="809" t="s">
        <v>226</v>
      </c>
      <c r="D65" s="809"/>
      <c r="E65" s="809"/>
      <c r="F65" s="809"/>
      <c r="G65" s="844"/>
      <c r="H65" s="844"/>
      <c r="I65" s="844"/>
      <c r="J65" s="844"/>
      <c r="K65" s="844"/>
      <c r="L65" s="844"/>
      <c r="M65" s="844"/>
      <c r="N65" s="844"/>
      <c r="O65" s="844"/>
      <c r="P65" s="844"/>
      <c r="Q65" s="844"/>
      <c r="R65" s="844"/>
      <c r="S65" s="844"/>
      <c r="T65" s="845"/>
      <c r="U65" s="844"/>
      <c r="V65" s="844"/>
      <c r="W65" s="844"/>
      <c r="X65" s="844"/>
      <c r="Y65" s="844"/>
      <c r="Z65" s="844"/>
      <c r="AA65" s="844"/>
      <c r="AB65" s="844"/>
      <c r="AC65" s="844"/>
      <c r="AD65" s="844"/>
      <c r="AE65" s="55"/>
      <c r="AF65" s="55"/>
    </row>
    <row r="66" spans="2:32" s="45" customFormat="1" ht="15" customHeight="1">
      <c r="B66" s="802"/>
      <c r="C66" s="802" t="s">
        <v>227</v>
      </c>
      <c r="D66" s="802"/>
      <c r="E66" s="802"/>
      <c r="F66" s="802"/>
      <c r="G66" s="802"/>
      <c r="H66" s="802"/>
      <c r="I66" s="802"/>
      <c r="J66" s="802"/>
      <c r="K66" s="802"/>
      <c r="L66" s="802"/>
      <c r="M66" s="802"/>
      <c r="N66" s="802"/>
      <c r="O66" s="846"/>
      <c r="P66" s="846"/>
      <c r="Q66" s="846"/>
      <c r="R66" s="846"/>
      <c r="S66" s="846"/>
      <c r="T66" s="846"/>
      <c r="U66" s="846"/>
      <c r="V66" s="846"/>
      <c r="W66" s="846"/>
      <c r="X66" s="846"/>
      <c r="Y66" s="846"/>
      <c r="Z66" s="846"/>
      <c r="AA66" s="846"/>
      <c r="AB66" s="846"/>
      <c r="AC66" s="846"/>
      <c r="AD66" s="846"/>
      <c r="AE66" s="48"/>
      <c r="AF66" s="48"/>
    </row>
    <row r="67" spans="1:32" s="45" customFormat="1" ht="15" customHeight="1">
      <c r="A67" s="56"/>
      <c r="B67" s="802"/>
      <c r="C67" s="802" t="s">
        <v>612</v>
      </c>
      <c r="D67" s="802"/>
      <c r="E67" s="802"/>
      <c r="F67" s="802"/>
      <c r="G67" s="802"/>
      <c r="H67" s="802"/>
      <c r="I67" s="802"/>
      <c r="J67" s="802"/>
      <c r="K67" s="802"/>
      <c r="L67" s="802"/>
      <c r="M67" s="802"/>
      <c r="N67" s="802"/>
      <c r="O67" s="802"/>
      <c r="P67" s="802"/>
      <c r="Q67" s="846"/>
      <c r="R67" s="846"/>
      <c r="S67" s="846"/>
      <c r="T67" s="846"/>
      <c r="U67" s="846"/>
      <c r="V67" s="846"/>
      <c r="W67" s="846"/>
      <c r="X67" s="846"/>
      <c r="Y67" s="846"/>
      <c r="Z67" s="846"/>
      <c r="AA67" s="846"/>
      <c r="AB67" s="846"/>
      <c r="AC67" s="846"/>
      <c r="AD67" s="846"/>
      <c r="AE67" s="48"/>
      <c r="AF67" s="48"/>
    </row>
    <row r="68" spans="1:32" ht="16.5" customHeight="1">
      <c r="A68" s="35"/>
      <c r="B68" s="800"/>
      <c r="C68" s="802" t="s">
        <v>228</v>
      </c>
      <c r="D68" s="847"/>
      <c r="E68" s="847"/>
      <c r="F68" s="847"/>
      <c r="G68" s="847"/>
      <c r="H68" s="847"/>
      <c r="I68" s="847"/>
      <c r="J68" s="847"/>
      <c r="K68" s="847"/>
      <c r="L68" s="847"/>
      <c r="M68" s="847"/>
      <c r="N68" s="847"/>
      <c r="O68" s="847"/>
      <c r="P68" s="847"/>
      <c r="Q68" s="847"/>
      <c r="R68" s="847"/>
      <c r="S68" s="847"/>
      <c r="T68" s="847"/>
      <c r="U68" s="847"/>
      <c r="V68" s="847"/>
      <c r="W68" s="847"/>
      <c r="X68" s="847"/>
      <c r="Y68" s="847"/>
      <c r="Z68" s="847"/>
      <c r="AA68" s="847"/>
      <c r="AB68" s="847"/>
      <c r="AC68" s="847"/>
      <c r="AD68" s="847"/>
      <c r="AE68" s="68"/>
      <c r="AF68" s="68"/>
    </row>
    <row r="69" spans="2:30" ht="15.75" customHeight="1">
      <c r="B69" s="798"/>
      <c r="C69" s="848" t="s">
        <v>613</v>
      </c>
      <c r="D69" s="849"/>
      <c r="E69" s="798"/>
      <c r="F69" s="798"/>
      <c r="G69" s="798"/>
      <c r="H69" s="798"/>
      <c r="I69" s="798"/>
      <c r="J69" s="798"/>
      <c r="K69" s="798"/>
      <c r="L69" s="798"/>
      <c r="M69" s="798"/>
      <c r="N69" s="798"/>
      <c r="O69" s="798"/>
      <c r="P69" s="798"/>
      <c r="Q69" s="798"/>
      <c r="R69" s="798"/>
      <c r="S69" s="798"/>
      <c r="T69" s="798"/>
      <c r="U69" s="798"/>
      <c r="V69" s="798"/>
      <c r="W69" s="798"/>
      <c r="X69" s="798"/>
      <c r="Y69" s="798"/>
      <c r="Z69" s="798"/>
      <c r="AA69" s="798"/>
      <c r="AB69" s="798"/>
      <c r="AC69" s="798"/>
      <c r="AD69" s="798"/>
    </row>
    <row r="70" ht="12">
      <c r="C70" s="69" t="s">
        <v>614</v>
      </c>
    </row>
  </sheetData>
  <sheetProtection/>
  <mergeCells count="1">
    <mergeCell ref="AD3:AD5"/>
  </mergeCells>
  <printOptions horizontalCentered="1"/>
  <pageMargins left="0.1968503937007874" right="0.1968503937007874" top="0.5905511811023623" bottom="0.15748031496062992" header="0.37" footer="0.5118110236220472"/>
  <pageSetup blackAndWhite="1" horizontalDpi="300" verticalDpi="300" orientation="portrait" pageOrder="overThenDown" paperSize="9" scale="77" r:id="rId2"/>
  <headerFooter alignWithMargins="0">
    <oddHeader>&amp;C&amp;F</oddHeader>
    <oddFooter>&amp;C&amp;A</oddFooter>
  </headerFooter>
  <colBreaks count="1" manualBreakCount="1">
    <brk id="14" max="69" man="1"/>
  </colBreaks>
  <drawing r:id="rId1"/>
</worksheet>
</file>

<file path=xl/worksheets/sheet5.xml><?xml version="1.0" encoding="utf-8"?>
<worksheet xmlns="http://schemas.openxmlformats.org/spreadsheetml/2006/main" xmlns:r="http://schemas.openxmlformats.org/officeDocument/2006/relationships">
  <dimension ref="A1:FB84"/>
  <sheetViews>
    <sheetView view="pageBreakPreview" zoomScaleSheetLayoutView="100" zoomScalePageLayoutView="0" workbookViewId="0" topLeftCell="A1">
      <selection activeCell="A70" sqref="A70"/>
    </sheetView>
  </sheetViews>
  <sheetFormatPr defaultColWidth="9.00390625" defaultRowHeight="12.75"/>
  <cols>
    <col min="1" max="1" width="5.00390625" style="0" customWidth="1"/>
    <col min="2" max="2" width="12.875" style="0" customWidth="1"/>
    <col min="3" max="3" width="9.875" style="0" customWidth="1"/>
    <col min="4" max="4" width="10.125" style="0" customWidth="1"/>
    <col min="5" max="5" width="9.875" style="0" customWidth="1"/>
    <col min="6" max="6" width="4.875" style="0" customWidth="1"/>
    <col min="7" max="7" width="12.625" style="0" customWidth="1"/>
    <col min="8" max="8" width="13.125" style="0" customWidth="1"/>
    <col min="9" max="9" width="5.625" style="0" customWidth="1"/>
    <col min="10" max="10" width="10.375" style="0" customWidth="1"/>
    <col min="11" max="11" width="2.875" style="0" customWidth="1"/>
    <col min="12" max="14" width="4.875" style="0" customWidth="1"/>
    <col min="16" max="16" width="11.75390625" style="0" customWidth="1"/>
    <col min="17" max="17" width="9.625" style="0" customWidth="1"/>
    <col min="18" max="18" width="11.875" style="0" customWidth="1"/>
    <col min="19" max="19" width="11.375" style="0" customWidth="1"/>
    <col min="20" max="20" width="18.25390625" style="0" customWidth="1"/>
    <col min="21" max="22" width="18.125" style="0" customWidth="1"/>
    <col min="23" max="24" width="18.875" style="0" customWidth="1"/>
    <col min="25" max="28" width="16.75390625" style="0" customWidth="1"/>
    <col min="29" max="31" width="19.375" style="0" customWidth="1"/>
    <col min="32" max="32" width="19.875" style="0" customWidth="1"/>
    <col min="33" max="33" width="11.75390625" style="0" customWidth="1"/>
  </cols>
  <sheetData>
    <row r="1" spans="1:17" ht="18.75" customHeight="1">
      <c r="A1" s="73" t="s">
        <v>231</v>
      </c>
      <c r="B1" s="42"/>
      <c r="C1" s="73"/>
      <c r="D1" s="74"/>
      <c r="E1" s="74"/>
      <c r="F1" s="74"/>
      <c r="G1" s="74"/>
      <c r="H1" s="74"/>
      <c r="I1" s="74"/>
      <c r="J1" s="74"/>
      <c r="K1" s="35"/>
      <c r="L1" s="35"/>
      <c r="M1" s="35"/>
      <c r="N1" s="35"/>
      <c r="O1" s="35"/>
      <c r="P1" s="35"/>
      <c r="Q1" s="35"/>
    </row>
    <row r="2" spans="3:33" ht="15" customHeight="1">
      <c r="C2" s="35"/>
      <c r="D2" s="35"/>
      <c r="E2" s="35"/>
      <c r="F2" s="35"/>
      <c r="G2" s="35"/>
      <c r="H2" s="35"/>
      <c r="I2" s="35"/>
      <c r="J2" s="35"/>
      <c r="K2" s="35"/>
      <c r="L2" s="35"/>
      <c r="M2" s="109"/>
      <c r="N2" s="109"/>
      <c r="O2" s="109"/>
      <c r="P2" s="109"/>
      <c r="Q2" s="109"/>
      <c r="R2" s="94"/>
      <c r="S2" s="94"/>
      <c r="T2" s="94"/>
      <c r="U2" s="94"/>
      <c r="V2" s="94"/>
      <c r="W2" s="94"/>
      <c r="X2" s="94"/>
      <c r="Y2" s="94"/>
      <c r="Z2" s="94"/>
      <c r="AA2" s="94"/>
      <c r="AB2" s="94"/>
      <c r="AC2" s="94"/>
      <c r="AD2" s="94"/>
      <c r="AE2" s="94"/>
      <c r="AF2" s="94"/>
      <c r="AG2" s="94"/>
    </row>
    <row r="3" spans="1:33" ht="12" customHeight="1">
      <c r="A3" s="75"/>
      <c r="B3" s="76"/>
      <c r="C3" s="77" t="s">
        <v>232</v>
      </c>
      <c r="D3" s="78"/>
      <c r="E3" s="78"/>
      <c r="F3" s="76" t="s">
        <v>233</v>
      </c>
      <c r="G3" s="75" t="s">
        <v>234</v>
      </c>
      <c r="H3" s="76" t="s">
        <v>235</v>
      </c>
      <c r="I3" s="76" t="s">
        <v>233</v>
      </c>
      <c r="J3" s="79"/>
      <c r="K3" s="80"/>
      <c r="L3" s="35"/>
      <c r="M3" s="109"/>
      <c r="N3" s="109"/>
      <c r="O3" s="109"/>
      <c r="P3" s="109"/>
      <c r="Q3" s="109"/>
      <c r="R3" s="94"/>
      <c r="S3" s="94"/>
      <c r="T3" s="94"/>
      <c r="U3" s="94"/>
      <c r="V3" s="94"/>
      <c r="W3" s="94"/>
      <c r="X3" s="94"/>
      <c r="Y3" s="94"/>
      <c r="Z3" s="94"/>
      <c r="AA3" s="94"/>
      <c r="AB3" s="94"/>
      <c r="AC3" s="94"/>
      <c r="AD3" s="94"/>
      <c r="AE3" s="94"/>
      <c r="AF3" s="94"/>
      <c r="AG3" s="94"/>
    </row>
    <row r="4" spans="1:33" ht="12" customHeight="1">
      <c r="A4" s="80" t="s">
        <v>7</v>
      </c>
      <c r="B4" s="81" t="s">
        <v>8</v>
      </c>
      <c r="C4" s="80"/>
      <c r="D4" s="35"/>
      <c r="E4" s="82" t="s">
        <v>33</v>
      </c>
      <c r="F4" s="80"/>
      <c r="G4" s="81" t="s">
        <v>236</v>
      </c>
      <c r="H4" s="81" t="s">
        <v>237</v>
      </c>
      <c r="I4" s="81"/>
      <c r="J4" s="83" t="s">
        <v>238</v>
      </c>
      <c r="K4" s="80"/>
      <c r="M4" s="94"/>
      <c r="N4" s="94"/>
      <c r="O4" s="94"/>
      <c r="P4" s="94"/>
      <c r="Q4" s="392"/>
      <c r="R4" s="392"/>
      <c r="S4" s="392"/>
      <c r="T4" s="392"/>
      <c r="U4" s="392"/>
      <c r="V4" s="393"/>
      <c r="W4" s="392"/>
      <c r="X4" s="392"/>
      <c r="Y4" s="392"/>
      <c r="Z4" s="392"/>
      <c r="AA4" s="392"/>
      <c r="AB4" s="392"/>
      <c r="AC4" s="392"/>
      <c r="AD4" s="392"/>
      <c r="AE4" s="392"/>
      <c r="AF4" s="393"/>
      <c r="AG4" s="94"/>
    </row>
    <row r="5" spans="1:33" ht="12" customHeight="1">
      <c r="A5" s="80"/>
      <c r="B5" s="80"/>
      <c r="C5" s="84" t="s">
        <v>239</v>
      </c>
      <c r="D5" s="84" t="s">
        <v>240</v>
      </c>
      <c r="E5" s="84" t="s">
        <v>241</v>
      </c>
      <c r="F5" s="85" t="s">
        <v>242</v>
      </c>
      <c r="G5" s="86" t="s">
        <v>33</v>
      </c>
      <c r="H5" s="86" t="s">
        <v>243</v>
      </c>
      <c r="I5" s="85" t="s">
        <v>242</v>
      </c>
      <c r="J5" s="87" t="s">
        <v>32</v>
      </c>
      <c r="K5" s="80"/>
      <c r="L5" s="35"/>
      <c r="M5" s="109"/>
      <c r="N5" s="109"/>
      <c r="O5" s="109"/>
      <c r="P5" s="109"/>
      <c r="Q5" s="109"/>
      <c r="R5" s="109"/>
      <c r="S5" s="109"/>
      <c r="T5" s="109"/>
      <c r="U5" s="109"/>
      <c r="V5" s="109"/>
      <c r="W5" s="109"/>
      <c r="X5" s="109"/>
      <c r="Y5" s="109"/>
      <c r="Z5" s="109"/>
      <c r="AA5" s="109"/>
      <c r="AB5" s="109"/>
      <c r="AC5" s="109"/>
      <c r="AD5" s="109"/>
      <c r="AE5" s="109"/>
      <c r="AF5" s="94"/>
      <c r="AG5" s="94"/>
    </row>
    <row r="6" spans="1:158" ht="12">
      <c r="A6" s="75"/>
      <c r="B6" s="88" t="s">
        <v>616</v>
      </c>
      <c r="C6" s="89">
        <v>90544</v>
      </c>
      <c r="D6" s="89">
        <v>121032</v>
      </c>
      <c r="E6" s="89">
        <v>92219</v>
      </c>
      <c r="F6" s="89"/>
      <c r="G6" s="89">
        <v>159765</v>
      </c>
      <c r="H6" s="89">
        <v>228649</v>
      </c>
      <c r="I6" s="89"/>
      <c r="J6" s="90">
        <v>39.6</v>
      </c>
      <c r="K6" s="89"/>
      <c r="L6" s="68"/>
      <c r="M6" s="95"/>
      <c r="N6" s="95"/>
      <c r="O6" s="94"/>
      <c r="P6" s="109"/>
      <c r="Q6" s="109"/>
      <c r="R6" s="109"/>
      <c r="S6" s="109"/>
      <c r="T6" s="109"/>
      <c r="U6" s="109"/>
      <c r="V6" s="109"/>
      <c r="W6" s="109"/>
      <c r="X6" s="109"/>
      <c r="Y6" s="109"/>
      <c r="Z6" s="109"/>
      <c r="AA6" s="109"/>
      <c r="AB6" s="109"/>
      <c r="AC6" s="95"/>
      <c r="AD6" s="95"/>
      <c r="AE6" s="95"/>
      <c r="AF6" s="95"/>
      <c r="AG6" s="95"/>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row>
    <row r="7" spans="1:158" ht="12">
      <c r="A7" s="80"/>
      <c r="B7" s="91" t="s">
        <v>158</v>
      </c>
      <c r="C7" s="89">
        <v>92613</v>
      </c>
      <c r="D7" s="89">
        <v>121524</v>
      </c>
      <c r="E7" s="89">
        <v>94036</v>
      </c>
      <c r="F7" s="92"/>
      <c r="G7" s="93">
        <v>161325</v>
      </c>
      <c r="H7" s="93">
        <v>235370</v>
      </c>
      <c r="I7" s="93"/>
      <c r="J7" s="90">
        <v>39.35</v>
      </c>
      <c r="K7" s="89"/>
      <c r="L7" s="68"/>
      <c r="M7" s="95"/>
      <c r="N7" s="95"/>
      <c r="O7" s="95"/>
      <c r="P7" s="109"/>
      <c r="Q7" s="94"/>
      <c r="R7" s="94"/>
      <c r="S7" s="94"/>
      <c r="T7" s="95"/>
      <c r="U7" s="95"/>
      <c r="V7" s="95"/>
      <c r="W7" s="95"/>
      <c r="X7" s="95"/>
      <c r="Y7" s="95"/>
      <c r="Z7" s="95"/>
      <c r="AA7" s="95"/>
      <c r="AB7" s="95"/>
      <c r="AC7" s="95"/>
      <c r="AD7" s="95"/>
      <c r="AE7" s="95"/>
      <c r="AF7" s="95"/>
      <c r="AG7" s="95"/>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row>
    <row r="8" spans="1:158" ht="12">
      <c r="A8" s="80"/>
      <c r="B8" s="91" t="s">
        <v>185</v>
      </c>
      <c r="C8" s="89">
        <v>93023</v>
      </c>
      <c r="D8" s="89">
        <v>121305</v>
      </c>
      <c r="E8" s="93">
        <v>94174</v>
      </c>
      <c r="F8" s="96"/>
      <c r="G8" s="89">
        <v>159802</v>
      </c>
      <c r="H8" s="89">
        <v>244589</v>
      </c>
      <c r="I8" s="89"/>
      <c r="J8" s="90">
        <v>38.03</v>
      </c>
      <c r="K8" s="89"/>
      <c r="L8" s="68"/>
      <c r="M8" s="95"/>
      <c r="N8" s="95"/>
      <c r="O8" s="95"/>
      <c r="P8" s="95"/>
      <c r="Q8" s="95"/>
      <c r="R8" s="95"/>
      <c r="S8" s="95"/>
      <c r="T8" s="95"/>
      <c r="U8" s="95"/>
      <c r="V8" s="95"/>
      <c r="W8" s="95"/>
      <c r="X8" s="95"/>
      <c r="Y8" s="95"/>
      <c r="Z8" s="95"/>
      <c r="AA8" s="95"/>
      <c r="AB8" s="95"/>
      <c r="AC8" s="95"/>
      <c r="AD8" s="95"/>
      <c r="AE8" s="95"/>
      <c r="AF8" s="95"/>
      <c r="AG8" s="95"/>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row>
    <row r="9" spans="1:158" ht="12">
      <c r="A9" s="80"/>
      <c r="B9" s="91" t="s">
        <v>465</v>
      </c>
      <c r="C9" s="89">
        <v>93808</v>
      </c>
      <c r="D9" s="89">
        <v>114129</v>
      </c>
      <c r="E9" s="99">
        <v>94446</v>
      </c>
      <c r="F9" s="96"/>
      <c r="G9" s="100">
        <v>158221</v>
      </c>
      <c r="H9" s="100">
        <v>252641</v>
      </c>
      <c r="I9" s="100"/>
      <c r="J9" s="101">
        <v>37.13</v>
      </c>
      <c r="K9" s="89"/>
      <c r="L9" s="68"/>
      <c r="M9" s="95"/>
      <c r="N9" s="95"/>
      <c r="O9" s="95"/>
      <c r="P9" s="95"/>
      <c r="Q9" s="95"/>
      <c r="R9" s="95"/>
      <c r="S9" s="95"/>
      <c r="T9" s="95"/>
      <c r="U9" s="95"/>
      <c r="V9" s="95"/>
      <c r="W9" s="95"/>
      <c r="X9" s="95"/>
      <c r="Y9" s="95"/>
      <c r="Z9" s="95"/>
      <c r="AA9" s="95"/>
      <c r="AB9" s="95"/>
      <c r="AC9" s="95"/>
      <c r="AD9" s="95"/>
      <c r="AE9" s="95"/>
      <c r="AF9" s="95"/>
      <c r="AG9" s="95"/>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row>
    <row r="10" spans="1:158" ht="12">
      <c r="A10" s="80"/>
      <c r="B10" s="102" t="s">
        <v>466</v>
      </c>
      <c r="C10" s="389">
        <v>97339</v>
      </c>
      <c r="D10" s="389">
        <v>111495</v>
      </c>
      <c r="E10" s="389">
        <v>97631</v>
      </c>
      <c r="F10" s="389"/>
      <c r="G10" s="383">
        <v>161131</v>
      </c>
      <c r="H10" s="383">
        <v>252045</v>
      </c>
      <c r="I10" s="383"/>
      <c r="J10" s="390">
        <v>38.62</v>
      </c>
      <c r="K10" s="89"/>
      <c r="L10" s="68"/>
      <c r="M10" s="95"/>
      <c r="N10" s="95"/>
      <c r="O10" s="95"/>
      <c r="P10" s="394"/>
      <c r="Q10" s="394"/>
      <c r="R10" s="394"/>
      <c r="S10" s="394"/>
      <c r="T10" s="394"/>
      <c r="U10" s="394"/>
      <c r="V10" s="394"/>
      <c r="W10" s="394"/>
      <c r="X10" s="394"/>
      <c r="Y10" s="394"/>
      <c r="Z10" s="394"/>
      <c r="AA10" s="394"/>
      <c r="AB10" s="394"/>
      <c r="AC10" s="394"/>
      <c r="AD10" s="394"/>
      <c r="AE10" s="394"/>
      <c r="AF10" s="394"/>
      <c r="AG10" s="95"/>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row>
    <row r="11" spans="1:158" ht="12">
      <c r="A11" s="80"/>
      <c r="B11" s="81" t="s">
        <v>186</v>
      </c>
      <c r="C11" s="384">
        <v>92385</v>
      </c>
      <c r="D11" s="384">
        <v>112645</v>
      </c>
      <c r="E11" s="384">
        <v>92830</v>
      </c>
      <c r="F11" s="384"/>
      <c r="G11" s="384">
        <v>150111</v>
      </c>
      <c r="H11" s="384">
        <v>252382</v>
      </c>
      <c r="I11" s="384"/>
      <c r="J11" s="391">
        <v>36.61</v>
      </c>
      <c r="K11" s="89"/>
      <c r="L11" s="68"/>
      <c r="M11" s="95"/>
      <c r="N11" s="95"/>
      <c r="O11" s="95"/>
      <c r="P11" s="395"/>
      <c r="Q11" s="395"/>
      <c r="R11" s="395"/>
      <c r="S11" s="395"/>
      <c r="T11" s="395"/>
      <c r="U11" s="395"/>
      <c r="V11" s="395"/>
      <c r="W11" s="395"/>
      <c r="X11" s="395"/>
      <c r="Y11" s="395"/>
      <c r="Z11" s="395"/>
      <c r="AA11" s="395"/>
      <c r="AB11" s="395"/>
      <c r="AC11" s="395"/>
      <c r="AD11" s="395"/>
      <c r="AE11" s="395"/>
      <c r="AF11" s="395"/>
      <c r="AG11" s="95"/>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row>
    <row r="12" spans="1:158" ht="12">
      <c r="A12" s="80"/>
      <c r="B12" s="81" t="s">
        <v>187</v>
      </c>
      <c r="C12" s="384">
        <v>86446</v>
      </c>
      <c r="D12" s="384">
        <v>97226</v>
      </c>
      <c r="E12" s="384">
        <v>86813</v>
      </c>
      <c r="F12" s="384"/>
      <c r="G12" s="384">
        <v>147792</v>
      </c>
      <c r="H12" s="384">
        <v>253115</v>
      </c>
      <c r="I12" s="384"/>
      <c r="J12" s="391">
        <v>34.15</v>
      </c>
      <c r="K12" s="89"/>
      <c r="L12" s="68"/>
      <c r="M12" s="95"/>
      <c r="N12" s="95"/>
      <c r="O12" s="95"/>
      <c r="P12" s="395"/>
      <c r="Q12" s="395"/>
      <c r="R12" s="395"/>
      <c r="S12" s="395"/>
      <c r="T12" s="395"/>
      <c r="U12" s="395"/>
      <c r="V12" s="395"/>
      <c r="W12" s="395"/>
      <c r="X12" s="395"/>
      <c r="Y12" s="395"/>
      <c r="Z12" s="395"/>
      <c r="AA12" s="395"/>
      <c r="AB12" s="395"/>
      <c r="AC12" s="395"/>
      <c r="AD12" s="395"/>
      <c r="AE12" s="395"/>
      <c r="AF12" s="395"/>
      <c r="AG12" s="95"/>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row>
    <row r="13" spans="1:158" ht="12">
      <c r="A13" s="80"/>
      <c r="B13" s="81" t="s">
        <v>36</v>
      </c>
      <c r="C13" s="384">
        <v>92095</v>
      </c>
      <c r="D13" s="384">
        <v>111495</v>
      </c>
      <c r="E13" s="384">
        <v>92533</v>
      </c>
      <c r="F13" s="384"/>
      <c r="G13" s="384">
        <v>150002</v>
      </c>
      <c r="H13" s="384">
        <v>252418</v>
      </c>
      <c r="I13" s="384"/>
      <c r="J13" s="391">
        <v>36.49</v>
      </c>
      <c r="K13" s="89"/>
      <c r="L13" s="68"/>
      <c r="M13" s="95"/>
      <c r="N13" s="95"/>
      <c r="O13" s="95"/>
      <c r="P13" s="395"/>
      <c r="Q13" s="395"/>
      <c r="R13" s="395"/>
      <c r="S13" s="395"/>
      <c r="T13" s="395"/>
      <c r="U13" s="395"/>
      <c r="V13" s="395"/>
      <c r="W13" s="395"/>
      <c r="X13" s="395"/>
      <c r="Y13" s="395"/>
      <c r="Z13" s="395"/>
      <c r="AA13" s="395"/>
      <c r="AB13" s="395"/>
      <c r="AC13" s="395"/>
      <c r="AD13" s="395"/>
      <c r="AE13" s="395"/>
      <c r="AF13" s="395"/>
      <c r="AG13" s="95"/>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row>
    <row r="14" spans="1:158" ht="12">
      <c r="A14" s="80"/>
      <c r="B14" s="81" t="s">
        <v>38</v>
      </c>
      <c r="C14" s="384">
        <v>153610</v>
      </c>
      <c r="D14" s="384"/>
      <c r="E14" s="384">
        <v>153610</v>
      </c>
      <c r="F14" s="384"/>
      <c r="G14" s="384">
        <v>316376</v>
      </c>
      <c r="H14" s="384">
        <v>248039</v>
      </c>
      <c r="I14" s="384"/>
      <c r="J14" s="391">
        <v>61.93</v>
      </c>
      <c r="K14" s="89"/>
      <c r="L14" s="68"/>
      <c r="M14" s="95"/>
      <c r="N14" s="95"/>
      <c r="O14" s="95"/>
      <c r="P14" s="395"/>
      <c r="Q14" s="395"/>
      <c r="R14" s="395"/>
      <c r="S14" s="395"/>
      <c r="T14" s="395"/>
      <c r="U14" s="395"/>
      <c r="V14" s="395"/>
      <c r="W14" s="395"/>
      <c r="X14" s="395"/>
      <c r="Y14" s="395"/>
      <c r="Z14" s="395"/>
      <c r="AA14" s="395"/>
      <c r="AB14" s="395"/>
      <c r="AC14" s="395"/>
      <c r="AD14" s="395"/>
      <c r="AE14" s="395"/>
      <c r="AF14" s="395"/>
      <c r="AG14" s="95"/>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row>
    <row r="15" spans="1:158" ht="12" customHeight="1">
      <c r="A15" s="80"/>
      <c r="B15" s="80"/>
      <c r="C15" s="384"/>
      <c r="D15" s="384"/>
      <c r="E15" s="384"/>
      <c r="F15" s="384"/>
      <c r="G15" s="384"/>
      <c r="H15" s="384"/>
      <c r="I15" s="384"/>
      <c r="J15" s="391"/>
      <c r="K15" s="89"/>
      <c r="L15" s="68"/>
      <c r="M15" s="95"/>
      <c r="N15" s="95"/>
      <c r="O15" s="95"/>
      <c r="P15" s="95"/>
      <c r="Q15" s="95"/>
      <c r="R15" s="95"/>
      <c r="S15" s="95"/>
      <c r="T15" s="95"/>
      <c r="U15" s="95"/>
      <c r="V15" s="95"/>
      <c r="W15" s="94"/>
      <c r="X15" s="94"/>
      <c r="Y15" s="94"/>
      <c r="Z15" s="94"/>
      <c r="AA15" s="94"/>
      <c r="AB15" s="94"/>
      <c r="AC15" s="94"/>
      <c r="AD15" s="94"/>
      <c r="AE15" s="94"/>
      <c r="AF15" s="94"/>
      <c r="AG15" s="95"/>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row>
    <row r="16" spans="1:158" ht="12">
      <c r="A16" s="80">
        <v>1</v>
      </c>
      <c r="B16" s="103" t="s">
        <v>40</v>
      </c>
      <c r="C16" s="384">
        <v>91119</v>
      </c>
      <c r="D16" s="384">
        <v>129377</v>
      </c>
      <c r="E16" s="384">
        <v>91716</v>
      </c>
      <c r="F16" s="384">
        <v>19</v>
      </c>
      <c r="G16" s="384">
        <v>143250</v>
      </c>
      <c r="H16" s="384">
        <v>254563</v>
      </c>
      <c r="I16" s="384">
        <v>21</v>
      </c>
      <c r="J16" s="391">
        <v>35.79</v>
      </c>
      <c r="K16" s="89"/>
      <c r="L16" s="68"/>
      <c r="M16" s="95"/>
      <c r="N16" s="95"/>
      <c r="O16" s="396"/>
      <c r="P16" s="395"/>
      <c r="Q16" s="104"/>
      <c r="R16" s="104"/>
      <c r="S16" s="104"/>
      <c r="T16" s="397"/>
      <c r="U16" s="397"/>
      <c r="V16" s="395"/>
      <c r="W16" s="398"/>
      <c r="X16" s="398"/>
      <c r="Y16" s="398"/>
      <c r="Z16" s="398"/>
      <c r="AA16" s="398"/>
      <c r="AB16" s="398"/>
      <c r="AC16" s="398"/>
      <c r="AD16" s="398"/>
      <c r="AE16" s="398"/>
      <c r="AF16" s="395"/>
      <c r="AG16" s="95"/>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row>
    <row r="17" spans="1:158" ht="12">
      <c r="A17" s="80">
        <v>2</v>
      </c>
      <c r="B17" s="103" t="s">
        <v>41</v>
      </c>
      <c r="C17" s="384">
        <v>87217</v>
      </c>
      <c r="D17" s="384">
        <v>107038</v>
      </c>
      <c r="E17" s="384">
        <v>87638</v>
      </c>
      <c r="F17" s="384">
        <v>28</v>
      </c>
      <c r="G17" s="384">
        <v>146247</v>
      </c>
      <c r="H17" s="384">
        <v>252136</v>
      </c>
      <c r="I17" s="384">
        <v>23</v>
      </c>
      <c r="J17" s="391">
        <v>34.59</v>
      </c>
      <c r="K17" s="89"/>
      <c r="L17" s="68"/>
      <c r="M17" s="95"/>
      <c r="N17" s="95"/>
      <c r="O17" s="396"/>
      <c r="P17" s="395"/>
      <c r="Q17" s="104"/>
      <c r="R17" s="104"/>
      <c r="S17" s="104"/>
      <c r="T17" s="397"/>
      <c r="U17" s="397"/>
      <c r="V17" s="395"/>
      <c r="W17" s="398"/>
      <c r="X17" s="398"/>
      <c r="Y17" s="398"/>
      <c r="Z17" s="398"/>
      <c r="AA17" s="398"/>
      <c r="AB17" s="398"/>
      <c r="AC17" s="398"/>
      <c r="AD17" s="398"/>
      <c r="AE17" s="398"/>
      <c r="AF17" s="395"/>
      <c r="AG17" s="95"/>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row>
    <row r="18" spans="1:158" ht="12">
      <c r="A18" s="80">
        <v>3</v>
      </c>
      <c r="B18" s="103" t="s">
        <v>42</v>
      </c>
      <c r="C18" s="384">
        <v>95443</v>
      </c>
      <c r="D18" s="384">
        <v>121745</v>
      </c>
      <c r="E18" s="384">
        <v>95965</v>
      </c>
      <c r="F18" s="384">
        <v>12</v>
      </c>
      <c r="G18" s="384">
        <v>149755</v>
      </c>
      <c r="H18" s="384">
        <v>268980</v>
      </c>
      <c r="I18" s="384">
        <v>10</v>
      </c>
      <c r="J18" s="391">
        <v>35.48</v>
      </c>
      <c r="K18" s="89"/>
      <c r="L18" s="68"/>
      <c r="M18" s="95"/>
      <c r="N18" s="95"/>
      <c r="O18" s="396"/>
      <c r="P18" s="395"/>
      <c r="Q18" s="104"/>
      <c r="R18" s="104"/>
      <c r="S18" s="104"/>
      <c r="T18" s="397"/>
      <c r="U18" s="397"/>
      <c r="V18" s="395"/>
      <c r="W18" s="398"/>
      <c r="X18" s="398"/>
      <c r="Y18" s="398"/>
      <c r="Z18" s="398"/>
      <c r="AA18" s="398"/>
      <c r="AB18" s="398"/>
      <c r="AC18" s="398"/>
      <c r="AD18" s="398"/>
      <c r="AE18" s="398"/>
      <c r="AF18" s="395"/>
      <c r="AG18" s="95"/>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row>
    <row r="19" spans="1:158" ht="12">
      <c r="A19" s="80">
        <v>4</v>
      </c>
      <c r="B19" s="103" t="s">
        <v>43</v>
      </c>
      <c r="C19" s="384">
        <v>90503</v>
      </c>
      <c r="D19" s="384">
        <v>109964</v>
      </c>
      <c r="E19" s="384">
        <v>91016</v>
      </c>
      <c r="F19" s="384">
        <v>22</v>
      </c>
      <c r="G19" s="384">
        <v>147280</v>
      </c>
      <c r="H19" s="384">
        <v>244787</v>
      </c>
      <c r="I19" s="384">
        <v>34</v>
      </c>
      <c r="J19" s="391">
        <v>36.97</v>
      </c>
      <c r="K19" s="89"/>
      <c r="L19" s="68"/>
      <c r="M19" s="95"/>
      <c r="N19" s="95"/>
      <c r="O19" s="396"/>
      <c r="P19" s="395"/>
      <c r="Q19" s="104"/>
      <c r="R19" s="104"/>
      <c r="S19" s="104"/>
      <c r="T19" s="397"/>
      <c r="U19" s="397"/>
      <c r="V19" s="395"/>
      <c r="W19" s="398"/>
      <c r="X19" s="398"/>
      <c r="Y19" s="398"/>
      <c r="Z19" s="398"/>
      <c r="AA19" s="398"/>
      <c r="AB19" s="398"/>
      <c r="AC19" s="398"/>
      <c r="AD19" s="398"/>
      <c r="AE19" s="398"/>
      <c r="AF19" s="395"/>
      <c r="AG19" s="95"/>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row>
    <row r="20" spans="1:158" ht="12">
      <c r="A20" s="80">
        <v>5</v>
      </c>
      <c r="B20" s="103" t="s">
        <v>44</v>
      </c>
      <c r="C20" s="384">
        <v>93270</v>
      </c>
      <c r="D20" s="384">
        <v>95114</v>
      </c>
      <c r="E20" s="384">
        <v>93304</v>
      </c>
      <c r="F20" s="384">
        <v>15</v>
      </c>
      <c r="G20" s="384">
        <v>148257</v>
      </c>
      <c r="H20" s="384">
        <v>250557</v>
      </c>
      <c r="I20" s="384">
        <v>26</v>
      </c>
      <c r="J20" s="391">
        <v>37.23</v>
      </c>
      <c r="K20" s="89"/>
      <c r="L20" s="68"/>
      <c r="M20" s="95"/>
      <c r="N20" s="95"/>
      <c r="O20" s="396"/>
      <c r="P20" s="395"/>
      <c r="Q20" s="104"/>
      <c r="R20" s="104"/>
      <c r="S20" s="104"/>
      <c r="T20" s="397"/>
      <c r="U20" s="397"/>
      <c r="V20" s="395"/>
      <c r="W20" s="398"/>
      <c r="X20" s="398"/>
      <c r="Y20" s="398"/>
      <c r="Z20" s="398"/>
      <c r="AA20" s="398"/>
      <c r="AB20" s="398"/>
      <c r="AC20" s="398"/>
      <c r="AD20" s="398"/>
      <c r="AE20" s="398"/>
      <c r="AF20" s="395"/>
      <c r="AG20" s="95"/>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row>
    <row r="21" spans="1:158" ht="12">
      <c r="A21" s="80">
        <v>6</v>
      </c>
      <c r="B21" s="103" t="s">
        <v>45</v>
      </c>
      <c r="C21" s="384">
        <v>96674</v>
      </c>
      <c r="D21" s="384">
        <v>107284</v>
      </c>
      <c r="E21" s="384">
        <v>97058</v>
      </c>
      <c r="F21" s="384">
        <v>10</v>
      </c>
      <c r="G21" s="384">
        <v>163884</v>
      </c>
      <c r="H21" s="384">
        <v>260322</v>
      </c>
      <c r="I21" s="384">
        <v>17</v>
      </c>
      <c r="J21" s="391">
        <v>37.14</v>
      </c>
      <c r="K21" s="89"/>
      <c r="L21" s="68"/>
      <c r="M21" s="95"/>
      <c r="N21" s="95"/>
      <c r="O21" s="396"/>
      <c r="P21" s="395"/>
      <c r="Q21" s="104"/>
      <c r="R21" s="104"/>
      <c r="S21" s="104"/>
      <c r="T21" s="397"/>
      <c r="U21" s="397"/>
      <c r="V21" s="395"/>
      <c r="W21" s="398"/>
      <c r="X21" s="398"/>
      <c r="Y21" s="398"/>
      <c r="Z21" s="398"/>
      <c r="AA21" s="398"/>
      <c r="AB21" s="398"/>
      <c r="AC21" s="398"/>
      <c r="AD21" s="398"/>
      <c r="AE21" s="398"/>
      <c r="AF21" s="395"/>
      <c r="AG21" s="95"/>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row>
    <row r="22" spans="1:158" ht="12">
      <c r="A22" s="80">
        <v>7</v>
      </c>
      <c r="B22" s="103" t="s">
        <v>46</v>
      </c>
      <c r="C22" s="384">
        <v>114476</v>
      </c>
      <c r="D22" s="384">
        <v>130196</v>
      </c>
      <c r="E22" s="384">
        <v>114779</v>
      </c>
      <c r="F22" s="384">
        <v>1</v>
      </c>
      <c r="G22" s="384">
        <v>181649</v>
      </c>
      <c r="H22" s="384">
        <v>262906</v>
      </c>
      <c r="I22" s="384">
        <v>15</v>
      </c>
      <c r="J22" s="391">
        <v>43.54</v>
      </c>
      <c r="K22" s="89"/>
      <c r="L22" s="68"/>
      <c r="M22" s="95"/>
      <c r="N22" s="95"/>
      <c r="O22" s="396"/>
      <c r="P22" s="395"/>
      <c r="Q22" s="104"/>
      <c r="R22" s="104"/>
      <c r="S22" s="104"/>
      <c r="T22" s="397"/>
      <c r="U22" s="397"/>
      <c r="V22" s="395"/>
      <c r="W22" s="398"/>
      <c r="X22" s="398"/>
      <c r="Y22" s="398"/>
      <c r="Z22" s="398"/>
      <c r="AA22" s="398"/>
      <c r="AB22" s="398"/>
      <c r="AC22" s="398"/>
      <c r="AD22" s="398"/>
      <c r="AE22" s="398"/>
      <c r="AF22" s="395"/>
      <c r="AG22" s="95"/>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row>
    <row r="23" spans="1:158" ht="12">
      <c r="A23" s="80">
        <v>8</v>
      </c>
      <c r="B23" s="103" t="s">
        <v>47</v>
      </c>
      <c r="C23" s="384">
        <v>91031</v>
      </c>
      <c r="D23" s="384">
        <v>111658</v>
      </c>
      <c r="E23" s="384">
        <v>91492</v>
      </c>
      <c r="F23" s="384">
        <v>20</v>
      </c>
      <c r="G23" s="384">
        <v>148490</v>
      </c>
      <c r="H23" s="384">
        <v>247722</v>
      </c>
      <c r="I23" s="384">
        <v>30</v>
      </c>
      <c r="J23" s="391">
        <v>36.75</v>
      </c>
      <c r="K23" s="89"/>
      <c r="L23" s="68"/>
      <c r="M23" s="95"/>
      <c r="N23" s="95"/>
      <c r="O23" s="396"/>
      <c r="P23" s="395"/>
      <c r="Q23" s="104"/>
      <c r="R23" s="104"/>
      <c r="S23" s="104"/>
      <c r="T23" s="397"/>
      <c r="U23" s="397"/>
      <c r="V23" s="395"/>
      <c r="W23" s="398"/>
      <c r="X23" s="398"/>
      <c r="Y23" s="398"/>
      <c r="Z23" s="398"/>
      <c r="AA23" s="398"/>
      <c r="AB23" s="398"/>
      <c r="AC23" s="398"/>
      <c r="AD23" s="398"/>
      <c r="AE23" s="398"/>
      <c r="AF23" s="395"/>
      <c r="AG23" s="95"/>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row>
    <row r="24" spans="1:158" ht="12">
      <c r="A24" s="80">
        <v>9</v>
      </c>
      <c r="B24" s="103" t="s">
        <v>48</v>
      </c>
      <c r="C24" s="384">
        <v>70739</v>
      </c>
      <c r="D24" s="384">
        <v>92785</v>
      </c>
      <c r="E24" s="384">
        <v>71369</v>
      </c>
      <c r="F24" s="384">
        <v>41</v>
      </c>
      <c r="G24" s="384">
        <v>116201</v>
      </c>
      <c r="H24" s="384">
        <v>238854</v>
      </c>
      <c r="I24" s="384">
        <v>40</v>
      </c>
      <c r="J24" s="391">
        <v>29.62</v>
      </c>
      <c r="K24" s="89"/>
      <c r="L24" s="68"/>
      <c r="M24" s="95"/>
      <c r="N24" s="95"/>
      <c r="O24" s="396"/>
      <c r="P24" s="395"/>
      <c r="Q24" s="104"/>
      <c r="R24" s="104"/>
      <c r="S24" s="104"/>
      <c r="T24" s="397"/>
      <c r="U24" s="397"/>
      <c r="V24" s="395"/>
      <c r="W24" s="398"/>
      <c r="X24" s="398"/>
      <c r="Y24" s="398"/>
      <c r="Z24" s="398"/>
      <c r="AA24" s="398"/>
      <c r="AB24" s="398"/>
      <c r="AC24" s="398"/>
      <c r="AD24" s="398"/>
      <c r="AE24" s="398"/>
      <c r="AF24" s="395"/>
      <c r="AG24" s="95"/>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row>
    <row r="25" spans="1:158" ht="12" customHeight="1">
      <c r="A25" s="80">
        <v>11</v>
      </c>
      <c r="B25" s="103" t="s">
        <v>50</v>
      </c>
      <c r="C25" s="384">
        <v>85941</v>
      </c>
      <c r="D25" s="384">
        <v>100638</v>
      </c>
      <c r="E25" s="384">
        <v>86235</v>
      </c>
      <c r="F25" s="384">
        <v>30</v>
      </c>
      <c r="G25" s="384">
        <v>143859</v>
      </c>
      <c r="H25" s="384">
        <v>233144</v>
      </c>
      <c r="I25" s="384">
        <v>42</v>
      </c>
      <c r="J25" s="391">
        <v>36.86</v>
      </c>
      <c r="K25" s="89"/>
      <c r="L25" s="68"/>
      <c r="M25" s="95"/>
      <c r="N25" s="95"/>
      <c r="O25" s="396"/>
      <c r="P25" s="395"/>
      <c r="Q25" s="104"/>
      <c r="R25" s="104"/>
      <c r="S25" s="104"/>
      <c r="T25" s="397"/>
      <c r="U25" s="397"/>
      <c r="V25" s="395"/>
      <c r="W25" s="398"/>
      <c r="X25" s="398"/>
      <c r="Y25" s="398"/>
      <c r="Z25" s="398"/>
      <c r="AA25" s="398"/>
      <c r="AB25" s="398"/>
      <c r="AC25" s="398"/>
      <c r="AD25" s="398"/>
      <c r="AE25" s="398"/>
      <c r="AF25" s="395"/>
      <c r="AG25" s="95"/>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row>
    <row r="26" spans="1:158" ht="12.75" customHeight="1">
      <c r="A26" s="80">
        <v>13</v>
      </c>
      <c r="B26" s="103" t="s">
        <v>51</v>
      </c>
      <c r="C26" s="384">
        <v>87446</v>
      </c>
      <c r="D26" s="384">
        <v>97952</v>
      </c>
      <c r="E26" s="384">
        <v>87820</v>
      </c>
      <c r="F26" s="384">
        <v>26</v>
      </c>
      <c r="G26" s="384">
        <v>144605</v>
      </c>
      <c r="H26" s="384">
        <v>249306</v>
      </c>
      <c r="I26" s="384">
        <v>28</v>
      </c>
      <c r="J26" s="391">
        <v>35.08</v>
      </c>
      <c r="K26" s="89"/>
      <c r="L26" s="68"/>
      <c r="M26" s="95"/>
      <c r="N26" s="95"/>
      <c r="O26" s="396"/>
      <c r="P26" s="395"/>
      <c r="Q26" s="104"/>
      <c r="R26" s="104"/>
      <c r="S26" s="104"/>
      <c r="T26" s="397"/>
      <c r="U26" s="397"/>
      <c r="V26" s="395"/>
      <c r="W26" s="398"/>
      <c r="X26" s="398"/>
      <c r="Y26" s="398"/>
      <c r="Z26" s="398"/>
      <c r="AA26" s="398"/>
      <c r="AB26" s="398"/>
      <c r="AC26" s="398"/>
      <c r="AD26" s="398"/>
      <c r="AE26" s="398"/>
      <c r="AF26" s="395"/>
      <c r="AG26" s="95"/>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row>
    <row r="27" spans="1:158" ht="12">
      <c r="A27" s="80">
        <v>14</v>
      </c>
      <c r="B27" s="103" t="s">
        <v>52</v>
      </c>
      <c r="C27" s="384">
        <v>91382</v>
      </c>
      <c r="D27" s="384">
        <v>107460</v>
      </c>
      <c r="E27" s="384">
        <v>91764</v>
      </c>
      <c r="F27" s="384">
        <v>18</v>
      </c>
      <c r="G27" s="384">
        <v>153436</v>
      </c>
      <c r="H27" s="384">
        <v>260029</v>
      </c>
      <c r="I27" s="384">
        <v>19</v>
      </c>
      <c r="J27" s="391">
        <v>35.14</v>
      </c>
      <c r="K27" s="89"/>
      <c r="L27" s="68"/>
      <c r="M27" s="95"/>
      <c r="N27" s="95"/>
      <c r="O27" s="396"/>
      <c r="P27" s="395"/>
      <c r="Q27" s="104"/>
      <c r="R27" s="104"/>
      <c r="S27" s="104"/>
      <c r="T27" s="397"/>
      <c r="U27" s="397"/>
      <c r="V27" s="395"/>
      <c r="W27" s="398"/>
      <c r="X27" s="398"/>
      <c r="Y27" s="398"/>
      <c r="Z27" s="398"/>
      <c r="AA27" s="398"/>
      <c r="AB27" s="398"/>
      <c r="AC27" s="398"/>
      <c r="AD27" s="398"/>
      <c r="AE27" s="398"/>
      <c r="AF27" s="395"/>
      <c r="AG27" s="95"/>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row>
    <row r="28" spans="1:158" ht="12">
      <c r="A28" s="80">
        <v>15</v>
      </c>
      <c r="B28" s="103" t="s">
        <v>188</v>
      </c>
      <c r="C28" s="384">
        <v>100571</v>
      </c>
      <c r="D28" s="384">
        <v>128789</v>
      </c>
      <c r="E28" s="384">
        <v>101150</v>
      </c>
      <c r="F28" s="384">
        <v>6</v>
      </c>
      <c r="G28" s="384">
        <v>164876</v>
      </c>
      <c r="H28" s="384">
        <v>242639</v>
      </c>
      <c r="I28" s="384">
        <v>36</v>
      </c>
      <c r="J28" s="391">
        <v>41.45</v>
      </c>
      <c r="K28" s="89"/>
      <c r="L28" s="68"/>
      <c r="M28" s="95"/>
      <c r="N28" s="95"/>
      <c r="O28" s="396"/>
      <c r="P28" s="395"/>
      <c r="Q28" s="104"/>
      <c r="R28" s="104"/>
      <c r="S28" s="104"/>
      <c r="T28" s="397"/>
      <c r="U28" s="397"/>
      <c r="V28" s="395"/>
      <c r="W28" s="398"/>
      <c r="X28" s="398"/>
      <c r="Y28" s="398"/>
      <c r="Z28" s="398"/>
      <c r="AA28" s="398"/>
      <c r="AB28" s="398"/>
      <c r="AC28" s="398"/>
      <c r="AD28" s="398"/>
      <c r="AE28" s="398"/>
      <c r="AF28" s="395"/>
      <c r="AG28" s="95"/>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row>
    <row r="29" spans="1:158" ht="12">
      <c r="A29" s="80">
        <v>16</v>
      </c>
      <c r="B29" s="103" t="s">
        <v>54</v>
      </c>
      <c r="C29" s="384">
        <v>80368</v>
      </c>
      <c r="D29" s="384">
        <v>96350</v>
      </c>
      <c r="E29" s="384">
        <v>80779</v>
      </c>
      <c r="F29" s="384">
        <v>38</v>
      </c>
      <c r="G29" s="384">
        <v>135587</v>
      </c>
      <c r="H29" s="384">
        <v>245323</v>
      </c>
      <c r="I29" s="384">
        <v>32</v>
      </c>
      <c r="J29" s="391">
        <v>32.76</v>
      </c>
      <c r="K29" s="89"/>
      <c r="L29" s="68"/>
      <c r="M29" s="95"/>
      <c r="N29" s="95"/>
      <c r="O29" s="396"/>
      <c r="P29" s="395"/>
      <c r="Q29" s="104"/>
      <c r="R29" s="104"/>
      <c r="S29" s="104"/>
      <c r="T29" s="397"/>
      <c r="U29" s="397"/>
      <c r="V29" s="395"/>
      <c r="W29" s="398"/>
      <c r="X29" s="398"/>
      <c r="Y29" s="398"/>
      <c r="Z29" s="398"/>
      <c r="AA29" s="398"/>
      <c r="AB29" s="398"/>
      <c r="AC29" s="398"/>
      <c r="AD29" s="398"/>
      <c r="AE29" s="398"/>
      <c r="AF29" s="395"/>
      <c r="AG29" s="95"/>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row>
    <row r="30" spans="1:158" ht="12">
      <c r="A30" s="80">
        <v>17</v>
      </c>
      <c r="B30" s="81" t="s">
        <v>55</v>
      </c>
      <c r="C30" s="384">
        <v>85732</v>
      </c>
      <c r="D30" s="384">
        <v>95477</v>
      </c>
      <c r="E30" s="384">
        <v>86043</v>
      </c>
      <c r="F30" s="384">
        <v>33</v>
      </c>
      <c r="G30" s="384">
        <v>144602</v>
      </c>
      <c r="H30" s="384">
        <v>243788</v>
      </c>
      <c r="I30" s="384">
        <v>35</v>
      </c>
      <c r="J30" s="391">
        <v>35.17</v>
      </c>
      <c r="K30" s="89"/>
      <c r="L30" s="68"/>
      <c r="M30" s="95"/>
      <c r="N30" s="95"/>
      <c r="O30" s="396"/>
      <c r="P30" s="395"/>
      <c r="Q30" s="104"/>
      <c r="R30" s="104"/>
      <c r="S30" s="104"/>
      <c r="T30" s="397"/>
      <c r="U30" s="397"/>
      <c r="V30" s="395"/>
      <c r="W30" s="398"/>
      <c r="X30" s="398"/>
      <c r="Y30" s="398"/>
      <c r="Z30" s="398"/>
      <c r="AA30" s="398"/>
      <c r="AB30" s="398"/>
      <c r="AC30" s="398"/>
      <c r="AD30" s="398"/>
      <c r="AE30" s="398"/>
      <c r="AF30" s="395"/>
      <c r="AG30" s="95"/>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row>
    <row r="31" spans="1:158" ht="12">
      <c r="A31" s="80">
        <v>18</v>
      </c>
      <c r="B31" s="81" t="s">
        <v>56</v>
      </c>
      <c r="C31" s="384">
        <v>96950</v>
      </c>
      <c r="D31" s="384">
        <v>117393</v>
      </c>
      <c r="E31" s="384">
        <v>97420</v>
      </c>
      <c r="F31" s="384">
        <v>9</v>
      </c>
      <c r="G31" s="384">
        <v>158507</v>
      </c>
      <c r="H31" s="384">
        <v>238947</v>
      </c>
      <c r="I31" s="384">
        <v>39</v>
      </c>
      <c r="J31" s="391">
        <v>40.57</v>
      </c>
      <c r="K31" s="89"/>
      <c r="L31" s="68"/>
      <c r="M31" s="95"/>
      <c r="N31" s="95"/>
      <c r="O31" s="396"/>
      <c r="P31" s="395"/>
      <c r="Q31" s="104"/>
      <c r="R31" s="104"/>
      <c r="S31" s="104"/>
      <c r="T31" s="397"/>
      <c r="U31" s="397"/>
      <c r="V31" s="395"/>
      <c r="W31" s="398"/>
      <c r="X31" s="398"/>
      <c r="Y31" s="398"/>
      <c r="Z31" s="398"/>
      <c r="AA31" s="398"/>
      <c r="AB31" s="398"/>
      <c r="AC31" s="398"/>
      <c r="AD31" s="398"/>
      <c r="AE31" s="398"/>
      <c r="AF31" s="395"/>
      <c r="AG31" s="95"/>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row>
    <row r="32" spans="1:158" ht="12">
      <c r="A32" s="80">
        <v>19</v>
      </c>
      <c r="B32" s="81" t="s">
        <v>57</v>
      </c>
      <c r="C32" s="384">
        <v>99591</v>
      </c>
      <c r="D32" s="384">
        <v>115624</v>
      </c>
      <c r="E32" s="384">
        <v>100138</v>
      </c>
      <c r="F32" s="384">
        <v>7</v>
      </c>
      <c r="G32" s="384">
        <v>170292</v>
      </c>
      <c r="H32" s="384">
        <v>246898</v>
      </c>
      <c r="I32" s="384">
        <v>31</v>
      </c>
      <c r="J32" s="391">
        <v>40.34</v>
      </c>
      <c r="K32" s="89"/>
      <c r="L32" s="68"/>
      <c r="M32" s="95"/>
      <c r="N32" s="95"/>
      <c r="O32" s="396"/>
      <c r="P32" s="395"/>
      <c r="Q32" s="104"/>
      <c r="R32" s="104"/>
      <c r="S32" s="104"/>
      <c r="T32" s="397"/>
      <c r="U32" s="397"/>
      <c r="V32" s="395"/>
      <c r="W32" s="398"/>
      <c r="X32" s="398"/>
      <c r="Y32" s="398"/>
      <c r="Z32" s="398"/>
      <c r="AA32" s="398"/>
      <c r="AB32" s="398"/>
      <c r="AC32" s="398"/>
      <c r="AD32" s="398"/>
      <c r="AE32" s="398"/>
      <c r="AF32" s="395"/>
      <c r="AG32" s="95"/>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row>
    <row r="33" spans="1:158" ht="12">
      <c r="A33" s="80">
        <v>20</v>
      </c>
      <c r="B33" s="81" t="s">
        <v>58</v>
      </c>
      <c r="C33" s="384">
        <v>94124</v>
      </c>
      <c r="D33" s="384">
        <v>123952</v>
      </c>
      <c r="E33" s="384">
        <v>95122</v>
      </c>
      <c r="F33" s="384">
        <v>14</v>
      </c>
      <c r="G33" s="384">
        <v>158611</v>
      </c>
      <c r="H33" s="384">
        <v>249128</v>
      </c>
      <c r="I33" s="384">
        <v>29</v>
      </c>
      <c r="J33" s="391">
        <v>37.78</v>
      </c>
      <c r="K33" s="89"/>
      <c r="L33" s="68"/>
      <c r="M33" s="95"/>
      <c r="N33" s="95"/>
      <c r="O33" s="396"/>
      <c r="P33" s="395"/>
      <c r="Q33" s="104"/>
      <c r="R33" s="104"/>
      <c r="S33" s="104"/>
      <c r="T33" s="397"/>
      <c r="U33" s="397"/>
      <c r="V33" s="395"/>
      <c r="W33" s="398"/>
      <c r="X33" s="398"/>
      <c r="Y33" s="398"/>
      <c r="Z33" s="398"/>
      <c r="AA33" s="398"/>
      <c r="AB33" s="398"/>
      <c r="AC33" s="398"/>
      <c r="AD33" s="398"/>
      <c r="AE33" s="398"/>
      <c r="AF33" s="395"/>
      <c r="AG33" s="95"/>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row>
    <row r="34" spans="1:158" ht="12" customHeight="1">
      <c r="A34" s="80">
        <v>21</v>
      </c>
      <c r="B34" s="81" t="s">
        <v>59</v>
      </c>
      <c r="C34" s="384">
        <v>101663</v>
      </c>
      <c r="D34" s="384">
        <v>111491</v>
      </c>
      <c r="E34" s="384">
        <v>102105</v>
      </c>
      <c r="F34" s="384">
        <v>4</v>
      </c>
      <c r="G34" s="384">
        <v>172340</v>
      </c>
      <c r="H34" s="384">
        <v>253835</v>
      </c>
      <c r="I34" s="384">
        <v>22</v>
      </c>
      <c r="J34" s="391">
        <v>40.05</v>
      </c>
      <c r="K34" s="89"/>
      <c r="L34" s="68"/>
      <c r="M34" s="95"/>
      <c r="N34" s="95"/>
      <c r="O34" s="396"/>
      <c r="P34" s="395"/>
      <c r="Q34" s="104"/>
      <c r="R34" s="104"/>
      <c r="S34" s="104"/>
      <c r="T34" s="397"/>
      <c r="U34" s="397"/>
      <c r="V34" s="395"/>
      <c r="W34" s="398"/>
      <c r="X34" s="398"/>
      <c r="Y34" s="398"/>
      <c r="Z34" s="398"/>
      <c r="AA34" s="398"/>
      <c r="AB34" s="398"/>
      <c r="AC34" s="398"/>
      <c r="AD34" s="398"/>
      <c r="AE34" s="398"/>
      <c r="AF34" s="395"/>
      <c r="AG34" s="95"/>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row>
    <row r="35" spans="1:158" ht="12">
      <c r="A35" s="80">
        <v>22</v>
      </c>
      <c r="B35" s="81" t="s">
        <v>189</v>
      </c>
      <c r="C35" s="384">
        <v>88938</v>
      </c>
      <c r="D35" s="384">
        <v>102193</v>
      </c>
      <c r="E35" s="384">
        <v>89455</v>
      </c>
      <c r="F35" s="384">
        <v>24</v>
      </c>
      <c r="G35" s="384">
        <v>155216</v>
      </c>
      <c r="H35" s="384">
        <v>226958</v>
      </c>
      <c r="I35" s="384">
        <v>45</v>
      </c>
      <c r="J35" s="391">
        <v>39.19</v>
      </c>
      <c r="K35" s="89"/>
      <c r="L35" s="68"/>
      <c r="M35" s="95"/>
      <c r="N35" s="95"/>
      <c r="O35" s="110"/>
      <c r="P35" s="395"/>
      <c r="Q35" s="104"/>
      <c r="R35" s="104"/>
      <c r="S35" s="104"/>
      <c r="T35" s="397"/>
      <c r="U35" s="397"/>
      <c r="V35" s="395"/>
      <c r="W35" s="398"/>
      <c r="X35" s="398"/>
      <c r="Y35" s="398"/>
      <c r="Z35" s="398"/>
      <c r="AA35" s="398"/>
      <c r="AB35" s="398"/>
      <c r="AC35" s="398"/>
      <c r="AD35" s="398"/>
      <c r="AE35" s="398"/>
      <c r="AF35" s="395"/>
      <c r="AG35" s="95"/>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row>
    <row r="36" spans="1:158" ht="12" customHeight="1">
      <c r="A36" s="80">
        <v>24</v>
      </c>
      <c r="B36" s="81" t="s">
        <v>617</v>
      </c>
      <c r="C36" s="384">
        <v>99149</v>
      </c>
      <c r="D36" s="384">
        <v>95140</v>
      </c>
      <c r="E36" s="384">
        <v>98980</v>
      </c>
      <c r="F36" s="384">
        <v>8</v>
      </c>
      <c r="G36" s="384">
        <v>167565</v>
      </c>
      <c r="H36" s="384">
        <v>250610</v>
      </c>
      <c r="I36" s="384">
        <v>25</v>
      </c>
      <c r="J36" s="391">
        <v>39.56</v>
      </c>
      <c r="K36" s="89"/>
      <c r="L36" s="68"/>
      <c r="M36" s="95"/>
      <c r="N36" s="95"/>
      <c r="O36" s="396"/>
      <c r="P36" s="395"/>
      <c r="Q36" s="104"/>
      <c r="R36" s="104"/>
      <c r="S36" s="104"/>
      <c r="T36" s="397"/>
      <c r="U36" s="397"/>
      <c r="V36" s="395"/>
      <c r="W36" s="398"/>
      <c r="X36" s="398"/>
      <c r="Y36" s="398"/>
      <c r="Z36" s="398"/>
      <c r="AA36" s="398"/>
      <c r="AB36" s="398"/>
      <c r="AC36" s="398"/>
      <c r="AD36" s="398"/>
      <c r="AE36" s="398"/>
      <c r="AF36" s="395"/>
      <c r="AG36" s="95"/>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row>
    <row r="37" spans="1:158" ht="12">
      <c r="A37" s="80">
        <v>27</v>
      </c>
      <c r="B37" s="81" t="s">
        <v>618</v>
      </c>
      <c r="C37" s="384">
        <v>96203</v>
      </c>
      <c r="D37" s="384">
        <v>111892</v>
      </c>
      <c r="E37" s="384">
        <v>96718</v>
      </c>
      <c r="F37" s="384">
        <v>11</v>
      </c>
      <c r="G37" s="384">
        <v>166908</v>
      </c>
      <c r="H37" s="384">
        <v>268562</v>
      </c>
      <c r="I37" s="384">
        <v>11</v>
      </c>
      <c r="J37" s="391">
        <v>35.82</v>
      </c>
      <c r="K37" s="89"/>
      <c r="L37" s="68"/>
      <c r="M37" s="95"/>
      <c r="N37" s="95"/>
      <c r="O37" s="396"/>
      <c r="P37" s="395"/>
      <c r="Q37" s="104"/>
      <c r="R37" s="104"/>
      <c r="S37" s="104"/>
      <c r="T37" s="397"/>
      <c r="U37" s="397"/>
      <c r="V37" s="395"/>
      <c r="W37" s="398"/>
      <c r="X37" s="398"/>
      <c r="Y37" s="398"/>
      <c r="Z37" s="398"/>
      <c r="AA37" s="398"/>
      <c r="AB37" s="398"/>
      <c r="AC37" s="398"/>
      <c r="AD37" s="398"/>
      <c r="AE37" s="398"/>
      <c r="AF37" s="395"/>
      <c r="AG37" s="95"/>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c r="EO37" s="68"/>
      <c r="EP37" s="68"/>
      <c r="EQ37" s="68"/>
      <c r="ER37" s="68"/>
      <c r="ES37" s="68"/>
      <c r="ET37" s="68"/>
      <c r="EU37" s="68"/>
      <c r="EV37" s="68"/>
      <c r="EW37" s="68"/>
      <c r="EX37" s="68"/>
      <c r="EY37" s="68"/>
      <c r="EZ37" s="68"/>
      <c r="FA37" s="68"/>
      <c r="FB37" s="68"/>
    </row>
    <row r="38" spans="1:158" ht="12" customHeight="1">
      <c r="A38" s="80">
        <v>31</v>
      </c>
      <c r="B38" s="81" t="s">
        <v>62</v>
      </c>
      <c r="C38" s="384">
        <v>91047</v>
      </c>
      <c r="D38" s="384">
        <v>101375</v>
      </c>
      <c r="E38" s="384">
        <v>91403</v>
      </c>
      <c r="F38" s="384">
        <v>21</v>
      </c>
      <c r="G38" s="384">
        <v>155664</v>
      </c>
      <c r="H38" s="384">
        <v>230597</v>
      </c>
      <c r="I38" s="384">
        <v>44</v>
      </c>
      <c r="J38" s="391">
        <v>39.48</v>
      </c>
      <c r="K38" s="89"/>
      <c r="L38" s="68"/>
      <c r="M38" s="95"/>
      <c r="N38" s="95"/>
      <c r="O38" s="396"/>
      <c r="P38" s="395"/>
      <c r="Q38" s="104"/>
      <c r="R38" s="104"/>
      <c r="S38" s="104"/>
      <c r="T38" s="397"/>
      <c r="U38" s="397"/>
      <c r="V38" s="395"/>
      <c r="W38" s="398"/>
      <c r="X38" s="398"/>
      <c r="Y38" s="398"/>
      <c r="Z38" s="398"/>
      <c r="AA38" s="398"/>
      <c r="AB38" s="398"/>
      <c r="AC38" s="398"/>
      <c r="AD38" s="398"/>
      <c r="AE38" s="398"/>
      <c r="AF38" s="395"/>
      <c r="AG38" s="95"/>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c r="EO38" s="68"/>
      <c r="EP38" s="68"/>
      <c r="EQ38" s="68"/>
      <c r="ER38" s="68"/>
      <c r="ES38" s="68"/>
      <c r="ET38" s="68"/>
      <c r="EU38" s="68"/>
      <c r="EV38" s="68"/>
      <c r="EW38" s="68"/>
      <c r="EX38" s="68"/>
      <c r="EY38" s="68"/>
      <c r="EZ38" s="68"/>
      <c r="FA38" s="68"/>
      <c r="FB38" s="68"/>
    </row>
    <row r="39" spans="1:158" ht="12">
      <c r="A39" s="80">
        <v>32</v>
      </c>
      <c r="B39" s="81" t="s">
        <v>63</v>
      </c>
      <c r="C39" s="384">
        <v>85061</v>
      </c>
      <c r="D39" s="384">
        <v>94626</v>
      </c>
      <c r="E39" s="384">
        <v>85251</v>
      </c>
      <c r="F39" s="384">
        <v>35</v>
      </c>
      <c r="G39" s="384">
        <v>141901</v>
      </c>
      <c r="H39" s="384">
        <v>274574</v>
      </c>
      <c r="I39" s="384">
        <v>6</v>
      </c>
      <c r="J39" s="391">
        <v>30.98</v>
      </c>
      <c r="K39" s="89"/>
      <c r="L39" s="68"/>
      <c r="M39" s="95"/>
      <c r="N39" s="95"/>
      <c r="O39" s="396"/>
      <c r="P39" s="395"/>
      <c r="Q39" s="104"/>
      <c r="R39" s="104"/>
      <c r="S39" s="104"/>
      <c r="T39" s="397"/>
      <c r="U39" s="397"/>
      <c r="V39" s="395"/>
      <c r="W39" s="398"/>
      <c r="X39" s="398"/>
      <c r="Y39" s="398"/>
      <c r="Z39" s="398"/>
      <c r="AA39" s="398"/>
      <c r="AB39" s="398"/>
      <c r="AC39" s="398"/>
      <c r="AD39" s="398"/>
      <c r="AE39" s="398"/>
      <c r="AF39" s="395"/>
      <c r="AG39" s="95"/>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c r="EO39" s="68"/>
      <c r="EP39" s="68"/>
      <c r="EQ39" s="68"/>
      <c r="ER39" s="68"/>
      <c r="ES39" s="68"/>
      <c r="ET39" s="68"/>
      <c r="EU39" s="68"/>
      <c r="EV39" s="68"/>
      <c r="EW39" s="68"/>
      <c r="EX39" s="68"/>
      <c r="EY39" s="68"/>
      <c r="EZ39" s="68"/>
      <c r="FA39" s="68"/>
      <c r="FB39" s="68"/>
    </row>
    <row r="40" spans="1:158" ht="12">
      <c r="A40" s="80">
        <v>37</v>
      </c>
      <c r="B40" s="81" t="s">
        <v>64</v>
      </c>
      <c r="C40" s="384">
        <v>82134</v>
      </c>
      <c r="D40" s="384">
        <v>92340</v>
      </c>
      <c r="E40" s="384">
        <v>82522</v>
      </c>
      <c r="F40" s="384">
        <v>37</v>
      </c>
      <c r="G40" s="384">
        <v>139271</v>
      </c>
      <c r="H40" s="384">
        <v>278752</v>
      </c>
      <c r="I40" s="384">
        <v>2</v>
      </c>
      <c r="J40" s="391">
        <v>29.46</v>
      </c>
      <c r="K40" s="89"/>
      <c r="L40" s="68"/>
      <c r="M40" s="95"/>
      <c r="N40" s="95"/>
      <c r="O40" s="396"/>
      <c r="P40" s="395"/>
      <c r="Q40" s="104"/>
      <c r="R40" s="104"/>
      <c r="S40" s="104"/>
      <c r="T40" s="397"/>
      <c r="U40" s="397"/>
      <c r="V40" s="395"/>
      <c r="W40" s="398"/>
      <c r="X40" s="398"/>
      <c r="Y40" s="398"/>
      <c r="Z40" s="398"/>
      <c r="AA40" s="398"/>
      <c r="AB40" s="398"/>
      <c r="AC40" s="398"/>
      <c r="AD40" s="398"/>
      <c r="AE40" s="398"/>
      <c r="AF40" s="395"/>
      <c r="AG40" s="95"/>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c r="EO40" s="68"/>
      <c r="EP40" s="68"/>
      <c r="EQ40" s="68"/>
      <c r="ER40" s="68"/>
      <c r="ES40" s="68"/>
      <c r="ET40" s="68"/>
      <c r="EU40" s="68"/>
      <c r="EV40" s="68"/>
      <c r="EW40" s="68"/>
      <c r="EX40" s="68"/>
      <c r="EY40" s="68"/>
      <c r="EZ40" s="68"/>
      <c r="FA40" s="68"/>
      <c r="FB40" s="68"/>
    </row>
    <row r="41" spans="1:158" ht="12">
      <c r="A41" s="80">
        <v>39</v>
      </c>
      <c r="B41" s="81" t="s">
        <v>65</v>
      </c>
      <c r="C41" s="384">
        <v>83226</v>
      </c>
      <c r="D41" s="384">
        <v>94798</v>
      </c>
      <c r="E41" s="384">
        <v>83600</v>
      </c>
      <c r="F41" s="384">
        <v>36</v>
      </c>
      <c r="G41" s="384">
        <v>143966</v>
      </c>
      <c r="H41" s="384">
        <v>216232</v>
      </c>
      <c r="I41" s="384">
        <v>46</v>
      </c>
      <c r="J41" s="391">
        <v>38.49</v>
      </c>
      <c r="K41" s="89"/>
      <c r="L41" s="68"/>
      <c r="M41" s="95"/>
      <c r="N41" s="95"/>
      <c r="O41" s="396"/>
      <c r="P41" s="395"/>
      <c r="Q41" s="104"/>
      <c r="R41" s="104"/>
      <c r="S41" s="104"/>
      <c r="T41" s="397"/>
      <c r="U41" s="397"/>
      <c r="V41" s="395"/>
      <c r="W41" s="398"/>
      <c r="X41" s="398"/>
      <c r="Y41" s="398"/>
      <c r="Z41" s="398"/>
      <c r="AA41" s="398"/>
      <c r="AB41" s="398"/>
      <c r="AC41" s="398"/>
      <c r="AD41" s="398"/>
      <c r="AE41" s="398"/>
      <c r="AF41" s="395"/>
      <c r="AG41" s="95"/>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c r="EO41" s="68"/>
      <c r="EP41" s="68"/>
      <c r="EQ41" s="68"/>
      <c r="ER41" s="68"/>
      <c r="ES41" s="68"/>
      <c r="ET41" s="68"/>
      <c r="EU41" s="68"/>
      <c r="EV41" s="68"/>
      <c r="EW41" s="68"/>
      <c r="EX41" s="68"/>
      <c r="EY41" s="68"/>
      <c r="EZ41" s="68"/>
      <c r="FA41" s="68"/>
      <c r="FB41" s="68"/>
    </row>
    <row r="42" spans="1:158" ht="12">
      <c r="A42" s="80">
        <v>40</v>
      </c>
      <c r="B42" s="81" t="s">
        <v>619</v>
      </c>
      <c r="C42" s="384">
        <v>88000</v>
      </c>
      <c r="D42" s="384">
        <v>129527</v>
      </c>
      <c r="E42" s="384">
        <v>89704</v>
      </c>
      <c r="F42" s="384">
        <v>23</v>
      </c>
      <c r="G42" s="384">
        <v>151869</v>
      </c>
      <c r="H42" s="384">
        <v>271399</v>
      </c>
      <c r="I42" s="384">
        <v>8</v>
      </c>
      <c r="J42" s="391">
        <v>32.42</v>
      </c>
      <c r="K42" s="89"/>
      <c r="L42" s="68"/>
      <c r="M42" s="95"/>
      <c r="N42" s="95"/>
      <c r="O42" s="396"/>
      <c r="P42" s="395"/>
      <c r="Q42" s="104"/>
      <c r="R42" s="104"/>
      <c r="S42" s="104"/>
      <c r="T42" s="397"/>
      <c r="U42" s="397"/>
      <c r="V42" s="395"/>
      <c r="W42" s="398"/>
      <c r="X42" s="398"/>
      <c r="Y42" s="398"/>
      <c r="Z42" s="398"/>
      <c r="AA42" s="398"/>
      <c r="AB42" s="398"/>
      <c r="AC42" s="398"/>
      <c r="AD42" s="398"/>
      <c r="AE42" s="398"/>
      <c r="AF42" s="395"/>
      <c r="AG42" s="95"/>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c r="EO42" s="68"/>
      <c r="EP42" s="68"/>
      <c r="EQ42" s="68"/>
      <c r="ER42" s="68"/>
      <c r="ES42" s="68"/>
      <c r="ET42" s="68"/>
      <c r="EU42" s="68"/>
      <c r="EV42" s="68"/>
      <c r="EW42" s="68"/>
      <c r="EX42" s="68"/>
      <c r="EY42" s="68"/>
      <c r="EZ42" s="68"/>
      <c r="FA42" s="68"/>
      <c r="FB42" s="68"/>
    </row>
    <row r="43" spans="1:158" ht="12">
      <c r="A43" s="80">
        <v>42</v>
      </c>
      <c r="B43" s="81" t="s">
        <v>66</v>
      </c>
      <c r="C43" s="384">
        <v>87496</v>
      </c>
      <c r="D43" s="384">
        <v>89900</v>
      </c>
      <c r="E43" s="384">
        <v>87562</v>
      </c>
      <c r="F43" s="384">
        <v>29</v>
      </c>
      <c r="G43" s="384">
        <v>149386</v>
      </c>
      <c r="H43" s="384">
        <v>244965</v>
      </c>
      <c r="I43" s="384">
        <v>33</v>
      </c>
      <c r="J43" s="391">
        <v>35.72</v>
      </c>
      <c r="K43" s="89"/>
      <c r="L43" s="68"/>
      <c r="M43" s="95"/>
      <c r="N43" s="95"/>
      <c r="O43" s="396"/>
      <c r="P43" s="395"/>
      <c r="Q43" s="104"/>
      <c r="R43" s="104"/>
      <c r="S43" s="104"/>
      <c r="T43" s="397"/>
      <c r="U43" s="397"/>
      <c r="V43" s="395"/>
      <c r="W43" s="398"/>
      <c r="X43" s="398"/>
      <c r="Y43" s="398"/>
      <c r="Z43" s="398"/>
      <c r="AA43" s="398"/>
      <c r="AB43" s="398"/>
      <c r="AC43" s="398"/>
      <c r="AD43" s="398"/>
      <c r="AE43" s="398"/>
      <c r="AF43" s="395"/>
      <c r="AG43" s="95"/>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8"/>
      <c r="BU43" s="68"/>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c r="EO43" s="68"/>
      <c r="EP43" s="68"/>
      <c r="EQ43" s="68"/>
      <c r="ER43" s="68"/>
      <c r="ES43" s="68"/>
      <c r="ET43" s="68"/>
      <c r="EU43" s="68"/>
      <c r="EV43" s="68"/>
      <c r="EW43" s="68"/>
      <c r="EX43" s="68"/>
      <c r="EY43" s="68"/>
      <c r="EZ43" s="68"/>
      <c r="FA43" s="68"/>
      <c r="FB43" s="68"/>
    </row>
    <row r="44" spans="1:158" ht="12">
      <c r="A44" s="80">
        <v>43</v>
      </c>
      <c r="B44" s="81" t="s">
        <v>620</v>
      </c>
      <c r="C44" s="384">
        <v>87388</v>
      </c>
      <c r="D44" s="384">
        <v>100823</v>
      </c>
      <c r="E44" s="384">
        <v>87798</v>
      </c>
      <c r="F44" s="384">
        <v>27</v>
      </c>
      <c r="G44" s="384">
        <v>153261</v>
      </c>
      <c r="H44" s="384">
        <v>250267</v>
      </c>
      <c r="I44" s="384">
        <v>27</v>
      </c>
      <c r="J44" s="391">
        <v>34.92</v>
      </c>
      <c r="K44" s="89"/>
      <c r="L44" s="68"/>
      <c r="M44" s="95"/>
      <c r="N44" s="95"/>
      <c r="O44" s="396"/>
      <c r="P44" s="395"/>
      <c r="Q44" s="104"/>
      <c r="R44" s="104"/>
      <c r="S44" s="104"/>
      <c r="T44" s="397"/>
      <c r="U44" s="397"/>
      <c r="V44" s="395"/>
      <c r="W44" s="398"/>
      <c r="X44" s="398"/>
      <c r="Y44" s="398"/>
      <c r="Z44" s="398"/>
      <c r="AA44" s="398"/>
      <c r="AB44" s="398"/>
      <c r="AC44" s="398"/>
      <c r="AD44" s="398"/>
      <c r="AE44" s="398"/>
      <c r="AF44" s="395"/>
      <c r="AG44" s="95"/>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c r="EO44" s="68"/>
      <c r="EP44" s="68"/>
      <c r="EQ44" s="68"/>
      <c r="ER44" s="68"/>
      <c r="ES44" s="68"/>
      <c r="ET44" s="68"/>
      <c r="EU44" s="68"/>
      <c r="EV44" s="68"/>
      <c r="EW44" s="68"/>
      <c r="EX44" s="68"/>
      <c r="EY44" s="68"/>
      <c r="EZ44" s="68"/>
      <c r="FA44" s="68"/>
      <c r="FB44" s="68"/>
    </row>
    <row r="45" spans="1:158" ht="12">
      <c r="A45" s="80">
        <v>45</v>
      </c>
      <c r="B45" s="81" t="s">
        <v>67</v>
      </c>
      <c r="C45" s="384">
        <v>77580</v>
      </c>
      <c r="D45" s="384">
        <v>91298</v>
      </c>
      <c r="E45" s="384">
        <v>78131</v>
      </c>
      <c r="F45" s="384">
        <v>40</v>
      </c>
      <c r="G45" s="384">
        <v>128675</v>
      </c>
      <c r="H45" s="384">
        <v>302588</v>
      </c>
      <c r="I45" s="384">
        <v>1</v>
      </c>
      <c r="J45" s="391">
        <v>25.64</v>
      </c>
      <c r="K45" s="89"/>
      <c r="L45" s="68"/>
      <c r="M45" s="95"/>
      <c r="N45" s="95"/>
      <c r="O45" s="396"/>
      <c r="P45" s="395"/>
      <c r="Q45" s="104"/>
      <c r="R45" s="104"/>
      <c r="S45" s="104"/>
      <c r="T45" s="397"/>
      <c r="U45" s="397"/>
      <c r="V45" s="395"/>
      <c r="W45" s="398"/>
      <c r="X45" s="398"/>
      <c r="Y45" s="398"/>
      <c r="Z45" s="398"/>
      <c r="AA45" s="398"/>
      <c r="AB45" s="398"/>
      <c r="AC45" s="398"/>
      <c r="AD45" s="398"/>
      <c r="AE45" s="398"/>
      <c r="AF45" s="395"/>
      <c r="AG45" s="95"/>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c r="EO45" s="68"/>
      <c r="EP45" s="68"/>
      <c r="EQ45" s="68"/>
      <c r="ER45" s="68"/>
      <c r="ES45" s="68"/>
      <c r="ET45" s="68"/>
      <c r="EU45" s="68"/>
      <c r="EV45" s="68"/>
      <c r="EW45" s="68"/>
      <c r="EX45" s="68"/>
      <c r="EY45" s="68"/>
      <c r="EZ45" s="68"/>
      <c r="FA45" s="68"/>
      <c r="FB45" s="68"/>
    </row>
    <row r="46" spans="1:158" ht="12" customHeight="1">
      <c r="A46" s="80">
        <v>46</v>
      </c>
      <c r="B46" s="81" t="s">
        <v>68</v>
      </c>
      <c r="C46" s="384">
        <v>86103</v>
      </c>
      <c r="D46" s="384">
        <v>86504</v>
      </c>
      <c r="E46" s="384">
        <v>86123</v>
      </c>
      <c r="F46" s="384">
        <v>31</v>
      </c>
      <c r="G46" s="384">
        <v>142710</v>
      </c>
      <c r="H46" s="384">
        <v>276269</v>
      </c>
      <c r="I46" s="384">
        <v>3</v>
      </c>
      <c r="J46" s="391">
        <v>31.17</v>
      </c>
      <c r="K46" s="89"/>
      <c r="L46" s="68"/>
      <c r="M46" s="95"/>
      <c r="N46" s="95"/>
      <c r="O46" s="396"/>
      <c r="P46" s="395"/>
      <c r="Q46" s="104"/>
      <c r="R46" s="104"/>
      <c r="S46" s="104"/>
      <c r="T46" s="397"/>
      <c r="U46" s="397"/>
      <c r="V46" s="395"/>
      <c r="W46" s="398"/>
      <c r="X46" s="398"/>
      <c r="Y46" s="398"/>
      <c r="Z46" s="398"/>
      <c r="AA46" s="398"/>
      <c r="AB46" s="398"/>
      <c r="AC46" s="398"/>
      <c r="AD46" s="398"/>
      <c r="AE46" s="398"/>
      <c r="AF46" s="395"/>
      <c r="AG46" s="95"/>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c r="EO46" s="68"/>
      <c r="EP46" s="68"/>
      <c r="EQ46" s="68"/>
      <c r="ER46" s="68"/>
      <c r="ES46" s="68"/>
      <c r="ET46" s="68"/>
      <c r="EU46" s="68"/>
      <c r="EV46" s="68"/>
      <c r="EW46" s="68"/>
      <c r="EX46" s="68"/>
      <c r="EY46" s="68"/>
      <c r="EZ46" s="68"/>
      <c r="FA46" s="68"/>
      <c r="FB46" s="68"/>
    </row>
    <row r="47" spans="1:158" ht="12">
      <c r="A47" s="105">
        <v>50</v>
      </c>
      <c r="B47" s="83" t="s">
        <v>621</v>
      </c>
      <c r="C47" s="385">
        <v>101396</v>
      </c>
      <c r="D47" s="385">
        <v>108896</v>
      </c>
      <c r="E47" s="385">
        <v>101649</v>
      </c>
      <c r="F47" s="384">
        <v>5</v>
      </c>
      <c r="G47" s="385">
        <v>182009</v>
      </c>
      <c r="H47" s="385">
        <v>260298</v>
      </c>
      <c r="I47" s="385">
        <v>18</v>
      </c>
      <c r="J47" s="391">
        <v>38.95</v>
      </c>
      <c r="K47" s="89"/>
      <c r="L47" s="68"/>
      <c r="M47" s="95"/>
      <c r="N47" s="95"/>
      <c r="O47" s="396"/>
      <c r="P47" s="395"/>
      <c r="Q47" s="104"/>
      <c r="R47" s="104"/>
      <c r="S47" s="104"/>
      <c r="T47" s="397"/>
      <c r="U47" s="397"/>
      <c r="V47" s="395"/>
      <c r="W47" s="398"/>
      <c r="X47" s="398"/>
      <c r="Y47" s="398"/>
      <c r="Z47" s="398"/>
      <c r="AA47" s="398"/>
      <c r="AB47" s="398"/>
      <c r="AC47" s="398"/>
      <c r="AD47" s="398"/>
      <c r="AE47" s="398"/>
      <c r="AF47" s="395"/>
      <c r="AG47" s="95"/>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c r="EO47" s="68"/>
      <c r="EP47" s="68"/>
      <c r="EQ47" s="68"/>
      <c r="ER47" s="68"/>
      <c r="ES47" s="68"/>
      <c r="ET47" s="68"/>
      <c r="EU47" s="68"/>
      <c r="EV47" s="68"/>
      <c r="EW47" s="68"/>
      <c r="EX47" s="68"/>
      <c r="EY47" s="68"/>
      <c r="EZ47" s="68"/>
      <c r="FA47" s="68"/>
      <c r="FB47" s="68"/>
    </row>
    <row r="48" spans="1:158" ht="12">
      <c r="A48" s="80">
        <v>57</v>
      </c>
      <c r="B48" s="81" t="s">
        <v>622</v>
      </c>
      <c r="C48" s="384">
        <v>79379</v>
      </c>
      <c r="D48" s="384">
        <v>74808</v>
      </c>
      <c r="E48" s="384">
        <v>79233</v>
      </c>
      <c r="F48" s="384">
        <v>39</v>
      </c>
      <c r="G48" s="384">
        <v>140558</v>
      </c>
      <c r="H48" s="384">
        <v>265192</v>
      </c>
      <c r="I48" s="384">
        <v>13</v>
      </c>
      <c r="J48" s="391">
        <v>29.93</v>
      </c>
      <c r="K48" s="89"/>
      <c r="L48" s="68"/>
      <c r="M48" s="95"/>
      <c r="N48" s="95"/>
      <c r="O48" s="396"/>
      <c r="P48" s="395"/>
      <c r="Q48" s="104"/>
      <c r="R48" s="104"/>
      <c r="S48" s="104"/>
      <c r="T48" s="397"/>
      <c r="U48" s="397"/>
      <c r="V48" s="395"/>
      <c r="W48" s="398"/>
      <c r="X48" s="398"/>
      <c r="Y48" s="398"/>
      <c r="Z48" s="398"/>
      <c r="AA48" s="398"/>
      <c r="AB48" s="398"/>
      <c r="AC48" s="398"/>
      <c r="AD48" s="398"/>
      <c r="AE48" s="398"/>
      <c r="AF48" s="395"/>
      <c r="AG48" s="95"/>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c r="EO48" s="68"/>
      <c r="EP48" s="68"/>
      <c r="EQ48" s="68"/>
      <c r="ER48" s="68"/>
      <c r="ES48" s="68"/>
      <c r="ET48" s="68"/>
      <c r="EU48" s="68"/>
      <c r="EV48" s="68"/>
      <c r="EW48" s="68"/>
      <c r="EX48" s="68"/>
      <c r="EY48" s="68"/>
      <c r="EZ48" s="68"/>
      <c r="FA48" s="68"/>
      <c r="FB48" s="68"/>
    </row>
    <row r="49" spans="1:158" ht="12">
      <c r="A49" s="80">
        <v>62</v>
      </c>
      <c r="B49" s="81" t="s">
        <v>623</v>
      </c>
      <c r="C49" s="384">
        <v>85342</v>
      </c>
      <c r="D49" s="384">
        <v>103066</v>
      </c>
      <c r="E49" s="384">
        <v>86121</v>
      </c>
      <c r="F49" s="384">
        <v>32</v>
      </c>
      <c r="G49" s="384">
        <v>147396</v>
      </c>
      <c r="H49" s="384">
        <v>209451</v>
      </c>
      <c r="I49" s="384">
        <v>47</v>
      </c>
      <c r="J49" s="391">
        <v>40.75</v>
      </c>
      <c r="K49" s="89"/>
      <c r="L49" s="68"/>
      <c r="M49" s="95"/>
      <c r="N49" s="95"/>
      <c r="O49" s="396"/>
      <c r="P49" s="395"/>
      <c r="Q49" s="104"/>
      <c r="R49" s="104"/>
      <c r="S49" s="104"/>
      <c r="T49" s="397"/>
      <c r="U49" s="397"/>
      <c r="V49" s="395"/>
      <c r="W49" s="398"/>
      <c r="X49" s="398"/>
      <c r="Y49" s="398"/>
      <c r="Z49" s="398"/>
      <c r="AA49" s="398"/>
      <c r="AB49" s="398"/>
      <c r="AC49" s="398"/>
      <c r="AD49" s="398"/>
      <c r="AE49" s="398"/>
      <c r="AF49" s="395"/>
      <c r="AG49" s="95"/>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68"/>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c r="EO49" s="68"/>
      <c r="EP49" s="68"/>
      <c r="EQ49" s="68"/>
      <c r="ER49" s="68"/>
      <c r="ES49" s="68"/>
      <c r="ET49" s="68"/>
      <c r="EU49" s="68"/>
      <c r="EV49" s="68"/>
      <c r="EW49" s="68"/>
      <c r="EX49" s="68"/>
      <c r="EY49" s="68"/>
      <c r="EZ49" s="68"/>
      <c r="FA49" s="68"/>
      <c r="FB49" s="68"/>
    </row>
    <row r="50" spans="1:158" ht="12">
      <c r="A50" s="80">
        <v>65</v>
      </c>
      <c r="B50" s="81" t="s">
        <v>624</v>
      </c>
      <c r="C50" s="384">
        <v>89132</v>
      </c>
      <c r="D50" s="384">
        <v>90907</v>
      </c>
      <c r="E50" s="384">
        <v>89210</v>
      </c>
      <c r="F50" s="384">
        <v>25</v>
      </c>
      <c r="G50" s="384">
        <v>150522</v>
      </c>
      <c r="H50" s="384">
        <v>272715</v>
      </c>
      <c r="I50" s="384">
        <v>7</v>
      </c>
      <c r="J50" s="391">
        <v>32.68</v>
      </c>
      <c r="K50" s="89"/>
      <c r="L50" s="68"/>
      <c r="M50" s="95"/>
      <c r="N50" s="95"/>
      <c r="O50" s="396"/>
      <c r="P50" s="395"/>
      <c r="Q50" s="104"/>
      <c r="R50" s="104"/>
      <c r="S50" s="104"/>
      <c r="T50" s="397"/>
      <c r="U50" s="397"/>
      <c r="V50" s="395"/>
      <c r="W50" s="398"/>
      <c r="X50" s="398"/>
      <c r="Y50" s="398"/>
      <c r="Z50" s="398"/>
      <c r="AA50" s="398"/>
      <c r="AB50" s="398"/>
      <c r="AC50" s="398"/>
      <c r="AD50" s="398"/>
      <c r="AE50" s="398"/>
      <c r="AF50" s="395"/>
      <c r="AG50" s="95"/>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c r="EO50" s="68"/>
      <c r="EP50" s="68"/>
      <c r="EQ50" s="68"/>
      <c r="ER50" s="68"/>
      <c r="ES50" s="68"/>
      <c r="ET50" s="68"/>
      <c r="EU50" s="68"/>
      <c r="EV50" s="68"/>
      <c r="EW50" s="68"/>
      <c r="EX50" s="68"/>
      <c r="EY50" s="68"/>
      <c r="EZ50" s="68"/>
      <c r="FA50" s="68"/>
      <c r="FB50" s="68"/>
    </row>
    <row r="51" spans="1:158" ht="12">
      <c r="A51" s="80">
        <v>70</v>
      </c>
      <c r="B51" s="81" t="s">
        <v>625</v>
      </c>
      <c r="C51" s="384">
        <v>85803</v>
      </c>
      <c r="D51" s="384">
        <v>89335</v>
      </c>
      <c r="E51" s="384">
        <v>85926</v>
      </c>
      <c r="F51" s="384">
        <v>34</v>
      </c>
      <c r="G51" s="384">
        <v>142727</v>
      </c>
      <c r="H51" s="384">
        <v>274975</v>
      </c>
      <c r="I51" s="384">
        <v>5</v>
      </c>
      <c r="J51" s="391">
        <v>31.2</v>
      </c>
      <c r="K51" s="89"/>
      <c r="L51" s="68"/>
      <c r="M51" s="95"/>
      <c r="N51" s="95"/>
      <c r="O51" s="396"/>
      <c r="P51" s="395"/>
      <c r="Q51" s="104"/>
      <c r="R51" s="104"/>
      <c r="S51" s="104"/>
      <c r="T51" s="397"/>
      <c r="U51" s="397"/>
      <c r="V51" s="395"/>
      <c r="W51" s="398"/>
      <c r="X51" s="398"/>
      <c r="Y51" s="398"/>
      <c r="Z51" s="398"/>
      <c r="AA51" s="398"/>
      <c r="AB51" s="398"/>
      <c r="AC51" s="398"/>
      <c r="AD51" s="398"/>
      <c r="AE51" s="398"/>
      <c r="AF51" s="395"/>
      <c r="AG51" s="95"/>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c r="EO51" s="68"/>
      <c r="EP51" s="68"/>
      <c r="EQ51" s="68"/>
      <c r="ER51" s="68"/>
      <c r="ES51" s="68"/>
      <c r="ET51" s="68"/>
      <c r="EU51" s="68"/>
      <c r="EV51" s="68"/>
      <c r="EW51" s="68"/>
      <c r="EX51" s="68"/>
      <c r="EY51" s="68"/>
      <c r="EZ51" s="68"/>
      <c r="FA51" s="68"/>
      <c r="FB51" s="68"/>
    </row>
    <row r="52" spans="1:158" ht="12">
      <c r="A52" s="80">
        <v>73</v>
      </c>
      <c r="B52" s="81" t="s">
        <v>626</v>
      </c>
      <c r="C52" s="384">
        <v>95336</v>
      </c>
      <c r="D52" s="384">
        <v>94192</v>
      </c>
      <c r="E52" s="384">
        <v>95292</v>
      </c>
      <c r="F52" s="384">
        <v>13</v>
      </c>
      <c r="G52" s="384">
        <v>158249</v>
      </c>
      <c r="H52" s="384">
        <v>266951</v>
      </c>
      <c r="I52" s="384">
        <v>12</v>
      </c>
      <c r="J52" s="391">
        <v>35.71</v>
      </c>
      <c r="K52" s="89"/>
      <c r="L52" s="68"/>
      <c r="M52" s="95"/>
      <c r="N52" s="95"/>
      <c r="O52" s="396"/>
      <c r="P52" s="395"/>
      <c r="Q52" s="104"/>
      <c r="R52" s="104"/>
      <c r="S52" s="104"/>
      <c r="T52" s="397"/>
      <c r="U52" s="397"/>
      <c r="V52" s="395"/>
      <c r="W52" s="398"/>
      <c r="X52" s="398"/>
      <c r="Y52" s="398"/>
      <c r="Z52" s="398"/>
      <c r="AA52" s="398"/>
      <c r="AB52" s="398"/>
      <c r="AC52" s="398"/>
      <c r="AD52" s="398"/>
      <c r="AE52" s="398"/>
      <c r="AF52" s="395"/>
      <c r="AG52" s="95"/>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c r="EO52" s="68"/>
      <c r="EP52" s="68"/>
      <c r="EQ52" s="68"/>
      <c r="ER52" s="68"/>
      <c r="ES52" s="68"/>
      <c r="ET52" s="68"/>
      <c r="EU52" s="68"/>
      <c r="EV52" s="68"/>
      <c r="EW52" s="68"/>
      <c r="EX52" s="68"/>
      <c r="EY52" s="68"/>
      <c r="EZ52" s="68"/>
      <c r="FA52" s="68"/>
      <c r="FB52" s="68"/>
    </row>
    <row r="53" spans="1:158" ht="12" customHeight="1">
      <c r="A53" s="80">
        <v>79</v>
      </c>
      <c r="B53" s="81" t="s">
        <v>627</v>
      </c>
      <c r="C53" s="384">
        <v>92811</v>
      </c>
      <c r="D53" s="384">
        <v>95370</v>
      </c>
      <c r="E53" s="384">
        <v>92905</v>
      </c>
      <c r="F53" s="384">
        <v>17</v>
      </c>
      <c r="G53" s="384">
        <v>154422</v>
      </c>
      <c r="H53" s="384">
        <v>261396</v>
      </c>
      <c r="I53" s="384">
        <v>16</v>
      </c>
      <c r="J53" s="391">
        <v>35.51</v>
      </c>
      <c r="K53" s="89"/>
      <c r="L53" s="68"/>
      <c r="M53" s="95"/>
      <c r="N53" s="95"/>
      <c r="O53" s="396"/>
      <c r="P53" s="395"/>
      <c r="Q53" s="104"/>
      <c r="R53" s="104"/>
      <c r="S53" s="104"/>
      <c r="T53" s="397"/>
      <c r="U53" s="397"/>
      <c r="V53" s="395"/>
      <c r="W53" s="398"/>
      <c r="X53" s="398"/>
      <c r="Y53" s="398"/>
      <c r="Z53" s="398"/>
      <c r="AA53" s="398"/>
      <c r="AB53" s="398"/>
      <c r="AC53" s="398"/>
      <c r="AD53" s="398"/>
      <c r="AE53" s="398"/>
      <c r="AF53" s="395"/>
      <c r="AG53" s="95"/>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c r="EO53" s="68"/>
      <c r="EP53" s="68"/>
      <c r="EQ53" s="68"/>
      <c r="ER53" s="68"/>
      <c r="ES53" s="68"/>
      <c r="ET53" s="68"/>
      <c r="EU53" s="68"/>
      <c r="EV53" s="68"/>
      <c r="EW53" s="68"/>
      <c r="EX53" s="68"/>
      <c r="EY53" s="68"/>
      <c r="EZ53" s="68"/>
      <c r="FA53" s="68"/>
      <c r="FB53" s="68"/>
    </row>
    <row r="54" spans="1:158" ht="12">
      <c r="A54" s="80">
        <v>86</v>
      </c>
      <c r="B54" s="81" t="s">
        <v>628</v>
      </c>
      <c r="C54" s="384">
        <v>108853</v>
      </c>
      <c r="D54" s="384">
        <v>107510</v>
      </c>
      <c r="E54" s="384">
        <v>108816</v>
      </c>
      <c r="F54" s="384">
        <v>3</v>
      </c>
      <c r="G54" s="384">
        <v>189807</v>
      </c>
      <c r="H54" s="384">
        <v>256988</v>
      </c>
      <c r="I54" s="384">
        <v>20</v>
      </c>
      <c r="J54" s="391">
        <v>42.36</v>
      </c>
      <c r="K54" s="89"/>
      <c r="L54" s="68"/>
      <c r="M54" s="95"/>
      <c r="N54" s="95"/>
      <c r="O54" s="396"/>
      <c r="P54" s="395"/>
      <c r="Q54" s="104"/>
      <c r="R54" s="104"/>
      <c r="S54" s="104"/>
      <c r="T54" s="397"/>
      <c r="U54" s="397"/>
      <c r="V54" s="395"/>
      <c r="W54" s="398"/>
      <c r="X54" s="398"/>
      <c r="Y54" s="398"/>
      <c r="Z54" s="398"/>
      <c r="AA54" s="398"/>
      <c r="AB54" s="398"/>
      <c r="AC54" s="398"/>
      <c r="AD54" s="398"/>
      <c r="AE54" s="398"/>
      <c r="AF54" s="395"/>
      <c r="AG54" s="95"/>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8"/>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c r="EO54" s="68"/>
      <c r="EP54" s="68"/>
      <c r="EQ54" s="68"/>
      <c r="ER54" s="68"/>
      <c r="ES54" s="68"/>
      <c r="ET54" s="68"/>
      <c r="EU54" s="68"/>
      <c r="EV54" s="68"/>
      <c r="EW54" s="68"/>
      <c r="EX54" s="68"/>
      <c r="EY54" s="68"/>
      <c r="EZ54" s="68"/>
      <c r="FA54" s="68"/>
      <c r="FB54" s="68"/>
    </row>
    <row r="55" spans="1:158" ht="12">
      <c r="A55" s="80">
        <v>93</v>
      </c>
      <c r="B55" s="81" t="s">
        <v>629</v>
      </c>
      <c r="C55" s="384">
        <v>112745</v>
      </c>
      <c r="D55" s="384">
        <v>137066</v>
      </c>
      <c r="E55" s="384">
        <v>113387</v>
      </c>
      <c r="F55" s="384">
        <v>2</v>
      </c>
      <c r="G55" s="384">
        <v>205293</v>
      </c>
      <c r="H55" s="384">
        <v>275118</v>
      </c>
      <c r="I55" s="384">
        <v>4</v>
      </c>
      <c r="J55" s="391">
        <v>40.98</v>
      </c>
      <c r="K55" s="89"/>
      <c r="L55" s="68"/>
      <c r="M55" s="95"/>
      <c r="N55" s="95"/>
      <c r="O55" s="399"/>
      <c r="P55" s="395"/>
      <c r="Q55" s="104"/>
      <c r="R55" s="104"/>
      <c r="S55" s="104"/>
      <c r="T55" s="397"/>
      <c r="U55" s="397"/>
      <c r="V55" s="395"/>
      <c r="W55" s="398"/>
      <c r="X55" s="398"/>
      <c r="Y55" s="398"/>
      <c r="Z55" s="398"/>
      <c r="AA55" s="398"/>
      <c r="AB55" s="398"/>
      <c r="AC55" s="398"/>
      <c r="AD55" s="398"/>
      <c r="AE55" s="398"/>
      <c r="AF55" s="395"/>
      <c r="AG55" s="95"/>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c r="EO55" s="68"/>
      <c r="EP55" s="68"/>
      <c r="EQ55" s="68"/>
      <c r="ER55" s="68"/>
      <c r="ES55" s="68"/>
      <c r="ET55" s="68"/>
      <c r="EU55" s="68"/>
      <c r="EV55" s="68"/>
      <c r="EW55" s="68"/>
      <c r="EX55" s="68"/>
      <c r="EY55" s="68"/>
      <c r="EZ55" s="68"/>
      <c r="FA55" s="68"/>
      <c r="FB55" s="68"/>
    </row>
    <row r="56" spans="1:158" ht="12" customHeight="1">
      <c r="A56" s="80">
        <v>95</v>
      </c>
      <c r="B56" s="103" t="s">
        <v>200</v>
      </c>
      <c r="C56" s="384">
        <v>92881</v>
      </c>
      <c r="D56" s="384">
        <v>95837</v>
      </c>
      <c r="E56" s="384">
        <v>92987</v>
      </c>
      <c r="F56" s="384">
        <v>16</v>
      </c>
      <c r="G56" s="384">
        <v>160398</v>
      </c>
      <c r="H56" s="384">
        <v>235744</v>
      </c>
      <c r="I56" s="384">
        <v>41</v>
      </c>
      <c r="J56" s="391">
        <v>39.4</v>
      </c>
      <c r="K56" s="89"/>
      <c r="L56" s="68"/>
      <c r="M56" s="95"/>
      <c r="N56" s="95"/>
      <c r="O56" s="400"/>
      <c r="P56" s="395"/>
      <c r="Q56" s="104"/>
      <c r="R56" s="104"/>
      <c r="S56" s="104"/>
      <c r="T56" s="397"/>
      <c r="U56" s="397"/>
      <c r="V56" s="395"/>
      <c r="W56" s="398"/>
      <c r="X56" s="398"/>
      <c r="Y56" s="398"/>
      <c r="Z56" s="398"/>
      <c r="AA56" s="398"/>
      <c r="AB56" s="398"/>
      <c r="AC56" s="398"/>
      <c r="AD56" s="398"/>
      <c r="AE56" s="398"/>
      <c r="AF56" s="395"/>
      <c r="AG56" s="95"/>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c r="EO56" s="68"/>
      <c r="EP56" s="68"/>
      <c r="EQ56" s="68"/>
      <c r="ER56" s="68"/>
      <c r="ES56" s="68"/>
      <c r="ET56" s="68"/>
      <c r="EU56" s="68"/>
      <c r="EV56" s="68"/>
      <c r="EW56" s="68"/>
      <c r="EX56" s="68"/>
      <c r="EY56" s="68"/>
      <c r="EZ56" s="68"/>
      <c r="FA56" s="68"/>
      <c r="FB56" s="68"/>
    </row>
    <row r="57" spans="1:158" ht="11.25" customHeight="1">
      <c r="A57" s="80">
        <v>301</v>
      </c>
      <c r="B57" s="81" t="s">
        <v>70</v>
      </c>
      <c r="C57" s="384">
        <v>131954</v>
      </c>
      <c r="D57" s="384"/>
      <c r="E57" s="384">
        <v>131954</v>
      </c>
      <c r="F57" s="384"/>
      <c r="G57" s="384">
        <v>297566</v>
      </c>
      <c r="H57" s="384">
        <v>239397</v>
      </c>
      <c r="I57" s="384">
        <v>38</v>
      </c>
      <c r="J57" s="391">
        <v>55.12</v>
      </c>
      <c r="K57" s="89"/>
      <c r="L57" s="68"/>
      <c r="M57" s="95"/>
      <c r="N57" s="95"/>
      <c r="O57" s="400"/>
      <c r="P57" s="395"/>
      <c r="Q57" s="401"/>
      <c r="R57" s="104"/>
      <c r="S57" s="104"/>
      <c r="T57" s="397"/>
      <c r="U57" s="401"/>
      <c r="V57" s="395"/>
      <c r="W57" s="398"/>
      <c r="X57" s="398"/>
      <c r="Y57" s="398"/>
      <c r="Z57" s="398"/>
      <c r="AA57" s="398"/>
      <c r="AB57" s="398"/>
      <c r="AC57" s="398"/>
      <c r="AD57" s="398"/>
      <c r="AE57" s="398"/>
      <c r="AF57" s="395"/>
      <c r="AG57" s="95"/>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row>
    <row r="58" spans="1:158" ht="12" customHeight="1" hidden="1">
      <c r="A58" s="80">
        <v>302</v>
      </c>
      <c r="B58" s="103" t="s">
        <v>245</v>
      </c>
      <c r="C58" s="384" t="s">
        <v>615</v>
      </c>
      <c r="D58" s="384"/>
      <c r="E58" s="384" t="s">
        <v>615</v>
      </c>
      <c r="F58" s="384"/>
      <c r="G58" s="384" t="s">
        <v>615</v>
      </c>
      <c r="H58" s="384" t="s">
        <v>615</v>
      </c>
      <c r="I58" s="384" t="s">
        <v>615</v>
      </c>
      <c r="J58" s="391" t="s">
        <v>615</v>
      </c>
      <c r="K58" s="89"/>
      <c r="L58" s="68"/>
      <c r="M58" s="95"/>
      <c r="N58" s="95"/>
      <c r="O58" s="400"/>
      <c r="P58" s="395"/>
      <c r="Q58" s="401"/>
      <c r="R58" s="104"/>
      <c r="S58" s="104"/>
      <c r="T58" s="397"/>
      <c r="U58" s="401"/>
      <c r="V58" s="395"/>
      <c r="W58" s="398"/>
      <c r="X58" s="398"/>
      <c r="Y58" s="398"/>
      <c r="Z58" s="398"/>
      <c r="AA58" s="398"/>
      <c r="AB58" s="398"/>
      <c r="AC58" s="398"/>
      <c r="AD58" s="398"/>
      <c r="AE58" s="398"/>
      <c r="AF58" s="395"/>
      <c r="AG58" s="95"/>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c r="EO58" s="68"/>
      <c r="EP58" s="68"/>
      <c r="EQ58" s="68"/>
      <c r="ER58" s="68"/>
      <c r="ES58" s="68"/>
      <c r="ET58" s="68"/>
      <c r="EU58" s="68"/>
      <c r="EV58" s="68"/>
      <c r="EW58" s="68"/>
      <c r="EX58" s="68"/>
      <c r="EY58" s="68"/>
      <c r="EZ58" s="68"/>
      <c r="FA58" s="68"/>
      <c r="FB58" s="68"/>
    </row>
    <row r="59" spans="1:158" ht="12" customHeight="1">
      <c r="A59" s="80">
        <v>303</v>
      </c>
      <c r="B59" s="81" t="s">
        <v>74</v>
      </c>
      <c r="C59" s="384" t="s">
        <v>615</v>
      </c>
      <c r="D59" s="384"/>
      <c r="E59" s="384" t="s">
        <v>615</v>
      </c>
      <c r="F59" s="384"/>
      <c r="G59" s="384" t="s">
        <v>615</v>
      </c>
      <c r="H59" s="384" t="s">
        <v>615</v>
      </c>
      <c r="I59" s="384" t="s">
        <v>615</v>
      </c>
      <c r="J59" s="391" t="s">
        <v>615</v>
      </c>
      <c r="K59" s="89"/>
      <c r="L59" s="68"/>
      <c r="M59" s="95"/>
      <c r="N59" s="95"/>
      <c r="O59" s="400"/>
      <c r="P59" s="395"/>
      <c r="Q59" s="401"/>
      <c r="R59" s="104"/>
      <c r="S59" s="104"/>
      <c r="T59" s="397"/>
      <c r="U59" s="401"/>
      <c r="V59" s="395"/>
      <c r="W59" s="398"/>
      <c r="X59" s="398"/>
      <c r="Y59" s="398"/>
      <c r="Z59" s="398"/>
      <c r="AA59" s="398"/>
      <c r="AB59" s="398"/>
      <c r="AC59" s="398"/>
      <c r="AD59" s="398"/>
      <c r="AE59" s="398"/>
      <c r="AF59" s="395"/>
      <c r="AG59" s="95"/>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c r="EO59" s="68"/>
      <c r="EP59" s="68"/>
      <c r="EQ59" s="68"/>
      <c r="ER59" s="68"/>
      <c r="ES59" s="68"/>
      <c r="ET59" s="68"/>
      <c r="EU59" s="68"/>
      <c r="EV59" s="68"/>
      <c r="EW59" s="68"/>
      <c r="EX59" s="68"/>
      <c r="EY59" s="68"/>
      <c r="EZ59" s="68"/>
      <c r="FA59" s="68"/>
      <c r="FB59" s="68"/>
    </row>
    <row r="60" spans="1:158" ht="12" customHeight="1">
      <c r="A60" s="80">
        <v>305</v>
      </c>
      <c r="B60" s="81" t="s">
        <v>75</v>
      </c>
      <c r="C60" s="384">
        <v>125535</v>
      </c>
      <c r="D60" s="384"/>
      <c r="E60" s="384">
        <v>125535</v>
      </c>
      <c r="F60" s="384"/>
      <c r="G60" s="384">
        <v>293429</v>
      </c>
      <c r="H60" s="384">
        <v>264538</v>
      </c>
      <c r="I60" s="384">
        <v>14</v>
      </c>
      <c r="J60" s="391">
        <v>47.45</v>
      </c>
      <c r="K60" s="89"/>
      <c r="L60" s="68"/>
      <c r="M60" s="95"/>
      <c r="N60" s="95"/>
      <c r="O60" s="400"/>
      <c r="P60" s="395"/>
      <c r="Q60" s="401"/>
      <c r="R60" s="104"/>
      <c r="S60" s="104"/>
      <c r="T60" s="397"/>
      <c r="U60" s="401"/>
      <c r="V60" s="395"/>
      <c r="W60" s="398"/>
      <c r="X60" s="398"/>
      <c r="Y60" s="398"/>
      <c r="Z60" s="398"/>
      <c r="AA60" s="398"/>
      <c r="AB60" s="398"/>
      <c r="AC60" s="398"/>
      <c r="AD60" s="398"/>
      <c r="AE60" s="398"/>
      <c r="AF60" s="395"/>
      <c r="AG60" s="95"/>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c r="EO60" s="68"/>
      <c r="EP60" s="68"/>
      <c r="EQ60" s="68"/>
      <c r="ER60" s="68"/>
      <c r="ES60" s="68"/>
      <c r="ET60" s="68"/>
      <c r="EU60" s="68"/>
      <c r="EV60" s="68"/>
      <c r="EW60" s="68"/>
      <c r="EX60" s="68"/>
      <c r="EY60" s="68"/>
      <c r="EZ60" s="68"/>
      <c r="FA60" s="68"/>
      <c r="FB60" s="68"/>
    </row>
    <row r="61" spans="1:158" ht="12">
      <c r="A61" s="80">
        <v>306</v>
      </c>
      <c r="B61" s="81" t="s">
        <v>81</v>
      </c>
      <c r="C61" s="384">
        <v>201256</v>
      </c>
      <c r="D61" s="384"/>
      <c r="E61" s="384">
        <v>201256</v>
      </c>
      <c r="F61" s="384"/>
      <c r="G61" s="384">
        <v>340373</v>
      </c>
      <c r="H61" s="384">
        <v>241064</v>
      </c>
      <c r="I61" s="384">
        <v>37</v>
      </c>
      <c r="J61" s="391">
        <v>83.49</v>
      </c>
      <c r="K61" s="89"/>
      <c r="L61" s="68"/>
      <c r="M61" s="95"/>
      <c r="N61" s="95"/>
      <c r="O61" s="400"/>
      <c r="P61" s="395"/>
      <c r="Q61" s="401"/>
      <c r="R61" s="104"/>
      <c r="S61" s="104"/>
      <c r="T61" s="397"/>
      <c r="U61" s="401"/>
      <c r="V61" s="395"/>
      <c r="W61" s="398"/>
      <c r="X61" s="398"/>
      <c r="Y61" s="398"/>
      <c r="Z61" s="398"/>
      <c r="AA61" s="398"/>
      <c r="AB61" s="398"/>
      <c r="AC61" s="398"/>
      <c r="AD61" s="398"/>
      <c r="AE61" s="398"/>
      <c r="AF61" s="395"/>
      <c r="AG61" s="95"/>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c r="EO61" s="68"/>
      <c r="EP61" s="68"/>
      <c r="EQ61" s="68"/>
      <c r="ER61" s="68"/>
      <c r="ES61" s="68"/>
      <c r="ET61" s="68"/>
      <c r="EU61" s="68"/>
      <c r="EV61" s="68"/>
      <c r="EW61" s="68"/>
      <c r="EX61" s="68"/>
      <c r="EY61" s="68"/>
      <c r="EZ61" s="68"/>
      <c r="FA61" s="68"/>
      <c r="FB61" s="68"/>
    </row>
    <row r="62" spans="1:158" ht="12">
      <c r="A62" s="80">
        <v>307</v>
      </c>
      <c r="B62" s="81" t="s">
        <v>82</v>
      </c>
      <c r="C62" s="384">
        <v>242570</v>
      </c>
      <c r="D62" s="384"/>
      <c r="E62" s="384">
        <v>242570</v>
      </c>
      <c r="F62" s="384"/>
      <c r="G62" s="384">
        <v>409440</v>
      </c>
      <c r="H62" s="384">
        <v>232205</v>
      </c>
      <c r="I62" s="384">
        <v>43</v>
      </c>
      <c r="J62" s="391">
        <v>104.46</v>
      </c>
      <c r="K62" s="89"/>
      <c r="L62" s="68"/>
      <c r="M62" s="95"/>
      <c r="N62" s="95"/>
      <c r="O62" s="400"/>
      <c r="P62" s="395"/>
      <c r="Q62" s="401"/>
      <c r="R62" s="104"/>
      <c r="S62" s="104"/>
      <c r="T62" s="397"/>
      <c r="U62" s="401"/>
      <c r="V62" s="395"/>
      <c r="W62" s="398"/>
      <c r="X62" s="398"/>
      <c r="Y62" s="398"/>
      <c r="Z62" s="398"/>
      <c r="AA62" s="398"/>
      <c r="AB62" s="398"/>
      <c r="AC62" s="398"/>
      <c r="AD62" s="398"/>
      <c r="AE62" s="398"/>
      <c r="AF62" s="395"/>
      <c r="AG62" s="95"/>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c r="EO62" s="68"/>
      <c r="EP62" s="68"/>
      <c r="EQ62" s="68"/>
      <c r="ER62" s="68"/>
      <c r="ES62" s="68"/>
      <c r="ET62" s="68"/>
      <c r="EU62" s="68"/>
      <c r="EV62" s="68"/>
      <c r="EW62" s="68"/>
      <c r="EX62" s="68"/>
      <c r="EY62" s="68"/>
      <c r="EZ62" s="68"/>
      <c r="FA62" s="68"/>
      <c r="FB62" s="68"/>
    </row>
    <row r="63" spans="1:158" ht="12">
      <c r="A63" s="80">
        <v>308</v>
      </c>
      <c r="B63" s="103" t="s">
        <v>246</v>
      </c>
      <c r="C63" s="384">
        <v>250910</v>
      </c>
      <c r="D63" s="384"/>
      <c r="E63" s="384">
        <v>250910</v>
      </c>
      <c r="F63" s="384"/>
      <c r="G63" s="384">
        <v>356569</v>
      </c>
      <c r="H63" s="384">
        <v>270313</v>
      </c>
      <c r="I63" s="384">
        <v>9</v>
      </c>
      <c r="J63" s="391">
        <v>92.82</v>
      </c>
      <c r="K63" s="89"/>
      <c r="L63" s="68"/>
      <c r="M63" s="95"/>
      <c r="N63" s="95"/>
      <c r="O63" s="400"/>
      <c r="P63" s="395"/>
      <c r="Q63" s="401"/>
      <c r="R63" s="104"/>
      <c r="S63" s="104"/>
      <c r="T63" s="397"/>
      <c r="U63" s="401"/>
      <c r="V63" s="395"/>
      <c r="W63" s="398"/>
      <c r="X63" s="398"/>
      <c r="Y63" s="398"/>
      <c r="Z63" s="398"/>
      <c r="AA63" s="398"/>
      <c r="AB63" s="398"/>
      <c r="AC63" s="398"/>
      <c r="AD63" s="398"/>
      <c r="AE63" s="398"/>
      <c r="AF63" s="395"/>
      <c r="AG63" s="95"/>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c r="EO63" s="68"/>
      <c r="EP63" s="68"/>
      <c r="EQ63" s="68"/>
      <c r="ER63" s="68"/>
      <c r="ES63" s="68"/>
      <c r="ET63" s="68"/>
      <c r="EU63" s="68"/>
      <c r="EV63" s="68"/>
      <c r="EW63" s="68"/>
      <c r="EX63" s="68"/>
      <c r="EY63" s="68"/>
      <c r="EZ63" s="68"/>
      <c r="FA63" s="68"/>
      <c r="FB63" s="68"/>
    </row>
    <row r="64" spans="1:158" ht="12" customHeight="1">
      <c r="A64" s="106">
        <v>309</v>
      </c>
      <c r="B64" s="85" t="s">
        <v>88</v>
      </c>
      <c r="C64" s="384">
        <v>122045</v>
      </c>
      <c r="D64" s="384"/>
      <c r="E64" s="384">
        <v>122045</v>
      </c>
      <c r="F64" s="384"/>
      <c r="G64" s="384">
        <v>279495</v>
      </c>
      <c r="H64" s="384">
        <v>251814</v>
      </c>
      <c r="I64" s="384">
        <v>24</v>
      </c>
      <c r="J64" s="391">
        <v>48.47</v>
      </c>
      <c r="K64" s="89"/>
      <c r="L64" s="68"/>
      <c r="M64" s="95"/>
      <c r="N64" s="95"/>
      <c r="O64" s="396"/>
      <c r="P64" s="395"/>
      <c r="Q64" s="401"/>
      <c r="R64" s="104"/>
      <c r="S64" s="104"/>
      <c r="T64" s="397"/>
      <c r="U64" s="401"/>
      <c r="V64" s="395"/>
      <c r="W64" s="398"/>
      <c r="X64" s="398"/>
      <c r="Y64" s="398"/>
      <c r="Z64" s="398"/>
      <c r="AA64" s="398"/>
      <c r="AB64" s="398"/>
      <c r="AC64" s="398"/>
      <c r="AD64" s="398"/>
      <c r="AE64" s="398"/>
      <c r="AF64" s="395"/>
      <c r="AG64" s="95"/>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c r="EO64" s="68"/>
      <c r="EP64" s="68"/>
      <c r="EQ64" s="68"/>
      <c r="ER64" s="68"/>
      <c r="ES64" s="68"/>
      <c r="ET64" s="68"/>
      <c r="EU64" s="68"/>
      <c r="EV64" s="68"/>
      <c r="EW64" s="68"/>
      <c r="EX64" s="68"/>
      <c r="EY64" s="68"/>
      <c r="EZ64" s="68"/>
      <c r="FA64" s="68"/>
      <c r="FB64" s="68"/>
    </row>
    <row r="65" spans="1:158" ht="6.75" customHeight="1">
      <c r="A65" s="107"/>
      <c r="B65" s="107"/>
      <c r="C65" s="98"/>
      <c r="D65" s="98"/>
      <c r="E65" s="98"/>
      <c r="F65" s="98"/>
      <c r="G65" s="98"/>
      <c r="H65" s="98"/>
      <c r="I65" s="98"/>
      <c r="J65" s="98"/>
      <c r="K65" s="68"/>
      <c r="L65" s="68"/>
      <c r="M65" s="95"/>
      <c r="N65" s="95"/>
      <c r="O65" s="94"/>
      <c r="P65" s="95"/>
      <c r="Q65" s="95"/>
      <c r="R65" s="95"/>
      <c r="S65" s="94"/>
      <c r="T65" s="95"/>
      <c r="U65" s="95"/>
      <c r="V65" s="95"/>
      <c r="W65" s="95"/>
      <c r="X65" s="95"/>
      <c r="Y65" s="95"/>
      <c r="Z65" s="95"/>
      <c r="AA65" s="95"/>
      <c r="AB65" s="95"/>
      <c r="AC65" s="95"/>
      <c r="AD65" s="95"/>
      <c r="AE65" s="95"/>
      <c r="AF65" s="95"/>
      <c r="AG65" s="95"/>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c r="EO65" s="68"/>
      <c r="EP65" s="68"/>
      <c r="EQ65" s="68"/>
      <c r="ER65" s="68"/>
      <c r="ES65" s="68"/>
      <c r="ET65" s="68"/>
      <c r="EU65" s="68"/>
      <c r="EV65" s="68"/>
      <c r="EW65" s="68"/>
      <c r="EX65" s="68"/>
      <c r="EY65" s="68"/>
      <c r="EZ65" s="68"/>
      <c r="FA65" s="68"/>
      <c r="FB65" s="68"/>
    </row>
    <row r="66" spans="1:158" ht="12">
      <c r="A66" s="108" t="s">
        <v>630</v>
      </c>
      <c r="B66" s="35"/>
      <c r="C66" s="35"/>
      <c r="D66" s="35"/>
      <c r="E66" s="35"/>
      <c r="F66" s="35"/>
      <c r="G66" s="35"/>
      <c r="H66" s="35"/>
      <c r="I66" s="35"/>
      <c r="J66" s="35"/>
      <c r="K66" s="35"/>
      <c r="L66" s="35"/>
      <c r="M66" s="95"/>
      <c r="N66" s="95"/>
      <c r="O66" s="95"/>
      <c r="P66" s="95"/>
      <c r="Q66" s="95"/>
      <c r="R66" s="95"/>
      <c r="S66" s="95"/>
      <c r="T66" s="95"/>
      <c r="U66" s="95"/>
      <c r="V66" s="95"/>
      <c r="W66" s="95"/>
      <c r="X66" s="95"/>
      <c r="Y66" s="95"/>
      <c r="Z66" s="95"/>
      <c r="AA66" s="95"/>
      <c r="AB66" s="95"/>
      <c r="AC66" s="95"/>
      <c r="AD66" s="95"/>
      <c r="AE66" s="95"/>
      <c r="AF66" s="95"/>
      <c r="AG66" s="95"/>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c r="EO66" s="68"/>
      <c r="EP66" s="68"/>
      <c r="EQ66" s="68"/>
      <c r="ER66" s="68"/>
      <c r="ES66" s="68"/>
      <c r="ET66" s="68"/>
      <c r="EU66" s="68"/>
      <c r="EV66" s="68"/>
      <c r="EW66" s="68"/>
      <c r="EX66" s="68"/>
      <c r="EY66" s="68"/>
      <c r="EZ66" s="68"/>
      <c r="FA66" s="68"/>
      <c r="FB66" s="68"/>
    </row>
    <row r="67" spans="1:158" ht="12">
      <c r="A67" s="35" t="s">
        <v>631</v>
      </c>
      <c r="B67" s="35"/>
      <c r="C67" s="35"/>
      <c r="D67" s="35"/>
      <c r="E67" s="35"/>
      <c r="F67" s="35"/>
      <c r="G67" s="35"/>
      <c r="H67" s="35"/>
      <c r="I67" s="35"/>
      <c r="J67" s="35"/>
      <c r="K67" s="35"/>
      <c r="L67" s="35"/>
      <c r="M67" s="95"/>
      <c r="N67" s="95"/>
      <c r="O67" s="95"/>
      <c r="P67" s="95"/>
      <c r="Q67" s="95"/>
      <c r="R67" s="95"/>
      <c r="S67" s="95"/>
      <c r="T67" s="95"/>
      <c r="U67" s="95"/>
      <c r="V67" s="95"/>
      <c r="W67" s="95"/>
      <c r="X67" s="95"/>
      <c r="Y67" s="95"/>
      <c r="Z67" s="95"/>
      <c r="AA67" s="95"/>
      <c r="AB67" s="95"/>
      <c r="AC67" s="95"/>
      <c r="AD67" s="95"/>
      <c r="AE67" s="95"/>
      <c r="AF67" s="95"/>
      <c r="AG67" s="95"/>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c r="EO67" s="68"/>
      <c r="EP67" s="68"/>
      <c r="EQ67" s="68"/>
      <c r="ER67" s="68"/>
      <c r="ES67" s="68"/>
      <c r="ET67" s="68"/>
      <c r="EU67" s="68"/>
      <c r="EV67" s="68"/>
      <c r="EW67" s="68"/>
      <c r="EX67" s="68"/>
      <c r="EY67" s="68"/>
      <c r="EZ67" s="68"/>
      <c r="FA67" s="68"/>
      <c r="FB67" s="68"/>
    </row>
    <row r="68" spans="1:158" ht="12">
      <c r="A68" t="s">
        <v>632</v>
      </c>
      <c r="C68" s="68"/>
      <c r="D68" s="68"/>
      <c r="E68" s="68"/>
      <c r="F68" s="68"/>
      <c r="G68" s="68"/>
      <c r="H68" s="68"/>
      <c r="I68" s="68"/>
      <c r="J68" s="68"/>
      <c r="K68" s="68"/>
      <c r="L68" s="68"/>
      <c r="M68" s="95"/>
      <c r="N68" s="95"/>
      <c r="O68" s="95"/>
      <c r="P68" s="95"/>
      <c r="Q68" s="95"/>
      <c r="R68" s="95"/>
      <c r="S68" s="95"/>
      <c r="T68" s="95"/>
      <c r="U68" s="95"/>
      <c r="V68" s="95"/>
      <c r="W68" s="95"/>
      <c r="X68" s="95"/>
      <c r="Y68" s="95"/>
      <c r="Z68" s="95"/>
      <c r="AA68" s="95"/>
      <c r="AB68" s="95"/>
      <c r="AC68" s="95"/>
      <c r="AD68" s="95"/>
      <c r="AE68" s="95"/>
      <c r="AF68" s="95"/>
      <c r="AG68" s="95"/>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c r="EO68" s="68"/>
      <c r="EP68" s="68"/>
      <c r="EQ68" s="68"/>
      <c r="ER68" s="68"/>
      <c r="ES68" s="68"/>
      <c r="ET68" s="68"/>
      <c r="EU68" s="68"/>
      <c r="EV68" s="68"/>
      <c r="EW68" s="68"/>
      <c r="EX68" s="68"/>
      <c r="EY68" s="68"/>
      <c r="EZ68" s="68"/>
      <c r="FA68" s="68"/>
      <c r="FB68" s="68"/>
    </row>
    <row r="69" spans="1:158" ht="12">
      <c r="A69" s="1130" t="s">
        <v>710</v>
      </c>
      <c r="C69" s="68"/>
      <c r="D69" s="68"/>
      <c r="E69" s="68"/>
      <c r="F69" s="68"/>
      <c r="G69" s="68"/>
      <c r="H69" s="68"/>
      <c r="I69" s="68"/>
      <c r="J69" s="68"/>
      <c r="K69" s="68"/>
      <c r="L69" s="68"/>
      <c r="M69" s="95"/>
      <c r="N69" s="95"/>
      <c r="O69" s="95"/>
      <c r="P69" s="95"/>
      <c r="Q69" s="95"/>
      <c r="R69" s="95"/>
      <c r="S69" s="95"/>
      <c r="T69" s="95"/>
      <c r="U69" s="95"/>
      <c r="V69" s="95"/>
      <c r="W69" s="95"/>
      <c r="X69" s="95"/>
      <c r="Y69" s="95"/>
      <c r="Z69" s="95"/>
      <c r="AA69" s="95"/>
      <c r="AB69" s="95"/>
      <c r="AC69" s="95"/>
      <c r="AD69" s="95"/>
      <c r="AE69" s="95"/>
      <c r="AF69" s="95"/>
      <c r="AG69" s="95"/>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c r="EO69" s="68"/>
      <c r="EP69" s="68"/>
      <c r="EQ69" s="68"/>
      <c r="ER69" s="68"/>
      <c r="ES69" s="68"/>
      <c r="ET69" s="68"/>
      <c r="EU69" s="68"/>
      <c r="EV69" s="68"/>
      <c r="EW69" s="68"/>
      <c r="EX69" s="68"/>
      <c r="EY69" s="68"/>
      <c r="EZ69" s="68"/>
      <c r="FA69" s="68"/>
      <c r="FB69" s="68"/>
    </row>
    <row r="70" spans="1:158" ht="12">
      <c r="A70" s="109"/>
      <c r="B70" s="109"/>
      <c r="C70" s="109"/>
      <c r="D70" s="109"/>
      <c r="E70" s="109"/>
      <c r="F70" s="109"/>
      <c r="G70" s="109"/>
      <c r="H70" s="68"/>
      <c r="I70" s="68"/>
      <c r="J70" s="68"/>
      <c r="K70" s="68"/>
      <c r="L70" s="68"/>
      <c r="M70" s="95"/>
      <c r="N70" s="95"/>
      <c r="O70" s="95"/>
      <c r="P70" s="95"/>
      <c r="Q70" s="95"/>
      <c r="R70" s="95"/>
      <c r="S70" s="95"/>
      <c r="T70" s="95"/>
      <c r="U70" s="95"/>
      <c r="V70" s="95"/>
      <c r="W70" s="95"/>
      <c r="X70" s="95"/>
      <c r="Y70" s="95"/>
      <c r="Z70" s="95"/>
      <c r="AA70" s="95"/>
      <c r="AB70" s="95"/>
      <c r="AC70" s="95"/>
      <c r="AD70" s="95"/>
      <c r="AE70" s="95"/>
      <c r="AF70" s="95"/>
      <c r="AG70" s="95"/>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c r="EO70" s="68"/>
      <c r="EP70" s="68"/>
      <c r="EQ70" s="68"/>
      <c r="ER70" s="68"/>
      <c r="ES70" s="68"/>
      <c r="ET70" s="68"/>
      <c r="EU70" s="68"/>
      <c r="EV70" s="68"/>
      <c r="EW70" s="68"/>
      <c r="EX70" s="68"/>
      <c r="EY70" s="68"/>
      <c r="EZ70" s="68"/>
      <c r="FA70" s="68"/>
      <c r="FB70" s="68"/>
    </row>
    <row r="71" spans="1:158" ht="12">
      <c r="A71" s="109"/>
      <c r="B71" s="109"/>
      <c r="C71" s="95"/>
      <c r="D71" s="95"/>
      <c r="E71" s="95"/>
      <c r="F71" s="95"/>
      <c r="G71" s="95"/>
      <c r="H71" s="68"/>
      <c r="I71" s="68"/>
      <c r="J71" s="68"/>
      <c r="K71" s="68"/>
      <c r="L71" s="68"/>
      <c r="M71" s="95"/>
      <c r="N71" s="95"/>
      <c r="O71" s="95"/>
      <c r="P71" s="95"/>
      <c r="Q71" s="95"/>
      <c r="R71" s="95"/>
      <c r="S71" s="95"/>
      <c r="T71" s="95"/>
      <c r="U71" s="95"/>
      <c r="V71" s="95"/>
      <c r="W71" s="95"/>
      <c r="X71" s="95"/>
      <c r="Y71" s="95"/>
      <c r="Z71" s="95"/>
      <c r="AA71" s="95"/>
      <c r="AB71" s="95"/>
      <c r="AC71" s="95"/>
      <c r="AD71" s="95"/>
      <c r="AE71" s="95"/>
      <c r="AF71" s="95"/>
      <c r="AG71" s="95"/>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c r="EO71" s="68"/>
      <c r="EP71" s="68"/>
      <c r="EQ71" s="68"/>
      <c r="ER71" s="68"/>
      <c r="ES71" s="68"/>
      <c r="ET71" s="68"/>
      <c r="EU71" s="68"/>
      <c r="EV71" s="68"/>
      <c r="EW71" s="68"/>
      <c r="EX71" s="68"/>
      <c r="EY71" s="68"/>
      <c r="EZ71" s="68"/>
      <c r="FA71" s="68"/>
      <c r="FB71" s="68"/>
    </row>
    <row r="72" spans="1:158" ht="12">
      <c r="A72" s="109"/>
      <c r="B72" s="109"/>
      <c r="C72" s="109"/>
      <c r="D72" s="109"/>
      <c r="E72" s="95"/>
      <c r="F72" s="95"/>
      <c r="G72" s="95"/>
      <c r="H72" s="95"/>
      <c r="I72" s="68"/>
      <c r="J72" s="68"/>
      <c r="K72" s="68"/>
      <c r="L72" s="68"/>
      <c r="M72" s="95"/>
      <c r="N72" s="95"/>
      <c r="O72" s="95"/>
      <c r="P72" s="95"/>
      <c r="Q72" s="95"/>
      <c r="R72" s="95"/>
      <c r="S72" s="95"/>
      <c r="T72" s="95"/>
      <c r="U72" s="95"/>
      <c r="V72" s="95"/>
      <c r="W72" s="95"/>
      <c r="X72" s="95"/>
      <c r="Y72" s="95"/>
      <c r="Z72" s="95"/>
      <c r="AA72" s="95"/>
      <c r="AB72" s="95"/>
      <c r="AC72" s="95"/>
      <c r="AD72" s="95"/>
      <c r="AE72" s="95"/>
      <c r="AF72" s="95"/>
      <c r="AG72" s="95"/>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c r="EO72" s="68"/>
      <c r="EP72" s="68"/>
      <c r="EQ72" s="68"/>
      <c r="ER72" s="68"/>
      <c r="ES72" s="68"/>
      <c r="ET72" s="68"/>
      <c r="EU72" s="68"/>
      <c r="EV72" s="68"/>
      <c r="EW72" s="68"/>
      <c r="EX72" s="68"/>
      <c r="EY72" s="68"/>
      <c r="EZ72" s="68"/>
      <c r="FA72" s="68"/>
      <c r="FB72" s="68"/>
    </row>
    <row r="73" spans="1:158" ht="12">
      <c r="A73" s="109"/>
      <c r="B73" s="109"/>
      <c r="C73" s="95"/>
      <c r="D73" s="95"/>
      <c r="E73" s="95"/>
      <c r="F73" s="95"/>
      <c r="G73" s="95"/>
      <c r="H73" s="95"/>
      <c r="I73" s="68"/>
      <c r="J73" s="68"/>
      <c r="K73" s="68"/>
      <c r="L73" s="68"/>
      <c r="M73" s="95"/>
      <c r="N73" s="95"/>
      <c r="O73" s="95"/>
      <c r="P73" s="95"/>
      <c r="Q73" s="95"/>
      <c r="R73" s="95"/>
      <c r="S73" s="95"/>
      <c r="T73" s="95"/>
      <c r="U73" s="95"/>
      <c r="V73" s="95"/>
      <c r="W73" s="95"/>
      <c r="X73" s="95"/>
      <c r="Y73" s="95"/>
      <c r="Z73" s="95"/>
      <c r="AA73" s="95"/>
      <c r="AB73" s="95"/>
      <c r="AC73" s="95"/>
      <c r="AD73" s="95"/>
      <c r="AE73" s="95"/>
      <c r="AF73" s="95"/>
      <c r="AG73" s="95"/>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c r="EO73" s="68"/>
      <c r="EP73" s="68"/>
      <c r="EQ73" s="68"/>
      <c r="ER73" s="68"/>
      <c r="ES73" s="68"/>
      <c r="ET73" s="68"/>
      <c r="EU73" s="68"/>
      <c r="EV73" s="68"/>
      <c r="EW73" s="68"/>
      <c r="EX73" s="68"/>
      <c r="EY73" s="68"/>
      <c r="EZ73" s="68"/>
      <c r="FA73" s="68"/>
      <c r="FB73" s="68"/>
    </row>
    <row r="74" spans="1:158" ht="12">
      <c r="A74" s="109"/>
      <c r="B74" s="110"/>
      <c r="C74" s="95"/>
      <c r="D74" s="95"/>
      <c r="E74" s="95"/>
      <c r="F74" s="95"/>
      <c r="G74" s="95"/>
      <c r="H74" s="95"/>
      <c r="I74" s="68"/>
      <c r="J74" s="68"/>
      <c r="K74" s="68"/>
      <c r="L74" s="68"/>
      <c r="M74" s="95"/>
      <c r="N74" s="95"/>
      <c r="O74" s="95"/>
      <c r="P74" s="95"/>
      <c r="Q74" s="95"/>
      <c r="R74" s="95"/>
      <c r="S74" s="95"/>
      <c r="T74" s="95"/>
      <c r="U74" s="95"/>
      <c r="V74" s="95"/>
      <c r="W74" s="95"/>
      <c r="X74" s="95"/>
      <c r="Y74" s="95"/>
      <c r="Z74" s="95"/>
      <c r="AA74" s="95"/>
      <c r="AB74" s="95"/>
      <c r="AC74" s="95"/>
      <c r="AD74" s="95"/>
      <c r="AE74" s="95"/>
      <c r="AF74" s="95"/>
      <c r="AG74" s="95"/>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c r="EO74" s="68"/>
      <c r="EP74" s="68"/>
      <c r="EQ74" s="68"/>
      <c r="ER74" s="68"/>
      <c r="ES74" s="68"/>
      <c r="ET74" s="68"/>
      <c r="EU74" s="68"/>
      <c r="EV74" s="68"/>
      <c r="EW74" s="68"/>
      <c r="EX74" s="68"/>
      <c r="EY74" s="68"/>
      <c r="EZ74" s="68"/>
      <c r="FA74" s="68"/>
      <c r="FB74" s="68"/>
    </row>
    <row r="75" spans="1:158" ht="12">
      <c r="A75" s="109"/>
      <c r="B75" s="110"/>
      <c r="C75" s="95"/>
      <c r="D75" s="95"/>
      <c r="E75" s="95"/>
      <c r="F75" s="95"/>
      <c r="G75" s="95"/>
      <c r="H75" s="95"/>
      <c r="I75" s="68"/>
      <c r="J75" s="68"/>
      <c r="K75" s="68"/>
      <c r="L75" s="68"/>
      <c r="M75" s="95"/>
      <c r="N75" s="95"/>
      <c r="O75" s="95"/>
      <c r="P75" s="95"/>
      <c r="Q75" s="95"/>
      <c r="R75" s="95"/>
      <c r="S75" s="95"/>
      <c r="T75" s="95"/>
      <c r="U75" s="95"/>
      <c r="V75" s="95"/>
      <c r="W75" s="95"/>
      <c r="X75" s="95"/>
      <c r="Y75" s="95"/>
      <c r="Z75" s="95"/>
      <c r="AA75" s="95"/>
      <c r="AB75" s="95"/>
      <c r="AC75" s="95"/>
      <c r="AD75" s="95"/>
      <c r="AE75" s="95"/>
      <c r="AF75" s="95"/>
      <c r="AG75" s="95"/>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c r="EO75" s="68"/>
      <c r="EP75" s="68"/>
      <c r="EQ75" s="68"/>
      <c r="ER75" s="68"/>
      <c r="ES75" s="68"/>
      <c r="ET75" s="68"/>
      <c r="EU75" s="68"/>
      <c r="EV75" s="68"/>
      <c r="EW75" s="68"/>
      <c r="EX75" s="68"/>
      <c r="EY75" s="68"/>
      <c r="EZ75" s="68"/>
      <c r="FA75" s="68"/>
      <c r="FB75" s="68"/>
    </row>
    <row r="76" spans="1:158" ht="12">
      <c r="A76" s="109"/>
      <c r="B76" s="110"/>
      <c r="C76" s="95"/>
      <c r="D76" s="95"/>
      <c r="E76" s="95"/>
      <c r="F76" s="95"/>
      <c r="G76" s="95"/>
      <c r="H76" s="95"/>
      <c r="I76" s="68"/>
      <c r="J76" s="68"/>
      <c r="K76" s="68"/>
      <c r="L76" s="68"/>
      <c r="M76" s="95"/>
      <c r="N76" s="95"/>
      <c r="O76" s="95"/>
      <c r="P76" s="95"/>
      <c r="Q76" s="95"/>
      <c r="R76" s="95"/>
      <c r="S76" s="95"/>
      <c r="T76" s="95"/>
      <c r="U76" s="95"/>
      <c r="V76" s="95"/>
      <c r="W76" s="95"/>
      <c r="X76" s="95"/>
      <c r="Y76" s="95"/>
      <c r="Z76" s="95"/>
      <c r="AA76" s="95"/>
      <c r="AB76" s="95"/>
      <c r="AC76" s="95"/>
      <c r="AD76" s="95"/>
      <c r="AE76" s="95"/>
      <c r="AF76" s="95"/>
      <c r="AG76" s="95"/>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c r="EO76" s="68"/>
      <c r="EP76" s="68"/>
      <c r="EQ76" s="68"/>
      <c r="ER76" s="68"/>
      <c r="ES76" s="68"/>
      <c r="ET76" s="68"/>
      <c r="EU76" s="68"/>
      <c r="EV76" s="68"/>
      <c r="EW76" s="68"/>
      <c r="EX76" s="68"/>
      <c r="EY76" s="68"/>
      <c r="EZ76" s="68"/>
      <c r="FA76" s="68"/>
      <c r="FB76" s="68"/>
    </row>
    <row r="77" spans="1:158" ht="12">
      <c r="A77" s="109"/>
      <c r="B77" s="110"/>
      <c r="C77" s="95"/>
      <c r="D77" s="95"/>
      <c r="E77" s="95"/>
      <c r="F77" s="95"/>
      <c r="G77" s="95"/>
      <c r="H77" s="95"/>
      <c r="I77" s="68"/>
      <c r="J77" s="68"/>
      <c r="K77" s="68"/>
      <c r="L77" s="68"/>
      <c r="M77" s="95"/>
      <c r="N77" s="95"/>
      <c r="O77" s="95"/>
      <c r="P77" s="95"/>
      <c r="Q77" s="95"/>
      <c r="R77" s="95"/>
      <c r="S77" s="95"/>
      <c r="T77" s="95"/>
      <c r="U77" s="95"/>
      <c r="V77" s="95"/>
      <c r="W77" s="95"/>
      <c r="X77" s="95"/>
      <c r="Y77" s="95"/>
      <c r="Z77" s="95"/>
      <c r="AA77" s="95"/>
      <c r="AB77" s="95"/>
      <c r="AC77" s="95"/>
      <c r="AD77" s="95"/>
      <c r="AE77" s="95"/>
      <c r="AF77" s="95"/>
      <c r="AG77" s="95"/>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c r="EO77" s="68"/>
      <c r="EP77" s="68"/>
      <c r="EQ77" s="68"/>
      <c r="ER77" s="68"/>
      <c r="ES77" s="68"/>
      <c r="ET77" s="68"/>
      <c r="EU77" s="68"/>
      <c r="EV77" s="68"/>
      <c r="EW77" s="68"/>
      <c r="EX77" s="68"/>
      <c r="EY77" s="68"/>
      <c r="EZ77" s="68"/>
      <c r="FA77" s="68"/>
      <c r="FB77" s="68"/>
    </row>
    <row r="78" spans="1:158" ht="12">
      <c r="A78" s="109"/>
      <c r="B78" s="110"/>
      <c r="C78" s="95"/>
      <c r="D78" s="95"/>
      <c r="E78" s="95"/>
      <c r="F78" s="95"/>
      <c r="G78" s="95"/>
      <c r="H78" s="95"/>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c r="EO78" s="68"/>
      <c r="EP78" s="68"/>
      <c r="EQ78" s="68"/>
      <c r="ER78" s="68"/>
      <c r="ES78" s="68"/>
      <c r="ET78" s="68"/>
      <c r="EU78" s="68"/>
      <c r="EV78" s="68"/>
      <c r="EW78" s="68"/>
      <c r="EX78" s="68"/>
      <c r="EY78" s="68"/>
      <c r="EZ78" s="68"/>
      <c r="FA78" s="68"/>
      <c r="FB78" s="68"/>
    </row>
    <row r="79" spans="1:158" ht="12">
      <c r="A79" s="109"/>
      <c r="B79" s="110"/>
      <c r="C79" s="95"/>
      <c r="D79" s="95"/>
      <c r="E79" s="95"/>
      <c r="F79" s="95"/>
      <c r="G79" s="95"/>
      <c r="H79" s="95"/>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c r="EO79" s="68"/>
      <c r="EP79" s="68"/>
      <c r="EQ79" s="68"/>
      <c r="ER79" s="68"/>
      <c r="ES79" s="68"/>
      <c r="ET79" s="68"/>
      <c r="EU79" s="68"/>
      <c r="EV79" s="68"/>
      <c r="EW79" s="68"/>
      <c r="EX79" s="68"/>
      <c r="EY79" s="68"/>
      <c r="EZ79" s="68"/>
      <c r="FA79" s="68"/>
      <c r="FB79" s="68"/>
    </row>
    <row r="80" spans="1:158" ht="12">
      <c r="A80" s="109"/>
      <c r="B80" s="110"/>
      <c r="C80" s="95"/>
      <c r="D80" s="95"/>
      <c r="E80" s="95"/>
      <c r="F80" s="95"/>
      <c r="G80" s="95"/>
      <c r="H80" s="95"/>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c r="EO80" s="68"/>
      <c r="EP80" s="68"/>
      <c r="EQ80" s="68"/>
      <c r="ER80" s="68"/>
      <c r="ES80" s="68"/>
      <c r="ET80" s="68"/>
      <c r="EU80" s="68"/>
      <c r="EV80" s="68"/>
      <c r="EW80" s="68"/>
      <c r="EX80" s="68"/>
      <c r="EY80" s="68"/>
      <c r="EZ80" s="68"/>
      <c r="FA80" s="68"/>
      <c r="FB80" s="68"/>
    </row>
    <row r="81" spans="1:28" ht="12">
      <c r="A81" s="94"/>
      <c r="B81" s="110"/>
      <c r="C81" s="109"/>
      <c r="D81" s="109"/>
      <c r="E81" s="109"/>
      <c r="F81" s="109"/>
      <c r="G81" s="109"/>
      <c r="Y81" s="35"/>
      <c r="Z81" s="35"/>
      <c r="AA81" s="35"/>
      <c r="AB81" s="35"/>
    </row>
    <row r="82" spans="1:7" ht="12">
      <c r="A82" s="94"/>
      <c r="B82" s="109"/>
      <c r="C82" s="109"/>
      <c r="D82" s="109"/>
      <c r="E82" s="109"/>
      <c r="F82" s="94"/>
      <c r="G82" s="109"/>
    </row>
    <row r="83" spans="1:7" ht="12">
      <c r="A83" s="94"/>
      <c r="B83" s="109"/>
      <c r="C83" s="109"/>
      <c r="D83" s="109"/>
      <c r="E83" s="109"/>
      <c r="F83" s="94"/>
      <c r="G83" s="109"/>
    </row>
    <row r="84" spans="1:7" ht="12">
      <c r="A84" s="94"/>
      <c r="B84" s="109"/>
      <c r="C84" s="109"/>
      <c r="D84" s="109"/>
      <c r="E84" s="109"/>
      <c r="F84" s="94"/>
      <c r="G84" s="109"/>
    </row>
  </sheetData>
  <sheetProtection/>
  <printOptions horizontalCentered="1"/>
  <pageMargins left="0" right="0" top="0.5905511811023623" bottom="0" header="0" footer="0.1968503937007874"/>
  <pageSetup blackAndWhite="1" firstPageNumber="83" useFirstPageNumber="1" horizontalDpi="300" verticalDpi="300" orientation="portrait" paperSize="9" scale="94" r:id="rId1"/>
  <headerFooter alignWithMargins="0">
    <oddHeader>&amp;C&amp;F</oddHeader>
    <oddFooter>&amp;C&amp;A</oddFooter>
  </headerFooter>
</worksheet>
</file>

<file path=xl/worksheets/sheet6.xml><?xml version="1.0" encoding="utf-8"?>
<worksheet xmlns="http://schemas.openxmlformats.org/spreadsheetml/2006/main" xmlns:r="http://schemas.openxmlformats.org/officeDocument/2006/relationships">
  <dimension ref="A1:Z99"/>
  <sheetViews>
    <sheetView view="pageBreakPreview" zoomScaleSheetLayoutView="100" zoomScalePageLayoutView="0" workbookViewId="0" topLeftCell="B1">
      <selection activeCell="J14" sqref="J14"/>
    </sheetView>
  </sheetViews>
  <sheetFormatPr defaultColWidth="9.00390625" defaultRowHeight="12.75"/>
  <cols>
    <col min="1" max="1" width="4.00390625" style="115" customWidth="1"/>
    <col min="2" max="2" width="12.875" style="115" customWidth="1"/>
    <col min="3" max="3" width="12.125" style="113" customWidth="1"/>
    <col min="4" max="4" width="19.125" style="113" customWidth="1"/>
    <col min="5" max="5" width="10.00390625" style="113" customWidth="1"/>
    <col min="6" max="6" width="16.25390625" style="113" customWidth="1"/>
    <col min="7" max="7" width="12.75390625" style="113" customWidth="1"/>
    <col min="8" max="8" width="19.625" style="113" customWidth="1"/>
    <col min="9" max="9" width="19.125" style="113" customWidth="1"/>
    <col min="10" max="10" width="17.875" style="113" customWidth="1"/>
    <col min="11" max="11" width="14.375" style="113" customWidth="1"/>
    <col min="12" max="12" width="19.375" style="113" customWidth="1"/>
    <col min="13" max="13" width="12.875" style="115" customWidth="1"/>
    <col min="14" max="14" width="4.75390625" style="115" customWidth="1"/>
    <col min="15" max="16384" width="9.125" style="115" customWidth="1"/>
  </cols>
  <sheetData>
    <row r="1" spans="1:14" ht="17.25">
      <c r="A1" s="111"/>
      <c r="B1" s="111"/>
      <c r="C1" s="112" t="s">
        <v>633</v>
      </c>
      <c r="E1" s="114"/>
      <c r="F1" s="114"/>
      <c r="G1" s="114"/>
      <c r="H1" s="114"/>
      <c r="I1" s="114"/>
      <c r="J1" s="114"/>
      <c r="K1" s="114"/>
      <c r="L1" s="1159"/>
      <c r="M1" s="111"/>
      <c r="N1" s="111"/>
    </row>
    <row r="2" spans="1:15" ht="17.25">
      <c r="A2" s="111"/>
      <c r="B2" s="111"/>
      <c r="C2" s="112"/>
      <c r="E2" s="114"/>
      <c r="F2" s="114"/>
      <c r="G2" s="114"/>
      <c r="H2" s="114"/>
      <c r="I2" s="114"/>
      <c r="J2" s="114"/>
      <c r="K2" s="114"/>
      <c r="L2" s="1160"/>
      <c r="M2" s="155"/>
      <c r="N2" s="155"/>
      <c r="O2" s="144"/>
    </row>
    <row r="3" spans="1:15" ht="12">
      <c r="A3" s="116"/>
      <c r="B3" s="117"/>
      <c r="C3" s="118" t="s">
        <v>247</v>
      </c>
      <c r="D3" s="119"/>
      <c r="E3" s="118" t="s">
        <v>248</v>
      </c>
      <c r="F3" s="119"/>
      <c r="G3" s="120" t="s">
        <v>249</v>
      </c>
      <c r="H3" s="121"/>
      <c r="I3" s="118" t="s">
        <v>250</v>
      </c>
      <c r="J3" s="119"/>
      <c r="K3" s="119"/>
      <c r="L3" s="121"/>
      <c r="M3" s="123"/>
      <c r="N3" s="155"/>
      <c r="O3" s="155"/>
    </row>
    <row r="4" spans="1:15" ht="12">
      <c r="A4" s="123" t="s">
        <v>7</v>
      </c>
      <c r="B4" s="123" t="s">
        <v>8</v>
      </c>
      <c r="C4" s="124" t="s">
        <v>251</v>
      </c>
      <c r="D4" s="124" t="s">
        <v>252</v>
      </c>
      <c r="E4" s="125" t="s">
        <v>251</v>
      </c>
      <c r="F4" s="125" t="s">
        <v>252</v>
      </c>
      <c r="G4" s="126" t="s">
        <v>251</v>
      </c>
      <c r="H4" s="126" t="s">
        <v>252</v>
      </c>
      <c r="I4" s="124" t="s">
        <v>253</v>
      </c>
      <c r="J4" s="124" t="s">
        <v>254</v>
      </c>
      <c r="K4" s="124" t="s">
        <v>255</v>
      </c>
      <c r="L4" s="126" t="s">
        <v>634</v>
      </c>
      <c r="M4" s="123"/>
      <c r="N4" s="155"/>
      <c r="O4" s="155"/>
    </row>
    <row r="5" spans="1:15" ht="12">
      <c r="A5" s="116"/>
      <c r="B5" s="116"/>
      <c r="C5" s="127" t="s">
        <v>257</v>
      </c>
      <c r="D5" s="127" t="s">
        <v>33</v>
      </c>
      <c r="E5" s="127" t="s">
        <v>257</v>
      </c>
      <c r="F5" s="127" t="s">
        <v>33</v>
      </c>
      <c r="G5" s="128" t="s">
        <v>257</v>
      </c>
      <c r="H5" s="128" t="s">
        <v>33</v>
      </c>
      <c r="I5" s="127" t="s">
        <v>33</v>
      </c>
      <c r="J5" s="127" t="s">
        <v>33</v>
      </c>
      <c r="K5" s="127" t="s">
        <v>33</v>
      </c>
      <c r="L5" s="128" t="s">
        <v>33</v>
      </c>
      <c r="M5" s="122"/>
      <c r="N5" s="155"/>
      <c r="O5" s="155"/>
    </row>
    <row r="6" spans="1:23" ht="12">
      <c r="A6" s="122"/>
      <c r="B6" s="129" t="s">
        <v>616</v>
      </c>
      <c r="C6" s="130">
        <v>22877665</v>
      </c>
      <c r="D6" s="130">
        <v>461989486464</v>
      </c>
      <c r="E6" s="130">
        <v>848333</v>
      </c>
      <c r="F6" s="130">
        <v>7692136945</v>
      </c>
      <c r="G6" s="131">
        <v>23725998</v>
      </c>
      <c r="H6" s="131">
        <v>469681623409</v>
      </c>
      <c r="I6" s="130">
        <v>343196576572</v>
      </c>
      <c r="J6" s="130">
        <v>103836558529</v>
      </c>
      <c r="K6" s="132">
        <v>0</v>
      </c>
      <c r="L6" s="131">
        <v>22648488308</v>
      </c>
      <c r="M6" s="133"/>
      <c r="N6" s="143"/>
      <c r="O6" s="143"/>
      <c r="P6" s="135"/>
      <c r="Q6" s="135"/>
      <c r="R6" s="135"/>
      <c r="S6" s="135"/>
      <c r="T6" s="135"/>
      <c r="U6" s="135"/>
      <c r="V6" s="135"/>
      <c r="W6" s="135"/>
    </row>
    <row r="7" spans="1:23" ht="12">
      <c r="A7" s="122"/>
      <c r="B7" s="136" t="s">
        <v>158</v>
      </c>
      <c r="C7" s="130">
        <v>23139479</v>
      </c>
      <c r="D7" s="130">
        <v>470870702444</v>
      </c>
      <c r="E7" s="130">
        <v>843414</v>
      </c>
      <c r="F7" s="130">
        <v>7542270440</v>
      </c>
      <c r="G7" s="130">
        <v>23982893</v>
      </c>
      <c r="H7" s="131">
        <v>478412972884</v>
      </c>
      <c r="I7" s="130">
        <v>349893969082</v>
      </c>
      <c r="J7" s="130">
        <v>105305894076</v>
      </c>
      <c r="K7" s="132">
        <v>0</v>
      </c>
      <c r="L7" s="131">
        <v>23213109726</v>
      </c>
      <c r="M7" s="133"/>
      <c r="N7" s="143"/>
      <c r="O7" s="143"/>
      <c r="P7" s="135"/>
      <c r="Q7" s="135"/>
      <c r="R7" s="135"/>
      <c r="S7" s="135"/>
      <c r="T7" s="135"/>
      <c r="U7" s="135"/>
      <c r="V7" s="135"/>
      <c r="W7" s="135"/>
    </row>
    <row r="8" spans="1:23" ht="12">
      <c r="A8" s="137"/>
      <c r="B8" s="136" t="s">
        <v>185</v>
      </c>
      <c r="C8" s="130">
        <v>23412375</v>
      </c>
      <c r="D8" s="130">
        <v>481706263957</v>
      </c>
      <c r="E8" s="130">
        <v>847304</v>
      </c>
      <c r="F8" s="130">
        <v>7557067011</v>
      </c>
      <c r="G8" s="130">
        <v>24259679</v>
      </c>
      <c r="H8" s="131">
        <v>489263330968</v>
      </c>
      <c r="I8" s="130">
        <v>358318942703</v>
      </c>
      <c r="J8" s="130">
        <v>108094619798</v>
      </c>
      <c r="K8" s="130">
        <v>0</v>
      </c>
      <c r="L8" s="131">
        <v>22849768467</v>
      </c>
      <c r="M8" s="133"/>
      <c r="N8" s="143"/>
      <c r="O8" s="143"/>
      <c r="P8" s="135"/>
      <c r="Q8" s="135"/>
      <c r="R8" s="135"/>
      <c r="S8" s="135"/>
      <c r="T8" s="135"/>
      <c r="U8" s="135"/>
      <c r="V8" s="135"/>
      <c r="W8" s="135"/>
    </row>
    <row r="9" spans="1:23" ht="12">
      <c r="A9" s="138"/>
      <c r="B9" s="136" t="s">
        <v>465</v>
      </c>
      <c r="C9" s="130">
        <v>23515258</v>
      </c>
      <c r="D9" s="130">
        <v>497995973237</v>
      </c>
      <c r="E9" s="130">
        <v>842651</v>
      </c>
      <c r="F9" s="130">
        <v>7331840268</v>
      </c>
      <c r="G9" s="130">
        <v>24357909</v>
      </c>
      <c r="H9" s="139">
        <v>505327813505</v>
      </c>
      <c r="I9" s="130">
        <v>369969511423</v>
      </c>
      <c r="J9" s="130">
        <v>113741789750</v>
      </c>
      <c r="K9" s="130">
        <v>0</v>
      </c>
      <c r="L9" s="131">
        <v>21616512332</v>
      </c>
      <c r="M9" s="133"/>
      <c r="N9" s="143"/>
      <c r="O9" s="143"/>
      <c r="P9" s="135"/>
      <c r="Q9" s="135"/>
      <c r="R9" s="135"/>
      <c r="S9" s="135"/>
      <c r="T9" s="135"/>
      <c r="U9" s="135"/>
      <c r="V9" s="135"/>
      <c r="W9" s="135"/>
    </row>
    <row r="10" spans="1:23" ht="12">
      <c r="A10" s="122"/>
      <c r="B10" s="140" t="s">
        <v>466</v>
      </c>
      <c r="C10" s="402">
        <v>23071829</v>
      </c>
      <c r="D10" s="402">
        <v>491841507123</v>
      </c>
      <c r="E10" s="402">
        <v>794895</v>
      </c>
      <c r="F10" s="402">
        <v>6926512865</v>
      </c>
      <c r="G10" s="402">
        <v>23866724</v>
      </c>
      <c r="H10" s="403">
        <v>498768019988</v>
      </c>
      <c r="I10" s="402">
        <v>363988888324</v>
      </c>
      <c r="J10" s="402">
        <v>115092103001</v>
      </c>
      <c r="K10" s="402">
        <v>0</v>
      </c>
      <c r="L10" s="403">
        <v>19687028663</v>
      </c>
      <c r="M10" s="407"/>
      <c r="N10" s="228"/>
      <c r="O10" s="143"/>
      <c r="P10" s="135"/>
      <c r="Q10" s="135"/>
      <c r="R10" s="135"/>
      <c r="S10" s="135"/>
      <c r="T10" s="135"/>
      <c r="U10" s="135"/>
      <c r="V10" s="135"/>
      <c r="W10" s="135"/>
    </row>
    <row r="11" spans="1:23" ht="12">
      <c r="A11" s="122"/>
      <c r="B11" s="123" t="s">
        <v>186</v>
      </c>
      <c r="C11" s="130">
        <v>20635083</v>
      </c>
      <c r="D11" s="130">
        <v>444385997930</v>
      </c>
      <c r="E11" s="130">
        <v>712173</v>
      </c>
      <c r="F11" s="130">
        <v>6309643447</v>
      </c>
      <c r="G11" s="130">
        <v>21347256</v>
      </c>
      <c r="H11" s="131">
        <v>450695641377</v>
      </c>
      <c r="I11" s="130">
        <v>329254141126</v>
      </c>
      <c r="J11" s="130">
        <v>103442633150</v>
      </c>
      <c r="K11" s="130">
        <v>0</v>
      </c>
      <c r="L11" s="131">
        <v>17998867101</v>
      </c>
      <c r="M11" s="123"/>
      <c r="N11" s="143"/>
      <c r="O11" s="143"/>
      <c r="P11" s="135"/>
      <c r="Q11" s="135"/>
      <c r="R11" s="135"/>
      <c r="S11" s="135"/>
      <c r="T11" s="135"/>
      <c r="U11" s="135"/>
      <c r="V11" s="135"/>
      <c r="W11" s="135"/>
    </row>
    <row r="12" spans="1:23" ht="12">
      <c r="A12" s="122"/>
      <c r="B12" s="123" t="s">
        <v>187</v>
      </c>
      <c r="C12" s="130">
        <v>1048233</v>
      </c>
      <c r="D12" s="130">
        <v>24015253242</v>
      </c>
      <c r="E12" s="130">
        <v>25717</v>
      </c>
      <c r="F12" s="130">
        <v>216713386</v>
      </c>
      <c r="G12" s="130">
        <v>1073950</v>
      </c>
      <c r="H12" s="131">
        <v>24231966628</v>
      </c>
      <c r="I12" s="130">
        <v>17729213402</v>
      </c>
      <c r="J12" s="130">
        <v>5619705163</v>
      </c>
      <c r="K12" s="130">
        <v>0</v>
      </c>
      <c r="L12" s="131">
        <v>883048063</v>
      </c>
      <c r="M12" s="123"/>
      <c r="N12" s="143"/>
      <c r="O12" s="143"/>
      <c r="P12" s="135"/>
      <c r="Q12" s="135"/>
      <c r="R12" s="135"/>
      <c r="S12" s="135"/>
      <c r="T12" s="135"/>
      <c r="U12" s="135"/>
      <c r="V12" s="135"/>
      <c r="W12" s="135"/>
    </row>
    <row r="13" spans="1:23" ht="12">
      <c r="A13" s="122"/>
      <c r="B13" s="123" t="s">
        <v>36</v>
      </c>
      <c r="C13" s="130">
        <v>21683316</v>
      </c>
      <c r="D13" s="130">
        <v>468401251172</v>
      </c>
      <c r="E13" s="130">
        <v>737890</v>
      </c>
      <c r="F13" s="130">
        <v>6526356833</v>
      </c>
      <c r="G13" s="130">
        <v>22421206</v>
      </c>
      <c r="H13" s="131">
        <v>474927608005</v>
      </c>
      <c r="I13" s="130">
        <v>346983354528</v>
      </c>
      <c r="J13" s="130">
        <v>109062338313</v>
      </c>
      <c r="K13" s="130">
        <v>0</v>
      </c>
      <c r="L13" s="131">
        <v>18881915164</v>
      </c>
      <c r="M13" s="123"/>
      <c r="N13" s="143"/>
      <c r="O13" s="143"/>
      <c r="P13" s="135"/>
      <c r="Q13" s="135"/>
      <c r="R13" s="135"/>
      <c r="S13" s="135"/>
      <c r="T13" s="135"/>
      <c r="U13" s="135"/>
      <c r="V13" s="135"/>
      <c r="W13" s="135"/>
    </row>
    <row r="14" spans="1:26" ht="12">
      <c r="A14" s="122"/>
      <c r="B14" s="123" t="s">
        <v>38</v>
      </c>
      <c r="C14" s="130">
        <v>1388513</v>
      </c>
      <c r="D14" s="130">
        <v>23440255951</v>
      </c>
      <c r="E14" s="130">
        <v>57005</v>
      </c>
      <c r="F14" s="130">
        <v>400156032</v>
      </c>
      <c r="G14" s="130">
        <v>1445518</v>
      </c>
      <c r="H14" s="131">
        <v>23840411983</v>
      </c>
      <c r="I14" s="130">
        <v>17005533796</v>
      </c>
      <c r="J14" s="130">
        <v>6029764688</v>
      </c>
      <c r="K14" s="130">
        <v>0</v>
      </c>
      <c r="L14" s="131">
        <v>805113499</v>
      </c>
      <c r="M14" s="123"/>
      <c r="N14" s="143"/>
      <c r="O14" s="143"/>
      <c r="P14" s="135"/>
      <c r="Q14" s="135"/>
      <c r="R14" s="135"/>
      <c r="S14" s="135"/>
      <c r="T14" s="135"/>
      <c r="U14" s="135"/>
      <c r="V14" s="135"/>
      <c r="W14" s="135"/>
      <c r="X14" s="111"/>
      <c r="Y14" s="111"/>
      <c r="Z14" s="111"/>
    </row>
    <row r="15" spans="1:26" ht="12">
      <c r="A15" s="122"/>
      <c r="B15" s="122"/>
      <c r="C15" s="130"/>
      <c r="D15" s="130"/>
      <c r="E15" s="130"/>
      <c r="F15" s="130"/>
      <c r="G15" s="131"/>
      <c r="H15" s="131"/>
      <c r="I15" s="130"/>
      <c r="J15" s="130"/>
      <c r="K15" s="130"/>
      <c r="L15" s="131"/>
      <c r="M15" s="122"/>
      <c r="N15" s="143"/>
      <c r="O15" s="143"/>
      <c r="P15" s="135"/>
      <c r="Q15" s="135"/>
      <c r="R15" s="135"/>
      <c r="S15" s="135"/>
      <c r="T15" s="135"/>
      <c r="U15" s="135"/>
      <c r="V15" s="135"/>
      <c r="W15" s="135"/>
      <c r="X15" s="111"/>
      <c r="Y15" s="111"/>
      <c r="Z15" s="111"/>
    </row>
    <row r="16" spans="1:23" ht="11.25" customHeight="1">
      <c r="A16" s="122">
        <v>1</v>
      </c>
      <c r="B16" s="141" t="s">
        <v>40</v>
      </c>
      <c r="C16" s="142">
        <v>6018226</v>
      </c>
      <c r="D16" s="142">
        <v>128321330831</v>
      </c>
      <c r="E16" s="130">
        <v>212708</v>
      </c>
      <c r="F16" s="130">
        <v>1884556441</v>
      </c>
      <c r="G16" s="142">
        <v>6230934</v>
      </c>
      <c r="H16" s="142">
        <v>130205887272</v>
      </c>
      <c r="I16" s="142">
        <v>95152803278</v>
      </c>
      <c r="J16" s="142">
        <v>29883276459</v>
      </c>
      <c r="K16" s="142">
        <v>0</v>
      </c>
      <c r="L16" s="142">
        <v>5169807535</v>
      </c>
      <c r="M16" s="141"/>
      <c r="N16" s="143"/>
      <c r="O16" s="143"/>
      <c r="P16" s="135"/>
      <c r="Q16" s="135"/>
      <c r="R16" s="135"/>
      <c r="S16" s="135"/>
      <c r="T16" s="135"/>
      <c r="U16" s="135"/>
      <c r="V16" s="135"/>
      <c r="W16" s="135"/>
    </row>
    <row r="17" spans="1:23" ht="11.25" customHeight="1">
      <c r="A17" s="122">
        <v>2</v>
      </c>
      <c r="B17" s="141" t="s">
        <v>41</v>
      </c>
      <c r="C17" s="142">
        <v>2018419</v>
      </c>
      <c r="D17" s="142">
        <v>44086180099</v>
      </c>
      <c r="E17" s="130">
        <v>60027</v>
      </c>
      <c r="F17" s="130">
        <v>520526807</v>
      </c>
      <c r="G17" s="142">
        <v>2078446</v>
      </c>
      <c r="H17" s="142">
        <v>44606706906</v>
      </c>
      <c r="I17" s="142">
        <v>32568376832</v>
      </c>
      <c r="J17" s="142">
        <v>10305347990</v>
      </c>
      <c r="K17" s="142">
        <v>0</v>
      </c>
      <c r="L17" s="142">
        <v>1732982084</v>
      </c>
      <c r="M17" s="141"/>
      <c r="N17" s="143"/>
      <c r="O17" s="143"/>
      <c r="P17" s="135"/>
      <c r="Q17" s="135"/>
      <c r="R17" s="135"/>
      <c r="S17" s="135"/>
      <c r="T17" s="135"/>
      <c r="U17" s="135"/>
      <c r="V17" s="135"/>
      <c r="W17" s="135"/>
    </row>
    <row r="18" spans="1:23" ht="11.25" customHeight="1">
      <c r="A18" s="122">
        <v>3</v>
      </c>
      <c r="B18" s="141" t="s">
        <v>42</v>
      </c>
      <c r="C18" s="142">
        <v>1785271</v>
      </c>
      <c r="D18" s="142">
        <v>40565701709</v>
      </c>
      <c r="E18" s="130">
        <v>79925</v>
      </c>
      <c r="F18" s="130">
        <v>751418573</v>
      </c>
      <c r="G18" s="142">
        <v>1865196</v>
      </c>
      <c r="H18" s="142">
        <v>41317120282</v>
      </c>
      <c r="I18" s="142">
        <v>30187335919</v>
      </c>
      <c r="J18" s="142">
        <v>9389180250</v>
      </c>
      <c r="K18" s="142">
        <v>0</v>
      </c>
      <c r="L18" s="142">
        <v>1740604113</v>
      </c>
      <c r="M18" s="141"/>
      <c r="N18" s="143"/>
      <c r="O18" s="143"/>
      <c r="P18" s="135"/>
      <c r="Q18" s="135"/>
      <c r="R18" s="135"/>
      <c r="S18" s="135"/>
      <c r="T18" s="135"/>
      <c r="U18" s="135"/>
      <c r="V18" s="135"/>
      <c r="W18" s="135"/>
    </row>
    <row r="19" spans="1:23" ht="11.25" customHeight="1">
      <c r="A19" s="122">
        <v>4</v>
      </c>
      <c r="B19" s="141" t="s">
        <v>43</v>
      </c>
      <c r="C19" s="142">
        <v>1150934</v>
      </c>
      <c r="D19" s="142">
        <v>24020855268</v>
      </c>
      <c r="E19" s="130">
        <v>34088</v>
      </c>
      <c r="F19" s="130">
        <v>303154137</v>
      </c>
      <c r="G19" s="142">
        <v>1185022</v>
      </c>
      <c r="H19" s="142">
        <v>24324009405</v>
      </c>
      <c r="I19" s="142">
        <v>17791586814</v>
      </c>
      <c r="J19" s="142">
        <v>5485646219</v>
      </c>
      <c r="K19" s="142">
        <v>0</v>
      </c>
      <c r="L19" s="142">
        <v>1046776372</v>
      </c>
      <c r="M19" s="141"/>
      <c r="N19" s="143"/>
      <c r="O19" s="143"/>
      <c r="P19" s="135"/>
      <c r="Q19" s="135"/>
      <c r="R19" s="135"/>
      <c r="S19" s="135"/>
      <c r="T19" s="135"/>
      <c r="U19" s="135"/>
      <c r="V19" s="135"/>
      <c r="W19" s="135"/>
    </row>
    <row r="20" spans="1:23" ht="11.25" customHeight="1">
      <c r="A20" s="122">
        <v>5</v>
      </c>
      <c r="B20" s="141" t="s">
        <v>44</v>
      </c>
      <c r="C20" s="142">
        <v>1661033</v>
      </c>
      <c r="D20" s="142">
        <v>34697773951</v>
      </c>
      <c r="E20" s="130">
        <v>75317</v>
      </c>
      <c r="F20" s="130">
        <v>661191872</v>
      </c>
      <c r="G20" s="142">
        <v>1736350</v>
      </c>
      <c r="H20" s="142">
        <v>35358965823</v>
      </c>
      <c r="I20" s="142">
        <v>25786720522</v>
      </c>
      <c r="J20" s="142">
        <v>8082577325</v>
      </c>
      <c r="K20" s="142">
        <v>0</v>
      </c>
      <c r="L20" s="142">
        <v>1489667976</v>
      </c>
      <c r="M20" s="141"/>
      <c r="N20" s="143"/>
      <c r="O20" s="143"/>
      <c r="P20" s="135"/>
      <c r="Q20" s="135"/>
      <c r="R20" s="135"/>
      <c r="S20" s="135"/>
      <c r="T20" s="135"/>
      <c r="U20" s="135"/>
      <c r="V20" s="135"/>
      <c r="W20" s="135"/>
    </row>
    <row r="21" spans="1:23" ht="11.25" customHeight="1">
      <c r="A21" s="122">
        <v>6</v>
      </c>
      <c r="B21" s="141" t="s">
        <v>45</v>
      </c>
      <c r="C21" s="142">
        <v>209025</v>
      </c>
      <c r="D21" s="142">
        <v>4499636496</v>
      </c>
      <c r="E21" s="130">
        <v>7797</v>
      </c>
      <c r="F21" s="130">
        <v>66776705</v>
      </c>
      <c r="G21" s="142">
        <v>216822</v>
      </c>
      <c r="H21" s="142">
        <v>4566413201</v>
      </c>
      <c r="I21" s="142">
        <v>3329450419</v>
      </c>
      <c r="J21" s="142">
        <v>1071815686</v>
      </c>
      <c r="K21" s="142">
        <v>0</v>
      </c>
      <c r="L21" s="142">
        <v>165147096</v>
      </c>
      <c r="M21" s="141"/>
      <c r="N21" s="143"/>
      <c r="O21" s="143"/>
      <c r="P21" s="135"/>
      <c r="Q21" s="135"/>
      <c r="R21" s="135"/>
      <c r="S21" s="135"/>
      <c r="T21" s="135"/>
      <c r="U21" s="135"/>
      <c r="V21" s="135"/>
      <c r="W21" s="135"/>
    </row>
    <row r="22" spans="1:23" ht="11.25" customHeight="1">
      <c r="A22" s="122">
        <v>7</v>
      </c>
      <c r="B22" s="141" t="s">
        <v>46</v>
      </c>
      <c r="C22" s="142">
        <v>377233</v>
      </c>
      <c r="D22" s="142">
        <v>7574795037</v>
      </c>
      <c r="E22" s="130">
        <v>16183</v>
      </c>
      <c r="F22" s="130">
        <v>128779745</v>
      </c>
      <c r="G22" s="142">
        <v>393416</v>
      </c>
      <c r="H22" s="142">
        <v>7703574782</v>
      </c>
      <c r="I22" s="142">
        <v>5613630719</v>
      </c>
      <c r="J22" s="142">
        <v>1818529577</v>
      </c>
      <c r="K22" s="142">
        <v>0</v>
      </c>
      <c r="L22" s="142">
        <v>271414486</v>
      </c>
      <c r="M22" s="141"/>
      <c r="N22" s="143"/>
      <c r="O22" s="143"/>
      <c r="P22" s="135"/>
      <c r="Q22" s="135"/>
      <c r="R22" s="135"/>
      <c r="S22" s="135"/>
      <c r="T22" s="135"/>
      <c r="U22" s="135"/>
      <c r="V22" s="135"/>
      <c r="W22" s="135"/>
    </row>
    <row r="23" spans="1:23" ht="11.25" customHeight="1">
      <c r="A23" s="122">
        <v>8</v>
      </c>
      <c r="B23" s="141" t="s">
        <v>47</v>
      </c>
      <c r="C23" s="142">
        <v>731825</v>
      </c>
      <c r="D23" s="142">
        <v>16013158867</v>
      </c>
      <c r="E23" s="130">
        <v>31898</v>
      </c>
      <c r="F23" s="130">
        <v>320379038</v>
      </c>
      <c r="G23" s="142">
        <v>763723</v>
      </c>
      <c r="H23" s="142">
        <v>16333537905</v>
      </c>
      <c r="I23" s="142">
        <v>11976533026</v>
      </c>
      <c r="J23" s="142">
        <v>3737850320</v>
      </c>
      <c r="K23" s="142">
        <v>0</v>
      </c>
      <c r="L23" s="142">
        <v>619154559</v>
      </c>
      <c r="M23" s="141"/>
      <c r="N23" s="143"/>
      <c r="O23" s="143"/>
      <c r="P23" s="135"/>
      <c r="Q23" s="135"/>
      <c r="R23" s="135"/>
      <c r="S23" s="135"/>
      <c r="T23" s="135"/>
      <c r="U23" s="135"/>
      <c r="V23" s="135"/>
      <c r="W23" s="135"/>
    </row>
    <row r="24" spans="1:23" ht="11.25" customHeight="1">
      <c r="A24" s="122">
        <v>9</v>
      </c>
      <c r="B24" s="141" t="s">
        <v>48</v>
      </c>
      <c r="C24" s="142">
        <v>114862</v>
      </c>
      <c r="D24" s="142">
        <v>3169569799</v>
      </c>
      <c r="E24" s="130">
        <v>3565</v>
      </c>
      <c r="F24" s="130">
        <v>35053434</v>
      </c>
      <c r="G24" s="142">
        <v>118427</v>
      </c>
      <c r="H24" s="142">
        <v>3204623233</v>
      </c>
      <c r="I24" s="142">
        <v>2349732550</v>
      </c>
      <c r="J24" s="142">
        <v>719011332</v>
      </c>
      <c r="K24" s="142">
        <v>0</v>
      </c>
      <c r="L24" s="142">
        <v>135879351</v>
      </c>
      <c r="M24" s="141"/>
      <c r="N24" s="143"/>
      <c r="O24" s="143"/>
      <c r="P24" s="135"/>
      <c r="Q24" s="135"/>
      <c r="R24" s="135"/>
      <c r="S24" s="135"/>
      <c r="T24" s="135"/>
      <c r="U24" s="135"/>
      <c r="V24" s="135"/>
      <c r="W24" s="135"/>
    </row>
    <row r="25" spans="1:23" s="144" customFormat="1" ht="11.25" customHeight="1">
      <c r="A25" s="122">
        <v>11</v>
      </c>
      <c r="B25" s="141" t="s">
        <v>50</v>
      </c>
      <c r="C25" s="142">
        <v>1168160</v>
      </c>
      <c r="D25" s="142">
        <v>23354231951</v>
      </c>
      <c r="E25" s="130">
        <v>28238</v>
      </c>
      <c r="F25" s="130">
        <v>247185673</v>
      </c>
      <c r="G25" s="142">
        <v>1196398</v>
      </c>
      <c r="H25" s="142">
        <v>23601417624</v>
      </c>
      <c r="I25" s="142">
        <v>17260568406</v>
      </c>
      <c r="J25" s="142">
        <v>5296816026</v>
      </c>
      <c r="K25" s="142">
        <v>0</v>
      </c>
      <c r="L25" s="142">
        <v>1044033192</v>
      </c>
      <c r="M25" s="141"/>
      <c r="N25" s="143"/>
      <c r="O25" s="143"/>
      <c r="P25" s="143"/>
      <c r="Q25" s="143"/>
      <c r="R25" s="143"/>
      <c r="S25" s="143"/>
      <c r="T25" s="143"/>
      <c r="U25" s="143"/>
      <c r="V25" s="143"/>
      <c r="W25" s="143"/>
    </row>
    <row r="26" spans="1:23" ht="14.25" customHeight="1">
      <c r="A26" s="122">
        <v>13</v>
      </c>
      <c r="B26" s="141" t="s">
        <v>51</v>
      </c>
      <c r="C26" s="142">
        <v>182285</v>
      </c>
      <c r="D26" s="142">
        <v>4490619603</v>
      </c>
      <c r="E26" s="130">
        <v>4980</v>
      </c>
      <c r="F26" s="130">
        <v>43130410</v>
      </c>
      <c r="G26" s="142">
        <v>187265</v>
      </c>
      <c r="H26" s="142">
        <v>4533750013</v>
      </c>
      <c r="I26" s="142">
        <v>3318551517</v>
      </c>
      <c r="J26" s="142">
        <v>1038615528</v>
      </c>
      <c r="K26" s="142">
        <v>0</v>
      </c>
      <c r="L26" s="142">
        <v>176582968</v>
      </c>
      <c r="M26" s="141"/>
      <c r="N26" s="143"/>
      <c r="O26" s="143"/>
      <c r="P26" s="135"/>
      <c r="Q26" s="135"/>
      <c r="R26" s="135"/>
      <c r="S26" s="135"/>
      <c r="T26" s="135"/>
      <c r="U26" s="135"/>
      <c r="V26" s="135"/>
      <c r="W26" s="135"/>
    </row>
    <row r="27" spans="1:23" ht="11.25" customHeight="1">
      <c r="A27" s="122">
        <v>14</v>
      </c>
      <c r="B27" s="141" t="s">
        <v>52</v>
      </c>
      <c r="C27" s="142">
        <v>175163</v>
      </c>
      <c r="D27" s="142">
        <v>3819903954</v>
      </c>
      <c r="E27" s="130">
        <v>4522</v>
      </c>
      <c r="F27" s="130">
        <v>31253791</v>
      </c>
      <c r="G27" s="142">
        <v>179685</v>
      </c>
      <c r="H27" s="142">
        <v>3851157745</v>
      </c>
      <c r="I27" s="142">
        <v>2818828424</v>
      </c>
      <c r="J27" s="142">
        <v>887648879</v>
      </c>
      <c r="K27" s="142">
        <v>0</v>
      </c>
      <c r="L27" s="142">
        <v>144680442</v>
      </c>
      <c r="M27" s="141"/>
      <c r="N27" s="143"/>
      <c r="O27" s="143"/>
      <c r="P27" s="135"/>
      <c r="Q27" s="135"/>
      <c r="R27" s="135"/>
      <c r="S27" s="135"/>
      <c r="T27" s="135"/>
      <c r="U27" s="135"/>
      <c r="V27" s="135"/>
      <c r="W27" s="135"/>
    </row>
    <row r="28" spans="1:23" ht="11.25" customHeight="1">
      <c r="A28" s="122">
        <v>15</v>
      </c>
      <c r="B28" s="123" t="s">
        <v>188</v>
      </c>
      <c r="C28" s="142">
        <v>902683</v>
      </c>
      <c r="D28" s="142">
        <v>18414580389</v>
      </c>
      <c r="E28" s="130">
        <v>33066</v>
      </c>
      <c r="F28" s="130">
        <v>291836547</v>
      </c>
      <c r="G28" s="142">
        <v>935749</v>
      </c>
      <c r="H28" s="142">
        <v>18706416936</v>
      </c>
      <c r="I28" s="142">
        <v>13676974538</v>
      </c>
      <c r="J28" s="142">
        <v>4154361359</v>
      </c>
      <c r="K28" s="142">
        <v>0</v>
      </c>
      <c r="L28" s="142">
        <v>875081039</v>
      </c>
      <c r="M28" s="123"/>
      <c r="N28" s="143"/>
      <c r="O28" s="143"/>
      <c r="P28" s="135"/>
      <c r="Q28" s="135"/>
      <c r="R28" s="135"/>
      <c r="S28" s="135"/>
      <c r="T28" s="135"/>
      <c r="U28" s="135"/>
      <c r="V28" s="135"/>
      <c r="W28" s="135"/>
    </row>
    <row r="29" spans="1:23" ht="11.25" customHeight="1">
      <c r="A29" s="122">
        <v>16</v>
      </c>
      <c r="B29" s="141" t="s">
        <v>54</v>
      </c>
      <c r="C29" s="142">
        <v>353151</v>
      </c>
      <c r="D29" s="142">
        <v>7987012814</v>
      </c>
      <c r="E29" s="130">
        <v>10342</v>
      </c>
      <c r="F29" s="130">
        <v>85923881</v>
      </c>
      <c r="G29" s="142">
        <v>363493</v>
      </c>
      <c r="H29" s="142">
        <v>8072936695</v>
      </c>
      <c r="I29" s="142">
        <v>5918384535</v>
      </c>
      <c r="J29" s="142">
        <v>1830893510</v>
      </c>
      <c r="K29" s="142">
        <v>0</v>
      </c>
      <c r="L29" s="142">
        <v>323658650</v>
      </c>
      <c r="M29" s="141"/>
      <c r="N29" s="143"/>
      <c r="O29" s="143"/>
      <c r="P29" s="135"/>
      <c r="Q29" s="135"/>
      <c r="R29" s="135"/>
      <c r="S29" s="135"/>
      <c r="T29" s="135"/>
      <c r="U29" s="135"/>
      <c r="V29" s="135"/>
      <c r="W29" s="135"/>
    </row>
    <row r="30" spans="1:23" ht="11.25" customHeight="1">
      <c r="A30" s="122">
        <v>17</v>
      </c>
      <c r="B30" s="123" t="s">
        <v>55</v>
      </c>
      <c r="C30" s="142">
        <v>406581</v>
      </c>
      <c r="D30" s="142">
        <v>8447154691</v>
      </c>
      <c r="E30" s="130">
        <v>11140</v>
      </c>
      <c r="F30" s="130">
        <v>96106909</v>
      </c>
      <c r="G30" s="142">
        <v>417721</v>
      </c>
      <c r="H30" s="142">
        <v>8543261600</v>
      </c>
      <c r="I30" s="142">
        <v>6249909484</v>
      </c>
      <c r="J30" s="142">
        <v>1958334509</v>
      </c>
      <c r="K30" s="142">
        <v>0</v>
      </c>
      <c r="L30" s="142">
        <v>335017607</v>
      </c>
      <c r="M30" s="123"/>
      <c r="N30" s="143"/>
      <c r="O30" s="143"/>
      <c r="P30" s="135"/>
      <c r="Q30" s="135"/>
      <c r="R30" s="135"/>
      <c r="S30" s="135"/>
      <c r="T30" s="135"/>
      <c r="U30" s="135"/>
      <c r="V30" s="135"/>
      <c r="W30" s="135"/>
    </row>
    <row r="31" spans="1:23" ht="11.25" customHeight="1">
      <c r="A31" s="122">
        <v>18</v>
      </c>
      <c r="B31" s="123" t="s">
        <v>56</v>
      </c>
      <c r="C31" s="142">
        <v>606370</v>
      </c>
      <c r="D31" s="142">
        <v>13564612485</v>
      </c>
      <c r="E31" s="130">
        <v>22234</v>
      </c>
      <c r="F31" s="130">
        <v>207540999</v>
      </c>
      <c r="G31" s="142">
        <v>628604</v>
      </c>
      <c r="H31" s="142">
        <v>13772153484</v>
      </c>
      <c r="I31" s="142">
        <v>10113967028</v>
      </c>
      <c r="J31" s="142">
        <v>3186661113</v>
      </c>
      <c r="K31" s="142">
        <v>0</v>
      </c>
      <c r="L31" s="142">
        <v>471525343</v>
      </c>
      <c r="M31" s="123"/>
      <c r="N31" s="143"/>
      <c r="O31" s="143"/>
      <c r="P31" s="135"/>
      <c r="Q31" s="135"/>
      <c r="R31" s="135"/>
      <c r="S31" s="135"/>
      <c r="T31" s="135"/>
      <c r="U31" s="135"/>
      <c r="V31" s="135"/>
      <c r="W31" s="135"/>
    </row>
    <row r="32" spans="1:23" ht="11.25" customHeight="1">
      <c r="A32" s="122">
        <v>19</v>
      </c>
      <c r="B32" s="123" t="s">
        <v>57</v>
      </c>
      <c r="C32" s="142">
        <v>189197</v>
      </c>
      <c r="D32" s="142">
        <v>4358425066</v>
      </c>
      <c r="E32" s="130">
        <v>6357</v>
      </c>
      <c r="F32" s="130">
        <v>50794389</v>
      </c>
      <c r="G32" s="142">
        <v>195554</v>
      </c>
      <c r="H32" s="142">
        <v>4409219455</v>
      </c>
      <c r="I32" s="142">
        <v>3209318200</v>
      </c>
      <c r="J32" s="142">
        <v>1020324074</v>
      </c>
      <c r="K32" s="142">
        <v>0</v>
      </c>
      <c r="L32" s="142">
        <v>179577181</v>
      </c>
      <c r="M32" s="123"/>
      <c r="N32" s="143"/>
      <c r="O32" s="143"/>
      <c r="P32" s="135"/>
      <c r="Q32" s="135"/>
      <c r="R32" s="135"/>
      <c r="S32" s="135"/>
      <c r="T32" s="135"/>
      <c r="U32" s="135"/>
      <c r="V32" s="135"/>
      <c r="W32" s="135"/>
    </row>
    <row r="33" spans="1:23" ht="11.25" customHeight="1">
      <c r="A33" s="122">
        <v>20</v>
      </c>
      <c r="B33" s="123" t="s">
        <v>58</v>
      </c>
      <c r="C33" s="142">
        <v>351190</v>
      </c>
      <c r="D33" s="142">
        <v>7590162189</v>
      </c>
      <c r="E33" s="130">
        <v>9038</v>
      </c>
      <c r="F33" s="130">
        <v>79355960</v>
      </c>
      <c r="G33" s="142">
        <v>360228</v>
      </c>
      <c r="H33" s="142">
        <v>7669518149</v>
      </c>
      <c r="I33" s="142">
        <v>5577821144</v>
      </c>
      <c r="J33" s="142">
        <v>1789475904</v>
      </c>
      <c r="K33" s="142">
        <v>0</v>
      </c>
      <c r="L33" s="142">
        <v>302221101</v>
      </c>
      <c r="M33" s="123"/>
      <c r="N33" s="143"/>
      <c r="O33" s="143"/>
      <c r="P33" s="135"/>
      <c r="Q33" s="135"/>
      <c r="R33" s="135"/>
      <c r="S33" s="135"/>
      <c r="T33" s="135"/>
      <c r="U33" s="135"/>
      <c r="V33" s="135"/>
      <c r="W33" s="135"/>
    </row>
    <row r="34" spans="1:23" s="144" customFormat="1" ht="11.25" customHeight="1">
      <c r="A34" s="122">
        <v>21</v>
      </c>
      <c r="B34" s="123" t="s">
        <v>59</v>
      </c>
      <c r="C34" s="142">
        <v>189830</v>
      </c>
      <c r="D34" s="142">
        <v>3960497512</v>
      </c>
      <c r="E34" s="130">
        <v>4591</v>
      </c>
      <c r="F34" s="130">
        <v>40599256</v>
      </c>
      <c r="G34" s="142">
        <v>194421</v>
      </c>
      <c r="H34" s="142">
        <v>4001096768</v>
      </c>
      <c r="I34" s="142">
        <v>2919490161</v>
      </c>
      <c r="J34" s="142">
        <v>940526573</v>
      </c>
      <c r="K34" s="142">
        <v>0</v>
      </c>
      <c r="L34" s="142">
        <v>141080034</v>
      </c>
      <c r="M34" s="123"/>
      <c r="N34" s="143"/>
      <c r="O34" s="143"/>
      <c r="P34" s="143"/>
      <c r="Q34" s="143"/>
      <c r="R34" s="143"/>
      <c r="S34" s="143"/>
      <c r="T34" s="143"/>
      <c r="U34" s="143"/>
      <c r="V34" s="143"/>
      <c r="W34" s="143"/>
    </row>
    <row r="35" spans="1:23" ht="11.25" customHeight="1">
      <c r="A35" s="122">
        <v>22</v>
      </c>
      <c r="B35" s="123" t="s">
        <v>189</v>
      </c>
      <c r="C35" s="142">
        <v>113799</v>
      </c>
      <c r="D35" s="142">
        <v>2431056207</v>
      </c>
      <c r="E35" s="130">
        <v>3725</v>
      </c>
      <c r="F35" s="130">
        <v>33870265</v>
      </c>
      <c r="G35" s="142">
        <v>117524</v>
      </c>
      <c r="H35" s="142">
        <v>2464926472</v>
      </c>
      <c r="I35" s="142">
        <v>1807080072</v>
      </c>
      <c r="J35" s="142">
        <v>583252651</v>
      </c>
      <c r="K35" s="142">
        <v>0</v>
      </c>
      <c r="L35" s="142">
        <v>74593749</v>
      </c>
      <c r="M35" s="123"/>
      <c r="N35" s="143"/>
      <c r="O35" s="143"/>
      <c r="P35" s="135"/>
      <c r="Q35" s="135"/>
      <c r="R35" s="135"/>
      <c r="S35" s="135"/>
      <c r="T35" s="135"/>
      <c r="U35" s="135"/>
      <c r="V35" s="135"/>
      <c r="W35" s="135"/>
    </row>
    <row r="36" spans="1:23" ht="14.25" customHeight="1">
      <c r="A36" s="122">
        <v>24</v>
      </c>
      <c r="B36" s="123" t="s">
        <v>635</v>
      </c>
      <c r="C36" s="142">
        <v>135231</v>
      </c>
      <c r="D36" s="142">
        <v>2992330885</v>
      </c>
      <c r="E36" s="130">
        <v>3838</v>
      </c>
      <c r="F36" s="130">
        <v>29518041</v>
      </c>
      <c r="G36" s="142">
        <v>139069</v>
      </c>
      <c r="H36" s="142">
        <v>3021848926</v>
      </c>
      <c r="I36" s="142">
        <v>2195218460</v>
      </c>
      <c r="J36" s="142">
        <v>716026042</v>
      </c>
      <c r="K36" s="142">
        <v>0</v>
      </c>
      <c r="L36" s="142">
        <v>110604424</v>
      </c>
      <c r="M36" s="141"/>
      <c r="N36" s="143"/>
      <c r="O36" s="143"/>
      <c r="P36" s="135"/>
      <c r="Q36" s="135"/>
      <c r="R36" s="135"/>
      <c r="S36" s="135"/>
      <c r="T36" s="135"/>
      <c r="U36" s="135"/>
      <c r="V36" s="135"/>
      <c r="W36" s="135"/>
    </row>
    <row r="37" spans="1:23" ht="11.25" customHeight="1">
      <c r="A37" s="122">
        <v>27</v>
      </c>
      <c r="B37" s="123" t="s">
        <v>636</v>
      </c>
      <c r="C37" s="142">
        <v>84603</v>
      </c>
      <c r="D37" s="142">
        <v>1920883009</v>
      </c>
      <c r="E37" s="130">
        <v>2388</v>
      </c>
      <c r="F37" s="130">
        <v>14828898</v>
      </c>
      <c r="G37" s="142">
        <v>86991</v>
      </c>
      <c r="H37" s="142">
        <v>1935711907</v>
      </c>
      <c r="I37" s="142">
        <v>1414688491</v>
      </c>
      <c r="J37" s="142">
        <v>451047591</v>
      </c>
      <c r="K37" s="142">
        <v>0</v>
      </c>
      <c r="L37" s="142">
        <v>69975825</v>
      </c>
      <c r="M37" s="123"/>
      <c r="N37" s="143"/>
      <c r="O37" s="143"/>
      <c r="P37" s="135"/>
      <c r="Q37" s="135"/>
      <c r="R37" s="135"/>
      <c r="S37" s="135"/>
      <c r="T37" s="135"/>
      <c r="U37" s="135"/>
      <c r="V37" s="135"/>
      <c r="W37" s="135"/>
    </row>
    <row r="38" spans="1:23" s="144" customFormat="1" ht="11.25" customHeight="1">
      <c r="A38" s="122">
        <v>31</v>
      </c>
      <c r="B38" s="123" t="s">
        <v>62</v>
      </c>
      <c r="C38" s="142">
        <v>144690</v>
      </c>
      <c r="D38" s="142">
        <v>3114270648</v>
      </c>
      <c r="E38" s="130">
        <v>3288</v>
      </c>
      <c r="F38" s="130">
        <v>29513022</v>
      </c>
      <c r="G38" s="142">
        <v>147978</v>
      </c>
      <c r="H38" s="142">
        <v>3143783670</v>
      </c>
      <c r="I38" s="142">
        <v>2302198022</v>
      </c>
      <c r="J38" s="142">
        <v>720560552</v>
      </c>
      <c r="K38" s="142">
        <v>0</v>
      </c>
      <c r="L38" s="142">
        <v>121025096</v>
      </c>
      <c r="M38" s="123"/>
      <c r="N38" s="143"/>
      <c r="O38" s="143"/>
      <c r="P38" s="143"/>
      <c r="Q38" s="143"/>
      <c r="R38" s="143"/>
      <c r="S38" s="143"/>
      <c r="T38" s="143"/>
      <c r="U38" s="143"/>
      <c r="V38" s="143"/>
      <c r="W38" s="143"/>
    </row>
    <row r="39" spans="1:23" ht="11.25" customHeight="1">
      <c r="A39" s="122">
        <v>32</v>
      </c>
      <c r="B39" s="123" t="s">
        <v>63</v>
      </c>
      <c r="C39" s="142">
        <v>142887</v>
      </c>
      <c r="D39" s="142">
        <v>3244992851</v>
      </c>
      <c r="E39" s="130">
        <v>3254</v>
      </c>
      <c r="F39" s="130">
        <v>31805404</v>
      </c>
      <c r="G39" s="142">
        <v>146141</v>
      </c>
      <c r="H39" s="142">
        <v>3276798255</v>
      </c>
      <c r="I39" s="142">
        <v>2402125277</v>
      </c>
      <c r="J39" s="142">
        <v>749266797</v>
      </c>
      <c r="K39" s="142">
        <v>0</v>
      </c>
      <c r="L39" s="142">
        <v>125406181</v>
      </c>
      <c r="M39" s="123"/>
      <c r="N39" s="143"/>
      <c r="O39" s="143"/>
      <c r="P39" s="135"/>
      <c r="Q39" s="135"/>
      <c r="R39" s="135"/>
      <c r="S39" s="135"/>
      <c r="T39" s="135"/>
      <c r="U39" s="135"/>
      <c r="V39" s="135"/>
      <c r="W39" s="135"/>
    </row>
    <row r="40" spans="1:23" ht="11.25" customHeight="1">
      <c r="A40" s="122">
        <v>37</v>
      </c>
      <c r="B40" s="123" t="s">
        <v>64</v>
      </c>
      <c r="C40" s="142">
        <v>58454</v>
      </c>
      <c r="D40" s="142">
        <v>1311318182</v>
      </c>
      <c r="E40" s="130">
        <v>1245</v>
      </c>
      <c r="F40" s="130">
        <v>9975856</v>
      </c>
      <c r="G40" s="142">
        <v>59699</v>
      </c>
      <c r="H40" s="142">
        <v>1321294038</v>
      </c>
      <c r="I40" s="142">
        <v>961308559</v>
      </c>
      <c r="J40" s="142">
        <v>308217512</v>
      </c>
      <c r="K40" s="142">
        <v>0</v>
      </c>
      <c r="L40" s="142">
        <v>51767967</v>
      </c>
      <c r="M40" s="123"/>
      <c r="N40" s="143"/>
      <c r="O40" s="143"/>
      <c r="P40" s="135"/>
      <c r="Q40" s="135"/>
      <c r="R40" s="135"/>
      <c r="S40" s="135"/>
      <c r="T40" s="135"/>
      <c r="U40" s="135"/>
      <c r="V40" s="135"/>
      <c r="W40" s="135"/>
    </row>
    <row r="41" spans="1:23" ht="11.25" customHeight="1">
      <c r="A41" s="122">
        <v>39</v>
      </c>
      <c r="B41" s="123" t="s">
        <v>65</v>
      </c>
      <c r="C41" s="142">
        <v>77312</v>
      </c>
      <c r="D41" s="142">
        <v>1568375419</v>
      </c>
      <c r="E41" s="130">
        <v>2020</v>
      </c>
      <c r="F41" s="130">
        <v>16948681</v>
      </c>
      <c r="G41" s="142">
        <v>79332</v>
      </c>
      <c r="H41" s="142">
        <v>1585324100</v>
      </c>
      <c r="I41" s="142">
        <v>1160128710</v>
      </c>
      <c r="J41" s="142">
        <v>360233091</v>
      </c>
      <c r="K41" s="142">
        <v>0</v>
      </c>
      <c r="L41" s="142">
        <v>64962299</v>
      </c>
      <c r="M41" s="123"/>
      <c r="N41" s="143"/>
      <c r="O41" s="143"/>
      <c r="P41" s="135"/>
      <c r="Q41" s="135"/>
      <c r="R41" s="135"/>
      <c r="S41" s="135"/>
      <c r="T41" s="135"/>
      <c r="U41" s="135"/>
      <c r="V41" s="135"/>
      <c r="W41" s="135"/>
    </row>
    <row r="42" spans="1:23" ht="11.25" customHeight="1">
      <c r="A42" s="122">
        <v>40</v>
      </c>
      <c r="B42" s="123" t="s">
        <v>637</v>
      </c>
      <c r="C42" s="142">
        <v>47203</v>
      </c>
      <c r="D42" s="142">
        <v>1069420052</v>
      </c>
      <c r="E42" s="130">
        <v>1422</v>
      </c>
      <c r="F42" s="130">
        <v>9340996</v>
      </c>
      <c r="G42" s="142">
        <v>48625</v>
      </c>
      <c r="H42" s="142">
        <v>1078761048</v>
      </c>
      <c r="I42" s="142">
        <v>789673307</v>
      </c>
      <c r="J42" s="142">
        <v>246791608</v>
      </c>
      <c r="K42" s="142">
        <v>0</v>
      </c>
      <c r="L42" s="142">
        <v>42296133</v>
      </c>
      <c r="M42" s="123"/>
      <c r="N42" s="143"/>
      <c r="O42" s="143"/>
      <c r="P42" s="135"/>
      <c r="Q42" s="135"/>
      <c r="R42" s="135"/>
      <c r="S42" s="135"/>
      <c r="T42" s="135"/>
      <c r="U42" s="135"/>
      <c r="V42" s="135"/>
      <c r="W42" s="135"/>
    </row>
    <row r="43" spans="1:23" s="144" customFormat="1" ht="11.25" customHeight="1">
      <c r="A43" s="122">
        <v>42</v>
      </c>
      <c r="B43" s="123" t="s">
        <v>66</v>
      </c>
      <c r="C43" s="142">
        <v>126390</v>
      </c>
      <c r="D43" s="142">
        <v>2692290728</v>
      </c>
      <c r="E43" s="130">
        <v>3152</v>
      </c>
      <c r="F43" s="130">
        <v>26281860</v>
      </c>
      <c r="G43" s="142">
        <v>129542</v>
      </c>
      <c r="H43" s="142">
        <v>2718572588</v>
      </c>
      <c r="I43" s="142">
        <v>1989371790</v>
      </c>
      <c r="J43" s="142">
        <v>628197168</v>
      </c>
      <c r="K43" s="142">
        <v>0</v>
      </c>
      <c r="L43" s="142">
        <v>101003630</v>
      </c>
      <c r="M43" s="123"/>
      <c r="N43" s="143"/>
      <c r="O43" s="143"/>
      <c r="P43" s="143"/>
      <c r="Q43" s="143"/>
      <c r="R43" s="143"/>
      <c r="S43" s="143"/>
      <c r="T43" s="143"/>
      <c r="U43" s="143"/>
      <c r="V43" s="143"/>
      <c r="W43" s="143"/>
    </row>
    <row r="44" spans="1:23" s="144" customFormat="1" ht="11.25" customHeight="1">
      <c r="A44" s="122">
        <v>43</v>
      </c>
      <c r="B44" s="123" t="s">
        <v>620</v>
      </c>
      <c r="C44" s="142">
        <v>330850</v>
      </c>
      <c r="D44" s="142">
        <v>7046387411</v>
      </c>
      <c r="E44" s="130">
        <v>7992</v>
      </c>
      <c r="F44" s="130">
        <v>74006686</v>
      </c>
      <c r="G44" s="142">
        <v>338842</v>
      </c>
      <c r="H44" s="142">
        <v>7120394097</v>
      </c>
      <c r="I44" s="142">
        <v>5199213191</v>
      </c>
      <c r="J44" s="142">
        <v>1653308038</v>
      </c>
      <c r="K44" s="142">
        <v>0</v>
      </c>
      <c r="L44" s="142">
        <v>267872868</v>
      </c>
      <c r="M44" s="123"/>
      <c r="N44" s="143"/>
      <c r="O44" s="143"/>
      <c r="P44" s="135"/>
      <c r="Q44" s="135"/>
      <c r="R44" s="143"/>
      <c r="S44" s="143"/>
      <c r="T44" s="143"/>
      <c r="U44" s="143"/>
      <c r="V44" s="143"/>
      <c r="W44" s="143"/>
    </row>
    <row r="45" spans="1:23" s="144" customFormat="1" ht="11.25" customHeight="1">
      <c r="A45" s="122">
        <v>45</v>
      </c>
      <c r="B45" s="123" t="s">
        <v>67</v>
      </c>
      <c r="C45" s="142">
        <v>62841</v>
      </c>
      <c r="D45" s="142">
        <v>1700981831</v>
      </c>
      <c r="E45" s="130">
        <v>1508</v>
      </c>
      <c r="F45" s="130">
        <v>13438096</v>
      </c>
      <c r="G45" s="142">
        <v>64349</v>
      </c>
      <c r="H45" s="142">
        <v>1714419927</v>
      </c>
      <c r="I45" s="142">
        <v>1253210352</v>
      </c>
      <c r="J45" s="142">
        <v>403120173</v>
      </c>
      <c r="K45" s="142">
        <v>0</v>
      </c>
      <c r="L45" s="142">
        <v>58089402</v>
      </c>
      <c r="M45" s="123"/>
      <c r="N45" s="143"/>
      <c r="O45" s="143"/>
      <c r="P45" s="135"/>
      <c r="Q45" s="135"/>
      <c r="R45" s="143"/>
      <c r="S45" s="143"/>
      <c r="T45" s="143"/>
      <c r="U45" s="143"/>
      <c r="V45" s="143"/>
      <c r="W45" s="143"/>
    </row>
    <row r="46" spans="1:23" s="144" customFormat="1" ht="14.25" customHeight="1">
      <c r="A46" s="122">
        <v>46</v>
      </c>
      <c r="B46" s="123" t="s">
        <v>68</v>
      </c>
      <c r="C46" s="142">
        <v>69210</v>
      </c>
      <c r="D46" s="142">
        <v>1827047381</v>
      </c>
      <c r="E46" s="130">
        <v>1298</v>
      </c>
      <c r="F46" s="130">
        <v>9278744</v>
      </c>
      <c r="G46" s="142">
        <v>70508</v>
      </c>
      <c r="H46" s="142">
        <v>1836326125</v>
      </c>
      <c r="I46" s="142">
        <v>1340269321</v>
      </c>
      <c r="J46" s="142">
        <v>432984381</v>
      </c>
      <c r="K46" s="142">
        <v>0</v>
      </c>
      <c r="L46" s="142">
        <v>63072423</v>
      </c>
      <c r="M46" s="123"/>
      <c r="N46" s="143"/>
      <c r="O46" s="143"/>
      <c r="P46" s="135"/>
      <c r="Q46" s="135"/>
      <c r="R46" s="143"/>
      <c r="S46" s="143"/>
      <c r="T46" s="143"/>
      <c r="U46" s="143"/>
      <c r="V46" s="143"/>
      <c r="W46" s="143"/>
    </row>
    <row r="47" spans="1:23" s="144" customFormat="1" ht="11.25" customHeight="1">
      <c r="A47" s="145">
        <v>50</v>
      </c>
      <c r="B47" s="146" t="s">
        <v>638</v>
      </c>
      <c r="C47" s="142">
        <v>149945</v>
      </c>
      <c r="D47" s="142">
        <v>3543288331</v>
      </c>
      <c r="E47" s="130">
        <v>3910</v>
      </c>
      <c r="F47" s="130">
        <v>32985882</v>
      </c>
      <c r="G47" s="142">
        <v>153855</v>
      </c>
      <c r="H47" s="142">
        <v>3576274213</v>
      </c>
      <c r="I47" s="142">
        <v>2597235608</v>
      </c>
      <c r="J47" s="142">
        <v>859540740</v>
      </c>
      <c r="K47" s="142">
        <v>0</v>
      </c>
      <c r="L47" s="142">
        <v>119497865</v>
      </c>
      <c r="M47" s="123"/>
      <c r="N47" s="143"/>
      <c r="O47" s="143"/>
      <c r="P47" s="143"/>
      <c r="Q47" s="143"/>
      <c r="R47" s="143"/>
      <c r="S47" s="143"/>
      <c r="T47" s="143"/>
      <c r="U47" s="143"/>
      <c r="V47" s="143"/>
      <c r="W47" s="143"/>
    </row>
    <row r="48" spans="1:23" s="144" customFormat="1" ht="11.25" customHeight="1">
      <c r="A48" s="122">
        <v>57</v>
      </c>
      <c r="B48" s="123" t="s">
        <v>639</v>
      </c>
      <c r="C48" s="142">
        <v>68941</v>
      </c>
      <c r="D48" s="142">
        <v>1800756382</v>
      </c>
      <c r="E48" s="130">
        <v>1319</v>
      </c>
      <c r="F48" s="130">
        <v>12876888</v>
      </c>
      <c r="G48" s="142">
        <v>70260</v>
      </c>
      <c r="H48" s="142">
        <v>1813633270</v>
      </c>
      <c r="I48" s="142">
        <v>1327164595</v>
      </c>
      <c r="J48" s="142">
        <v>427511831</v>
      </c>
      <c r="K48" s="142">
        <v>0</v>
      </c>
      <c r="L48" s="142">
        <v>58956844</v>
      </c>
      <c r="M48" s="123"/>
      <c r="N48" s="143"/>
      <c r="O48" s="143"/>
      <c r="P48" s="135"/>
      <c r="Q48" s="135"/>
      <c r="R48" s="143"/>
      <c r="S48" s="143"/>
      <c r="T48" s="143"/>
      <c r="U48" s="143"/>
      <c r="V48" s="143"/>
      <c r="W48" s="143"/>
    </row>
    <row r="49" spans="1:23" s="144" customFormat="1" ht="11.25" customHeight="1">
      <c r="A49" s="122">
        <v>62</v>
      </c>
      <c r="B49" s="123" t="s">
        <v>640</v>
      </c>
      <c r="C49" s="142">
        <v>51903</v>
      </c>
      <c r="D49" s="142">
        <v>1333860552</v>
      </c>
      <c r="E49" s="130">
        <v>1098</v>
      </c>
      <c r="F49" s="130">
        <v>8554676</v>
      </c>
      <c r="G49" s="142">
        <v>53001</v>
      </c>
      <c r="H49" s="142">
        <v>1342415228</v>
      </c>
      <c r="I49" s="142">
        <v>981994906</v>
      </c>
      <c r="J49" s="142">
        <v>308521808</v>
      </c>
      <c r="K49" s="142">
        <v>0</v>
      </c>
      <c r="L49" s="142">
        <v>51898514</v>
      </c>
      <c r="M49" s="123"/>
      <c r="N49" s="143"/>
      <c r="O49" s="143"/>
      <c r="P49" s="135"/>
      <c r="Q49" s="135"/>
      <c r="R49" s="143"/>
      <c r="S49" s="143"/>
      <c r="T49" s="143"/>
      <c r="U49" s="143"/>
      <c r="V49" s="143"/>
      <c r="W49" s="143"/>
    </row>
    <row r="50" spans="1:23" ht="11.25" customHeight="1">
      <c r="A50" s="122">
        <v>65</v>
      </c>
      <c r="B50" s="123" t="s">
        <v>193</v>
      </c>
      <c r="C50" s="142">
        <v>97103</v>
      </c>
      <c r="D50" s="142">
        <v>2413312786</v>
      </c>
      <c r="E50" s="130">
        <v>1667</v>
      </c>
      <c r="F50" s="130">
        <v>13426834</v>
      </c>
      <c r="G50" s="142">
        <v>98770</v>
      </c>
      <c r="H50" s="142">
        <v>2426739620</v>
      </c>
      <c r="I50" s="142">
        <v>1767858183</v>
      </c>
      <c r="J50" s="142">
        <v>572212696</v>
      </c>
      <c r="K50" s="142">
        <v>0</v>
      </c>
      <c r="L50" s="142">
        <v>86668741</v>
      </c>
      <c r="M50" s="123"/>
      <c r="N50" s="143"/>
      <c r="O50" s="143"/>
      <c r="P50" s="135"/>
      <c r="Q50" s="135"/>
      <c r="R50" s="135"/>
      <c r="S50" s="135"/>
      <c r="T50" s="135"/>
      <c r="U50" s="135"/>
      <c r="V50" s="135"/>
      <c r="W50" s="135"/>
    </row>
    <row r="51" spans="1:23" ht="11.25" customHeight="1">
      <c r="A51" s="122">
        <v>70</v>
      </c>
      <c r="B51" s="123" t="s">
        <v>641</v>
      </c>
      <c r="C51" s="142">
        <v>116629</v>
      </c>
      <c r="D51" s="142">
        <v>2812643513</v>
      </c>
      <c r="E51" s="130">
        <v>1795</v>
      </c>
      <c r="F51" s="130">
        <v>16282738</v>
      </c>
      <c r="G51" s="142">
        <v>118424</v>
      </c>
      <c r="H51" s="142">
        <v>2828926251</v>
      </c>
      <c r="I51" s="142">
        <v>2061506932</v>
      </c>
      <c r="J51" s="142">
        <v>670848275</v>
      </c>
      <c r="K51" s="142">
        <v>0</v>
      </c>
      <c r="L51" s="142">
        <v>96571044</v>
      </c>
      <c r="M51" s="123"/>
      <c r="N51" s="143"/>
      <c r="O51" s="143"/>
      <c r="P51" s="135"/>
      <c r="Q51" s="135"/>
      <c r="R51" s="135"/>
      <c r="S51" s="135"/>
      <c r="T51" s="135"/>
      <c r="U51" s="135"/>
      <c r="V51" s="135"/>
      <c r="W51" s="135"/>
    </row>
    <row r="52" spans="1:23" ht="11.25" customHeight="1">
      <c r="A52" s="122">
        <v>73</v>
      </c>
      <c r="B52" s="123" t="s">
        <v>195</v>
      </c>
      <c r="C52" s="142">
        <v>262059</v>
      </c>
      <c r="D52" s="142">
        <v>5882425916</v>
      </c>
      <c r="E52" s="130">
        <v>6858</v>
      </c>
      <c r="F52" s="130">
        <v>58797954</v>
      </c>
      <c r="G52" s="142">
        <v>268917</v>
      </c>
      <c r="H52" s="142">
        <v>5941223870</v>
      </c>
      <c r="I52" s="142">
        <v>4340017662</v>
      </c>
      <c r="J52" s="142">
        <v>1380199331</v>
      </c>
      <c r="K52" s="142">
        <v>0</v>
      </c>
      <c r="L52" s="142">
        <v>221006877</v>
      </c>
      <c r="M52" s="123"/>
      <c r="N52" s="143"/>
      <c r="O52" s="143"/>
      <c r="P52" s="135"/>
      <c r="Q52" s="135"/>
      <c r="R52" s="135"/>
      <c r="S52" s="135"/>
      <c r="T52" s="135"/>
      <c r="U52" s="135"/>
      <c r="V52" s="135"/>
      <c r="W52" s="135"/>
    </row>
    <row r="53" spans="1:23" s="144" customFormat="1" ht="11.25" customHeight="1">
      <c r="A53" s="122">
        <v>79</v>
      </c>
      <c r="B53" s="123" t="s">
        <v>197</v>
      </c>
      <c r="C53" s="142">
        <v>168694</v>
      </c>
      <c r="D53" s="142">
        <v>3717761561</v>
      </c>
      <c r="E53" s="130">
        <v>4420</v>
      </c>
      <c r="F53" s="130">
        <v>33884547</v>
      </c>
      <c r="G53" s="142">
        <v>173114</v>
      </c>
      <c r="H53" s="142">
        <v>3751646108</v>
      </c>
      <c r="I53" s="142">
        <v>2727921537</v>
      </c>
      <c r="J53" s="142">
        <v>890977146</v>
      </c>
      <c r="K53" s="142">
        <v>0</v>
      </c>
      <c r="L53" s="142">
        <v>132747425</v>
      </c>
      <c r="M53" s="123"/>
      <c r="N53" s="143"/>
      <c r="O53" s="143"/>
      <c r="P53" s="143"/>
      <c r="Q53" s="143"/>
      <c r="R53" s="143"/>
      <c r="S53" s="143"/>
      <c r="T53" s="143"/>
      <c r="U53" s="143"/>
      <c r="V53" s="143"/>
      <c r="W53" s="143"/>
    </row>
    <row r="54" spans="1:23" ht="11.25" customHeight="1">
      <c r="A54" s="122">
        <v>86</v>
      </c>
      <c r="B54" s="123" t="s">
        <v>642</v>
      </c>
      <c r="C54" s="142">
        <v>228032</v>
      </c>
      <c r="D54" s="142">
        <v>4844751462</v>
      </c>
      <c r="E54" s="130">
        <v>10500</v>
      </c>
      <c r="F54" s="130">
        <v>80739513</v>
      </c>
      <c r="G54" s="142">
        <v>238532</v>
      </c>
      <c r="H54" s="142">
        <v>4925490975</v>
      </c>
      <c r="I54" s="142">
        <v>3575716387</v>
      </c>
      <c r="J54" s="142">
        <v>1164137419</v>
      </c>
      <c r="K54" s="142">
        <v>0</v>
      </c>
      <c r="L54" s="142">
        <v>185637169</v>
      </c>
      <c r="M54" s="123"/>
      <c r="N54" s="143"/>
      <c r="O54" s="143"/>
      <c r="P54" s="135"/>
      <c r="Q54" s="135"/>
      <c r="R54" s="135"/>
      <c r="S54" s="135"/>
      <c r="T54" s="135"/>
      <c r="U54" s="135"/>
      <c r="V54" s="135"/>
      <c r="W54" s="135"/>
    </row>
    <row r="55" spans="1:23" ht="11.25" customHeight="1">
      <c r="A55" s="122">
        <v>93</v>
      </c>
      <c r="B55" s="123" t="s">
        <v>199</v>
      </c>
      <c r="C55" s="142">
        <v>242784</v>
      </c>
      <c r="D55" s="142">
        <v>5239791866</v>
      </c>
      <c r="E55" s="130">
        <v>8157</v>
      </c>
      <c r="F55" s="130">
        <v>59534952</v>
      </c>
      <c r="G55" s="142">
        <v>250941</v>
      </c>
      <c r="H55" s="142">
        <v>5299326818</v>
      </c>
      <c r="I55" s="142">
        <v>3844128518</v>
      </c>
      <c r="J55" s="142">
        <v>1265476807</v>
      </c>
      <c r="K55" s="142">
        <v>0</v>
      </c>
      <c r="L55" s="142">
        <v>189721493</v>
      </c>
      <c r="M55" s="123"/>
      <c r="N55" s="143"/>
      <c r="O55" s="143"/>
      <c r="P55" s="135"/>
      <c r="Q55" s="135"/>
      <c r="R55" s="135"/>
      <c r="S55" s="135"/>
      <c r="T55" s="135"/>
      <c r="U55" s="135"/>
      <c r="V55" s="135"/>
      <c r="W55" s="135"/>
    </row>
    <row r="56" spans="1:23" ht="14.25" customHeight="1">
      <c r="A56" s="148">
        <v>95</v>
      </c>
      <c r="B56" s="149" t="s">
        <v>200</v>
      </c>
      <c r="C56" s="150">
        <v>312318</v>
      </c>
      <c r="D56" s="150">
        <v>6957101488</v>
      </c>
      <c r="E56" s="404">
        <v>7020</v>
      </c>
      <c r="F56" s="404">
        <v>64901733</v>
      </c>
      <c r="G56" s="150">
        <v>319338</v>
      </c>
      <c r="H56" s="150">
        <v>7022003221</v>
      </c>
      <c r="I56" s="150">
        <v>5125341132</v>
      </c>
      <c r="J56" s="150">
        <v>1673014023</v>
      </c>
      <c r="K56" s="150">
        <v>0</v>
      </c>
      <c r="L56" s="150">
        <v>223648066</v>
      </c>
      <c r="M56" s="123"/>
      <c r="N56" s="143"/>
      <c r="O56" s="143"/>
      <c r="P56" s="135"/>
      <c r="Q56" s="135"/>
      <c r="R56" s="135"/>
      <c r="S56" s="135"/>
      <c r="T56" s="135"/>
      <c r="U56" s="135"/>
      <c r="V56" s="135"/>
      <c r="W56" s="135"/>
    </row>
    <row r="57" spans="1:23" ht="14.25" customHeight="1">
      <c r="A57" s="122">
        <v>301</v>
      </c>
      <c r="B57" s="123" t="s">
        <v>70</v>
      </c>
      <c r="C57" s="142">
        <v>19114</v>
      </c>
      <c r="D57" s="142">
        <v>362249640</v>
      </c>
      <c r="E57" s="130">
        <v>808</v>
      </c>
      <c r="F57" s="130">
        <v>6268671</v>
      </c>
      <c r="G57" s="142">
        <v>19922</v>
      </c>
      <c r="H57" s="142">
        <v>368518311</v>
      </c>
      <c r="I57" s="142">
        <v>265571689</v>
      </c>
      <c r="J57" s="142">
        <v>93133929</v>
      </c>
      <c r="K57" s="142">
        <v>0</v>
      </c>
      <c r="L57" s="142">
        <v>9812693</v>
      </c>
      <c r="M57" s="123"/>
      <c r="N57" s="143"/>
      <c r="O57" s="143"/>
      <c r="P57" s="135"/>
      <c r="Q57" s="135"/>
      <c r="R57" s="135"/>
      <c r="S57" s="135"/>
      <c r="T57" s="135"/>
      <c r="U57" s="135"/>
      <c r="V57" s="135"/>
      <c r="W57" s="135"/>
    </row>
    <row r="58" spans="1:23" ht="11.25" customHeight="1">
      <c r="A58" s="122">
        <v>303</v>
      </c>
      <c r="B58" s="123" t="s">
        <v>74</v>
      </c>
      <c r="C58" s="142">
        <v>-3</v>
      </c>
      <c r="D58" s="142">
        <v>323820</v>
      </c>
      <c r="E58" s="130">
        <v>32</v>
      </c>
      <c r="F58" s="130">
        <v>174285</v>
      </c>
      <c r="G58" s="142">
        <v>29</v>
      </c>
      <c r="H58" s="142">
        <v>498105</v>
      </c>
      <c r="I58" s="142">
        <v>347382</v>
      </c>
      <c r="J58" s="142">
        <v>151507</v>
      </c>
      <c r="K58" s="142">
        <v>0</v>
      </c>
      <c r="L58" s="142">
        <v>-784</v>
      </c>
      <c r="M58" s="123"/>
      <c r="N58" s="143"/>
      <c r="O58" s="143"/>
      <c r="P58" s="135"/>
      <c r="Q58" s="135"/>
      <c r="R58" s="135"/>
      <c r="S58" s="135"/>
      <c r="T58" s="135"/>
      <c r="U58" s="135"/>
      <c r="V58" s="135"/>
      <c r="W58" s="135"/>
    </row>
    <row r="59" spans="1:23" ht="11.25" customHeight="1">
      <c r="A59" s="122">
        <v>305</v>
      </c>
      <c r="B59" s="123" t="s">
        <v>75</v>
      </c>
      <c r="C59" s="142">
        <v>30335</v>
      </c>
      <c r="D59" s="142">
        <v>604605603</v>
      </c>
      <c r="E59" s="130">
        <v>1789</v>
      </c>
      <c r="F59" s="130">
        <v>12234425</v>
      </c>
      <c r="G59" s="142">
        <v>32124</v>
      </c>
      <c r="H59" s="142">
        <v>616840028</v>
      </c>
      <c r="I59" s="142">
        <v>445937719</v>
      </c>
      <c r="J59" s="142">
        <v>149773681</v>
      </c>
      <c r="K59" s="142">
        <v>0</v>
      </c>
      <c r="L59" s="142">
        <v>21128628</v>
      </c>
      <c r="M59" s="123"/>
      <c r="N59" s="143"/>
      <c r="O59" s="143"/>
      <c r="P59" s="135"/>
      <c r="Q59" s="135"/>
      <c r="R59" s="135"/>
      <c r="S59" s="135"/>
      <c r="T59" s="135"/>
      <c r="U59" s="135"/>
      <c r="V59" s="135"/>
      <c r="W59" s="135"/>
    </row>
    <row r="60" spans="1:23" ht="11.25" customHeight="1">
      <c r="A60" s="122">
        <v>306</v>
      </c>
      <c r="B60" s="123" t="s">
        <v>81</v>
      </c>
      <c r="C60" s="142">
        <v>143889</v>
      </c>
      <c r="D60" s="142">
        <v>2262810984</v>
      </c>
      <c r="E60" s="130">
        <v>6860</v>
      </c>
      <c r="F60" s="130">
        <v>39305861</v>
      </c>
      <c r="G60" s="142">
        <v>150749</v>
      </c>
      <c r="H60" s="142">
        <v>2302116845</v>
      </c>
      <c r="I60" s="142">
        <v>1627396818</v>
      </c>
      <c r="J60" s="142">
        <v>623808220</v>
      </c>
      <c r="K60" s="142">
        <v>0</v>
      </c>
      <c r="L60" s="142">
        <v>50911807</v>
      </c>
      <c r="M60" s="123"/>
      <c r="N60" s="143"/>
      <c r="O60" s="143"/>
      <c r="P60" s="135"/>
      <c r="Q60" s="135"/>
      <c r="R60" s="135"/>
      <c r="S60" s="135"/>
      <c r="T60" s="135"/>
      <c r="U60" s="135"/>
      <c r="V60" s="135"/>
      <c r="W60" s="135"/>
    </row>
    <row r="61" spans="1:23" ht="11.25" customHeight="1">
      <c r="A61" s="122">
        <v>307</v>
      </c>
      <c r="B61" s="123" t="s">
        <v>82</v>
      </c>
      <c r="C61" s="142">
        <v>196716</v>
      </c>
      <c r="D61" s="142">
        <v>3335348854</v>
      </c>
      <c r="E61" s="130">
        <v>3804</v>
      </c>
      <c r="F61" s="130">
        <v>25389325</v>
      </c>
      <c r="G61" s="142">
        <v>200520</v>
      </c>
      <c r="H61" s="142">
        <v>3360738179</v>
      </c>
      <c r="I61" s="142">
        <v>2364653518</v>
      </c>
      <c r="J61" s="142">
        <v>929436491</v>
      </c>
      <c r="K61" s="142">
        <v>0</v>
      </c>
      <c r="L61" s="142">
        <v>66648170</v>
      </c>
      <c r="M61" s="123"/>
      <c r="N61" s="143"/>
      <c r="O61" s="143"/>
      <c r="P61" s="135"/>
      <c r="Q61" s="135"/>
      <c r="R61" s="135"/>
      <c r="S61" s="135"/>
      <c r="T61" s="135"/>
      <c r="U61" s="135"/>
      <c r="V61" s="135"/>
      <c r="W61" s="135"/>
    </row>
    <row r="62" spans="1:23" ht="11.25" customHeight="1">
      <c r="A62" s="122">
        <v>308</v>
      </c>
      <c r="B62" s="123" t="s">
        <v>87</v>
      </c>
      <c r="C62" s="142">
        <v>42580</v>
      </c>
      <c r="D62" s="142">
        <v>590274285</v>
      </c>
      <c r="E62" s="130">
        <v>1346</v>
      </c>
      <c r="F62" s="130">
        <v>8531563</v>
      </c>
      <c r="G62" s="142">
        <v>43926</v>
      </c>
      <c r="H62" s="142">
        <v>598805848</v>
      </c>
      <c r="I62" s="142">
        <v>422743767</v>
      </c>
      <c r="J62" s="142">
        <v>161646927</v>
      </c>
      <c r="K62" s="142">
        <v>0</v>
      </c>
      <c r="L62" s="142">
        <v>14415154</v>
      </c>
      <c r="M62" s="123"/>
      <c r="N62" s="143"/>
      <c r="O62" s="143"/>
      <c r="P62" s="135"/>
      <c r="Q62" s="135"/>
      <c r="R62" s="135"/>
      <c r="S62" s="135"/>
      <c r="T62" s="135"/>
      <c r="U62" s="135"/>
      <c r="V62" s="135"/>
      <c r="W62" s="135"/>
    </row>
    <row r="63" spans="1:23" ht="12" customHeight="1">
      <c r="A63" s="122">
        <v>309</v>
      </c>
      <c r="B63" s="123" t="s">
        <v>88</v>
      </c>
      <c r="C63" s="142">
        <v>955882</v>
      </c>
      <c r="D63" s="142">
        <v>16284642765</v>
      </c>
      <c r="E63" s="130">
        <v>42366</v>
      </c>
      <c r="F63" s="130">
        <v>308251902</v>
      </c>
      <c r="G63" s="142">
        <v>998248</v>
      </c>
      <c r="H63" s="142">
        <v>16592894667</v>
      </c>
      <c r="I63" s="142">
        <v>11878882903</v>
      </c>
      <c r="J63" s="142">
        <v>4071813933</v>
      </c>
      <c r="K63" s="142">
        <v>0</v>
      </c>
      <c r="L63" s="203">
        <v>642197831</v>
      </c>
      <c r="M63" s="123"/>
      <c r="N63" s="143"/>
      <c r="O63" s="143"/>
      <c r="P63" s="135"/>
      <c r="Q63" s="135"/>
      <c r="R63" s="135"/>
      <c r="S63" s="135"/>
      <c r="T63" s="135"/>
      <c r="U63" s="135"/>
      <c r="V63" s="135"/>
      <c r="W63" s="135"/>
    </row>
    <row r="64" spans="1:23" ht="30" customHeight="1">
      <c r="A64" s="151"/>
      <c r="B64" s="151"/>
      <c r="C64" s="152"/>
      <c r="D64" s="152"/>
      <c r="E64" s="152"/>
      <c r="F64" s="152"/>
      <c r="G64" s="152"/>
      <c r="H64" s="152"/>
      <c r="I64" s="153" t="s">
        <v>643</v>
      </c>
      <c r="J64" s="154"/>
      <c r="K64" s="154"/>
      <c r="L64" s="154"/>
      <c r="M64" s="405"/>
      <c r="N64" s="143"/>
      <c r="O64" s="135"/>
      <c r="P64" s="135"/>
      <c r="Q64" s="135"/>
      <c r="R64" s="135"/>
      <c r="S64" s="135"/>
      <c r="T64" s="135"/>
      <c r="U64" s="135"/>
      <c r="V64" s="135"/>
      <c r="W64" s="135"/>
    </row>
    <row r="65" spans="1:23" ht="12" customHeight="1">
      <c r="A65" s="155"/>
      <c r="B65" s="155"/>
      <c r="C65" s="156"/>
      <c r="D65" s="156"/>
      <c r="E65" s="156"/>
      <c r="F65" s="156"/>
      <c r="G65" s="156"/>
      <c r="H65" s="156"/>
      <c r="I65" s="157"/>
      <c r="J65" s="158"/>
      <c r="K65" s="158"/>
      <c r="L65" s="158"/>
      <c r="M65" s="159"/>
      <c r="N65" s="143"/>
      <c r="O65" s="135"/>
      <c r="P65" s="135"/>
      <c r="Q65" s="135"/>
      <c r="R65" s="135"/>
      <c r="S65" s="135"/>
      <c r="T65" s="135"/>
      <c r="U65" s="135"/>
      <c r="V65" s="135"/>
      <c r="W65" s="135"/>
    </row>
    <row r="66" spans="3:23" ht="12">
      <c r="C66" s="160"/>
      <c r="D66" s="160"/>
      <c r="E66" s="160"/>
      <c r="F66" s="160"/>
      <c r="G66" s="160"/>
      <c r="H66" s="160"/>
      <c r="I66" s="160"/>
      <c r="J66" s="160"/>
      <c r="K66" s="160"/>
      <c r="L66" s="160"/>
      <c r="N66" s="135"/>
      <c r="O66" s="135"/>
      <c r="P66" s="135"/>
      <c r="Q66" s="135"/>
      <c r="R66" s="135"/>
      <c r="S66" s="135"/>
      <c r="T66" s="135"/>
      <c r="U66" s="135"/>
      <c r="V66" s="135"/>
      <c r="W66" s="135"/>
    </row>
    <row r="67" spans="3:23" ht="22.5" customHeight="1">
      <c r="C67" s="161"/>
      <c r="D67" s="161"/>
      <c r="E67" s="161"/>
      <c r="F67" s="161"/>
      <c r="G67" s="161"/>
      <c r="H67" s="161"/>
      <c r="I67" s="161"/>
      <c r="J67" s="161"/>
      <c r="K67" s="161"/>
      <c r="L67" s="161"/>
      <c r="N67" s="135"/>
      <c r="O67" s="135"/>
      <c r="P67" s="135"/>
      <c r="Q67" s="135"/>
      <c r="R67" s="135"/>
      <c r="S67" s="135"/>
      <c r="T67" s="135"/>
      <c r="U67" s="135"/>
      <c r="V67" s="135"/>
      <c r="W67" s="135"/>
    </row>
    <row r="68" spans="3:23" ht="12">
      <c r="C68" s="161"/>
      <c r="D68" s="161"/>
      <c r="E68" s="161"/>
      <c r="F68" s="161"/>
      <c r="G68" s="161"/>
      <c r="H68" s="161"/>
      <c r="I68" s="161"/>
      <c r="J68" s="161"/>
      <c r="K68" s="161"/>
      <c r="L68" s="161"/>
      <c r="N68" s="135"/>
      <c r="O68" s="135"/>
      <c r="P68" s="135"/>
      <c r="Q68" s="135"/>
      <c r="R68" s="135"/>
      <c r="S68" s="135"/>
      <c r="T68" s="135"/>
      <c r="U68" s="135"/>
      <c r="V68" s="135"/>
      <c r="W68" s="135"/>
    </row>
    <row r="69" spans="3:23" ht="12">
      <c r="C69" s="161"/>
      <c r="D69" s="161"/>
      <c r="E69" s="161"/>
      <c r="F69" s="161"/>
      <c r="G69" s="161"/>
      <c r="H69" s="161"/>
      <c r="I69" s="161"/>
      <c r="J69" s="161"/>
      <c r="K69" s="161"/>
      <c r="L69" s="161"/>
      <c r="N69" s="135"/>
      <c r="O69" s="135"/>
      <c r="P69" s="135"/>
      <c r="Q69" s="135"/>
      <c r="R69" s="135"/>
      <c r="S69" s="135"/>
      <c r="T69" s="135"/>
      <c r="U69" s="135"/>
      <c r="V69" s="135"/>
      <c r="W69" s="135"/>
    </row>
    <row r="70" spans="3:23" ht="12">
      <c r="C70" s="161"/>
      <c r="D70" s="161"/>
      <c r="E70" s="161"/>
      <c r="F70" s="161"/>
      <c r="G70" s="161"/>
      <c r="H70" s="161"/>
      <c r="I70" s="161"/>
      <c r="J70" s="161"/>
      <c r="K70" s="161"/>
      <c r="L70" s="161"/>
      <c r="N70" s="135"/>
      <c r="O70" s="135"/>
      <c r="P70" s="135"/>
      <c r="Q70" s="135"/>
      <c r="R70" s="135"/>
      <c r="S70" s="135"/>
      <c r="T70" s="135"/>
      <c r="U70" s="135"/>
      <c r="V70" s="135"/>
      <c r="W70" s="135"/>
    </row>
    <row r="71" spans="3:23" ht="12">
      <c r="C71" s="161"/>
      <c r="D71" s="161"/>
      <c r="E71" s="161"/>
      <c r="F71" s="161"/>
      <c r="G71" s="161"/>
      <c r="H71" s="161"/>
      <c r="I71" s="161"/>
      <c r="J71" s="161"/>
      <c r="K71" s="161"/>
      <c r="L71" s="161"/>
      <c r="N71" s="135"/>
      <c r="O71" s="135"/>
      <c r="P71" s="135"/>
      <c r="Q71" s="135"/>
      <c r="R71" s="135"/>
      <c r="S71" s="135"/>
      <c r="T71" s="135"/>
      <c r="U71" s="135"/>
      <c r="V71" s="135"/>
      <c r="W71" s="135"/>
    </row>
    <row r="72" spans="3:23" ht="12">
      <c r="C72" s="161"/>
      <c r="D72" s="161"/>
      <c r="E72" s="161"/>
      <c r="F72" s="161"/>
      <c r="G72" s="161"/>
      <c r="H72" s="161"/>
      <c r="I72" s="161"/>
      <c r="J72" s="161"/>
      <c r="K72" s="161"/>
      <c r="L72" s="161"/>
      <c r="N72" s="135"/>
      <c r="O72" s="135"/>
      <c r="P72" s="135"/>
      <c r="Q72" s="135"/>
      <c r="R72" s="135"/>
      <c r="S72" s="135"/>
      <c r="T72" s="135"/>
      <c r="U72" s="135"/>
      <c r="V72" s="135"/>
      <c r="W72" s="135"/>
    </row>
    <row r="73" spans="3:23" ht="12">
      <c r="C73" s="161"/>
      <c r="D73" s="161"/>
      <c r="E73" s="161"/>
      <c r="F73" s="161"/>
      <c r="G73" s="161"/>
      <c r="H73" s="161"/>
      <c r="I73" s="161"/>
      <c r="J73" s="161"/>
      <c r="K73" s="161"/>
      <c r="L73" s="161"/>
      <c r="N73" s="135"/>
      <c r="O73" s="135"/>
      <c r="P73" s="135"/>
      <c r="Q73" s="135"/>
      <c r="R73" s="135"/>
      <c r="S73" s="135"/>
      <c r="T73" s="135"/>
      <c r="U73" s="135"/>
      <c r="V73" s="135"/>
      <c r="W73" s="135"/>
    </row>
    <row r="74" spans="3:23" ht="12">
      <c r="C74" s="161"/>
      <c r="D74" s="161"/>
      <c r="E74" s="161"/>
      <c r="F74" s="161"/>
      <c r="G74" s="161"/>
      <c r="H74" s="161"/>
      <c r="I74" s="161"/>
      <c r="J74" s="161"/>
      <c r="K74" s="161"/>
      <c r="L74" s="161"/>
      <c r="N74" s="135"/>
      <c r="O74" s="135"/>
      <c r="P74" s="135"/>
      <c r="Q74" s="135"/>
      <c r="R74" s="135"/>
      <c r="S74" s="135"/>
      <c r="T74" s="135"/>
      <c r="U74" s="135"/>
      <c r="V74" s="135"/>
      <c r="W74" s="135"/>
    </row>
    <row r="75" spans="15:16" ht="12">
      <c r="O75" s="111">
        <f>C75+E75-G75</f>
        <v>0</v>
      </c>
      <c r="P75" s="111">
        <f>D75+F75-H75</f>
        <v>0</v>
      </c>
    </row>
    <row r="81" spans="3:12" ht="12">
      <c r="C81" s="162"/>
      <c r="D81" s="162"/>
      <c r="H81" s="162"/>
      <c r="I81" s="162"/>
      <c r="J81" s="162"/>
      <c r="K81" s="162"/>
      <c r="L81" s="162"/>
    </row>
    <row r="82" spans="3:12" ht="12">
      <c r="C82" s="162"/>
      <c r="D82" s="162"/>
      <c r="H82" s="162"/>
      <c r="I82" s="162"/>
      <c r="J82" s="162"/>
      <c r="K82" s="162"/>
      <c r="L82" s="162"/>
    </row>
    <row r="83" spans="3:12" ht="12">
      <c r="C83" s="162"/>
      <c r="D83" s="162"/>
      <c r="H83" s="162"/>
      <c r="I83" s="162"/>
      <c r="J83" s="162"/>
      <c r="K83" s="162"/>
      <c r="L83" s="162"/>
    </row>
    <row r="84" spans="3:4" ht="12">
      <c r="C84" s="162"/>
      <c r="D84" s="162"/>
    </row>
    <row r="85" spans="3:4" ht="12">
      <c r="C85" s="162"/>
      <c r="D85" s="162"/>
    </row>
    <row r="86" spans="3:4" ht="12">
      <c r="C86" s="162"/>
      <c r="D86" s="162"/>
    </row>
    <row r="87" spans="3:4" ht="12">
      <c r="C87" s="162"/>
      <c r="D87" s="162"/>
    </row>
    <row r="88" spans="3:4" ht="12">
      <c r="C88" s="162"/>
      <c r="D88" s="162"/>
    </row>
    <row r="89" spans="3:4" ht="12">
      <c r="C89" s="162"/>
      <c r="D89" s="162"/>
    </row>
    <row r="90" spans="3:4" ht="12">
      <c r="C90" s="162"/>
      <c r="D90" s="162"/>
    </row>
    <row r="91" spans="3:4" ht="12">
      <c r="C91" s="162"/>
      <c r="D91" s="162"/>
    </row>
    <row r="92" spans="3:4" ht="12">
      <c r="C92" s="162"/>
      <c r="D92" s="162"/>
    </row>
    <row r="93" spans="3:4" ht="12">
      <c r="C93" s="162"/>
      <c r="D93" s="162"/>
    </row>
    <row r="94" spans="3:4" ht="12">
      <c r="C94" s="162"/>
      <c r="D94" s="162"/>
    </row>
    <row r="95" spans="3:4" ht="12">
      <c r="C95" s="162"/>
      <c r="D95" s="162"/>
    </row>
    <row r="96" spans="3:4" ht="12">
      <c r="C96" s="162"/>
      <c r="D96" s="162"/>
    </row>
    <row r="97" spans="3:4" ht="12">
      <c r="C97" s="162"/>
      <c r="D97" s="162"/>
    </row>
    <row r="98" spans="3:4" ht="12">
      <c r="C98" s="162"/>
      <c r="D98" s="162"/>
    </row>
    <row r="99" spans="3:4" ht="12">
      <c r="C99" s="162"/>
      <c r="D99" s="162"/>
    </row>
  </sheetData>
  <sheetProtection/>
  <printOptions/>
  <pageMargins left="0.74" right="0.56" top="0.72" bottom="0.75" header="0.512" footer="0.512"/>
  <pageSetup horizontalDpi="600" verticalDpi="600" orientation="portrait" paperSize="9" scale="94" r:id="rId1"/>
  <colBreaks count="1" manualBreakCount="1">
    <brk id="8" max="64" man="1"/>
  </colBreaks>
</worksheet>
</file>

<file path=xl/worksheets/sheet7.xml><?xml version="1.0" encoding="utf-8"?>
<worksheet xmlns="http://schemas.openxmlformats.org/spreadsheetml/2006/main" xmlns:r="http://schemas.openxmlformats.org/officeDocument/2006/relationships">
  <dimension ref="A1:O113"/>
  <sheetViews>
    <sheetView view="pageBreakPreview" zoomScaleSheetLayoutView="100" zoomScalePageLayoutView="0" workbookViewId="0" topLeftCell="A34">
      <selection activeCell="H52" sqref="H52"/>
    </sheetView>
  </sheetViews>
  <sheetFormatPr defaultColWidth="9.00390625" defaultRowHeight="12.75"/>
  <cols>
    <col min="1" max="1" width="4.75390625" style="164" customWidth="1"/>
    <col min="2" max="2" width="15.75390625" style="164" customWidth="1"/>
    <col min="3" max="3" width="10.00390625" style="165" customWidth="1"/>
    <col min="4" max="4" width="18.625" style="165" customWidth="1"/>
    <col min="5" max="5" width="8.75390625" style="165" customWidth="1"/>
    <col min="6" max="6" width="17.25390625" style="165" customWidth="1"/>
    <col min="7" max="7" width="8.75390625" style="165" customWidth="1"/>
    <col min="8" max="8" width="17.00390625" style="165" customWidth="1"/>
    <col min="9" max="9" width="10.75390625" style="212" customWidth="1"/>
    <col min="10" max="10" width="16.00390625" style="212" customWidth="1"/>
    <col min="11" max="11" width="10.75390625" style="165" customWidth="1"/>
    <col min="12" max="12" width="17.75390625" style="165" customWidth="1"/>
    <col min="13" max="13" width="12.875" style="164" customWidth="1"/>
    <col min="14" max="14" width="4.625" style="164" customWidth="1"/>
    <col min="15" max="16384" width="9.125" style="164" customWidth="1"/>
  </cols>
  <sheetData>
    <row r="1" spans="1:15" ht="18">
      <c r="A1" s="163"/>
      <c r="B1" s="1158"/>
      <c r="C1" s="112" t="s">
        <v>733</v>
      </c>
      <c r="E1" s="166"/>
      <c r="F1" s="166"/>
      <c r="G1" s="166"/>
      <c r="H1" s="166"/>
      <c r="I1" s="167"/>
      <c r="J1" s="167"/>
      <c r="K1" s="166"/>
      <c r="L1" s="1162"/>
      <c r="M1" s="197"/>
      <c r="N1" s="410"/>
      <c r="O1" s="197"/>
    </row>
    <row r="2" spans="1:15" ht="12" customHeight="1">
      <c r="A2" s="163"/>
      <c r="C2" s="112"/>
      <c r="E2" s="166"/>
      <c r="F2" s="166"/>
      <c r="G2" s="166"/>
      <c r="H2" s="166"/>
      <c r="I2" s="167"/>
      <c r="J2" s="167"/>
      <c r="K2" s="166"/>
      <c r="L2" s="1163"/>
      <c r="M2" s="197"/>
      <c r="N2" s="410"/>
      <c r="O2" s="197"/>
    </row>
    <row r="3" spans="1:15" ht="13.5">
      <c r="A3" s="168"/>
      <c r="B3" s="168"/>
      <c r="C3" s="169"/>
      <c r="D3" s="170"/>
      <c r="E3" s="171" t="s">
        <v>258</v>
      </c>
      <c r="F3" s="172"/>
      <c r="G3" s="172"/>
      <c r="H3" s="173"/>
      <c r="I3" s="174" t="s">
        <v>259</v>
      </c>
      <c r="J3" s="175"/>
      <c r="K3" s="172"/>
      <c r="L3" s="176"/>
      <c r="M3" s="182"/>
      <c r="N3" s="411"/>
      <c r="O3" s="411"/>
    </row>
    <row r="4" spans="1:15" ht="13.5">
      <c r="A4" s="177" t="s">
        <v>7</v>
      </c>
      <c r="B4" s="177" t="s">
        <v>8</v>
      </c>
      <c r="C4" s="178" t="s">
        <v>260</v>
      </c>
      <c r="D4" s="179"/>
      <c r="E4" s="171" t="s">
        <v>261</v>
      </c>
      <c r="F4" s="172"/>
      <c r="G4" s="180" t="s">
        <v>262</v>
      </c>
      <c r="H4" s="176"/>
      <c r="I4" s="181" t="s">
        <v>19</v>
      </c>
      <c r="J4" s="175"/>
      <c r="K4" s="171" t="s">
        <v>221</v>
      </c>
      <c r="L4" s="176"/>
      <c r="M4" s="177"/>
      <c r="N4" s="410"/>
      <c r="O4" s="410"/>
    </row>
    <row r="5" spans="1:15" ht="13.5">
      <c r="A5" s="182"/>
      <c r="B5" s="177"/>
      <c r="C5" s="183" t="s">
        <v>251</v>
      </c>
      <c r="D5" s="183" t="s">
        <v>263</v>
      </c>
      <c r="E5" s="183" t="s">
        <v>251</v>
      </c>
      <c r="F5" s="183" t="s">
        <v>263</v>
      </c>
      <c r="G5" s="183" t="s">
        <v>251</v>
      </c>
      <c r="H5" s="184" t="s">
        <v>263</v>
      </c>
      <c r="I5" s="181" t="s">
        <v>251</v>
      </c>
      <c r="J5" s="181" t="s">
        <v>263</v>
      </c>
      <c r="K5" s="183" t="s">
        <v>251</v>
      </c>
      <c r="L5" s="184" t="s">
        <v>263</v>
      </c>
      <c r="M5" s="177"/>
      <c r="N5" s="410"/>
      <c r="O5" s="410"/>
    </row>
    <row r="6" spans="1:15" ht="13.5">
      <c r="A6" s="168"/>
      <c r="B6" s="168"/>
      <c r="C6" s="185" t="s">
        <v>257</v>
      </c>
      <c r="D6" s="185" t="s">
        <v>33</v>
      </c>
      <c r="E6" s="185" t="s">
        <v>257</v>
      </c>
      <c r="F6" s="185" t="s">
        <v>33</v>
      </c>
      <c r="G6" s="185" t="s">
        <v>257</v>
      </c>
      <c r="H6" s="186" t="s">
        <v>33</v>
      </c>
      <c r="I6" s="187" t="s">
        <v>257</v>
      </c>
      <c r="J6" s="187" t="s">
        <v>33</v>
      </c>
      <c r="K6" s="185" t="s">
        <v>257</v>
      </c>
      <c r="L6" s="186" t="s">
        <v>33</v>
      </c>
      <c r="M6" s="182"/>
      <c r="N6" s="410"/>
      <c r="O6" s="410"/>
    </row>
    <row r="7" spans="1:15" ht="13.5">
      <c r="A7" s="182"/>
      <c r="B7" s="1161" t="s">
        <v>616</v>
      </c>
      <c r="C7" s="188">
        <v>604880</v>
      </c>
      <c r="D7" s="188">
        <v>39122692377</v>
      </c>
      <c r="E7" s="188">
        <v>7449</v>
      </c>
      <c r="F7" s="188">
        <v>3098094382</v>
      </c>
      <c r="G7" s="188">
        <v>8571</v>
      </c>
      <c r="H7" s="189">
        <v>420380000</v>
      </c>
      <c r="I7" s="190">
        <v>90690</v>
      </c>
      <c r="J7" s="190">
        <v>715475847</v>
      </c>
      <c r="K7" s="188">
        <v>106710</v>
      </c>
      <c r="L7" s="189">
        <v>4233950229</v>
      </c>
      <c r="M7" s="191"/>
      <c r="N7" s="412"/>
      <c r="O7" s="412"/>
    </row>
    <row r="8" spans="1:15" ht="13.5">
      <c r="A8" s="182"/>
      <c r="B8" s="192" t="s">
        <v>158</v>
      </c>
      <c r="C8" s="188">
        <v>630947</v>
      </c>
      <c r="D8" s="188">
        <v>39979726328</v>
      </c>
      <c r="E8" s="188">
        <v>7180</v>
      </c>
      <c r="F8" s="188">
        <v>3000102971</v>
      </c>
      <c r="G8" s="188">
        <v>8329</v>
      </c>
      <c r="H8" s="189">
        <v>409170000</v>
      </c>
      <c r="I8" s="190">
        <v>90312</v>
      </c>
      <c r="J8" s="190">
        <v>699824985</v>
      </c>
      <c r="K8" s="188">
        <v>105821</v>
      </c>
      <c r="L8" s="189">
        <v>4109097956</v>
      </c>
      <c r="M8" s="191"/>
      <c r="N8" s="412"/>
      <c r="O8" s="412"/>
    </row>
    <row r="9" spans="1:15" ht="13.5">
      <c r="A9" s="182"/>
      <c r="B9" s="192" t="s">
        <v>185</v>
      </c>
      <c r="C9" s="188">
        <v>679257</v>
      </c>
      <c r="D9" s="188">
        <v>42061087416</v>
      </c>
      <c r="E9" s="188">
        <v>6797</v>
      </c>
      <c r="F9" s="188">
        <v>2813083834</v>
      </c>
      <c r="G9" s="188">
        <v>8217</v>
      </c>
      <c r="H9" s="189">
        <v>398945000</v>
      </c>
      <c r="I9" s="190">
        <v>56827</v>
      </c>
      <c r="J9" s="190">
        <v>511572654</v>
      </c>
      <c r="K9" s="188">
        <v>71841</v>
      </c>
      <c r="L9" s="189">
        <v>3723601488</v>
      </c>
      <c r="M9" s="191"/>
      <c r="N9" s="412"/>
      <c r="O9" s="412"/>
    </row>
    <row r="10" spans="1:15" ht="13.5">
      <c r="A10" s="182"/>
      <c r="B10" s="192" t="s">
        <v>465</v>
      </c>
      <c r="C10" s="188">
        <v>757122</v>
      </c>
      <c r="D10" s="188">
        <v>46153605246</v>
      </c>
      <c r="E10" s="188">
        <v>6448</v>
      </c>
      <c r="F10" s="188">
        <v>2666917382</v>
      </c>
      <c r="G10" s="188">
        <v>8178</v>
      </c>
      <c r="H10" s="193">
        <v>399290000</v>
      </c>
      <c r="I10" s="190">
        <v>45228</v>
      </c>
      <c r="J10" s="190">
        <v>414879427</v>
      </c>
      <c r="K10" s="188">
        <v>59854</v>
      </c>
      <c r="L10" s="189">
        <v>3481086809</v>
      </c>
      <c r="M10" s="191"/>
      <c r="N10" s="412"/>
      <c r="O10" s="412"/>
    </row>
    <row r="11" spans="1:15" ht="13.5">
      <c r="A11" s="182"/>
      <c r="B11" s="140" t="s">
        <v>466</v>
      </c>
      <c r="C11" s="402">
        <v>806696</v>
      </c>
      <c r="D11" s="402">
        <v>49153091458</v>
      </c>
      <c r="E11" s="402">
        <v>6004</v>
      </c>
      <c r="F11" s="402">
        <v>2500254584</v>
      </c>
      <c r="G11" s="402">
        <v>7711</v>
      </c>
      <c r="H11" s="403">
        <v>374795000</v>
      </c>
      <c r="I11" s="408">
        <v>46663</v>
      </c>
      <c r="J11" s="408">
        <v>394696356</v>
      </c>
      <c r="K11" s="402">
        <v>60378</v>
      </c>
      <c r="L11" s="403">
        <v>3269745940</v>
      </c>
      <c r="M11" s="414"/>
      <c r="N11" s="412"/>
      <c r="O11" s="412"/>
    </row>
    <row r="12" spans="1:15" ht="13.5">
      <c r="A12" s="182"/>
      <c r="B12" s="177" t="s">
        <v>186</v>
      </c>
      <c r="C12" s="130">
        <v>746379</v>
      </c>
      <c r="D12" s="130">
        <v>44919534415</v>
      </c>
      <c r="E12" s="130">
        <v>4865</v>
      </c>
      <c r="F12" s="130">
        <v>2022318554</v>
      </c>
      <c r="G12" s="130">
        <v>7068</v>
      </c>
      <c r="H12" s="131">
        <v>335120000</v>
      </c>
      <c r="I12" s="409">
        <v>35005</v>
      </c>
      <c r="J12" s="409">
        <v>48402789</v>
      </c>
      <c r="K12" s="130">
        <v>46938</v>
      </c>
      <c r="L12" s="131">
        <v>2405841343</v>
      </c>
      <c r="M12" s="177"/>
      <c r="N12" s="412"/>
      <c r="O12" s="412"/>
    </row>
    <row r="13" spans="1:15" ht="13.5">
      <c r="A13" s="182"/>
      <c r="B13" s="177" t="s">
        <v>187</v>
      </c>
      <c r="C13" s="130">
        <v>41363</v>
      </c>
      <c r="D13" s="130">
        <v>2480592138</v>
      </c>
      <c r="E13" s="130">
        <v>178</v>
      </c>
      <c r="F13" s="130">
        <v>73020430</v>
      </c>
      <c r="G13" s="130">
        <v>417</v>
      </c>
      <c r="H13" s="131">
        <v>21050000</v>
      </c>
      <c r="I13" s="409">
        <v>2617</v>
      </c>
      <c r="J13" s="409">
        <v>3472099</v>
      </c>
      <c r="K13" s="130">
        <v>3212</v>
      </c>
      <c r="L13" s="131">
        <v>97542529</v>
      </c>
      <c r="M13" s="177"/>
      <c r="N13" s="412"/>
      <c r="O13" s="412"/>
    </row>
    <row r="14" spans="1:15" ht="13.5">
      <c r="A14" s="182"/>
      <c r="B14" s="177" t="s">
        <v>36</v>
      </c>
      <c r="C14" s="130">
        <v>787742</v>
      </c>
      <c r="D14" s="130">
        <v>47400126553</v>
      </c>
      <c r="E14" s="130">
        <v>5043</v>
      </c>
      <c r="F14" s="130">
        <v>2095338984</v>
      </c>
      <c r="G14" s="130">
        <v>7485</v>
      </c>
      <c r="H14" s="131">
        <v>356170000</v>
      </c>
      <c r="I14" s="409">
        <v>37622</v>
      </c>
      <c r="J14" s="409">
        <v>51874888</v>
      </c>
      <c r="K14" s="130">
        <v>50150</v>
      </c>
      <c r="L14" s="131">
        <v>2503383872</v>
      </c>
      <c r="M14" s="177"/>
      <c r="N14" s="412"/>
      <c r="O14" s="412"/>
    </row>
    <row r="15" spans="1:15" ht="13.5">
      <c r="A15" s="182"/>
      <c r="B15" s="177" t="s">
        <v>38</v>
      </c>
      <c r="C15" s="130">
        <v>18954</v>
      </c>
      <c r="D15" s="130">
        <v>1752964905</v>
      </c>
      <c r="E15" s="130">
        <v>961</v>
      </c>
      <c r="F15" s="130">
        <v>404915600</v>
      </c>
      <c r="G15" s="130">
        <v>226</v>
      </c>
      <c r="H15" s="131">
        <v>18625000</v>
      </c>
      <c r="I15" s="409">
        <v>9041</v>
      </c>
      <c r="J15" s="409">
        <v>342821468</v>
      </c>
      <c r="K15" s="130">
        <v>10228</v>
      </c>
      <c r="L15" s="131">
        <v>766362068</v>
      </c>
      <c r="M15" s="177"/>
      <c r="N15" s="412"/>
      <c r="O15" s="412"/>
    </row>
    <row r="16" spans="1:15" ht="13.5">
      <c r="A16" s="182"/>
      <c r="B16" s="182"/>
      <c r="C16" s="188"/>
      <c r="D16" s="188"/>
      <c r="E16" s="188"/>
      <c r="F16" s="188"/>
      <c r="G16" s="188"/>
      <c r="H16" s="189"/>
      <c r="I16" s="190"/>
      <c r="J16" s="190"/>
      <c r="K16" s="188"/>
      <c r="L16" s="189"/>
      <c r="M16" s="182"/>
      <c r="N16" s="412"/>
      <c r="O16" s="412"/>
    </row>
    <row r="17" spans="1:15" ht="11.25" customHeight="1">
      <c r="A17" s="194">
        <v>1</v>
      </c>
      <c r="B17" s="195" t="s">
        <v>40</v>
      </c>
      <c r="C17" s="142">
        <v>215439</v>
      </c>
      <c r="D17" s="142">
        <v>13147627136</v>
      </c>
      <c r="E17" s="142">
        <v>1543</v>
      </c>
      <c r="F17" s="142">
        <v>636372201</v>
      </c>
      <c r="G17" s="142">
        <v>2004</v>
      </c>
      <c r="H17" s="142">
        <v>100300000</v>
      </c>
      <c r="I17" s="196">
        <v>0</v>
      </c>
      <c r="J17" s="196">
        <v>0</v>
      </c>
      <c r="K17" s="142">
        <v>3547</v>
      </c>
      <c r="L17" s="142">
        <v>736672201</v>
      </c>
      <c r="M17" s="195"/>
      <c r="N17" s="413"/>
      <c r="O17" s="412"/>
    </row>
    <row r="18" spans="1:15" ht="11.25" customHeight="1">
      <c r="A18" s="194">
        <v>2</v>
      </c>
      <c r="B18" s="195" t="s">
        <v>41</v>
      </c>
      <c r="C18" s="142">
        <v>70417</v>
      </c>
      <c r="D18" s="142">
        <v>4553805171</v>
      </c>
      <c r="E18" s="142">
        <v>555</v>
      </c>
      <c r="F18" s="142">
        <v>232732000</v>
      </c>
      <c r="G18" s="142">
        <v>773</v>
      </c>
      <c r="H18" s="142">
        <v>38650000</v>
      </c>
      <c r="I18" s="196">
        <v>127</v>
      </c>
      <c r="J18" s="196">
        <v>48157</v>
      </c>
      <c r="K18" s="142">
        <v>1455</v>
      </c>
      <c r="L18" s="142">
        <v>271430157</v>
      </c>
      <c r="M18" s="195"/>
      <c r="N18" s="413"/>
      <c r="O18" s="412"/>
    </row>
    <row r="19" spans="1:15" ht="11.25" customHeight="1">
      <c r="A19" s="194">
        <v>3</v>
      </c>
      <c r="B19" s="195" t="s">
        <v>42</v>
      </c>
      <c r="C19" s="142">
        <v>72357</v>
      </c>
      <c r="D19" s="142">
        <v>4211051501</v>
      </c>
      <c r="E19" s="142">
        <v>517</v>
      </c>
      <c r="F19" s="142">
        <v>216772000</v>
      </c>
      <c r="G19" s="142">
        <v>668</v>
      </c>
      <c r="H19" s="142">
        <v>20040000</v>
      </c>
      <c r="I19" s="196">
        <v>21294</v>
      </c>
      <c r="J19" s="196">
        <v>30241299</v>
      </c>
      <c r="K19" s="142">
        <v>22479</v>
      </c>
      <c r="L19" s="142">
        <v>267053299</v>
      </c>
      <c r="M19" s="195"/>
      <c r="N19" s="413"/>
      <c r="O19" s="412"/>
    </row>
    <row r="20" spans="1:15" ht="11.25" customHeight="1">
      <c r="A20" s="194">
        <v>4</v>
      </c>
      <c r="B20" s="195" t="s">
        <v>43</v>
      </c>
      <c r="C20" s="142">
        <v>39086</v>
      </c>
      <c r="D20" s="142">
        <v>2328581530</v>
      </c>
      <c r="E20" s="142">
        <v>270</v>
      </c>
      <c r="F20" s="142">
        <v>113128000</v>
      </c>
      <c r="G20" s="142">
        <v>385</v>
      </c>
      <c r="H20" s="142">
        <v>19250000</v>
      </c>
      <c r="I20" s="196">
        <v>64</v>
      </c>
      <c r="J20" s="196">
        <v>25050</v>
      </c>
      <c r="K20" s="142">
        <v>719</v>
      </c>
      <c r="L20" s="142">
        <v>132403050</v>
      </c>
      <c r="M20" s="195"/>
      <c r="N20" s="413"/>
      <c r="O20" s="412"/>
    </row>
    <row r="21" spans="1:15" ht="11.25" customHeight="1">
      <c r="A21" s="194">
        <v>5</v>
      </c>
      <c r="B21" s="195" t="s">
        <v>44</v>
      </c>
      <c r="C21" s="142">
        <v>66049</v>
      </c>
      <c r="D21" s="142">
        <v>3415136093</v>
      </c>
      <c r="E21" s="142">
        <v>389</v>
      </c>
      <c r="F21" s="142">
        <v>162756000</v>
      </c>
      <c r="G21" s="142">
        <v>421</v>
      </c>
      <c r="H21" s="142">
        <v>21050000</v>
      </c>
      <c r="I21" s="196">
        <v>138</v>
      </c>
      <c r="J21" s="196">
        <v>85723</v>
      </c>
      <c r="K21" s="142">
        <v>948</v>
      </c>
      <c r="L21" s="142">
        <v>183891723</v>
      </c>
      <c r="M21" s="195"/>
      <c r="N21" s="413"/>
      <c r="O21" s="412"/>
    </row>
    <row r="22" spans="1:15" ht="11.25" customHeight="1">
      <c r="A22" s="194">
        <v>6</v>
      </c>
      <c r="B22" s="195" t="s">
        <v>45</v>
      </c>
      <c r="C22" s="142">
        <v>8653</v>
      </c>
      <c r="D22" s="142">
        <v>434865855</v>
      </c>
      <c r="E22" s="142">
        <v>48</v>
      </c>
      <c r="F22" s="142">
        <v>20128000</v>
      </c>
      <c r="G22" s="142">
        <v>79</v>
      </c>
      <c r="H22" s="142">
        <v>3950000</v>
      </c>
      <c r="I22" s="196">
        <v>11</v>
      </c>
      <c r="J22" s="196">
        <v>10222</v>
      </c>
      <c r="K22" s="142">
        <v>138</v>
      </c>
      <c r="L22" s="142">
        <v>24088222</v>
      </c>
      <c r="M22" s="195"/>
      <c r="N22" s="413"/>
      <c r="O22" s="412"/>
    </row>
    <row r="23" spans="1:15" ht="11.25" customHeight="1">
      <c r="A23" s="194">
        <v>7</v>
      </c>
      <c r="B23" s="195" t="s">
        <v>46</v>
      </c>
      <c r="C23" s="142">
        <v>14702</v>
      </c>
      <c r="D23" s="142">
        <v>748424170</v>
      </c>
      <c r="E23" s="142">
        <v>61</v>
      </c>
      <c r="F23" s="142">
        <v>25527600</v>
      </c>
      <c r="G23" s="142">
        <v>108</v>
      </c>
      <c r="H23" s="142">
        <v>5400000</v>
      </c>
      <c r="I23" s="196">
        <v>4080</v>
      </c>
      <c r="J23" s="196">
        <v>6048519</v>
      </c>
      <c r="K23" s="142">
        <v>4249</v>
      </c>
      <c r="L23" s="142">
        <v>36976119</v>
      </c>
      <c r="M23" s="195"/>
      <c r="N23" s="413"/>
      <c r="O23" s="412"/>
    </row>
    <row r="24" spans="1:15" ht="11.25" customHeight="1">
      <c r="A24" s="194">
        <v>8</v>
      </c>
      <c r="B24" s="195" t="s">
        <v>47</v>
      </c>
      <c r="C24" s="142">
        <v>25605</v>
      </c>
      <c r="D24" s="142">
        <v>1591132089</v>
      </c>
      <c r="E24" s="142">
        <v>211</v>
      </c>
      <c r="F24" s="142">
        <v>88572000</v>
      </c>
      <c r="G24" s="142">
        <v>251</v>
      </c>
      <c r="H24" s="142">
        <v>7530000</v>
      </c>
      <c r="I24" s="196">
        <v>52</v>
      </c>
      <c r="J24" s="196">
        <v>31143</v>
      </c>
      <c r="K24" s="142">
        <v>514</v>
      </c>
      <c r="L24" s="142">
        <v>96133143</v>
      </c>
      <c r="M24" s="195"/>
      <c r="N24" s="413"/>
      <c r="O24" s="412"/>
    </row>
    <row r="25" spans="1:15" ht="11.25" customHeight="1">
      <c r="A25" s="194">
        <v>9</v>
      </c>
      <c r="B25" s="195" t="s">
        <v>48</v>
      </c>
      <c r="C25" s="142">
        <v>4864</v>
      </c>
      <c r="D25" s="142">
        <v>326682483</v>
      </c>
      <c r="E25" s="142">
        <v>21</v>
      </c>
      <c r="F25" s="142">
        <v>8511301</v>
      </c>
      <c r="G25" s="142">
        <v>57</v>
      </c>
      <c r="H25" s="142">
        <v>2850000</v>
      </c>
      <c r="I25" s="196">
        <v>3354</v>
      </c>
      <c r="J25" s="196">
        <v>4323698</v>
      </c>
      <c r="K25" s="142">
        <v>3432</v>
      </c>
      <c r="L25" s="142">
        <v>15684999</v>
      </c>
      <c r="M25" s="195"/>
      <c r="N25" s="413"/>
      <c r="O25" s="412"/>
    </row>
    <row r="26" spans="1:15" s="197" customFormat="1" ht="11.25" customHeight="1">
      <c r="A26" s="194">
        <v>11</v>
      </c>
      <c r="B26" s="195" t="s">
        <v>50</v>
      </c>
      <c r="C26" s="142">
        <v>37334</v>
      </c>
      <c r="D26" s="142">
        <v>2240869297</v>
      </c>
      <c r="E26" s="142">
        <v>195</v>
      </c>
      <c r="F26" s="142">
        <v>81676000</v>
      </c>
      <c r="G26" s="142">
        <v>354</v>
      </c>
      <c r="H26" s="142">
        <v>17700000</v>
      </c>
      <c r="I26" s="196">
        <v>95</v>
      </c>
      <c r="J26" s="196">
        <v>48377</v>
      </c>
      <c r="K26" s="142">
        <v>644</v>
      </c>
      <c r="L26" s="142">
        <v>99424377</v>
      </c>
      <c r="M26" s="195"/>
      <c r="N26" s="413"/>
      <c r="O26" s="412"/>
    </row>
    <row r="27" spans="1:15" ht="15" customHeight="1">
      <c r="A27" s="194">
        <v>13</v>
      </c>
      <c r="B27" s="195" t="s">
        <v>51</v>
      </c>
      <c r="C27" s="142">
        <v>7145</v>
      </c>
      <c r="D27" s="142">
        <v>443757156</v>
      </c>
      <c r="E27" s="142">
        <v>21</v>
      </c>
      <c r="F27" s="142">
        <v>8820000</v>
      </c>
      <c r="G27" s="142">
        <v>83</v>
      </c>
      <c r="H27" s="142">
        <v>4150000</v>
      </c>
      <c r="I27" s="196">
        <v>5621</v>
      </c>
      <c r="J27" s="196">
        <v>7463871</v>
      </c>
      <c r="K27" s="142">
        <v>5725</v>
      </c>
      <c r="L27" s="142">
        <v>20433871</v>
      </c>
      <c r="M27" s="195"/>
      <c r="N27" s="413"/>
      <c r="O27" s="412"/>
    </row>
    <row r="28" spans="1:15" ht="11.25" customHeight="1">
      <c r="A28" s="194">
        <v>14</v>
      </c>
      <c r="B28" s="195" t="s">
        <v>52</v>
      </c>
      <c r="C28" s="142">
        <v>6416</v>
      </c>
      <c r="D28" s="142">
        <v>399388663</v>
      </c>
      <c r="E28" s="142">
        <v>36</v>
      </c>
      <c r="F28" s="142">
        <v>15495509</v>
      </c>
      <c r="G28" s="142">
        <v>57</v>
      </c>
      <c r="H28" s="142">
        <v>2850000</v>
      </c>
      <c r="I28" s="196">
        <v>0</v>
      </c>
      <c r="J28" s="196">
        <v>0</v>
      </c>
      <c r="K28" s="142">
        <v>93</v>
      </c>
      <c r="L28" s="142">
        <v>18345509</v>
      </c>
      <c r="M28" s="195"/>
      <c r="N28" s="413"/>
      <c r="O28" s="412"/>
    </row>
    <row r="29" spans="1:15" ht="11.25" customHeight="1">
      <c r="A29" s="194">
        <v>15</v>
      </c>
      <c r="B29" s="195" t="s">
        <v>188</v>
      </c>
      <c r="C29" s="142">
        <v>29914</v>
      </c>
      <c r="D29" s="142">
        <v>1793369988</v>
      </c>
      <c r="E29" s="142">
        <v>170</v>
      </c>
      <c r="F29" s="142">
        <v>71972261</v>
      </c>
      <c r="G29" s="142">
        <v>278</v>
      </c>
      <c r="H29" s="142">
        <v>13900000</v>
      </c>
      <c r="I29" s="196">
        <v>0</v>
      </c>
      <c r="J29" s="196">
        <v>0</v>
      </c>
      <c r="K29" s="142">
        <v>448</v>
      </c>
      <c r="L29" s="142">
        <v>85872261</v>
      </c>
      <c r="M29" s="195"/>
      <c r="N29" s="413"/>
      <c r="O29" s="412"/>
    </row>
    <row r="30" spans="1:15" ht="11.25" customHeight="1">
      <c r="A30" s="194">
        <v>16</v>
      </c>
      <c r="B30" s="195" t="s">
        <v>54</v>
      </c>
      <c r="C30" s="142">
        <v>9503</v>
      </c>
      <c r="D30" s="142">
        <v>753975954</v>
      </c>
      <c r="E30" s="142">
        <v>68</v>
      </c>
      <c r="F30" s="142">
        <v>28034265</v>
      </c>
      <c r="G30" s="142">
        <v>119</v>
      </c>
      <c r="H30" s="142">
        <v>5950000</v>
      </c>
      <c r="I30" s="196">
        <v>20</v>
      </c>
      <c r="J30" s="196">
        <v>13269</v>
      </c>
      <c r="K30" s="142">
        <v>207</v>
      </c>
      <c r="L30" s="142">
        <v>33997534</v>
      </c>
      <c r="M30" s="195"/>
      <c r="N30" s="413"/>
      <c r="O30" s="412"/>
    </row>
    <row r="31" spans="1:15" ht="11.25" customHeight="1">
      <c r="A31" s="194">
        <v>17</v>
      </c>
      <c r="B31" s="195" t="s">
        <v>55</v>
      </c>
      <c r="C31" s="142">
        <v>13036</v>
      </c>
      <c r="D31" s="142">
        <v>823375964</v>
      </c>
      <c r="E31" s="142">
        <v>83</v>
      </c>
      <c r="F31" s="142">
        <v>34812000</v>
      </c>
      <c r="G31" s="142">
        <v>157</v>
      </c>
      <c r="H31" s="142">
        <v>7850000</v>
      </c>
      <c r="I31" s="196">
        <v>35</v>
      </c>
      <c r="J31" s="196">
        <v>19201</v>
      </c>
      <c r="K31" s="142">
        <v>275</v>
      </c>
      <c r="L31" s="142">
        <v>42681201</v>
      </c>
      <c r="M31" s="195"/>
      <c r="N31" s="413"/>
      <c r="O31" s="412"/>
    </row>
    <row r="32" spans="1:15" ht="11.25" customHeight="1">
      <c r="A32" s="194">
        <v>18</v>
      </c>
      <c r="B32" s="195" t="s">
        <v>56</v>
      </c>
      <c r="C32" s="142">
        <v>24158</v>
      </c>
      <c r="D32" s="142">
        <v>1391938231</v>
      </c>
      <c r="E32" s="142">
        <v>104</v>
      </c>
      <c r="F32" s="142">
        <v>43709560</v>
      </c>
      <c r="G32" s="142">
        <v>224</v>
      </c>
      <c r="H32" s="142">
        <v>11200000</v>
      </c>
      <c r="I32" s="196">
        <v>0</v>
      </c>
      <c r="J32" s="196">
        <v>0</v>
      </c>
      <c r="K32" s="142">
        <v>328</v>
      </c>
      <c r="L32" s="142">
        <v>54909560</v>
      </c>
      <c r="M32" s="195"/>
      <c r="N32" s="413"/>
      <c r="O32" s="412"/>
    </row>
    <row r="33" spans="1:15" ht="11.25" customHeight="1">
      <c r="A33" s="194">
        <v>19</v>
      </c>
      <c r="B33" s="195" t="s">
        <v>57</v>
      </c>
      <c r="C33" s="142">
        <v>7875</v>
      </c>
      <c r="D33" s="142">
        <v>462192756</v>
      </c>
      <c r="E33" s="142">
        <v>37</v>
      </c>
      <c r="F33" s="142">
        <v>14786450</v>
      </c>
      <c r="G33" s="142">
        <v>69</v>
      </c>
      <c r="H33" s="142">
        <v>3450000</v>
      </c>
      <c r="I33" s="196">
        <v>1</v>
      </c>
      <c r="J33" s="196">
        <v>380</v>
      </c>
      <c r="K33" s="142">
        <v>107</v>
      </c>
      <c r="L33" s="142">
        <v>18236830</v>
      </c>
      <c r="M33" s="195"/>
      <c r="N33" s="413"/>
      <c r="O33" s="412"/>
    </row>
    <row r="34" spans="1:15" ht="11.25" customHeight="1">
      <c r="A34" s="194">
        <v>20</v>
      </c>
      <c r="B34" s="195" t="s">
        <v>58</v>
      </c>
      <c r="C34" s="142">
        <v>11025</v>
      </c>
      <c r="D34" s="142">
        <v>772913978</v>
      </c>
      <c r="E34" s="142">
        <v>61</v>
      </c>
      <c r="F34" s="142">
        <v>26128800</v>
      </c>
      <c r="G34" s="142">
        <v>111</v>
      </c>
      <c r="H34" s="142">
        <v>5550000</v>
      </c>
      <c r="I34" s="196">
        <v>19</v>
      </c>
      <c r="J34" s="196">
        <v>8854</v>
      </c>
      <c r="K34" s="142">
        <v>191</v>
      </c>
      <c r="L34" s="142">
        <v>31687654</v>
      </c>
      <c r="M34" s="195"/>
      <c r="N34" s="413"/>
      <c r="O34" s="412"/>
    </row>
    <row r="35" spans="1:15" s="197" customFormat="1" ht="11.25" customHeight="1">
      <c r="A35" s="194">
        <v>21</v>
      </c>
      <c r="B35" s="195" t="s">
        <v>59</v>
      </c>
      <c r="C35" s="142">
        <v>7213</v>
      </c>
      <c r="D35" s="142">
        <v>412761020</v>
      </c>
      <c r="E35" s="142">
        <v>32</v>
      </c>
      <c r="F35" s="142">
        <v>13407760</v>
      </c>
      <c r="G35" s="142">
        <v>56</v>
      </c>
      <c r="H35" s="142">
        <v>2800000</v>
      </c>
      <c r="I35" s="196">
        <v>1</v>
      </c>
      <c r="J35" s="196">
        <v>310</v>
      </c>
      <c r="K35" s="142">
        <v>89</v>
      </c>
      <c r="L35" s="142">
        <v>16208070</v>
      </c>
      <c r="M35" s="195"/>
      <c r="N35" s="413"/>
      <c r="O35" s="412"/>
    </row>
    <row r="36" spans="1:15" ht="11.25" customHeight="1">
      <c r="A36" s="194">
        <v>22</v>
      </c>
      <c r="B36" s="195" t="s">
        <v>189</v>
      </c>
      <c r="C36" s="142">
        <v>4029</v>
      </c>
      <c r="D36" s="142">
        <v>237701872</v>
      </c>
      <c r="E36" s="142">
        <v>14</v>
      </c>
      <c r="F36" s="142">
        <v>5880000</v>
      </c>
      <c r="G36" s="142">
        <v>41</v>
      </c>
      <c r="H36" s="142">
        <v>2250000</v>
      </c>
      <c r="I36" s="196">
        <v>0</v>
      </c>
      <c r="J36" s="196">
        <v>0</v>
      </c>
      <c r="K36" s="142">
        <v>55</v>
      </c>
      <c r="L36" s="142">
        <v>8130000</v>
      </c>
      <c r="M36" s="195"/>
      <c r="N36" s="413"/>
      <c r="O36" s="412"/>
    </row>
    <row r="37" spans="1:15" ht="15" customHeight="1">
      <c r="A37" s="194">
        <v>24</v>
      </c>
      <c r="B37" s="195" t="s">
        <v>617</v>
      </c>
      <c r="C37" s="142">
        <v>4821</v>
      </c>
      <c r="D37" s="142">
        <v>291957309</v>
      </c>
      <c r="E37" s="142">
        <v>39</v>
      </c>
      <c r="F37" s="142">
        <v>16332000</v>
      </c>
      <c r="G37" s="142">
        <v>69</v>
      </c>
      <c r="H37" s="142">
        <v>3450000</v>
      </c>
      <c r="I37" s="196">
        <v>5</v>
      </c>
      <c r="J37" s="196">
        <v>4832</v>
      </c>
      <c r="K37" s="142">
        <v>113</v>
      </c>
      <c r="L37" s="142">
        <v>19786832</v>
      </c>
      <c r="M37" s="195"/>
      <c r="N37" s="413"/>
      <c r="O37" s="412"/>
    </row>
    <row r="38" spans="1:15" ht="11.25" customHeight="1">
      <c r="A38" s="194">
        <v>27</v>
      </c>
      <c r="B38" s="195" t="s">
        <v>618</v>
      </c>
      <c r="C38" s="142">
        <v>3028</v>
      </c>
      <c r="D38" s="142">
        <v>195074964</v>
      </c>
      <c r="E38" s="142">
        <v>10</v>
      </c>
      <c r="F38" s="142">
        <v>4200000</v>
      </c>
      <c r="G38" s="142">
        <v>32</v>
      </c>
      <c r="H38" s="142">
        <v>1600000</v>
      </c>
      <c r="I38" s="196">
        <v>7</v>
      </c>
      <c r="J38" s="196">
        <v>1994</v>
      </c>
      <c r="K38" s="142">
        <v>49</v>
      </c>
      <c r="L38" s="142">
        <v>5801994</v>
      </c>
      <c r="M38" s="195"/>
      <c r="N38" s="413"/>
      <c r="O38" s="412"/>
    </row>
    <row r="39" spans="1:15" s="197" customFormat="1" ht="11.25" customHeight="1">
      <c r="A39" s="194">
        <v>31</v>
      </c>
      <c r="B39" s="195" t="s">
        <v>62</v>
      </c>
      <c r="C39" s="142">
        <v>4162</v>
      </c>
      <c r="D39" s="142">
        <v>299447671</v>
      </c>
      <c r="E39" s="142">
        <v>19</v>
      </c>
      <c r="F39" s="142">
        <v>7980000</v>
      </c>
      <c r="G39" s="142">
        <v>51</v>
      </c>
      <c r="H39" s="142">
        <v>2550000</v>
      </c>
      <c r="I39" s="196">
        <v>4</v>
      </c>
      <c r="J39" s="196">
        <v>1945</v>
      </c>
      <c r="K39" s="142">
        <v>74</v>
      </c>
      <c r="L39" s="142">
        <v>10531945</v>
      </c>
      <c r="M39" s="195"/>
      <c r="N39" s="413"/>
      <c r="O39" s="412"/>
    </row>
    <row r="40" spans="1:15" ht="11.25" customHeight="1">
      <c r="A40" s="194">
        <v>32</v>
      </c>
      <c r="B40" s="195" t="s">
        <v>63</v>
      </c>
      <c r="C40" s="142">
        <v>5438</v>
      </c>
      <c r="D40" s="142">
        <v>336672161</v>
      </c>
      <c r="E40" s="142">
        <v>33</v>
      </c>
      <c r="F40" s="142">
        <v>13860000</v>
      </c>
      <c r="G40" s="142">
        <v>56</v>
      </c>
      <c r="H40" s="142">
        <v>2800000</v>
      </c>
      <c r="I40" s="196">
        <v>0</v>
      </c>
      <c r="J40" s="196">
        <v>0</v>
      </c>
      <c r="K40" s="142">
        <v>89</v>
      </c>
      <c r="L40" s="142">
        <v>16660000</v>
      </c>
      <c r="M40" s="195"/>
      <c r="N40" s="413"/>
      <c r="O40" s="412"/>
    </row>
    <row r="41" spans="1:15" ht="11.25" customHeight="1">
      <c r="A41" s="194">
        <v>37</v>
      </c>
      <c r="B41" s="195" t="s">
        <v>64</v>
      </c>
      <c r="C41" s="142">
        <v>2053</v>
      </c>
      <c r="D41" s="142">
        <v>141752355</v>
      </c>
      <c r="E41" s="142">
        <v>10</v>
      </c>
      <c r="F41" s="142">
        <v>4200000</v>
      </c>
      <c r="G41" s="142">
        <v>23</v>
      </c>
      <c r="H41" s="142">
        <v>1150000</v>
      </c>
      <c r="I41" s="196">
        <v>0</v>
      </c>
      <c r="J41" s="196">
        <v>0</v>
      </c>
      <c r="K41" s="142">
        <v>33</v>
      </c>
      <c r="L41" s="142">
        <v>5350000</v>
      </c>
      <c r="M41" s="195"/>
      <c r="N41" s="413"/>
      <c r="O41" s="412"/>
    </row>
    <row r="42" spans="1:15" ht="11.25" customHeight="1">
      <c r="A42" s="194">
        <v>39</v>
      </c>
      <c r="B42" s="195" t="s">
        <v>65</v>
      </c>
      <c r="C42" s="142">
        <v>2637</v>
      </c>
      <c r="D42" s="142">
        <v>156321864</v>
      </c>
      <c r="E42" s="142">
        <v>14</v>
      </c>
      <c r="F42" s="142">
        <v>5880000</v>
      </c>
      <c r="G42" s="142">
        <v>24</v>
      </c>
      <c r="H42" s="142">
        <v>1200000</v>
      </c>
      <c r="I42" s="196">
        <v>1684</v>
      </c>
      <c r="J42" s="196">
        <v>2345620</v>
      </c>
      <c r="K42" s="142">
        <v>1722</v>
      </c>
      <c r="L42" s="142">
        <v>9425620</v>
      </c>
      <c r="M42" s="195"/>
      <c r="N42" s="413"/>
      <c r="O42" s="412"/>
    </row>
    <row r="43" spans="1:15" ht="11.25" customHeight="1">
      <c r="A43" s="194">
        <v>40</v>
      </c>
      <c r="B43" s="195" t="s">
        <v>619</v>
      </c>
      <c r="C43" s="142">
        <v>1741</v>
      </c>
      <c r="D43" s="142">
        <v>106282789</v>
      </c>
      <c r="E43" s="142">
        <v>8</v>
      </c>
      <c r="F43" s="142">
        <v>3360000</v>
      </c>
      <c r="G43" s="142">
        <v>14</v>
      </c>
      <c r="H43" s="142">
        <v>700000</v>
      </c>
      <c r="I43" s="196">
        <v>913</v>
      </c>
      <c r="J43" s="196">
        <v>1113830</v>
      </c>
      <c r="K43" s="142">
        <v>935</v>
      </c>
      <c r="L43" s="142">
        <v>5173830</v>
      </c>
      <c r="M43" s="195"/>
      <c r="N43" s="413"/>
      <c r="O43" s="412"/>
    </row>
    <row r="44" spans="1:15" s="197" customFormat="1" ht="11.25" customHeight="1">
      <c r="A44" s="194">
        <v>42</v>
      </c>
      <c r="B44" s="195" t="s">
        <v>66</v>
      </c>
      <c r="C44" s="142">
        <v>4632</v>
      </c>
      <c r="D44" s="142">
        <v>272143128</v>
      </c>
      <c r="E44" s="142">
        <v>43</v>
      </c>
      <c r="F44" s="142">
        <v>16367800</v>
      </c>
      <c r="G44" s="142">
        <v>51</v>
      </c>
      <c r="H44" s="142">
        <v>2550000</v>
      </c>
      <c r="I44" s="196">
        <v>2</v>
      </c>
      <c r="J44" s="196">
        <v>1588</v>
      </c>
      <c r="K44" s="142">
        <v>96</v>
      </c>
      <c r="L44" s="142">
        <v>18919388</v>
      </c>
      <c r="M44" s="195"/>
      <c r="N44" s="413"/>
      <c r="O44" s="412"/>
    </row>
    <row r="45" spans="1:15" ht="11.25" customHeight="1">
      <c r="A45" s="194">
        <v>43</v>
      </c>
      <c r="B45" s="195" t="s">
        <v>620</v>
      </c>
      <c r="C45" s="142">
        <v>11794</v>
      </c>
      <c r="D45" s="142">
        <v>725932373</v>
      </c>
      <c r="E45" s="142">
        <v>78</v>
      </c>
      <c r="F45" s="142">
        <v>26980565</v>
      </c>
      <c r="G45" s="142">
        <v>134</v>
      </c>
      <c r="H45" s="142">
        <v>6700000</v>
      </c>
      <c r="I45" s="196">
        <v>7</v>
      </c>
      <c r="J45" s="196">
        <v>4803</v>
      </c>
      <c r="K45" s="142">
        <v>219</v>
      </c>
      <c r="L45" s="142">
        <v>33685368</v>
      </c>
      <c r="M45" s="195"/>
      <c r="N45" s="413"/>
      <c r="O45" s="412"/>
    </row>
    <row r="46" spans="1:15" ht="11.25" customHeight="1">
      <c r="A46" s="194">
        <v>45</v>
      </c>
      <c r="B46" s="195" t="s">
        <v>67</v>
      </c>
      <c r="C46" s="142">
        <v>3129</v>
      </c>
      <c r="D46" s="142">
        <v>184695858</v>
      </c>
      <c r="E46" s="142">
        <v>7</v>
      </c>
      <c r="F46" s="142">
        <v>2940000</v>
      </c>
      <c r="G46" s="142">
        <v>30</v>
      </c>
      <c r="H46" s="142">
        <v>1500000</v>
      </c>
      <c r="I46" s="196">
        <v>0</v>
      </c>
      <c r="J46" s="196">
        <v>0</v>
      </c>
      <c r="K46" s="142">
        <v>37</v>
      </c>
      <c r="L46" s="142">
        <v>4440000</v>
      </c>
      <c r="M46" s="195"/>
      <c r="N46" s="413"/>
      <c r="O46" s="412"/>
    </row>
    <row r="47" spans="1:15" ht="15" customHeight="1">
      <c r="A47" s="194">
        <v>46</v>
      </c>
      <c r="B47" s="195" t="s">
        <v>68</v>
      </c>
      <c r="C47" s="142">
        <v>3417</v>
      </c>
      <c r="D47" s="142">
        <v>209695662</v>
      </c>
      <c r="E47" s="142">
        <v>3</v>
      </c>
      <c r="F47" s="142">
        <v>1260630</v>
      </c>
      <c r="G47" s="142">
        <v>30</v>
      </c>
      <c r="H47" s="142">
        <v>1500000</v>
      </c>
      <c r="I47" s="196">
        <v>7</v>
      </c>
      <c r="J47" s="196">
        <v>7122</v>
      </c>
      <c r="K47" s="142">
        <v>40</v>
      </c>
      <c r="L47" s="142">
        <v>2767752</v>
      </c>
      <c r="M47" s="195"/>
      <c r="N47" s="413"/>
      <c r="O47" s="412"/>
    </row>
    <row r="48" spans="1:15" s="197" customFormat="1" ht="11.25" customHeight="1">
      <c r="A48" s="194">
        <v>50</v>
      </c>
      <c r="B48" s="195" t="s">
        <v>621</v>
      </c>
      <c r="C48" s="142">
        <v>5796</v>
      </c>
      <c r="D48" s="142">
        <v>365958897</v>
      </c>
      <c r="E48" s="142">
        <v>38</v>
      </c>
      <c r="F48" s="142">
        <v>15930350</v>
      </c>
      <c r="G48" s="142">
        <v>57</v>
      </c>
      <c r="H48" s="142">
        <v>2850000</v>
      </c>
      <c r="I48" s="196">
        <v>0</v>
      </c>
      <c r="J48" s="196">
        <v>0</v>
      </c>
      <c r="K48" s="142">
        <v>95</v>
      </c>
      <c r="L48" s="142">
        <v>18780350</v>
      </c>
      <c r="M48" s="195"/>
      <c r="N48" s="413"/>
      <c r="O48" s="412"/>
    </row>
    <row r="49" spans="1:15" ht="11.25" customHeight="1">
      <c r="A49" s="194">
        <v>57</v>
      </c>
      <c r="B49" s="195" t="s">
        <v>622</v>
      </c>
      <c r="C49" s="142">
        <v>5279</v>
      </c>
      <c r="D49" s="142">
        <v>193611203</v>
      </c>
      <c r="E49" s="142">
        <v>8</v>
      </c>
      <c r="F49" s="142">
        <v>3312000</v>
      </c>
      <c r="G49" s="142">
        <v>42</v>
      </c>
      <c r="H49" s="142">
        <v>2100000</v>
      </c>
      <c r="I49" s="196">
        <v>0</v>
      </c>
      <c r="J49" s="196">
        <v>0</v>
      </c>
      <c r="K49" s="142">
        <v>50</v>
      </c>
      <c r="L49" s="142">
        <v>5412000</v>
      </c>
      <c r="M49" s="195"/>
      <c r="N49" s="413"/>
      <c r="O49" s="412"/>
    </row>
    <row r="50" spans="1:15" ht="11.25" customHeight="1">
      <c r="A50" s="194">
        <v>62</v>
      </c>
      <c r="B50" s="195" t="s">
        <v>640</v>
      </c>
      <c r="C50" s="142">
        <v>1818</v>
      </c>
      <c r="D50" s="142">
        <v>147192611</v>
      </c>
      <c r="E50" s="142">
        <v>9</v>
      </c>
      <c r="F50" s="142">
        <v>3780000</v>
      </c>
      <c r="G50" s="142">
        <v>23</v>
      </c>
      <c r="H50" s="142">
        <v>1150000</v>
      </c>
      <c r="I50" s="196">
        <v>0</v>
      </c>
      <c r="J50" s="196">
        <v>0</v>
      </c>
      <c r="K50" s="142">
        <v>32</v>
      </c>
      <c r="L50" s="142">
        <v>4930000</v>
      </c>
      <c r="M50" s="195"/>
      <c r="N50" s="413"/>
      <c r="O50" s="412"/>
    </row>
    <row r="51" spans="1:15" ht="11.25" customHeight="1">
      <c r="A51" s="194">
        <v>65</v>
      </c>
      <c r="B51" s="195" t="s">
        <v>644</v>
      </c>
      <c r="C51" s="142">
        <v>3914</v>
      </c>
      <c r="D51" s="142">
        <v>263541071</v>
      </c>
      <c r="E51" s="142">
        <v>23</v>
      </c>
      <c r="F51" s="142">
        <v>9660000</v>
      </c>
      <c r="G51" s="142">
        <v>52</v>
      </c>
      <c r="H51" s="142">
        <v>2600000</v>
      </c>
      <c r="I51" s="196">
        <v>0</v>
      </c>
      <c r="J51" s="196">
        <v>0</v>
      </c>
      <c r="K51" s="142">
        <v>75</v>
      </c>
      <c r="L51" s="142">
        <v>12260000</v>
      </c>
      <c r="M51" s="195"/>
      <c r="N51" s="413"/>
      <c r="O51" s="412"/>
    </row>
    <row r="52" spans="1:15" ht="11.25" customHeight="1">
      <c r="A52" s="194">
        <v>70</v>
      </c>
      <c r="B52" s="195" t="s">
        <v>625</v>
      </c>
      <c r="C52" s="142">
        <v>4393</v>
      </c>
      <c r="D52" s="142">
        <v>289624240</v>
      </c>
      <c r="E52" s="142">
        <v>24</v>
      </c>
      <c r="F52" s="142">
        <v>10080000</v>
      </c>
      <c r="G52" s="142">
        <v>37</v>
      </c>
      <c r="H52" s="142">
        <v>1850000</v>
      </c>
      <c r="I52" s="196">
        <v>0</v>
      </c>
      <c r="J52" s="196">
        <v>0</v>
      </c>
      <c r="K52" s="142">
        <v>61</v>
      </c>
      <c r="L52" s="142">
        <v>11930000</v>
      </c>
      <c r="M52" s="195"/>
      <c r="N52" s="413"/>
      <c r="O52" s="412"/>
    </row>
    <row r="53" spans="1:15" ht="11.25" customHeight="1">
      <c r="A53" s="194">
        <v>73</v>
      </c>
      <c r="B53" s="195" t="s">
        <v>645</v>
      </c>
      <c r="C53" s="142">
        <v>9945</v>
      </c>
      <c r="D53" s="142">
        <v>596628882</v>
      </c>
      <c r="E53" s="142">
        <v>59</v>
      </c>
      <c r="F53" s="142">
        <v>23411447</v>
      </c>
      <c r="G53" s="142">
        <v>82</v>
      </c>
      <c r="H53" s="142">
        <v>4100000</v>
      </c>
      <c r="I53" s="196">
        <v>0</v>
      </c>
      <c r="J53" s="196">
        <v>0</v>
      </c>
      <c r="K53" s="142">
        <v>141</v>
      </c>
      <c r="L53" s="142">
        <v>27511447</v>
      </c>
      <c r="M53" s="195"/>
      <c r="N53" s="413"/>
      <c r="O53" s="412"/>
    </row>
    <row r="54" spans="1:15" s="197" customFormat="1" ht="11.25" customHeight="1">
      <c r="A54" s="194">
        <v>79</v>
      </c>
      <c r="B54" s="195" t="s">
        <v>646</v>
      </c>
      <c r="C54" s="142">
        <v>5909</v>
      </c>
      <c r="D54" s="142">
        <v>393802329</v>
      </c>
      <c r="E54" s="142">
        <v>33</v>
      </c>
      <c r="F54" s="142">
        <v>13859840</v>
      </c>
      <c r="G54" s="142">
        <v>54</v>
      </c>
      <c r="H54" s="142">
        <v>2700000</v>
      </c>
      <c r="I54" s="196">
        <v>0</v>
      </c>
      <c r="J54" s="196">
        <v>0</v>
      </c>
      <c r="K54" s="142">
        <v>87</v>
      </c>
      <c r="L54" s="142">
        <v>16559840</v>
      </c>
      <c r="M54" s="195"/>
      <c r="N54" s="413"/>
      <c r="O54" s="412"/>
    </row>
    <row r="55" spans="1:15" ht="11.25" customHeight="1">
      <c r="A55" s="194">
        <v>86</v>
      </c>
      <c r="B55" s="195" t="s">
        <v>628</v>
      </c>
      <c r="C55" s="142">
        <v>8457</v>
      </c>
      <c r="D55" s="142">
        <v>486421795</v>
      </c>
      <c r="E55" s="142">
        <v>42</v>
      </c>
      <c r="F55" s="142">
        <v>17624000</v>
      </c>
      <c r="G55" s="142">
        <v>103</v>
      </c>
      <c r="H55" s="142">
        <v>5150000</v>
      </c>
      <c r="I55" s="196">
        <v>30</v>
      </c>
      <c r="J55" s="196">
        <v>8371</v>
      </c>
      <c r="K55" s="142">
        <v>175</v>
      </c>
      <c r="L55" s="142">
        <v>22782371</v>
      </c>
      <c r="M55" s="195"/>
      <c r="N55" s="413"/>
      <c r="O55" s="412"/>
    </row>
    <row r="56" spans="1:15" ht="11.25" customHeight="1">
      <c r="A56" s="194">
        <v>93</v>
      </c>
      <c r="B56" s="195" t="s">
        <v>629</v>
      </c>
      <c r="C56" s="142">
        <v>8980</v>
      </c>
      <c r="D56" s="142">
        <v>523446986</v>
      </c>
      <c r="E56" s="142">
        <v>51</v>
      </c>
      <c r="F56" s="142">
        <v>21404000</v>
      </c>
      <c r="G56" s="142">
        <v>78</v>
      </c>
      <c r="H56" s="142">
        <v>3900000</v>
      </c>
      <c r="I56" s="196">
        <v>23</v>
      </c>
      <c r="J56" s="196">
        <v>11947</v>
      </c>
      <c r="K56" s="142">
        <v>152</v>
      </c>
      <c r="L56" s="142">
        <v>25315947</v>
      </c>
      <c r="M56" s="195"/>
      <c r="N56" s="413"/>
      <c r="O56" s="412"/>
    </row>
    <row r="57" spans="1:15" ht="11.25" customHeight="1">
      <c r="A57" s="198">
        <v>95</v>
      </c>
      <c r="B57" s="199" t="s">
        <v>200</v>
      </c>
      <c r="C57" s="150">
        <v>11579</v>
      </c>
      <c r="D57" s="150">
        <v>730371498</v>
      </c>
      <c r="E57" s="150">
        <v>56</v>
      </c>
      <c r="F57" s="150">
        <v>23694645</v>
      </c>
      <c r="G57" s="150">
        <v>148</v>
      </c>
      <c r="H57" s="150">
        <v>7400000</v>
      </c>
      <c r="I57" s="200">
        <v>28</v>
      </c>
      <c r="J57" s="200">
        <v>4763</v>
      </c>
      <c r="K57" s="150">
        <v>232</v>
      </c>
      <c r="L57" s="150">
        <v>31099408</v>
      </c>
      <c r="M57" s="195"/>
      <c r="N57" s="413"/>
      <c r="O57" s="412"/>
    </row>
    <row r="58" spans="1:15" ht="11.25" customHeight="1">
      <c r="A58" s="194">
        <v>301</v>
      </c>
      <c r="B58" s="195" t="s">
        <v>70</v>
      </c>
      <c r="C58" s="142">
        <v>589</v>
      </c>
      <c r="D58" s="142">
        <v>34641303</v>
      </c>
      <c r="E58" s="142">
        <v>7</v>
      </c>
      <c r="F58" s="142">
        <v>3500000</v>
      </c>
      <c r="G58" s="142">
        <v>7</v>
      </c>
      <c r="H58" s="142">
        <v>560000</v>
      </c>
      <c r="I58" s="196">
        <v>0</v>
      </c>
      <c r="J58" s="196">
        <v>0</v>
      </c>
      <c r="K58" s="142">
        <v>14</v>
      </c>
      <c r="L58" s="142">
        <v>4060000</v>
      </c>
      <c r="M58" s="195"/>
      <c r="N58" s="413"/>
      <c r="O58" s="412"/>
    </row>
    <row r="59" spans="1:15" ht="11.25" customHeight="1">
      <c r="A59" s="194">
        <v>303</v>
      </c>
      <c r="B59" s="195" t="s">
        <v>74</v>
      </c>
      <c r="C59" s="142">
        <v>7</v>
      </c>
      <c r="D59" s="142">
        <v>1649473</v>
      </c>
      <c r="E59" s="142">
        <v>0</v>
      </c>
      <c r="F59" s="142">
        <v>0</v>
      </c>
      <c r="G59" s="142">
        <v>0</v>
      </c>
      <c r="H59" s="142">
        <v>0</v>
      </c>
      <c r="I59" s="196">
        <v>0</v>
      </c>
      <c r="J59" s="196">
        <v>0</v>
      </c>
      <c r="K59" s="142">
        <v>0</v>
      </c>
      <c r="L59" s="142">
        <v>0</v>
      </c>
      <c r="M59" s="195"/>
      <c r="N59" s="413"/>
      <c r="O59" s="412"/>
    </row>
    <row r="60" spans="1:15" ht="11.25" customHeight="1">
      <c r="A60" s="194">
        <v>305</v>
      </c>
      <c r="B60" s="195" t="s">
        <v>75</v>
      </c>
      <c r="C60" s="142">
        <v>499</v>
      </c>
      <c r="D60" s="142">
        <v>49813647</v>
      </c>
      <c r="E60" s="142">
        <v>10</v>
      </c>
      <c r="F60" s="142">
        <v>4184000</v>
      </c>
      <c r="G60" s="142">
        <v>8</v>
      </c>
      <c r="H60" s="142">
        <v>455000</v>
      </c>
      <c r="I60" s="196">
        <v>6</v>
      </c>
      <c r="J60" s="196">
        <v>60000</v>
      </c>
      <c r="K60" s="142">
        <v>24</v>
      </c>
      <c r="L60" s="142">
        <v>4699000</v>
      </c>
      <c r="M60" s="195"/>
      <c r="N60" s="413"/>
      <c r="O60" s="412"/>
    </row>
    <row r="61" spans="1:15" ht="11.25" customHeight="1">
      <c r="A61" s="194">
        <v>306</v>
      </c>
      <c r="B61" s="195" t="s">
        <v>81</v>
      </c>
      <c r="C61" s="142">
        <v>1046</v>
      </c>
      <c r="D61" s="142">
        <v>154441105</v>
      </c>
      <c r="E61" s="142">
        <v>151</v>
      </c>
      <c r="F61" s="142">
        <v>64212000</v>
      </c>
      <c r="G61" s="142">
        <v>14</v>
      </c>
      <c r="H61" s="142">
        <v>1890000</v>
      </c>
      <c r="I61" s="196">
        <v>0</v>
      </c>
      <c r="J61" s="196">
        <v>0</v>
      </c>
      <c r="K61" s="142">
        <v>165</v>
      </c>
      <c r="L61" s="142">
        <v>66102000</v>
      </c>
      <c r="M61" s="195"/>
      <c r="N61" s="413"/>
      <c r="O61" s="412"/>
    </row>
    <row r="62" spans="1:15" ht="11.25" customHeight="1">
      <c r="A62" s="194">
        <v>307</v>
      </c>
      <c r="B62" s="195" t="s">
        <v>82</v>
      </c>
      <c r="C62" s="142">
        <v>1613</v>
      </c>
      <c r="D62" s="142">
        <v>179636944</v>
      </c>
      <c r="E62" s="142">
        <v>158</v>
      </c>
      <c r="F62" s="142">
        <v>66335600</v>
      </c>
      <c r="G62" s="142">
        <v>15</v>
      </c>
      <c r="H62" s="142">
        <v>5800000</v>
      </c>
      <c r="I62" s="196">
        <v>367</v>
      </c>
      <c r="J62" s="196">
        <v>58855000</v>
      </c>
      <c r="K62" s="142">
        <v>540</v>
      </c>
      <c r="L62" s="142">
        <v>130990600</v>
      </c>
      <c r="M62" s="195"/>
      <c r="N62" s="413"/>
      <c r="O62" s="412"/>
    </row>
    <row r="63" spans="1:15" ht="11.25" customHeight="1">
      <c r="A63" s="194">
        <v>308</v>
      </c>
      <c r="B63" s="195" t="s">
        <v>87</v>
      </c>
      <c r="C63" s="142">
        <v>619</v>
      </c>
      <c r="D63" s="142">
        <v>29026503</v>
      </c>
      <c r="E63" s="142">
        <v>21</v>
      </c>
      <c r="F63" s="142">
        <v>8804000</v>
      </c>
      <c r="G63" s="142">
        <v>1</v>
      </c>
      <c r="H63" s="142">
        <v>100000</v>
      </c>
      <c r="I63" s="196">
        <v>0</v>
      </c>
      <c r="J63" s="196">
        <v>0</v>
      </c>
      <c r="K63" s="142">
        <v>22</v>
      </c>
      <c r="L63" s="142">
        <v>8904000</v>
      </c>
      <c r="M63" s="195"/>
      <c r="N63" s="413"/>
      <c r="O63" s="412"/>
    </row>
    <row r="64" spans="1:15" ht="12" customHeight="1">
      <c r="A64" s="201">
        <v>309</v>
      </c>
      <c r="B64" s="202" t="s">
        <v>88</v>
      </c>
      <c r="C64" s="203">
        <v>14581</v>
      </c>
      <c r="D64" s="203">
        <v>1303755930</v>
      </c>
      <c r="E64" s="203">
        <v>614</v>
      </c>
      <c r="F64" s="203">
        <v>257880000</v>
      </c>
      <c r="G64" s="203">
        <v>181</v>
      </c>
      <c r="H64" s="203">
        <v>9820000</v>
      </c>
      <c r="I64" s="1164">
        <v>8668</v>
      </c>
      <c r="J64" s="1164">
        <v>283906468</v>
      </c>
      <c r="K64" s="203">
        <v>9463</v>
      </c>
      <c r="L64" s="203">
        <v>551606468</v>
      </c>
      <c r="M64" s="195"/>
      <c r="N64" s="413"/>
      <c r="O64" s="412"/>
    </row>
    <row r="65" spans="1:15" ht="13.5">
      <c r="A65" s="204"/>
      <c r="B65" s="204"/>
      <c r="C65" s="205"/>
      <c r="D65" s="205"/>
      <c r="E65" s="170"/>
      <c r="F65" s="170"/>
      <c r="G65" s="170"/>
      <c r="H65" s="170"/>
      <c r="I65" s="206"/>
      <c r="J65" s="206"/>
      <c r="K65" s="170"/>
      <c r="L65" s="170"/>
      <c r="M65" s="410"/>
      <c r="N65" s="412"/>
      <c r="O65" s="412"/>
    </row>
    <row r="66" spans="3:15" ht="13.5">
      <c r="C66" s="208"/>
      <c r="D66" s="208"/>
      <c r="E66" s="208"/>
      <c r="F66" s="208"/>
      <c r="G66" s="208"/>
      <c r="H66" s="208"/>
      <c r="I66" s="209"/>
      <c r="J66" s="209"/>
      <c r="K66" s="208"/>
      <c r="L66" s="208"/>
      <c r="N66" s="207"/>
      <c r="O66" s="207"/>
    </row>
    <row r="67" spans="3:15" ht="13.5">
      <c r="C67" s="161"/>
      <c r="D67" s="161"/>
      <c r="E67" s="210"/>
      <c r="F67" s="161"/>
      <c r="G67" s="211"/>
      <c r="H67" s="161"/>
      <c r="I67" s="160"/>
      <c r="J67" s="160"/>
      <c r="K67" s="161"/>
      <c r="L67" s="161"/>
      <c r="N67" s="207"/>
      <c r="O67" s="207"/>
    </row>
    <row r="68" spans="3:15" ht="13.5">
      <c r="C68" s="208"/>
      <c r="D68" s="208"/>
      <c r="E68" s="208"/>
      <c r="F68" s="208"/>
      <c r="G68" s="208"/>
      <c r="H68" s="208"/>
      <c r="I68" s="160"/>
      <c r="J68" s="160"/>
      <c r="K68" s="208"/>
      <c r="L68" s="208"/>
      <c r="N68" s="207"/>
      <c r="O68" s="207"/>
    </row>
    <row r="69" spans="3:15" ht="13.5">
      <c r="C69" s="208"/>
      <c r="D69" s="208"/>
      <c r="E69" s="208"/>
      <c r="F69" s="208"/>
      <c r="G69" s="208"/>
      <c r="H69" s="208"/>
      <c r="I69" s="160"/>
      <c r="J69" s="160"/>
      <c r="K69" s="208"/>
      <c r="L69" s="208"/>
      <c r="N69" s="207"/>
      <c r="O69" s="207"/>
    </row>
    <row r="70" spans="3:15" ht="13.5">
      <c r="C70" s="208"/>
      <c r="D70" s="208"/>
      <c r="E70" s="208"/>
      <c r="F70" s="208"/>
      <c r="G70" s="208"/>
      <c r="H70" s="208"/>
      <c r="I70" s="160"/>
      <c r="J70" s="160"/>
      <c r="K70" s="208"/>
      <c r="L70" s="208"/>
      <c r="N70" s="207"/>
      <c r="O70" s="207"/>
    </row>
    <row r="71" spans="3:15" ht="13.5">
      <c r="C71" s="208"/>
      <c r="D71" s="208"/>
      <c r="E71" s="208"/>
      <c r="F71" s="208"/>
      <c r="G71" s="208"/>
      <c r="H71" s="208"/>
      <c r="I71" s="160"/>
      <c r="J71" s="160"/>
      <c r="K71" s="208"/>
      <c r="L71" s="208"/>
      <c r="N71" s="207"/>
      <c r="O71" s="207"/>
    </row>
    <row r="72" spans="3:15" ht="13.5">
      <c r="C72" s="208"/>
      <c r="D72" s="208"/>
      <c r="E72" s="208"/>
      <c r="F72" s="208"/>
      <c r="G72" s="208"/>
      <c r="H72" s="208"/>
      <c r="I72" s="160"/>
      <c r="J72" s="160"/>
      <c r="K72" s="208"/>
      <c r="L72" s="208"/>
      <c r="N72" s="207"/>
      <c r="O72" s="207"/>
    </row>
    <row r="73" spans="3:15" ht="13.5">
      <c r="C73" s="208"/>
      <c r="D73" s="208"/>
      <c r="E73" s="208"/>
      <c r="F73" s="208"/>
      <c r="G73" s="208"/>
      <c r="H73" s="208"/>
      <c r="I73" s="209"/>
      <c r="J73" s="209"/>
      <c r="K73" s="208"/>
      <c r="L73" s="208"/>
      <c r="N73" s="207"/>
      <c r="O73" s="207"/>
    </row>
    <row r="74" spans="3:15" ht="13.5">
      <c r="C74" s="208"/>
      <c r="D74" s="208"/>
      <c r="E74" s="208"/>
      <c r="F74" s="208"/>
      <c r="G74" s="208"/>
      <c r="H74" s="208"/>
      <c r="I74" s="209"/>
      <c r="J74" s="209"/>
      <c r="K74" s="208"/>
      <c r="L74" s="208"/>
      <c r="N74" s="207"/>
      <c r="O74" s="207"/>
    </row>
    <row r="75" spans="3:15" ht="13.5">
      <c r="C75" s="208"/>
      <c r="D75" s="208"/>
      <c r="E75" s="208"/>
      <c r="F75" s="208"/>
      <c r="G75" s="208"/>
      <c r="H75" s="208"/>
      <c r="I75" s="209"/>
      <c r="J75" s="209"/>
      <c r="K75" s="208"/>
      <c r="L75" s="208"/>
      <c r="N75" s="207"/>
      <c r="O75" s="207"/>
    </row>
    <row r="76" spans="3:15" ht="13.5">
      <c r="C76" s="208"/>
      <c r="D76" s="208"/>
      <c r="E76" s="208"/>
      <c r="F76" s="208"/>
      <c r="G76" s="208"/>
      <c r="H76" s="208"/>
      <c r="I76" s="209"/>
      <c r="J76" s="209"/>
      <c r="K76" s="208"/>
      <c r="L76" s="208"/>
      <c r="N76" s="207"/>
      <c r="O76" s="207"/>
    </row>
    <row r="77" spans="3:15" ht="13.5">
      <c r="C77" s="208"/>
      <c r="D77" s="208"/>
      <c r="E77" s="208"/>
      <c r="F77" s="208"/>
      <c r="G77" s="208"/>
      <c r="H77" s="208"/>
      <c r="I77" s="209"/>
      <c r="J77" s="209"/>
      <c r="K77" s="208"/>
      <c r="L77" s="208"/>
      <c r="N77" s="207"/>
      <c r="O77" s="207"/>
    </row>
    <row r="78" spans="3:15" ht="13.5">
      <c r="C78" s="208"/>
      <c r="D78" s="208"/>
      <c r="E78" s="208"/>
      <c r="F78" s="208"/>
      <c r="G78" s="208"/>
      <c r="H78" s="208"/>
      <c r="I78" s="209"/>
      <c r="J78" s="209"/>
      <c r="K78" s="208"/>
      <c r="L78" s="208"/>
      <c r="N78" s="207"/>
      <c r="O78" s="207"/>
    </row>
    <row r="79" spans="3:15" ht="13.5">
      <c r="C79" s="208"/>
      <c r="D79" s="208"/>
      <c r="E79" s="208"/>
      <c r="F79" s="208"/>
      <c r="G79" s="208"/>
      <c r="H79" s="208"/>
      <c r="I79" s="209"/>
      <c r="J79" s="209"/>
      <c r="K79" s="208"/>
      <c r="L79" s="208"/>
      <c r="N79" s="207"/>
      <c r="O79" s="207"/>
    </row>
    <row r="80" spans="3:15" ht="13.5">
      <c r="C80" s="208"/>
      <c r="D80" s="208"/>
      <c r="E80" s="208"/>
      <c r="F80" s="208"/>
      <c r="G80" s="208"/>
      <c r="H80" s="208"/>
      <c r="I80" s="209"/>
      <c r="J80" s="209"/>
      <c r="K80" s="208"/>
      <c r="L80" s="208"/>
      <c r="N80" s="207"/>
      <c r="O80" s="207"/>
    </row>
    <row r="81" spans="3:15" ht="13.5">
      <c r="C81" s="208"/>
      <c r="D81" s="208"/>
      <c r="E81" s="208"/>
      <c r="F81" s="208"/>
      <c r="G81" s="208"/>
      <c r="H81" s="208"/>
      <c r="I81" s="209"/>
      <c r="J81" s="209"/>
      <c r="K81" s="208"/>
      <c r="L81" s="208"/>
      <c r="N81" s="207"/>
      <c r="O81" s="207"/>
    </row>
    <row r="82" spans="3:15" ht="13.5">
      <c r="C82" s="208"/>
      <c r="D82" s="208"/>
      <c r="E82" s="208"/>
      <c r="F82" s="208"/>
      <c r="G82" s="208"/>
      <c r="H82" s="208"/>
      <c r="I82" s="209"/>
      <c r="J82" s="209"/>
      <c r="K82" s="208"/>
      <c r="L82" s="208"/>
      <c r="N82" s="207"/>
      <c r="O82" s="207"/>
    </row>
    <row r="83" spans="3:15" ht="13.5">
      <c r="C83" s="208"/>
      <c r="D83" s="208"/>
      <c r="E83" s="208"/>
      <c r="F83" s="208"/>
      <c r="G83" s="208"/>
      <c r="H83" s="208"/>
      <c r="I83" s="209"/>
      <c r="J83" s="209"/>
      <c r="K83" s="208"/>
      <c r="L83" s="208"/>
      <c r="N83" s="207"/>
      <c r="O83" s="207"/>
    </row>
    <row r="84" spans="3:15" ht="13.5">
      <c r="C84" s="208"/>
      <c r="D84" s="208"/>
      <c r="E84" s="208"/>
      <c r="F84" s="208"/>
      <c r="G84" s="208"/>
      <c r="H84" s="208"/>
      <c r="I84" s="209"/>
      <c r="J84" s="209"/>
      <c r="K84" s="208"/>
      <c r="L84" s="208"/>
      <c r="N84" s="207"/>
      <c r="O84" s="207"/>
    </row>
    <row r="85" spans="3:15" ht="13.5">
      <c r="C85" s="208"/>
      <c r="D85" s="208"/>
      <c r="E85" s="208"/>
      <c r="F85" s="208"/>
      <c r="G85" s="208"/>
      <c r="H85" s="208"/>
      <c r="I85" s="209"/>
      <c r="J85" s="209"/>
      <c r="K85" s="208"/>
      <c r="L85" s="208"/>
      <c r="N85" s="207"/>
      <c r="O85" s="207"/>
    </row>
    <row r="86" spans="3:15" ht="13.5">
      <c r="C86" s="208"/>
      <c r="D86" s="208"/>
      <c r="E86" s="208"/>
      <c r="F86" s="208"/>
      <c r="G86" s="208"/>
      <c r="H86" s="208"/>
      <c r="I86" s="209"/>
      <c r="J86" s="209"/>
      <c r="K86" s="208"/>
      <c r="L86" s="208"/>
      <c r="N86" s="207"/>
      <c r="O86" s="207"/>
    </row>
    <row r="87" spans="3:15" ht="13.5">
      <c r="C87" s="208"/>
      <c r="D87" s="208"/>
      <c r="E87" s="208"/>
      <c r="F87" s="208"/>
      <c r="G87" s="208"/>
      <c r="H87" s="208"/>
      <c r="I87" s="209"/>
      <c r="J87" s="209"/>
      <c r="K87" s="208"/>
      <c r="L87" s="208"/>
      <c r="N87" s="207"/>
      <c r="O87" s="207"/>
    </row>
    <row r="88" spans="3:15" ht="13.5">
      <c r="C88" s="208"/>
      <c r="D88" s="208"/>
      <c r="E88" s="208"/>
      <c r="F88" s="208"/>
      <c r="G88" s="208"/>
      <c r="H88" s="208"/>
      <c r="I88" s="209"/>
      <c r="J88" s="209"/>
      <c r="K88" s="208"/>
      <c r="L88" s="208"/>
      <c r="N88" s="207"/>
      <c r="O88" s="207"/>
    </row>
    <row r="89" spans="3:15" ht="13.5">
      <c r="C89" s="208"/>
      <c r="D89" s="208"/>
      <c r="E89" s="208"/>
      <c r="F89" s="208"/>
      <c r="G89" s="208"/>
      <c r="H89" s="208"/>
      <c r="I89" s="209"/>
      <c r="J89" s="209"/>
      <c r="K89" s="208"/>
      <c r="L89" s="208"/>
      <c r="N89" s="207"/>
      <c r="O89" s="207"/>
    </row>
    <row r="90" spans="3:15" ht="13.5">
      <c r="C90" s="208"/>
      <c r="D90" s="208"/>
      <c r="E90" s="208"/>
      <c r="F90" s="208"/>
      <c r="G90" s="208"/>
      <c r="H90" s="208"/>
      <c r="I90" s="209"/>
      <c r="J90" s="209"/>
      <c r="K90" s="208"/>
      <c r="L90" s="208"/>
      <c r="N90" s="207"/>
      <c r="O90" s="207"/>
    </row>
    <row r="91" spans="3:15" ht="13.5">
      <c r="C91" s="208"/>
      <c r="D91" s="208"/>
      <c r="E91" s="208"/>
      <c r="F91" s="208"/>
      <c r="G91" s="208"/>
      <c r="H91" s="208"/>
      <c r="I91" s="209"/>
      <c r="J91" s="209"/>
      <c r="K91" s="208"/>
      <c r="L91" s="208"/>
      <c r="N91" s="207"/>
      <c r="O91" s="207"/>
    </row>
    <row r="92" spans="3:15" ht="13.5">
      <c r="C92" s="208"/>
      <c r="D92" s="208"/>
      <c r="E92" s="208"/>
      <c r="F92" s="208"/>
      <c r="G92" s="208"/>
      <c r="H92" s="208"/>
      <c r="I92" s="209"/>
      <c r="J92" s="209"/>
      <c r="K92" s="208"/>
      <c r="L92" s="208"/>
      <c r="N92" s="207"/>
      <c r="O92" s="207"/>
    </row>
    <row r="93" spans="3:15" ht="13.5">
      <c r="C93" s="208"/>
      <c r="D93" s="208"/>
      <c r="E93" s="208"/>
      <c r="F93" s="208"/>
      <c r="G93" s="208"/>
      <c r="H93" s="208"/>
      <c r="I93" s="209"/>
      <c r="J93" s="209"/>
      <c r="K93" s="208"/>
      <c r="L93" s="208"/>
      <c r="N93" s="207"/>
      <c r="O93" s="207"/>
    </row>
    <row r="94" spans="3:15" ht="13.5">
      <c r="C94" s="208"/>
      <c r="D94" s="208"/>
      <c r="E94" s="208"/>
      <c r="F94" s="208"/>
      <c r="G94" s="208"/>
      <c r="H94" s="208"/>
      <c r="I94" s="209"/>
      <c r="J94" s="209"/>
      <c r="K94" s="208"/>
      <c r="L94" s="208"/>
      <c r="N94" s="207"/>
      <c r="O94" s="207"/>
    </row>
    <row r="95" spans="3:15" ht="13.5">
      <c r="C95" s="208"/>
      <c r="D95" s="208"/>
      <c r="E95" s="208"/>
      <c r="F95" s="208"/>
      <c r="G95" s="208"/>
      <c r="H95" s="208"/>
      <c r="I95" s="209"/>
      <c r="J95" s="209"/>
      <c r="K95" s="208"/>
      <c r="L95" s="208"/>
      <c r="N95" s="207"/>
      <c r="O95" s="207"/>
    </row>
    <row r="96" spans="3:15" ht="13.5">
      <c r="C96" s="208"/>
      <c r="D96" s="208"/>
      <c r="E96" s="208"/>
      <c r="F96" s="208"/>
      <c r="G96" s="208"/>
      <c r="H96" s="208"/>
      <c r="I96" s="209"/>
      <c r="J96" s="209"/>
      <c r="K96" s="208"/>
      <c r="L96" s="208"/>
      <c r="N96" s="207"/>
      <c r="O96" s="207"/>
    </row>
    <row r="97" spans="3:15" ht="13.5">
      <c r="C97" s="208"/>
      <c r="D97" s="208"/>
      <c r="E97" s="208"/>
      <c r="F97" s="208"/>
      <c r="G97" s="208"/>
      <c r="H97" s="208"/>
      <c r="I97" s="209"/>
      <c r="J97" s="209"/>
      <c r="K97" s="208"/>
      <c r="L97" s="208"/>
      <c r="N97" s="207"/>
      <c r="O97" s="207"/>
    </row>
    <row r="98" spans="3:15" ht="13.5">
      <c r="C98" s="208"/>
      <c r="D98" s="208"/>
      <c r="E98" s="208"/>
      <c r="F98" s="208"/>
      <c r="G98" s="208"/>
      <c r="H98" s="208"/>
      <c r="I98" s="209"/>
      <c r="J98" s="209"/>
      <c r="K98" s="208"/>
      <c r="L98" s="208"/>
      <c r="N98" s="207"/>
      <c r="O98" s="207"/>
    </row>
    <row r="99" spans="3:15" ht="13.5">
      <c r="C99" s="208"/>
      <c r="D99" s="208"/>
      <c r="E99" s="208"/>
      <c r="F99" s="208"/>
      <c r="G99" s="208"/>
      <c r="H99" s="208"/>
      <c r="I99" s="209"/>
      <c r="J99" s="209"/>
      <c r="K99" s="208"/>
      <c r="L99" s="208"/>
      <c r="N99" s="207"/>
      <c r="O99" s="207"/>
    </row>
    <row r="100" spans="3:15" ht="13.5">
      <c r="C100" s="208"/>
      <c r="D100" s="208"/>
      <c r="E100" s="208"/>
      <c r="F100" s="208"/>
      <c r="G100" s="208"/>
      <c r="H100" s="208"/>
      <c r="I100" s="209"/>
      <c r="J100" s="209"/>
      <c r="K100" s="208"/>
      <c r="L100" s="208"/>
      <c r="N100" s="207"/>
      <c r="O100" s="207"/>
    </row>
    <row r="101" spans="3:15" ht="13.5">
      <c r="C101" s="208"/>
      <c r="D101" s="208"/>
      <c r="E101" s="208"/>
      <c r="F101" s="208"/>
      <c r="G101" s="208"/>
      <c r="H101" s="208"/>
      <c r="I101" s="209"/>
      <c r="J101" s="209"/>
      <c r="K101" s="208"/>
      <c r="L101" s="208"/>
      <c r="N101" s="207"/>
      <c r="O101" s="207"/>
    </row>
    <row r="102" spans="3:15" ht="13.5">
      <c r="C102" s="208"/>
      <c r="D102" s="208"/>
      <c r="E102" s="208"/>
      <c r="F102" s="208"/>
      <c r="G102" s="208"/>
      <c r="H102" s="208"/>
      <c r="I102" s="209"/>
      <c r="J102" s="209"/>
      <c r="K102" s="208"/>
      <c r="L102" s="208"/>
      <c r="N102" s="207"/>
      <c r="O102" s="207"/>
    </row>
    <row r="103" spans="3:15" ht="13.5">
      <c r="C103" s="208"/>
      <c r="D103" s="208"/>
      <c r="E103" s="208"/>
      <c r="F103" s="208"/>
      <c r="G103" s="208"/>
      <c r="H103" s="208"/>
      <c r="I103" s="209"/>
      <c r="J103" s="209"/>
      <c r="K103" s="208"/>
      <c r="L103" s="208"/>
      <c r="N103" s="207"/>
      <c r="O103" s="207"/>
    </row>
    <row r="104" spans="3:15" ht="13.5">
      <c r="C104" s="208"/>
      <c r="D104" s="208"/>
      <c r="E104" s="208"/>
      <c r="F104" s="208"/>
      <c r="G104" s="208"/>
      <c r="H104" s="208"/>
      <c r="I104" s="209"/>
      <c r="J104" s="209"/>
      <c r="K104" s="208"/>
      <c r="L104" s="208"/>
      <c r="N104" s="207"/>
      <c r="O104" s="207"/>
    </row>
    <row r="105" spans="3:15" ht="13.5">
      <c r="C105" s="208"/>
      <c r="D105" s="208"/>
      <c r="E105" s="208"/>
      <c r="F105" s="208"/>
      <c r="G105" s="208"/>
      <c r="H105" s="208"/>
      <c r="I105" s="209"/>
      <c r="J105" s="209"/>
      <c r="K105" s="208"/>
      <c r="L105" s="208"/>
      <c r="N105" s="207"/>
      <c r="O105" s="207"/>
    </row>
    <row r="106" spans="3:15" ht="13.5">
      <c r="C106" s="208"/>
      <c r="D106" s="208"/>
      <c r="E106" s="208"/>
      <c r="F106" s="208"/>
      <c r="G106" s="208"/>
      <c r="H106" s="208"/>
      <c r="I106" s="209"/>
      <c r="J106" s="209"/>
      <c r="K106" s="208"/>
      <c r="L106" s="208"/>
      <c r="N106" s="207"/>
      <c r="O106" s="207"/>
    </row>
    <row r="107" spans="3:15" ht="13.5">
      <c r="C107" s="208"/>
      <c r="D107" s="208"/>
      <c r="E107" s="208"/>
      <c r="F107" s="208"/>
      <c r="G107" s="208"/>
      <c r="H107" s="208"/>
      <c r="I107" s="209"/>
      <c r="J107" s="209"/>
      <c r="K107" s="208"/>
      <c r="L107" s="208"/>
      <c r="N107" s="207"/>
      <c r="O107" s="207"/>
    </row>
    <row r="108" spans="3:15" ht="13.5">
      <c r="C108" s="208"/>
      <c r="D108" s="208"/>
      <c r="E108" s="208"/>
      <c r="F108" s="208"/>
      <c r="G108" s="208"/>
      <c r="H108" s="208"/>
      <c r="I108" s="209"/>
      <c r="J108" s="209"/>
      <c r="K108" s="208"/>
      <c r="L108" s="208"/>
      <c r="N108" s="207"/>
      <c r="O108" s="207"/>
    </row>
    <row r="109" spans="3:15" ht="13.5">
      <c r="C109" s="208"/>
      <c r="D109" s="208"/>
      <c r="E109" s="208"/>
      <c r="F109" s="208"/>
      <c r="G109" s="208"/>
      <c r="H109" s="208"/>
      <c r="I109" s="209"/>
      <c r="J109" s="209"/>
      <c r="K109" s="208"/>
      <c r="L109" s="208"/>
      <c r="N109" s="207"/>
      <c r="O109" s="207"/>
    </row>
    <row r="110" spans="3:15" ht="13.5">
      <c r="C110" s="208"/>
      <c r="D110" s="208"/>
      <c r="E110" s="208"/>
      <c r="F110" s="208"/>
      <c r="G110" s="208"/>
      <c r="H110" s="208"/>
      <c r="I110" s="209"/>
      <c r="J110" s="209"/>
      <c r="K110" s="208"/>
      <c r="L110" s="208"/>
      <c r="N110" s="207"/>
      <c r="O110" s="207"/>
    </row>
    <row r="111" spans="3:15" ht="13.5">
      <c r="C111" s="208"/>
      <c r="D111" s="208"/>
      <c r="E111" s="208"/>
      <c r="F111" s="208"/>
      <c r="G111" s="208"/>
      <c r="H111" s="208"/>
      <c r="I111" s="209"/>
      <c r="J111" s="209"/>
      <c r="K111" s="208"/>
      <c r="L111" s="208"/>
      <c r="N111" s="207"/>
      <c r="O111" s="207"/>
    </row>
    <row r="112" spans="3:15" ht="13.5">
      <c r="C112" s="208"/>
      <c r="D112" s="208"/>
      <c r="E112" s="208"/>
      <c r="F112" s="208"/>
      <c r="G112" s="208"/>
      <c r="H112" s="208"/>
      <c r="I112" s="209"/>
      <c r="J112" s="209"/>
      <c r="K112" s="208"/>
      <c r="L112" s="208"/>
      <c r="N112" s="207"/>
      <c r="O112" s="207"/>
    </row>
    <row r="113" spans="3:15" ht="13.5">
      <c r="C113" s="208"/>
      <c r="D113" s="208"/>
      <c r="E113" s="208"/>
      <c r="F113" s="208"/>
      <c r="G113" s="208"/>
      <c r="H113" s="208"/>
      <c r="I113" s="209"/>
      <c r="J113" s="209"/>
      <c r="K113" s="208"/>
      <c r="L113" s="208"/>
      <c r="N113" s="207"/>
      <c r="O113" s="207"/>
    </row>
  </sheetData>
  <sheetProtection/>
  <printOptions/>
  <pageMargins left="0.7480314960629921" right="0.7480314960629921" top="0.984251968503937" bottom="0.984251968503937" header="0.5118110236220472" footer="0.5118110236220472"/>
  <pageSetup horizontalDpi="600" verticalDpi="600" orientation="portrait" paperSize="9" scale="95" r:id="rId2"/>
  <rowBreaks count="1" manualBreakCount="1">
    <brk id="65" max="255" man="1"/>
  </rowBreaks>
  <colBreaks count="1" manualBreakCount="1">
    <brk id="8" max="63" man="1"/>
  </col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O62"/>
  <sheetViews>
    <sheetView zoomScalePageLayoutView="0" workbookViewId="0" topLeftCell="A1">
      <selection activeCell="A21" sqref="A21"/>
    </sheetView>
  </sheetViews>
  <sheetFormatPr defaultColWidth="16.75390625" defaultRowHeight="12.75"/>
  <cols>
    <col min="1" max="1" width="6.25390625" style="1211" customWidth="1"/>
    <col min="2" max="2" width="15.125" style="1211" customWidth="1"/>
    <col min="3" max="3" width="11.625" style="1211" customWidth="1"/>
    <col min="4" max="5" width="11.00390625" style="1211" customWidth="1"/>
    <col min="6" max="6" width="14.75390625" style="1211" customWidth="1"/>
    <col min="7" max="7" width="9.875" style="1211" customWidth="1"/>
    <col min="8" max="8" width="8.25390625" style="1211" customWidth="1"/>
    <col min="9" max="9" width="7.625" style="1211" customWidth="1"/>
    <col min="10" max="10" width="9.75390625" style="1211" customWidth="1"/>
    <col min="11" max="11" width="10.625" style="1211" customWidth="1"/>
    <col min="12" max="13" width="10.00390625" style="1211" customWidth="1"/>
    <col min="14" max="14" width="12.375" style="1211" customWidth="1"/>
    <col min="15" max="15" width="6.25390625" style="1211" customWidth="1"/>
    <col min="16" max="16384" width="16.75390625" style="1211" customWidth="1"/>
  </cols>
  <sheetData>
    <row r="1" spans="1:14" ht="24.75" customHeight="1">
      <c r="A1" s="1210"/>
      <c r="B1" s="1210" t="s">
        <v>734</v>
      </c>
      <c r="M1" s="1212" t="s">
        <v>735</v>
      </c>
      <c r="N1" s="1213"/>
    </row>
    <row r="2" ht="9.75" customHeight="1">
      <c r="N2" s="1214"/>
    </row>
    <row r="3" spans="1:15" ht="18" customHeight="1">
      <c r="A3" s="1215"/>
      <c r="B3" s="1216" t="s">
        <v>8</v>
      </c>
      <c r="C3" s="1217" t="s">
        <v>736</v>
      </c>
      <c r="D3" s="1218"/>
      <c r="E3" s="1218"/>
      <c r="F3" s="1218"/>
      <c r="G3" s="1219" t="s">
        <v>737</v>
      </c>
      <c r="H3" s="1220"/>
      <c r="I3" s="1220"/>
      <c r="J3" s="1220"/>
      <c r="K3" s="1221" t="s">
        <v>738</v>
      </c>
      <c r="L3" s="1222"/>
      <c r="M3" s="1222"/>
      <c r="N3" s="1223"/>
      <c r="O3" s="1224"/>
    </row>
    <row r="4" spans="1:15" ht="18" customHeight="1">
      <c r="A4" s="1225"/>
      <c r="B4" s="1226"/>
      <c r="C4" s="1227" t="s">
        <v>739</v>
      </c>
      <c r="D4" s="1227" t="s">
        <v>740</v>
      </c>
      <c r="E4" s="1227" t="s">
        <v>741</v>
      </c>
      <c r="F4" s="1227" t="s">
        <v>221</v>
      </c>
      <c r="G4" s="1228" t="s">
        <v>739</v>
      </c>
      <c r="H4" s="1228" t="s">
        <v>740</v>
      </c>
      <c r="I4" s="1228" t="s">
        <v>741</v>
      </c>
      <c r="J4" s="1228" t="s">
        <v>221</v>
      </c>
      <c r="K4" s="1229" t="s">
        <v>739</v>
      </c>
      <c r="L4" s="1229" t="s">
        <v>740</v>
      </c>
      <c r="M4" s="1229" t="s">
        <v>741</v>
      </c>
      <c r="N4" s="1230" t="s">
        <v>221</v>
      </c>
      <c r="O4" s="1231"/>
    </row>
    <row r="5" spans="1:15" ht="18" customHeight="1">
      <c r="A5" s="1232"/>
      <c r="B5" s="1233" t="s">
        <v>157</v>
      </c>
      <c r="C5" s="1234">
        <v>21.43996680377567</v>
      </c>
      <c r="D5" s="1234">
        <v>839.1426054470277</v>
      </c>
      <c r="E5" s="1234">
        <v>179.0005680421882</v>
      </c>
      <c r="F5" s="1234">
        <v>1039.5831402929916</v>
      </c>
      <c r="G5" s="1235">
        <v>15.748245440965079</v>
      </c>
      <c r="H5" s="1235">
        <v>1.7285051196756744</v>
      </c>
      <c r="I5" s="1235">
        <v>2.02925876495085</v>
      </c>
      <c r="J5" s="1235">
        <v>2.069428155741003</v>
      </c>
      <c r="K5" s="1236">
        <v>517271.65795415756</v>
      </c>
      <c r="L5" s="1236">
        <v>13496.323482190817</v>
      </c>
      <c r="M5" s="1236">
        <v>13923.209202738886</v>
      </c>
      <c r="N5" s="1237">
        <v>23959.49743385911</v>
      </c>
      <c r="O5" s="1224"/>
    </row>
    <row r="6" spans="1:15" ht="18" customHeight="1">
      <c r="A6" s="1232"/>
      <c r="B6" s="1233" t="s">
        <v>158</v>
      </c>
      <c r="C6" s="1234">
        <v>21.489456213933696</v>
      </c>
      <c r="D6" s="1234">
        <v>848.2342154694562</v>
      </c>
      <c r="E6" s="1234">
        <v>183.99675242450877</v>
      </c>
      <c r="F6" s="1234">
        <v>1053.7204241078985</v>
      </c>
      <c r="G6" s="1235">
        <v>15.609238864993461</v>
      </c>
      <c r="H6" s="1235">
        <v>1.6980122892975884</v>
      </c>
      <c r="I6" s="1235">
        <v>1.9935456875013111</v>
      </c>
      <c r="J6" s="1235">
        <v>2.033321230644266</v>
      </c>
      <c r="K6" s="1236">
        <v>526126.892596619</v>
      </c>
      <c r="L6" s="1236">
        <v>13594.831891503187</v>
      </c>
      <c r="M6" s="1236">
        <v>13672.682808704232</v>
      </c>
      <c r="N6" s="1237">
        <v>24060.934486109112</v>
      </c>
      <c r="O6" s="1224"/>
    </row>
    <row r="7" spans="1:15" ht="18" customHeight="1">
      <c r="A7" s="1232"/>
      <c r="B7" s="1233" t="s">
        <v>185</v>
      </c>
      <c r="C7" s="1234">
        <v>21.82965446363673</v>
      </c>
      <c r="D7" s="1234">
        <v>858.415085360125</v>
      </c>
      <c r="E7" s="1234">
        <v>190.61657450403467</v>
      </c>
      <c r="F7" s="1234">
        <v>1070.8613143277964</v>
      </c>
      <c r="G7" s="1235">
        <v>15.46200759284318</v>
      </c>
      <c r="H7" s="1235">
        <v>1.6726115390436438</v>
      </c>
      <c r="I7" s="1235">
        <v>1.9528804300646345</v>
      </c>
      <c r="J7" s="1235">
        <v>2.003598980947488</v>
      </c>
      <c r="K7" s="1236">
        <v>537670.1651192803</v>
      </c>
      <c r="L7" s="1236">
        <v>13796.670912784075</v>
      </c>
      <c r="M7" s="1236">
        <v>13637.853349781934</v>
      </c>
      <c r="N7" s="1237">
        <v>24447.63378608096</v>
      </c>
      <c r="O7" s="1224"/>
    </row>
    <row r="8" spans="1:15" ht="18" customHeight="1">
      <c r="A8" s="1232"/>
      <c r="B8" s="1233" t="s">
        <v>465</v>
      </c>
      <c r="C8" s="1238">
        <v>22.265627441543586</v>
      </c>
      <c r="D8" s="1238">
        <v>872.8124984808173</v>
      </c>
      <c r="E8" s="1238">
        <v>194.77505331897143</v>
      </c>
      <c r="F8" s="1238">
        <v>1089.8531792413323</v>
      </c>
      <c r="G8" s="1239">
        <v>15.3596147308075</v>
      </c>
      <c r="H8" s="1239">
        <v>1.6419691985697091</v>
      </c>
      <c r="I8" s="1239">
        <v>1.9160130685162926</v>
      </c>
      <c r="J8" s="1239">
        <v>1.9711960164667017</v>
      </c>
      <c r="K8" s="1240">
        <v>548097.8269345335</v>
      </c>
      <c r="L8" s="1240">
        <v>14060.623054501295</v>
      </c>
      <c r="M8" s="1240">
        <v>13593.45251609586</v>
      </c>
      <c r="N8" s="1241">
        <v>24887.460991373035</v>
      </c>
      <c r="O8" s="1224"/>
    </row>
    <row r="9" spans="1:15" ht="18" customHeight="1">
      <c r="A9" s="1232"/>
      <c r="B9" s="1242" t="s">
        <v>742</v>
      </c>
      <c r="C9" s="1234">
        <v>22.664450483527617</v>
      </c>
      <c r="D9" s="1234">
        <v>876.7420821593207</v>
      </c>
      <c r="E9" s="1234">
        <v>197.55388547830754</v>
      </c>
      <c r="F9" s="1234">
        <v>1096.960418121156</v>
      </c>
      <c r="G9" s="1235">
        <v>15.207647706098049</v>
      </c>
      <c r="H9" s="1235">
        <v>1.6126331438473147</v>
      </c>
      <c r="I9" s="1235">
        <v>1.8774484323991933</v>
      </c>
      <c r="J9" s="1235">
        <v>1.9412127512809185</v>
      </c>
      <c r="K9" s="1236">
        <v>554701.5704534204</v>
      </c>
      <c r="L9" s="1236">
        <v>14270.021643951844</v>
      </c>
      <c r="M9" s="1236">
        <v>13634.759595959596</v>
      </c>
      <c r="N9" s="1237">
        <v>25321.54674147055</v>
      </c>
      <c r="O9" s="1224"/>
    </row>
    <row r="10" spans="1:15" ht="18" customHeight="1">
      <c r="A10" s="1232"/>
      <c r="B10" s="1242" t="s">
        <v>34</v>
      </c>
      <c r="C10" s="1234">
        <v>23.578826170901383</v>
      </c>
      <c r="D10" s="1234">
        <v>900.2917039303655</v>
      </c>
      <c r="E10" s="1234">
        <v>201.36309173316644</v>
      </c>
      <c r="F10" s="1234">
        <v>1125.2336218344335</v>
      </c>
      <c r="G10" s="1235">
        <v>15.391392935882388</v>
      </c>
      <c r="H10" s="1235">
        <v>1.6226486778831573</v>
      </c>
      <c r="I10" s="1235">
        <v>1.8859468242341586</v>
      </c>
      <c r="J10" s="1235">
        <v>1.9582850727787409</v>
      </c>
      <c r="K10" s="1236">
        <v>556850.9472820805</v>
      </c>
      <c r="L10" s="1236">
        <v>14362.451654984685</v>
      </c>
      <c r="M10" s="1236">
        <v>13684.945081127464</v>
      </c>
      <c r="N10" s="1237">
        <v>25608.84251477156</v>
      </c>
      <c r="O10" s="1224"/>
    </row>
    <row r="11" spans="1:15" ht="18" customHeight="1">
      <c r="A11" s="1232"/>
      <c r="B11" s="1242" t="s">
        <v>35</v>
      </c>
      <c r="C11" s="1234">
        <v>27.39254371917238</v>
      </c>
      <c r="D11" s="1234">
        <v>904.6105310358081</v>
      </c>
      <c r="E11" s="1234">
        <v>189.18070591249761</v>
      </c>
      <c r="F11" s="1234">
        <v>1121.1837806674782</v>
      </c>
      <c r="G11" s="1235">
        <v>16.1019584916691</v>
      </c>
      <c r="H11" s="1235">
        <v>1.594170391679575</v>
      </c>
      <c r="I11" s="1235">
        <v>1.8779416246233027</v>
      </c>
      <c r="J11" s="1235">
        <v>1.9965034165962017</v>
      </c>
      <c r="K11" s="1236">
        <v>534938.4075416545</v>
      </c>
      <c r="L11" s="1236">
        <v>14740.053351626466</v>
      </c>
      <c r="M11" s="1236">
        <v>13833.146480208581</v>
      </c>
      <c r="N11" s="1237">
        <v>27296.413085334916</v>
      </c>
      <c r="O11" s="1224"/>
    </row>
    <row r="12" spans="1:15" ht="18" customHeight="1">
      <c r="A12" s="1232"/>
      <c r="B12" s="1242" t="s">
        <v>36</v>
      </c>
      <c r="C12" s="1234">
        <v>23.764858993357638</v>
      </c>
      <c r="D12" s="1234">
        <v>900.502375954698</v>
      </c>
      <c r="E12" s="1234">
        <v>200.76883597358676</v>
      </c>
      <c r="F12" s="1234">
        <v>1125.0360709216422</v>
      </c>
      <c r="G12" s="1235">
        <v>15.431345285288838</v>
      </c>
      <c r="H12" s="1235">
        <v>1.6212531719844503</v>
      </c>
      <c r="I12" s="1235">
        <v>1.8855788700411973</v>
      </c>
      <c r="J12" s="1235">
        <v>1.9601429767907823</v>
      </c>
      <c r="K12" s="1236">
        <v>555618.8900328054</v>
      </c>
      <c r="L12" s="1236">
        <v>14380.955064609068</v>
      </c>
      <c r="M12" s="1236">
        <v>13691.757069440748</v>
      </c>
      <c r="N12" s="1237">
        <v>25690.880191459695</v>
      </c>
      <c r="O12" s="1224"/>
    </row>
    <row r="13" spans="1:15" ht="18" customHeight="1">
      <c r="A13" s="1232"/>
      <c r="B13" s="1242" t="s">
        <v>38</v>
      </c>
      <c r="C13" s="1234">
        <v>10.855423100782993</v>
      </c>
      <c r="D13" s="1234">
        <v>621.7586305182502</v>
      </c>
      <c r="E13" s="1234">
        <v>163.05266334691413</v>
      </c>
      <c r="F13" s="1234">
        <v>795.6667169659473</v>
      </c>
      <c r="G13" s="1235">
        <v>9.952197080855665</v>
      </c>
      <c r="H13" s="1235">
        <v>1.4786556303266543</v>
      </c>
      <c r="I13" s="1235">
        <v>1.7700142417184663</v>
      </c>
      <c r="J13" s="1235">
        <v>1.6539685750680369</v>
      </c>
      <c r="K13" s="1236">
        <v>533150.4755579581</v>
      </c>
      <c r="L13" s="1236">
        <v>12545.829607737123</v>
      </c>
      <c r="M13" s="1236">
        <v>12881.604882287313</v>
      </c>
      <c r="N13" s="1237">
        <v>19717.340783400185</v>
      </c>
      <c r="O13" s="1224"/>
    </row>
    <row r="14" spans="1:15" ht="18" customHeight="1">
      <c r="A14" s="1232"/>
      <c r="B14" s="1242"/>
      <c r="C14" s="1234"/>
      <c r="D14" s="1234"/>
      <c r="E14" s="1234"/>
      <c r="F14" s="1234"/>
      <c r="G14" s="1235"/>
      <c r="H14" s="1235"/>
      <c r="I14" s="1235"/>
      <c r="J14" s="1235"/>
      <c r="K14" s="1236"/>
      <c r="L14" s="1234"/>
      <c r="M14" s="1236"/>
      <c r="N14" s="1237"/>
      <c r="O14" s="1224"/>
    </row>
    <row r="15" spans="1:15" ht="18" customHeight="1">
      <c r="A15" s="1242" t="s">
        <v>297</v>
      </c>
      <c r="B15" s="1242" t="s">
        <v>298</v>
      </c>
      <c r="C15" s="1234">
        <v>22.723725762514192</v>
      </c>
      <c r="D15" s="1234">
        <v>886.9647892680371</v>
      </c>
      <c r="E15" s="1234">
        <v>196.9268431475842</v>
      </c>
      <c r="F15" s="1234">
        <v>1106.6153581781355</v>
      </c>
      <c r="G15" s="1235">
        <v>15.23280521670138</v>
      </c>
      <c r="H15" s="1235">
        <v>1.6306599193716669</v>
      </c>
      <c r="I15" s="1235">
        <v>1.877196746990537</v>
      </c>
      <c r="J15" s="1235">
        <v>1.9538446068585598</v>
      </c>
      <c r="K15" s="1236">
        <v>564402.7952122384</v>
      </c>
      <c r="L15" s="1236">
        <v>14373.686593483098</v>
      </c>
      <c r="M15" s="1236">
        <v>13717.730579576422</v>
      </c>
      <c r="N15" s="1237">
        <v>25551.495745666623</v>
      </c>
      <c r="O15" s="1224"/>
    </row>
    <row r="16" spans="1:15" ht="18" customHeight="1">
      <c r="A16" s="1242" t="s">
        <v>300</v>
      </c>
      <c r="B16" s="1242" t="s">
        <v>448</v>
      </c>
      <c r="C16" s="1234">
        <v>22.80826571805428</v>
      </c>
      <c r="D16" s="1234">
        <v>881.4788760541988</v>
      </c>
      <c r="E16" s="1234">
        <v>194.45861145529398</v>
      </c>
      <c r="F16" s="1234">
        <v>1098.745753227547</v>
      </c>
      <c r="G16" s="1235">
        <v>15.78585447918127</v>
      </c>
      <c r="H16" s="1235">
        <v>1.6004166190556515</v>
      </c>
      <c r="I16" s="1235">
        <v>1.9291287439673104</v>
      </c>
      <c r="J16" s="1235">
        <v>1.953060657297763</v>
      </c>
      <c r="K16" s="1236">
        <v>553163.4327071358</v>
      </c>
      <c r="L16" s="1236">
        <v>14648.479829253296</v>
      </c>
      <c r="M16" s="1236">
        <v>13581.738553305544</v>
      </c>
      <c r="N16" s="1237">
        <v>25638.42456907214</v>
      </c>
      <c r="O16" s="1224"/>
    </row>
    <row r="17" spans="1:15" ht="18" customHeight="1">
      <c r="A17" s="1242" t="s">
        <v>302</v>
      </c>
      <c r="B17" s="1242" t="s">
        <v>303</v>
      </c>
      <c r="C17" s="1234">
        <v>22.396309235868493</v>
      </c>
      <c r="D17" s="1234">
        <v>870.2400788318553</v>
      </c>
      <c r="E17" s="1234">
        <v>187.7846457045597</v>
      </c>
      <c r="F17" s="1234">
        <v>1080.4210337722834</v>
      </c>
      <c r="G17" s="1235">
        <v>14.946842126314948</v>
      </c>
      <c r="H17" s="1235">
        <v>1.7142680675979902</v>
      </c>
      <c r="I17" s="1235">
        <v>1.9569419532114642</v>
      </c>
      <c r="J17" s="1235">
        <v>2.030747698731587</v>
      </c>
      <c r="K17" s="1236">
        <v>583222.0446782128</v>
      </c>
      <c r="L17" s="1236">
        <v>15008.176880103845</v>
      </c>
      <c r="M17" s="1236">
        <v>14451.460972980192</v>
      </c>
      <c r="N17" s="1237">
        <v>26690.058666383655</v>
      </c>
      <c r="O17" s="1224"/>
    </row>
    <row r="18" spans="1:15" ht="18" customHeight="1">
      <c r="A18" s="1242" t="s">
        <v>304</v>
      </c>
      <c r="B18" s="1242" t="s">
        <v>305</v>
      </c>
      <c r="C18" s="1234">
        <v>23.82354308381239</v>
      </c>
      <c r="D18" s="1234">
        <v>928.0397291476207</v>
      </c>
      <c r="E18" s="1234">
        <v>201.46427630661483</v>
      </c>
      <c r="F18" s="1234">
        <v>1153.327548538048</v>
      </c>
      <c r="G18" s="1235">
        <v>15.324747967479675</v>
      </c>
      <c r="H18" s="1235">
        <v>1.658363512202615</v>
      </c>
      <c r="I18" s="1235">
        <v>1.9796645105715318</v>
      </c>
      <c r="J18" s="1235">
        <v>1.9967863414136067</v>
      </c>
      <c r="K18" s="1236">
        <v>567769.9615609756</v>
      </c>
      <c r="L18" s="1236">
        <v>14003.141968413618</v>
      </c>
      <c r="M18" s="1236">
        <v>14384.18475761235</v>
      </c>
      <c r="N18" s="1237">
        <v>25508.506781330147</v>
      </c>
      <c r="O18" s="1224"/>
    </row>
    <row r="19" spans="1:15" ht="18" customHeight="1">
      <c r="A19" s="1242" t="s">
        <v>306</v>
      </c>
      <c r="B19" s="1242" t="s">
        <v>307</v>
      </c>
      <c r="C19" s="1234">
        <v>21.53852502992035</v>
      </c>
      <c r="D19" s="1234">
        <v>926.8426808633569</v>
      </c>
      <c r="E19" s="1234">
        <v>222.51351574429447</v>
      </c>
      <c r="F19" s="1234">
        <v>1170.8947216375718</v>
      </c>
      <c r="G19" s="1235">
        <v>14.180685955163824</v>
      </c>
      <c r="H19" s="1235">
        <v>1.6446117419709618</v>
      </c>
      <c r="I19" s="1235">
        <v>1.84857350847827</v>
      </c>
      <c r="J19" s="1235">
        <v>1.9139722507617558</v>
      </c>
      <c r="K19" s="1236">
        <v>574607.7066966852</v>
      </c>
      <c r="L19" s="1236">
        <v>14372.53859871562</v>
      </c>
      <c r="M19" s="1236">
        <v>13301.359050211204</v>
      </c>
      <c r="N19" s="1237">
        <v>24474.460697096958</v>
      </c>
      <c r="O19" s="1224"/>
    </row>
    <row r="20" spans="1:15" ht="18" customHeight="1">
      <c r="A20" s="1242" t="s">
        <v>308</v>
      </c>
      <c r="B20" s="1242" t="s">
        <v>449</v>
      </c>
      <c r="C20" s="1234">
        <v>23.630789626315355</v>
      </c>
      <c r="D20" s="1234">
        <v>962.6895351727567</v>
      </c>
      <c r="E20" s="1234">
        <v>178.48206147982435</v>
      </c>
      <c r="F20" s="1234">
        <v>1164.8023862788964</v>
      </c>
      <c r="G20" s="1235">
        <v>16.332047685834503</v>
      </c>
      <c r="H20" s="1235">
        <v>1.5217192973396336</v>
      </c>
      <c r="I20" s="1235">
        <v>2.0588180678705723</v>
      </c>
      <c r="J20" s="1235">
        <v>1.904481434058899</v>
      </c>
      <c r="K20" s="1236">
        <v>551293.2005610098</v>
      </c>
      <c r="L20" s="1236">
        <v>14562.213466222554</v>
      </c>
      <c r="M20" s="1236">
        <v>15142.452996611113</v>
      </c>
      <c r="N20" s="1237">
        <v>25539.98921610471</v>
      </c>
      <c r="O20" s="1224"/>
    </row>
    <row r="21" spans="1:15" ht="18" customHeight="1">
      <c r="A21" s="1242" t="s">
        <v>310</v>
      </c>
      <c r="B21" s="1242" t="s">
        <v>311</v>
      </c>
      <c r="C21" s="1234">
        <v>21.534104319093696</v>
      </c>
      <c r="D21" s="1234">
        <v>918.6594288411612</v>
      </c>
      <c r="E21" s="1234">
        <v>238.5933443474156</v>
      </c>
      <c r="F21" s="1234">
        <v>1178.7868775076704</v>
      </c>
      <c r="G21" s="1235">
        <v>13.98794388426129</v>
      </c>
      <c r="H21" s="1235">
        <v>1.611161351981831</v>
      </c>
      <c r="I21" s="1235">
        <v>1.789716298025561</v>
      </c>
      <c r="J21" s="1235">
        <v>1.8734012477675532</v>
      </c>
      <c r="K21" s="1236">
        <v>554607.5344147304</v>
      </c>
      <c r="L21" s="1236">
        <v>14104.666464561345</v>
      </c>
      <c r="M21" s="1236">
        <v>12487.07138052467</v>
      </c>
      <c r="N21" s="1237">
        <v>23651.173926623578</v>
      </c>
      <c r="O21" s="1224"/>
    </row>
    <row r="22" spans="1:15" ht="18" customHeight="1">
      <c r="A22" s="1242" t="s">
        <v>312</v>
      </c>
      <c r="B22" s="1242" t="s">
        <v>313</v>
      </c>
      <c r="C22" s="1234">
        <v>22.60902574637697</v>
      </c>
      <c r="D22" s="1234">
        <v>900.672130049349</v>
      </c>
      <c r="E22" s="1234">
        <v>207.35323671929083</v>
      </c>
      <c r="F22" s="1234">
        <v>1130.6343925150168</v>
      </c>
      <c r="G22" s="1235">
        <v>14.903703703703703</v>
      </c>
      <c r="H22" s="1235">
        <v>1.6375611134801709</v>
      </c>
      <c r="I22" s="1235">
        <v>1.906288028085592</v>
      </c>
      <c r="J22" s="1235">
        <v>1.952124297891502</v>
      </c>
      <c r="K22" s="1236">
        <v>564512.554074074</v>
      </c>
      <c r="L22" s="1236">
        <v>14154.535884645516</v>
      </c>
      <c r="M22" s="1236">
        <v>13687.098418031639</v>
      </c>
      <c r="N22" s="1237">
        <v>25074.187730579935</v>
      </c>
      <c r="O22" s="1224"/>
    </row>
    <row r="23" spans="1:15" ht="18" customHeight="1">
      <c r="A23" s="1242" t="s">
        <v>314</v>
      </c>
      <c r="B23" s="1242" t="s">
        <v>315</v>
      </c>
      <c r="C23" s="1234">
        <v>34.014579536579014</v>
      </c>
      <c r="D23" s="1234">
        <v>862.5227805259047</v>
      </c>
      <c r="E23" s="1234">
        <v>206.93829731840668</v>
      </c>
      <c r="F23" s="1234">
        <v>1103.4756573808904</v>
      </c>
      <c r="G23" s="1235">
        <v>15.663987753539992</v>
      </c>
      <c r="H23" s="1235">
        <v>1.8088410631008618</v>
      </c>
      <c r="I23" s="1235">
        <v>1.8030445996099893</v>
      </c>
      <c r="J23" s="1235">
        <v>2.234838207363541</v>
      </c>
      <c r="K23" s="1236">
        <v>502469.80099502485</v>
      </c>
      <c r="L23" s="1236">
        <v>18547.301408110598</v>
      </c>
      <c r="M23" s="1236">
        <v>12404.118387117067</v>
      </c>
      <c r="N23" s="1237">
        <v>32312.136559355426</v>
      </c>
      <c r="O23" s="1224"/>
    </row>
    <row r="24" spans="1:15" ht="18" customHeight="1">
      <c r="A24" s="1242" t="s">
        <v>316</v>
      </c>
      <c r="B24" s="1242" t="s">
        <v>50</v>
      </c>
      <c r="C24" s="1234">
        <v>24.30846471171373</v>
      </c>
      <c r="D24" s="1234">
        <v>965.343289309584</v>
      </c>
      <c r="E24" s="1234">
        <v>214.3087844968181</v>
      </c>
      <c r="F24" s="1234">
        <v>1203.9605385181158</v>
      </c>
      <c r="G24" s="1235">
        <v>15.468591725317372</v>
      </c>
      <c r="H24" s="1235">
        <v>1.5988306321377403</v>
      </c>
      <c r="I24" s="1235">
        <v>1.8583333955070767</v>
      </c>
      <c r="J24" s="1235">
        <v>1.9250591980408536</v>
      </c>
      <c r="K24" s="1236">
        <v>546552.1649016641</v>
      </c>
      <c r="L24" s="1236">
        <v>13506.841578812247</v>
      </c>
      <c r="M24" s="1236">
        <v>13707.792185506554</v>
      </c>
      <c r="N24" s="1237">
        <v>24305.018509099165</v>
      </c>
      <c r="O24" s="1224"/>
    </row>
    <row r="25" spans="1:15" ht="18" customHeight="1">
      <c r="A25" s="1242" t="s">
        <v>317</v>
      </c>
      <c r="B25" s="1242" t="s">
        <v>318</v>
      </c>
      <c r="C25" s="1234">
        <v>31.883259911894275</v>
      </c>
      <c r="D25" s="1234">
        <v>921.7511013215859</v>
      </c>
      <c r="E25" s="1234">
        <v>195.40198237885463</v>
      </c>
      <c r="F25" s="1234">
        <v>1149.0363436123348</v>
      </c>
      <c r="G25" s="1235">
        <v>17.3909038572251</v>
      </c>
      <c r="H25" s="1235">
        <v>1.6875958340800925</v>
      </c>
      <c r="I25" s="1235">
        <v>1.8712601568737965</v>
      </c>
      <c r="J25" s="1235">
        <v>2.154561937395666</v>
      </c>
      <c r="K25" s="1236">
        <v>510362.07656879677</v>
      </c>
      <c r="L25" s="1236">
        <v>17025.758547902104</v>
      </c>
      <c r="M25" s="1236">
        <v>12396.41022028087</v>
      </c>
      <c r="N25" s="1237">
        <v>29927.514261296015</v>
      </c>
      <c r="O25" s="1224"/>
    </row>
    <row r="26" spans="1:15" ht="18" customHeight="1">
      <c r="A26" s="1242" t="s">
        <v>319</v>
      </c>
      <c r="B26" s="1242" t="s">
        <v>320</v>
      </c>
      <c r="C26" s="1234">
        <v>28.314238952536826</v>
      </c>
      <c r="D26" s="1234">
        <v>893.5454173486088</v>
      </c>
      <c r="E26" s="1234">
        <v>209.5744680851064</v>
      </c>
      <c r="F26" s="1234">
        <v>1131.434124386252</v>
      </c>
      <c r="G26" s="1235">
        <v>16.754335260115607</v>
      </c>
      <c r="H26" s="1235">
        <v>1.6244090071319817</v>
      </c>
      <c r="I26" s="1235">
        <v>1.8982819211245607</v>
      </c>
      <c r="J26" s="1235">
        <v>2.0537659684112506</v>
      </c>
      <c r="K26" s="1236">
        <v>546210.8587427746</v>
      </c>
      <c r="L26" s="1236">
        <v>13759.10942955594</v>
      </c>
      <c r="M26" s="1236">
        <v>12688.289096056227</v>
      </c>
      <c r="N26" s="1237">
        <v>26885.4144780262</v>
      </c>
      <c r="O26" s="1224"/>
    </row>
    <row r="27" spans="1:15" ht="18" customHeight="1">
      <c r="A27" s="1242" t="s">
        <v>321</v>
      </c>
      <c r="B27" s="1242" t="s">
        <v>322</v>
      </c>
      <c r="C27" s="1234">
        <v>21.86450332947023</v>
      </c>
      <c r="D27" s="1234">
        <v>915.9127069869769</v>
      </c>
      <c r="E27" s="1234">
        <v>234.29452552593847</v>
      </c>
      <c r="F27" s="1234">
        <v>1172.0717358423854</v>
      </c>
      <c r="G27" s="1235">
        <v>13.965861108615577</v>
      </c>
      <c r="H27" s="1235">
        <v>1.5749868105567018</v>
      </c>
      <c r="I27" s="1235">
        <v>1.8060900257384072</v>
      </c>
      <c r="J27" s="1235">
        <v>1.8523303557961421</v>
      </c>
      <c r="K27" s="1236">
        <v>561425.8725181924</v>
      </c>
      <c r="L27" s="1236">
        <v>14015.119050274297</v>
      </c>
      <c r="M27" s="1236">
        <v>13190.358241739816</v>
      </c>
      <c r="N27" s="1237">
        <v>24061.967668303474</v>
      </c>
      <c r="O27" s="1224"/>
    </row>
    <row r="28" spans="1:15" ht="18" customHeight="1">
      <c r="A28" s="1242" t="s">
        <v>323</v>
      </c>
      <c r="B28" s="1242" t="s">
        <v>324</v>
      </c>
      <c r="C28" s="1234">
        <v>28.09788437164863</v>
      </c>
      <c r="D28" s="1234">
        <v>909.39358486887</v>
      </c>
      <c r="E28" s="1234">
        <v>205.8984108413766</v>
      </c>
      <c r="F28" s="1234">
        <v>1143.3898800818954</v>
      </c>
      <c r="G28" s="1235">
        <v>17.10756419153366</v>
      </c>
      <c r="H28" s="1235">
        <v>1.5338750917969692</v>
      </c>
      <c r="I28" s="1235">
        <v>1.9552535631421943</v>
      </c>
      <c r="J28" s="1235">
        <v>1.9924665856622115</v>
      </c>
      <c r="K28" s="1236">
        <v>539644.6382720333</v>
      </c>
      <c r="L28" s="1236">
        <v>13639.418556656821</v>
      </c>
      <c r="M28" s="1236">
        <v>13723.64849187935</v>
      </c>
      <c r="N28" s="1237">
        <v>26580.740593890558</v>
      </c>
      <c r="O28" s="1224"/>
    </row>
    <row r="29" spans="1:15" ht="18" customHeight="1">
      <c r="A29" s="1242" t="s">
        <v>325</v>
      </c>
      <c r="B29" s="1242" t="s">
        <v>326</v>
      </c>
      <c r="C29" s="1234">
        <v>24.374339899894384</v>
      </c>
      <c r="D29" s="1234">
        <v>979.1201726592277</v>
      </c>
      <c r="E29" s="1234">
        <v>210.9289617486339</v>
      </c>
      <c r="F29" s="1234">
        <v>1214.423474307756</v>
      </c>
      <c r="G29" s="1235">
        <v>14.652034664657121</v>
      </c>
      <c r="H29" s="1235">
        <v>1.6837536288299104</v>
      </c>
      <c r="I29" s="1235">
        <v>1.9129185352897635</v>
      </c>
      <c r="J29" s="1235">
        <v>1.9838390713326906</v>
      </c>
      <c r="K29" s="1236">
        <v>558900.3581386586</v>
      </c>
      <c r="L29" s="1236">
        <v>14127.853008352757</v>
      </c>
      <c r="M29" s="1236">
        <v>14378.745373797186</v>
      </c>
      <c r="N29" s="1237">
        <v>25105.399931938064</v>
      </c>
      <c r="O29" s="1224"/>
    </row>
    <row r="30" spans="1:15" ht="18" customHeight="1">
      <c r="A30" s="1242" t="s">
        <v>327</v>
      </c>
      <c r="B30" s="1242" t="s">
        <v>328</v>
      </c>
      <c r="C30" s="1234">
        <v>24.154047996501394</v>
      </c>
      <c r="D30" s="1234">
        <v>902.7032198108566</v>
      </c>
      <c r="E30" s="1234">
        <v>226.66593779041162</v>
      </c>
      <c r="F30" s="1234">
        <v>1153.5232055977697</v>
      </c>
      <c r="G30" s="1235">
        <v>14.36222700011316</v>
      </c>
      <c r="H30" s="1235">
        <v>1.6496791950657506</v>
      </c>
      <c r="I30" s="1235">
        <v>1.751386745128304</v>
      </c>
      <c r="J30" s="1235">
        <v>1.935857336480044</v>
      </c>
      <c r="K30" s="1236">
        <v>562542.4682584588</v>
      </c>
      <c r="L30" s="1236">
        <v>14727.652534495235</v>
      </c>
      <c r="M30" s="1236">
        <v>13320.830358865522</v>
      </c>
      <c r="N30" s="1237">
        <v>25922.110194110344</v>
      </c>
      <c r="O30" s="1224"/>
    </row>
    <row r="31" spans="1:15" ht="18" customHeight="1">
      <c r="A31" s="1242" t="s">
        <v>329</v>
      </c>
      <c r="B31" s="1242" t="s">
        <v>330</v>
      </c>
      <c r="C31" s="1234">
        <v>28.45440633720407</v>
      </c>
      <c r="D31" s="1234">
        <v>912.1793140696733</v>
      </c>
      <c r="E31" s="1234">
        <v>227.47321991178322</v>
      </c>
      <c r="F31" s="1234">
        <v>1168.1069403186605</v>
      </c>
      <c r="G31" s="1235">
        <v>17.18285352736476</v>
      </c>
      <c r="H31" s="1235">
        <v>1.4857500937493833</v>
      </c>
      <c r="I31" s="1235">
        <v>1.8303126236644243</v>
      </c>
      <c r="J31" s="1235">
        <v>1.93522136169229</v>
      </c>
      <c r="K31" s="1236">
        <v>539119.275862069</v>
      </c>
      <c r="L31" s="1236">
        <v>14416.73363333136</v>
      </c>
      <c r="M31" s="1236">
        <v>13073.724970320538</v>
      </c>
      <c r="N31" s="1237">
        <v>26936.649689823913</v>
      </c>
      <c r="O31" s="1224"/>
    </row>
    <row r="32" spans="1:15" ht="18" customHeight="1">
      <c r="A32" s="1242" t="s">
        <v>331</v>
      </c>
      <c r="B32" s="1242" t="s">
        <v>332</v>
      </c>
      <c r="C32" s="1234">
        <v>26.253063578259408</v>
      </c>
      <c r="D32" s="1234">
        <v>883.6705271757413</v>
      </c>
      <c r="E32" s="1234">
        <v>214.43125570666538</v>
      </c>
      <c r="F32" s="1234">
        <v>1124.354846460666</v>
      </c>
      <c r="G32" s="1235">
        <v>15.812557203002013</v>
      </c>
      <c r="H32" s="1235">
        <v>1.5004867225355254</v>
      </c>
      <c r="I32" s="1235">
        <v>1.8451177696600256</v>
      </c>
      <c r="J32" s="1235">
        <v>1.9003919356148518</v>
      </c>
      <c r="K32" s="1236">
        <v>531877.8390993959</v>
      </c>
      <c r="L32" s="1236">
        <v>13325.696687567639</v>
      </c>
      <c r="M32" s="1236">
        <v>13137.162546782905</v>
      </c>
      <c r="N32" s="1237">
        <v>25397.646031277916</v>
      </c>
      <c r="O32" s="1224"/>
    </row>
    <row r="33" spans="1:15" ht="18" customHeight="1">
      <c r="A33" s="1242" t="s">
        <v>333</v>
      </c>
      <c r="B33" s="1242" t="s">
        <v>334</v>
      </c>
      <c r="C33" s="1234">
        <v>28.445691072637587</v>
      </c>
      <c r="D33" s="1234">
        <v>923.2807815069157</v>
      </c>
      <c r="E33" s="1234">
        <v>213.1540767965954</v>
      </c>
      <c r="F33" s="1234">
        <v>1164.8805493761486</v>
      </c>
      <c r="G33" s="1235">
        <v>17.147228833730022</v>
      </c>
      <c r="H33" s="1235">
        <v>1.519505960736659</v>
      </c>
      <c r="I33" s="1235">
        <v>1.7260186949813958</v>
      </c>
      <c r="J33" s="1235">
        <v>1.9389141210757492</v>
      </c>
      <c r="K33" s="1236">
        <v>521552.79122747364</v>
      </c>
      <c r="L33" s="1236">
        <v>12962.069349871148</v>
      </c>
      <c r="M33" s="1236">
        <v>12735.32534712769</v>
      </c>
      <c r="N33" s="1237">
        <v>25340.062231706204</v>
      </c>
      <c r="O33" s="1224"/>
    </row>
    <row r="34" spans="1:15" ht="18" customHeight="1">
      <c r="A34" s="1242" t="s">
        <v>335</v>
      </c>
      <c r="B34" s="1242" t="s">
        <v>189</v>
      </c>
      <c r="C34" s="1234">
        <v>21.978339350180505</v>
      </c>
      <c r="D34" s="1234">
        <v>872.0144404332129</v>
      </c>
      <c r="E34" s="1234">
        <v>226.09386281588448</v>
      </c>
      <c r="F34" s="1234">
        <v>1120.086642599278</v>
      </c>
      <c r="G34" s="1235">
        <v>12.611695137976348</v>
      </c>
      <c r="H34" s="1235">
        <v>1.5859704903373242</v>
      </c>
      <c r="I34" s="1235">
        <v>1.709011943539631</v>
      </c>
      <c r="J34" s="1235">
        <v>1.8271536497950134</v>
      </c>
      <c r="K34" s="1236">
        <v>549998.9388961892</v>
      </c>
      <c r="L34" s="1236">
        <v>14425.224882839022</v>
      </c>
      <c r="M34" s="1236">
        <v>13227.905729066872</v>
      </c>
      <c r="N34" s="1237">
        <v>24692.568393368227</v>
      </c>
      <c r="O34" s="1224"/>
    </row>
    <row r="35" spans="1:15" ht="18" customHeight="1">
      <c r="A35" s="1242" t="s">
        <v>336</v>
      </c>
      <c r="B35" s="1242" t="s">
        <v>743</v>
      </c>
      <c r="C35" s="1234">
        <v>27.998048066365744</v>
      </c>
      <c r="D35" s="1234">
        <v>886.9098450652677</v>
      </c>
      <c r="E35" s="1234">
        <v>196.0107356349884</v>
      </c>
      <c r="F35" s="1234">
        <v>1110.9186287666219</v>
      </c>
      <c r="G35" s="1235">
        <v>16.501960784313727</v>
      </c>
      <c r="H35" s="1235">
        <v>1.5410178817056397</v>
      </c>
      <c r="I35" s="1235">
        <v>1.833696396340325</v>
      </c>
      <c r="J35" s="1235">
        <v>1.9697129428301596</v>
      </c>
      <c r="K35" s="1236">
        <v>494192.80871459696</v>
      </c>
      <c r="L35" s="1236">
        <v>14210.854126547456</v>
      </c>
      <c r="M35" s="1236">
        <v>13538.101699134873</v>
      </c>
      <c r="N35" s="1237">
        <v>26188.951165140235</v>
      </c>
      <c r="O35" s="1224"/>
    </row>
    <row r="36" spans="1:15" ht="18" customHeight="1">
      <c r="A36" s="1242" t="s">
        <v>338</v>
      </c>
      <c r="B36" s="1242" t="s">
        <v>744</v>
      </c>
      <c r="C36" s="1234">
        <v>28.21027287319422</v>
      </c>
      <c r="D36" s="1234">
        <v>885.7343499197432</v>
      </c>
      <c r="E36" s="1234">
        <v>146.24799357945426</v>
      </c>
      <c r="F36" s="1234">
        <v>1060.1926163723917</v>
      </c>
      <c r="G36" s="1235">
        <v>17.5</v>
      </c>
      <c r="H36" s="1235">
        <v>1.5344433118133425</v>
      </c>
      <c r="I36" s="1235">
        <v>2.0546028261764304</v>
      </c>
      <c r="J36" s="1235">
        <v>2.031018168054504</v>
      </c>
      <c r="K36" s="1236">
        <v>576401.2375533428</v>
      </c>
      <c r="L36" s="1236">
        <v>13446.461433910976</v>
      </c>
      <c r="M36" s="1236">
        <v>15757.471532446152</v>
      </c>
      <c r="N36" s="1237">
        <v>28744.708364875096</v>
      </c>
      <c r="O36" s="1224"/>
    </row>
    <row r="37" spans="1:15" ht="18" customHeight="1">
      <c r="A37" s="1242" t="s">
        <v>340</v>
      </c>
      <c r="B37" s="1242" t="s">
        <v>341</v>
      </c>
      <c r="C37" s="1234">
        <v>28.672498070491383</v>
      </c>
      <c r="D37" s="1234">
        <v>989.927965011577</v>
      </c>
      <c r="E37" s="1234">
        <v>210.547980447646</v>
      </c>
      <c r="F37" s="1234">
        <v>1229.1484435297145</v>
      </c>
      <c r="G37" s="1235">
        <v>15.62898160610139</v>
      </c>
      <c r="H37" s="1235">
        <v>1.730693764050054</v>
      </c>
      <c r="I37" s="1235">
        <v>1.8211754643206257</v>
      </c>
      <c r="J37" s="1235">
        <v>2.0703999832555415</v>
      </c>
      <c r="K37" s="1236">
        <v>529701.7711978466</v>
      </c>
      <c r="L37" s="1236">
        <v>13828.869550528218</v>
      </c>
      <c r="M37" s="1236">
        <v>13785.487536656892</v>
      </c>
      <c r="N37" s="1237">
        <v>25855.269502061663</v>
      </c>
      <c r="O37" s="1224"/>
    </row>
    <row r="38" spans="1:15" ht="18" customHeight="1">
      <c r="A38" s="1242" t="s">
        <v>342</v>
      </c>
      <c r="B38" s="1242" t="s">
        <v>343</v>
      </c>
      <c r="C38" s="1234">
        <v>24.46846846846847</v>
      </c>
      <c r="D38" s="1234">
        <v>954.4744744744745</v>
      </c>
      <c r="E38" s="1234">
        <v>191.23123123123122</v>
      </c>
      <c r="F38" s="1234">
        <v>1170.1741741741741</v>
      </c>
      <c r="G38" s="1235">
        <v>15.333824251350025</v>
      </c>
      <c r="H38" s="1235">
        <v>1.6579662723382833</v>
      </c>
      <c r="I38" s="1235">
        <v>1.9633793969849247</v>
      </c>
      <c r="J38" s="1235">
        <v>1.993840910724001</v>
      </c>
      <c r="K38" s="1236">
        <v>563322.4565537556</v>
      </c>
      <c r="L38" s="1236">
        <v>15453.649257488045</v>
      </c>
      <c r="M38" s="1236">
        <v>14361.008165829146</v>
      </c>
      <c r="N38" s="1237">
        <v>26731.08455403061</v>
      </c>
      <c r="O38" s="1224"/>
    </row>
    <row r="39" spans="1:15" ht="18" customHeight="1">
      <c r="A39" s="1242" t="s">
        <v>344</v>
      </c>
      <c r="B39" s="1242" t="s">
        <v>345</v>
      </c>
      <c r="C39" s="1234">
        <v>29.532533164876817</v>
      </c>
      <c r="D39" s="1234">
        <v>944.914718888187</v>
      </c>
      <c r="E39" s="1234">
        <v>173.1838281743525</v>
      </c>
      <c r="F39" s="1234">
        <v>1147.6310802274163</v>
      </c>
      <c r="G39" s="1235">
        <v>16.555080213903743</v>
      </c>
      <c r="H39" s="1235">
        <v>1.538808664259928</v>
      </c>
      <c r="I39" s="1235">
        <v>1.8137880722232353</v>
      </c>
      <c r="J39" s="1235">
        <v>1.9667253811856664</v>
      </c>
      <c r="K39" s="1236">
        <v>521832.36577540106</v>
      </c>
      <c r="L39" s="1236">
        <v>14970.983553951062</v>
      </c>
      <c r="M39" s="1236">
        <v>13280.04377165785</v>
      </c>
      <c r="N39" s="1237">
        <v>27759.115043760667</v>
      </c>
      <c r="O39" s="1224"/>
    </row>
    <row r="40" spans="1:15" ht="18" customHeight="1">
      <c r="A40" s="1242" t="s">
        <v>346</v>
      </c>
      <c r="B40" s="1242" t="s">
        <v>347</v>
      </c>
      <c r="C40" s="1234">
        <v>24.003685786685093</v>
      </c>
      <c r="D40" s="1234">
        <v>914.9735084082008</v>
      </c>
      <c r="E40" s="1234">
        <v>196.93618981801427</v>
      </c>
      <c r="F40" s="1234">
        <v>1135.9133840129002</v>
      </c>
      <c r="G40" s="1235">
        <v>15.565259117082533</v>
      </c>
      <c r="H40" s="1235">
        <v>1.5831969586344068</v>
      </c>
      <c r="I40" s="1235">
        <v>1.6807813779389402</v>
      </c>
      <c r="J40" s="1235">
        <v>1.8955789900628677</v>
      </c>
      <c r="K40" s="1236">
        <v>513520.7552783109</v>
      </c>
      <c r="L40" s="1236">
        <v>14391.224602834915</v>
      </c>
      <c r="M40" s="1236">
        <v>12564.822786290793</v>
      </c>
      <c r="N40" s="1237">
        <v>24621.990407625228</v>
      </c>
      <c r="O40" s="1224"/>
    </row>
    <row r="41" spans="1:15" ht="18" customHeight="1">
      <c r="A41" s="1242" t="s">
        <v>348</v>
      </c>
      <c r="B41" s="1242" t="s">
        <v>745</v>
      </c>
      <c r="C41" s="1234">
        <v>32.626188734455006</v>
      </c>
      <c r="D41" s="1234">
        <v>930.6510607168983</v>
      </c>
      <c r="E41" s="1234">
        <v>133.5771762984638</v>
      </c>
      <c r="F41" s="1234">
        <v>1096.8544257498172</v>
      </c>
      <c r="G41" s="1235">
        <v>16.816143497757846</v>
      </c>
      <c r="H41" s="1235">
        <v>1.5174893884609337</v>
      </c>
      <c r="I41" s="1235">
        <v>1.8718510405257394</v>
      </c>
      <c r="J41" s="1235">
        <v>2.015706282513005</v>
      </c>
      <c r="K41" s="1236">
        <v>503718.49775784754</v>
      </c>
      <c r="L41" s="1236">
        <v>13251.404260336425</v>
      </c>
      <c r="M41" s="1236">
        <v>14312.138554216868</v>
      </c>
      <c r="N41" s="1237">
        <v>27969.639855942376</v>
      </c>
      <c r="O41" s="1224"/>
    </row>
    <row r="42" spans="1:15" ht="18" customHeight="1">
      <c r="A42" s="1242" t="s">
        <v>349</v>
      </c>
      <c r="B42" s="1242" t="s">
        <v>350</v>
      </c>
      <c r="C42" s="1234">
        <v>23.109634551495017</v>
      </c>
      <c r="D42" s="1234">
        <v>907.8405315614617</v>
      </c>
      <c r="E42" s="1234">
        <v>183.0299003322259</v>
      </c>
      <c r="F42" s="1234">
        <v>1113.9800664451827</v>
      </c>
      <c r="G42" s="1235">
        <v>15.84186313973548</v>
      </c>
      <c r="H42" s="1235">
        <v>1.590587718656225</v>
      </c>
      <c r="I42" s="1235">
        <v>2.062077978653888</v>
      </c>
      <c r="J42" s="1235">
        <v>1.9636990468464814</v>
      </c>
      <c r="K42" s="1236">
        <v>555888.7998849914</v>
      </c>
      <c r="L42" s="1236">
        <v>13900.82254263339</v>
      </c>
      <c r="M42" s="1236">
        <v>14162.135337254047</v>
      </c>
      <c r="N42" s="1237">
        <v>25187.35496916268</v>
      </c>
      <c r="O42" s="1224"/>
    </row>
    <row r="43" spans="1:15" ht="18" customHeight="1">
      <c r="A43" s="1242" t="s">
        <v>351</v>
      </c>
      <c r="B43" s="1242" t="s">
        <v>746</v>
      </c>
      <c r="C43" s="1234">
        <v>25.7439300574077</v>
      </c>
      <c r="D43" s="1234">
        <v>912.3084215515879</v>
      </c>
      <c r="E43" s="1234">
        <v>190.2722915679149</v>
      </c>
      <c r="F43" s="1234">
        <v>1128.3246431769105</v>
      </c>
      <c r="G43" s="1235">
        <v>15.85576923076923</v>
      </c>
      <c r="H43" s="1235">
        <v>1.6586652811453644</v>
      </c>
      <c r="I43" s="1235">
        <v>2.0468347773133666</v>
      </c>
      <c r="J43" s="1235">
        <v>2.048045370737741</v>
      </c>
      <c r="K43" s="1236">
        <v>518847.86272504093</v>
      </c>
      <c r="L43" s="1236">
        <v>14061.297321325483</v>
      </c>
      <c r="M43" s="1236">
        <v>13669.911423589005</v>
      </c>
      <c r="N43" s="1237">
        <v>25512.540737974654</v>
      </c>
      <c r="O43" s="1224"/>
    </row>
    <row r="44" spans="1:15" ht="18" customHeight="1">
      <c r="A44" s="1242" t="s">
        <v>353</v>
      </c>
      <c r="B44" s="1242" t="s">
        <v>354</v>
      </c>
      <c r="C44" s="1234">
        <v>32.56520638136237</v>
      </c>
      <c r="D44" s="1234">
        <v>935.62927323373</v>
      </c>
      <c r="E44" s="1234">
        <v>165.86477589263103</v>
      </c>
      <c r="F44" s="1234">
        <v>1134.0592555077235</v>
      </c>
      <c r="G44" s="1235">
        <v>16.42379471228616</v>
      </c>
      <c r="H44" s="1235">
        <v>1.6320775143444841</v>
      </c>
      <c r="I44" s="1235">
        <v>2.037709923664122</v>
      </c>
      <c r="J44" s="1235">
        <v>2.1161575562700965</v>
      </c>
      <c r="K44" s="1236">
        <v>510730.2465007776</v>
      </c>
      <c r="L44" s="1236">
        <v>18522.27757930064</v>
      </c>
      <c r="M44" s="1236">
        <v>14372</v>
      </c>
      <c r="N44" s="1237">
        <v>32049.321387102536</v>
      </c>
      <c r="O44" s="1224"/>
    </row>
    <row r="45" spans="1:15" ht="18" customHeight="1">
      <c r="A45" s="1242" t="s">
        <v>355</v>
      </c>
      <c r="B45" s="1242" t="s">
        <v>356</v>
      </c>
      <c r="C45" s="1234">
        <v>38.01613668723303</v>
      </c>
      <c r="D45" s="1234">
        <v>807.6886568580921</v>
      </c>
      <c r="E45" s="1234">
        <v>176.24584717607974</v>
      </c>
      <c r="F45" s="1234">
        <v>1021.9506407214049</v>
      </c>
      <c r="G45" s="1235">
        <v>18.1123595505618</v>
      </c>
      <c r="H45" s="1235">
        <v>1.5986602420966036</v>
      </c>
      <c r="I45" s="1235">
        <v>1.8739733405143395</v>
      </c>
      <c r="J45" s="1235">
        <v>2.2604435156159295</v>
      </c>
      <c r="K45" s="1236">
        <v>506466.2109862672</v>
      </c>
      <c r="L45" s="1236">
        <v>15109.222294041603</v>
      </c>
      <c r="M45" s="1236">
        <v>13502.354921233338</v>
      </c>
      <c r="N45" s="1237">
        <v>33110.37617554859</v>
      </c>
      <c r="O45" s="1224"/>
    </row>
    <row r="46" spans="1:15" ht="18" customHeight="1">
      <c r="A46" s="1242" t="s">
        <v>357</v>
      </c>
      <c r="B46" s="1242" t="s">
        <v>747</v>
      </c>
      <c r="C46" s="1234">
        <v>27.485380116959064</v>
      </c>
      <c r="D46" s="1234">
        <v>872.1452754693752</v>
      </c>
      <c r="E46" s="1234">
        <v>140.3303580588899</v>
      </c>
      <c r="F46" s="1234">
        <v>1039.9610136452243</v>
      </c>
      <c r="G46" s="1235">
        <v>16.42254572601717</v>
      </c>
      <c r="H46" s="1235">
        <v>1.5952380952380953</v>
      </c>
      <c r="I46" s="1235">
        <v>2.0967246673490276</v>
      </c>
      <c r="J46" s="1235">
        <v>2.054782222660682</v>
      </c>
      <c r="K46" s="1236">
        <v>536121.1668533034</v>
      </c>
      <c r="L46" s="1236">
        <v>14162.869624035386</v>
      </c>
      <c r="M46" s="1236">
        <v>15687.260564410002</v>
      </c>
      <c r="N46" s="1237">
        <v>28163.529591081733</v>
      </c>
      <c r="O46" s="1224"/>
    </row>
    <row r="47" spans="1:15" ht="18" customHeight="1">
      <c r="A47" s="1242" t="s">
        <v>359</v>
      </c>
      <c r="B47" s="1242" t="s">
        <v>748</v>
      </c>
      <c r="C47" s="1234">
        <v>27.69039735099338</v>
      </c>
      <c r="D47" s="1234">
        <v>782.5951986754967</v>
      </c>
      <c r="E47" s="1234">
        <v>206.60182119205297</v>
      </c>
      <c r="F47" s="1234">
        <v>1016.8874172185431</v>
      </c>
      <c r="G47" s="1235">
        <v>16.163677130044842</v>
      </c>
      <c r="H47" s="1235">
        <v>1.4759486976067697</v>
      </c>
      <c r="I47" s="1235">
        <v>1.8117800260442753</v>
      </c>
      <c r="J47" s="1235">
        <v>1.9441346466948877</v>
      </c>
      <c r="K47" s="1236">
        <v>541268.7817638266</v>
      </c>
      <c r="L47" s="1236">
        <v>15725.790823747191</v>
      </c>
      <c r="M47" s="1236">
        <v>13769.220675147752</v>
      </c>
      <c r="N47" s="1237">
        <v>29639.09435037447</v>
      </c>
      <c r="O47" s="1224"/>
    </row>
    <row r="48" spans="1:15" ht="18" customHeight="1">
      <c r="A48" s="1242" t="s">
        <v>360</v>
      </c>
      <c r="B48" s="1242" t="s">
        <v>749</v>
      </c>
      <c r="C48" s="1234">
        <v>29.306122448979593</v>
      </c>
      <c r="D48" s="1234">
        <v>863.4829931972788</v>
      </c>
      <c r="E48" s="1234">
        <v>203.56462585034012</v>
      </c>
      <c r="F48" s="1234">
        <v>1096.3537414965986</v>
      </c>
      <c r="G48" s="1235">
        <v>18.143918291550605</v>
      </c>
      <c r="H48" s="1235">
        <v>1.4290801373964013</v>
      </c>
      <c r="I48" s="1235">
        <v>1.8903889854297553</v>
      </c>
      <c r="J48" s="1235">
        <v>1.9615298701943362</v>
      </c>
      <c r="K48" s="1236">
        <v>504201.3324048282</v>
      </c>
      <c r="L48" s="1236">
        <v>14806.430529732455</v>
      </c>
      <c r="M48" s="1236">
        <v>13163.043710733858</v>
      </c>
      <c r="N48" s="1237">
        <v>27583.083691146905</v>
      </c>
      <c r="O48" s="1224"/>
    </row>
    <row r="49" spans="1:15" ht="18" customHeight="1">
      <c r="A49" s="1242" t="s">
        <v>362</v>
      </c>
      <c r="B49" s="1242" t="s">
        <v>750</v>
      </c>
      <c r="C49" s="1234">
        <v>32.29461756373937</v>
      </c>
      <c r="D49" s="1234">
        <v>895.9673387768705</v>
      </c>
      <c r="E49" s="1234">
        <v>151.70804865855692</v>
      </c>
      <c r="F49" s="1234">
        <v>1079.9700049991668</v>
      </c>
      <c r="G49" s="1235">
        <v>19.0562435500516</v>
      </c>
      <c r="H49" s="1235">
        <v>1.4416091654732457</v>
      </c>
      <c r="I49" s="1235">
        <v>1.7470342706502635</v>
      </c>
      <c r="J49" s="1235">
        <v>2.0112484377169837</v>
      </c>
      <c r="K49" s="1236">
        <v>512024.17956656346</v>
      </c>
      <c r="L49" s="1236">
        <v>15167.344095820858</v>
      </c>
      <c r="M49" s="1236">
        <v>12863.083260105448</v>
      </c>
      <c r="N49" s="1237">
        <v>29701.290870095203</v>
      </c>
      <c r="O49" s="1224"/>
    </row>
    <row r="50" spans="1:15" ht="18" customHeight="1">
      <c r="A50" s="1242" t="s">
        <v>364</v>
      </c>
      <c r="B50" s="1242" t="s">
        <v>751</v>
      </c>
      <c r="C50" s="1234">
        <v>30.86094551504229</v>
      </c>
      <c r="D50" s="1234">
        <v>917.3575488700957</v>
      </c>
      <c r="E50" s="1234">
        <v>164.32829613198393</v>
      </c>
      <c r="F50" s="1234">
        <v>1112.5467905171217</v>
      </c>
      <c r="G50" s="1235">
        <v>18.06199460916442</v>
      </c>
      <c r="H50" s="1235">
        <v>1.4766884794994635</v>
      </c>
      <c r="I50" s="1235">
        <v>1.927781996119126</v>
      </c>
      <c r="J50" s="1235">
        <v>2.0033770312032697</v>
      </c>
      <c r="K50" s="1236">
        <v>509466.7115902965</v>
      </c>
      <c r="L50" s="1236">
        <v>14934.741495262131</v>
      </c>
      <c r="M50" s="1236">
        <v>14060.83691892348</v>
      </c>
      <c r="N50" s="1237">
        <v>28523.488560462567</v>
      </c>
      <c r="O50" s="1224"/>
    </row>
    <row r="51" spans="1:15" ht="18" customHeight="1">
      <c r="A51" s="1242" t="s">
        <v>366</v>
      </c>
      <c r="B51" s="1242" t="s">
        <v>752</v>
      </c>
      <c r="C51" s="1234">
        <v>29.583672362354218</v>
      </c>
      <c r="D51" s="1234">
        <v>934.4250067805805</v>
      </c>
      <c r="E51" s="1234">
        <v>184.98101437483047</v>
      </c>
      <c r="F51" s="1234">
        <v>1148.989693517765</v>
      </c>
      <c r="G51" s="1235">
        <v>16.542058216823285</v>
      </c>
      <c r="H51" s="1235">
        <v>1.5508275947144237</v>
      </c>
      <c r="I51" s="1235">
        <v>1.864777684102489</v>
      </c>
      <c r="J51" s="1235">
        <v>1.9873593267749758</v>
      </c>
      <c r="K51" s="1236">
        <v>524643.8381847353</v>
      </c>
      <c r="L51" s="1236">
        <v>14288.023946186388</v>
      </c>
      <c r="M51" s="1236">
        <v>14008.98134232616</v>
      </c>
      <c r="N51" s="1237">
        <v>27383.51270263731</v>
      </c>
      <c r="O51" s="1224"/>
    </row>
    <row r="52" spans="1:15" ht="18" customHeight="1">
      <c r="A52" s="1242" t="s">
        <v>368</v>
      </c>
      <c r="B52" s="1242" t="s">
        <v>753</v>
      </c>
      <c r="C52" s="1234">
        <v>30.411686586985393</v>
      </c>
      <c r="D52" s="1234">
        <v>875.9730309531105</v>
      </c>
      <c r="E52" s="1234">
        <v>242.14935131269795</v>
      </c>
      <c r="F52" s="1234">
        <v>1148.534068852794</v>
      </c>
      <c r="G52" s="1235">
        <v>16.291232784682567</v>
      </c>
      <c r="H52" s="1235">
        <v>1.541114182089587</v>
      </c>
      <c r="I52" s="1235">
        <v>1.64444819439757</v>
      </c>
      <c r="J52" s="1235">
        <v>1.9534643778350973</v>
      </c>
      <c r="K52" s="1236">
        <v>490842.77796439367</v>
      </c>
      <c r="L52" s="1236">
        <v>12925.638503072922</v>
      </c>
      <c r="M52" s="1236">
        <v>11590.753037462031</v>
      </c>
      <c r="N52" s="1237">
        <v>25298.823588010317</v>
      </c>
      <c r="O52" s="1224"/>
    </row>
    <row r="53" spans="1:15" ht="18" customHeight="1">
      <c r="A53" s="1242" t="s">
        <v>370</v>
      </c>
      <c r="B53" s="1242" t="s">
        <v>754</v>
      </c>
      <c r="C53" s="1234">
        <v>24.89835144525763</v>
      </c>
      <c r="D53" s="1234">
        <v>902.1142899386412</v>
      </c>
      <c r="E53" s="1234">
        <v>163.43609078140017</v>
      </c>
      <c r="F53" s="1234">
        <v>1090.448732165299</v>
      </c>
      <c r="G53" s="1235">
        <v>15.799287410926366</v>
      </c>
      <c r="H53" s="1235">
        <v>1.5130501765973663</v>
      </c>
      <c r="I53" s="1235">
        <v>1.9576171521621133</v>
      </c>
      <c r="J53" s="1235">
        <v>1.9058811565709637</v>
      </c>
      <c r="K53" s="1236">
        <v>528979.3711401426</v>
      </c>
      <c r="L53" s="1236">
        <v>14093.442771800146</v>
      </c>
      <c r="M53" s="1236">
        <v>14418.2418129184</v>
      </c>
      <c r="N53" s="1237">
        <v>25898.577946510286</v>
      </c>
      <c r="O53" s="1224"/>
    </row>
    <row r="54" spans="1:15" ht="18" customHeight="1">
      <c r="A54" s="1242" t="s">
        <v>372</v>
      </c>
      <c r="B54" s="1242" t="s">
        <v>755</v>
      </c>
      <c r="C54" s="1234">
        <v>24.29618467018289</v>
      </c>
      <c r="D54" s="1234">
        <v>902.7878621823412</v>
      </c>
      <c r="E54" s="1234">
        <v>166.51140489074595</v>
      </c>
      <c r="F54" s="1234">
        <v>1093.5954517432701</v>
      </c>
      <c r="G54" s="1235">
        <v>17.81646461798703</v>
      </c>
      <c r="H54" s="1235">
        <v>1.5848571298502254</v>
      </c>
      <c r="I54" s="1235">
        <v>2.006828746554774</v>
      </c>
      <c r="J54" s="1235">
        <v>2.0097210217094466</v>
      </c>
      <c r="K54" s="1236">
        <v>525196.1928390189</v>
      </c>
      <c r="L54" s="1236">
        <v>14043.419073127057</v>
      </c>
      <c r="M54" s="1236">
        <v>14226.029454111645</v>
      </c>
      <c r="N54" s="1237">
        <v>25427.399207035214</v>
      </c>
      <c r="O54" s="1224"/>
    </row>
    <row r="55" spans="1:15" ht="18" customHeight="1">
      <c r="A55" s="1242" t="s">
        <v>374</v>
      </c>
      <c r="B55" s="1242" t="s">
        <v>756</v>
      </c>
      <c r="C55" s="1234">
        <v>20.177554762134516</v>
      </c>
      <c r="D55" s="1234">
        <v>798.5235935539902</v>
      </c>
      <c r="E55" s="1234">
        <v>150.23159316800155</v>
      </c>
      <c r="F55" s="1234">
        <v>968.9327414841263</v>
      </c>
      <c r="G55" s="1235">
        <v>16.00549976087996</v>
      </c>
      <c r="H55" s="1235">
        <v>1.5752377614772026</v>
      </c>
      <c r="I55" s="1235">
        <v>1.8505315219834924</v>
      </c>
      <c r="J55" s="1235">
        <v>1.9184248659253764</v>
      </c>
      <c r="K55" s="1236">
        <v>590400.4796747967</v>
      </c>
      <c r="L55" s="1236">
        <v>15062.239054512936</v>
      </c>
      <c r="M55" s="1236">
        <v>14773.751485371102</v>
      </c>
      <c r="N55" s="1237">
        <v>26998.649513746073</v>
      </c>
      <c r="O55" s="1224"/>
    </row>
    <row r="56" spans="1:15" ht="18" customHeight="1">
      <c r="A56" s="1242" t="s">
        <v>426</v>
      </c>
      <c r="B56" s="1242" t="s">
        <v>70</v>
      </c>
      <c r="C56" s="1234">
        <v>14.082397003745317</v>
      </c>
      <c r="D56" s="1234">
        <v>758.12734082397</v>
      </c>
      <c r="E56" s="1234">
        <v>198.65168539325845</v>
      </c>
      <c r="F56" s="1234">
        <v>970.8614232209738</v>
      </c>
      <c r="G56" s="1235">
        <v>10.170212765957446</v>
      </c>
      <c r="H56" s="1235">
        <v>1.615453018476435</v>
      </c>
      <c r="I56" s="1235">
        <v>1.8461538461538463</v>
      </c>
      <c r="J56" s="1235">
        <v>1.7867448499344187</v>
      </c>
      <c r="K56" s="1236">
        <v>535984.3617021276</v>
      </c>
      <c r="L56" s="1236">
        <v>16230.530579982214</v>
      </c>
      <c r="M56" s="1236">
        <v>13261.930618401208</v>
      </c>
      <c r="N56" s="1237">
        <v>23162.17112877093</v>
      </c>
      <c r="O56" s="1224"/>
    </row>
    <row r="57" spans="1:15" ht="18" customHeight="1">
      <c r="A57" s="1242" t="s">
        <v>429</v>
      </c>
      <c r="B57" s="1242" t="s">
        <v>757</v>
      </c>
      <c r="C57" s="1234">
        <v>15.29299666507861</v>
      </c>
      <c r="D57" s="1234">
        <v>764.9833253930443</v>
      </c>
      <c r="E57" s="1234">
        <v>197.3797046212482</v>
      </c>
      <c r="F57" s="1234">
        <v>977.656026679371</v>
      </c>
      <c r="G57" s="1235">
        <v>10.174454828660435</v>
      </c>
      <c r="H57" s="1235">
        <v>1.6110107741172075</v>
      </c>
      <c r="I57" s="1235">
        <v>1.8636253922278543</v>
      </c>
      <c r="J57" s="1235">
        <v>1.795965108912821</v>
      </c>
      <c r="K57" s="1236">
        <v>576314.7975077882</v>
      </c>
      <c r="L57" s="1236">
        <v>14500.05916422744</v>
      </c>
      <c r="M57" s="1236">
        <v>13233.075066377021</v>
      </c>
      <c r="N57" s="1237">
        <v>23032.46089371863</v>
      </c>
      <c r="O57" s="1224"/>
    </row>
    <row r="58" spans="1:15" ht="18" customHeight="1">
      <c r="A58" s="1242" t="s">
        <v>430</v>
      </c>
      <c r="B58" s="1242" t="s">
        <v>81</v>
      </c>
      <c r="C58" s="1234">
        <v>8.271236959761548</v>
      </c>
      <c r="D58" s="1234">
        <v>611.5797317436661</v>
      </c>
      <c r="E58" s="1234">
        <v>112.19821162444113</v>
      </c>
      <c r="F58" s="1234">
        <v>732.0491803278688</v>
      </c>
      <c r="G58" s="1235">
        <v>9.078378378378378</v>
      </c>
      <c r="H58" s="1235">
        <v>1.3942052294271023</v>
      </c>
      <c r="I58" s="1235">
        <v>1.550308826459454</v>
      </c>
      <c r="J58" s="1235">
        <v>1.504952107572195</v>
      </c>
      <c r="K58" s="1236">
        <v>557256.254954955</v>
      </c>
      <c r="L58" s="1236">
        <v>11732.385846918634</v>
      </c>
      <c r="M58" s="1236">
        <v>12756.950255695025</v>
      </c>
      <c r="N58" s="1237">
        <v>18053.151728911555</v>
      </c>
      <c r="O58" s="1224"/>
    </row>
    <row r="59" spans="1:15" ht="18" customHeight="1">
      <c r="A59" s="1242" t="s">
        <v>431</v>
      </c>
      <c r="B59" s="1242" t="s">
        <v>758</v>
      </c>
      <c r="C59" s="1234">
        <v>8.494916675400901</v>
      </c>
      <c r="D59" s="1234">
        <v>532.8948747510743</v>
      </c>
      <c r="E59" s="1234">
        <v>193.10868881668588</v>
      </c>
      <c r="F59" s="1234">
        <v>734.4984802431611</v>
      </c>
      <c r="G59" s="1235">
        <v>9.802590993214066</v>
      </c>
      <c r="H59" s="1235">
        <v>1.4067678267625163</v>
      </c>
      <c r="I59" s="1235">
        <v>1.658281093109718</v>
      </c>
      <c r="J59" s="1235">
        <v>1.5699965039206034</v>
      </c>
      <c r="K59" s="1236">
        <v>523843.09685379395</v>
      </c>
      <c r="L59" s="1236">
        <v>13110.968363704309</v>
      </c>
      <c r="M59" s="1236">
        <v>11647.234117615131</v>
      </c>
      <c r="N59" s="1237">
        <v>18633.058855426414</v>
      </c>
      <c r="O59" s="1224"/>
    </row>
    <row r="60" spans="1:15" ht="18" customHeight="1">
      <c r="A60" s="1242" t="s">
        <v>432</v>
      </c>
      <c r="B60" s="1242" t="s">
        <v>87</v>
      </c>
      <c r="C60" s="1234">
        <v>8.842389470131623</v>
      </c>
      <c r="D60" s="1234">
        <v>731.7583530205872</v>
      </c>
      <c r="E60" s="1234">
        <v>196.65879176510293</v>
      </c>
      <c r="F60" s="1234">
        <v>937.2595342558219</v>
      </c>
      <c r="G60" s="1235">
        <v>9.595419847328245</v>
      </c>
      <c r="H60" s="1235">
        <v>1.4453924914675769</v>
      </c>
      <c r="I60" s="1235">
        <v>1.7007036210743092</v>
      </c>
      <c r="J60" s="1235">
        <v>1.575852508011955</v>
      </c>
      <c r="K60" s="1236">
        <v>485287.4198473282</v>
      </c>
      <c r="L60" s="1236">
        <v>10595.917673646343</v>
      </c>
      <c r="M60" s="1236">
        <v>12905.374978548138</v>
      </c>
      <c r="N60" s="1237">
        <v>15558.878362320405</v>
      </c>
      <c r="O60" s="1224"/>
    </row>
    <row r="61" spans="1:15" ht="18" customHeight="1">
      <c r="A61" s="1225" t="s">
        <v>433</v>
      </c>
      <c r="B61" s="1225" t="s">
        <v>88</v>
      </c>
      <c r="C61" s="1234">
        <v>11.750656200629455</v>
      </c>
      <c r="D61" s="1234">
        <v>634.4968713846766</v>
      </c>
      <c r="E61" s="1234">
        <v>161.68161518653514</v>
      </c>
      <c r="F61" s="1234">
        <v>807.9291427718412</v>
      </c>
      <c r="G61" s="1235">
        <v>10.07865763286047</v>
      </c>
      <c r="H61" s="1235">
        <v>1.5011243929552418</v>
      </c>
      <c r="I61" s="1235">
        <v>1.8257149671849875</v>
      </c>
      <c r="J61" s="1235">
        <v>1.6908340646989084</v>
      </c>
      <c r="K61" s="1236">
        <v>531742.4942832945</v>
      </c>
      <c r="L61" s="1236">
        <v>12512.288052418082</v>
      </c>
      <c r="M61" s="1236">
        <v>13225.981549730324</v>
      </c>
      <c r="N61" s="1237">
        <v>20206.882083852986</v>
      </c>
      <c r="O61" s="1224"/>
    </row>
    <row r="62" spans="1:14" ht="16.5" customHeight="1">
      <c r="A62" s="1243"/>
      <c r="B62" s="1243"/>
      <c r="C62" s="1244"/>
      <c r="D62" s="1244"/>
      <c r="E62" s="1244"/>
      <c r="F62" s="1244"/>
      <c r="G62" s="1245"/>
      <c r="H62" s="1245"/>
      <c r="I62" s="1245"/>
      <c r="J62" s="1245"/>
      <c r="K62" s="1246"/>
      <c r="L62" s="1246"/>
      <c r="M62" s="1246"/>
      <c r="N62" s="1246"/>
    </row>
  </sheetData>
  <sheetProtection/>
  <printOptions/>
  <pageMargins left="0.61" right="0.38" top="0.53" bottom="0.46" header="0.4" footer="0.35"/>
  <pageSetup fitToHeight="1" fitToWidth="1"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dimension ref="A1:BF145"/>
  <sheetViews>
    <sheetView view="pageBreakPreview" zoomScaleSheetLayoutView="10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F10" sqref="F10"/>
    </sheetView>
  </sheetViews>
  <sheetFormatPr defaultColWidth="9.00390625" defaultRowHeight="12.75"/>
  <cols>
    <col min="1" max="1" width="4.375" style="0" customWidth="1"/>
    <col min="2" max="2" width="12.875" style="0" customWidth="1"/>
    <col min="3" max="3" width="11.75390625" style="218" customWidth="1"/>
    <col min="4" max="4" width="17.875" style="218" customWidth="1"/>
    <col min="5" max="5" width="8.875" style="218" customWidth="1"/>
    <col min="6" max="6" width="16.00390625" style="218" customWidth="1"/>
    <col min="7" max="7" width="11.125" style="218" customWidth="1"/>
    <col min="8" max="8" width="18.25390625" style="218" customWidth="1"/>
    <col min="9" max="9" width="18.625" style="218" customWidth="1"/>
    <col min="10" max="10" width="17.125" style="218" customWidth="1"/>
    <col min="11" max="11" width="14.625" style="218" customWidth="1"/>
    <col min="12" max="12" width="16.375" style="218" customWidth="1"/>
    <col min="13" max="13" width="8.75390625" style="218" customWidth="1"/>
    <col min="14" max="14" width="16.00390625" style="218" customWidth="1"/>
    <col min="15" max="15" width="12.875" style="0" customWidth="1"/>
    <col min="16" max="16" width="4.625" style="0" customWidth="1"/>
    <col min="26" max="26" width="14.875" style="0" customWidth="1"/>
    <col min="28" max="29" width="11.875" style="0" customWidth="1"/>
    <col min="30" max="31" width="14.875" style="0" customWidth="1"/>
    <col min="33" max="34" width="11.875" style="0" customWidth="1"/>
    <col min="35" max="35" width="14.875" style="0" customWidth="1"/>
    <col min="36" max="36" width="13.875" style="0" customWidth="1"/>
    <col min="38" max="39" width="11.875" style="0" customWidth="1"/>
    <col min="40" max="40" width="13.875" style="0" customWidth="1"/>
    <col min="41" max="41" width="11.875" style="0" customWidth="1"/>
    <col min="45" max="45" width="11.875" style="0" customWidth="1"/>
    <col min="46" max="46" width="13.875" style="0" customWidth="1"/>
    <col min="48" max="49" width="10.875" style="0" customWidth="1"/>
    <col min="50" max="50" width="14.875" style="0" customWidth="1"/>
  </cols>
  <sheetData>
    <row r="1" spans="1:20" ht="17.25">
      <c r="A1" s="850" t="s">
        <v>647</v>
      </c>
      <c r="B1" s="724"/>
      <c r="C1" s="851"/>
      <c r="D1" s="852"/>
      <c r="E1" s="852"/>
      <c r="F1" s="852"/>
      <c r="G1" s="852"/>
      <c r="H1" s="852"/>
      <c r="I1" s="545"/>
      <c r="J1" s="545"/>
      <c r="K1" s="545"/>
      <c r="L1" s="545"/>
      <c r="M1" s="545"/>
      <c r="N1" s="545"/>
      <c r="O1" s="544"/>
      <c r="P1" s="853"/>
      <c r="T1" s="35"/>
    </row>
    <row r="2" spans="1:20" ht="17.25">
      <c r="A2" s="544"/>
      <c r="B2" s="544"/>
      <c r="C2" s="854"/>
      <c r="D2" s="545"/>
      <c r="E2" s="545"/>
      <c r="F2" s="545"/>
      <c r="G2" s="545"/>
      <c r="H2" s="545"/>
      <c r="I2" s="545"/>
      <c r="J2" s="545"/>
      <c r="K2" s="545"/>
      <c r="L2" s="545"/>
      <c r="M2" s="545"/>
      <c r="N2" s="545"/>
      <c r="O2" s="544"/>
      <c r="P2" s="853"/>
      <c r="T2" s="35"/>
    </row>
    <row r="3" spans="1:17" ht="12">
      <c r="A3" s="855"/>
      <c r="B3" s="856"/>
      <c r="C3" s="857" t="s">
        <v>247</v>
      </c>
      <c r="D3" s="858"/>
      <c r="E3" s="859" t="s">
        <v>248</v>
      </c>
      <c r="F3" s="858"/>
      <c r="G3" s="859" t="s">
        <v>249</v>
      </c>
      <c r="H3" s="860"/>
      <c r="I3" s="859" t="s">
        <v>250</v>
      </c>
      <c r="J3" s="858"/>
      <c r="K3" s="858"/>
      <c r="L3" s="858"/>
      <c r="M3" s="861" t="s">
        <v>264</v>
      </c>
      <c r="N3" s="862"/>
      <c r="O3" s="856"/>
      <c r="P3" s="863"/>
      <c r="Q3" s="80"/>
    </row>
    <row r="4" spans="1:17" ht="12">
      <c r="A4" s="864" t="s">
        <v>7</v>
      </c>
      <c r="B4" s="864" t="s">
        <v>8</v>
      </c>
      <c r="C4" s="865" t="s">
        <v>251</v>
      </c>
      <c r="D4" s="865" t="s">
        <v>252</v>
      </c>
      <c r="E4" s="866" t="s">
        <v>251</v>
      </c>
      <c r="F4" s="866" t="s">
        <v>252</v>
      </c>
      <c r="G4" s="865" t="s">
        <v>251</v>
      </c>
      <c r="H4" s="867" t="s">
        <v>252</v>
      </c>
      <c r="I4" s="865" t="s">
        <v>253</v>
      </c>
      <c r="J4" s="865" t="s">
        <v>254</v>
      </c>
      <c r="K4" s="868" t="s">
        <v>255</v>
      </c>
      <c r="L4" s="865" t="s">
        <v>256</v>
      </c>
      <c r="M4" s="865" t="s">
        <v>251</v>
      </c>
      <c r="N4" s="865" t="s">
        <v>263</v>
      </c>
      <c r="O4" s="864" t="s">
        <v>8</v>
      </c>
      <c r="P4" s="869" t="s">
        <v>7</v>
      </c>
      <c r="Q4" s="80"/>
    </row>
    <row r="5" spans="1:17" ht="12">
      <c r="A5" s="855"/>
      <c r="B5" s="870" t="s">
        <v>96</v>
      </c>
      <c r="C5" s="871" t="s">
        <v>257</v>
      </c>
      <c r="D5" s="871" t="s">
        <v>33</v>
      </c>
      <c r="E5" s="871" t="s">
        <v>257</v>
      </c>
      <c r="F5" s="871" t="s">
        <v>33</v>
      </c>
      <c r="G5" s="871" t="s">
        <v>257</v>
      </c>
      <c r="H5" s="872" t="s">
        <v>33</v>
      </c>
      <c r="I5" s="871" t="s">
        <v>33</v>
      </c>
      <c r="J5" s="871" t="s">
        <v>33</v>
      </c>
      <c r="K5" s="871" t="s">
        <v>33</v>
      </c>
      <c r="L5" s="871" t="s">
        <v>33</v>
      </c>
      <c r="M5" s="871" t="s">
        <v>257</v>
      </c>
      <c r="N5" s="871" t="s">
        <v>33</v>
      </c>
      <c r="O5" s="870" t="s">
        <v>96</v>
      </c>
      <c r="P5" s="863"/>
      <c r="Q5" s="80"/>
    </row>
    <row r="6" spans="1:55" ht="12">
      <c r="A6" s="873"/>
      <c r="B6" s="745" t="s">
        <v>157</v>
      </c>
      <c r="C6" s="577">
        <v>1590869</v>
      </c>
      <c r="D6" s="577">
        <v>34703329621</v>
      </c>
      <c r="E6" s="577">
        <v>48971</v>
      </c>
      <c r="F6" s="577">
        <v>427241261</v>
      </c>
      <c r="G6" s="577">
        <v>1639840</v>
      </c>
      <c r="H6" s="571">
        <v>35130570882</v>
      </c>
      <c r="I6" s="577">
        <v>25556573624</v>
      </c>
      <c r="J6" s="577">
        <v>9918966741</v>
      </c>
      <c r="K6" s="661">
        <v>0</v>
      </c>
      <c r="L6" s="577">
        <v>1079851954</v>
      </c>
      <c r="M6" s="577">
        <v>32075</v>
      </c>
      <c r="N6" s="577">
        <v>3509613773</v>
      </c>
      <c r="O6" s="874" t="s">
        <v>157</v>
      </c>
      <c r="P6" s="875"/>
      <c r="Q6" s="89"/>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row>
    <row r="7" spans="1:55" ht="12">
      <c r="A7" s="873"/>
      <c r="B7" s="745" t="s">
        <v>158</v>
      </c>
      <c r="C7" s="577">
        <v>1393900</v>
      </c>
      <c r="D7" s="577">
        <v>30768073906</v>
      </c>
      <c r="E7" s="577">
        <v>44419</v>
      </c>
      <c r="F7" s="577">
        <v>399317617</v>
      </c>
      <c r="G7" s="577">
        <v>1438319</v>
      </c>
      <c r="H7" s="571">
        <v>31167391523</v>
      </c>
      <c r="I7" s="577">
        <v>21798288924</v>
      </c>
      <c r="J7" s="577">
        <v>8393697833</v>
      </c>
      <c r="K7" s="661">
        <v>0</v>
      </c>
      <c r="L7" s="577">
        <v>975404766</v>
      </c>
      <c r="M7" s="577">
        <v>29360</v>
      </c>
      <c r="N7" s="577">
        <v>3185509695</v>
      </c>
      <c r="O7" s="874" t="s">
        <v>158</v>
      </c>
      <c r="P7" s="875"/>
      <c r="Q7" s="89"/>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row>
    <row r="8" spans="1:55" ht="12">
      <c r="A8" s="873"/>
      <c r="B8" s="745" t="s">
        <v>185</v>
      </c>
      <c r="C8" s="577">
        <v>1139249</v>
      </c>
      <c r="D8" s="577">
        <v>25081720817</v>
      </c>
      <c r="E8" s="577">
        <v>35859</v>
      </c>
      <c r="F8" s="577">
        <v>303901447</v>
      </c>
      <c r="G8" s="577">
        <v>1175108</v>
      </c>
      <c r="H8" s="571">
        <v>25385622264</v>
      </c>
      <c r="I8" s="577">
        <v>17755342521</v>
      </c>
      <c r="J8" s="577">
        <v>6846286045</v>
      </c>
      <c r="K8" s="577">
        <v>0</v>
      </c>
      <c r="L8" s="577">
        <v>783993698</v>
      </c>
      <c r="M8" s="577">
        <v>24911</v>
      </c>
      <c r="N8" s="577">
        <v>2600533958</v>
      </c>
      <c r="O8" s="874" t="s">
        <v>185</v>
      </c>
      <c r="P8" s="875"/>
      <c r="Q8" s="89"/>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row>
    <row r="9" spans="1:55" ht="12">
      <c r="A9" s="873"/>
      <c r="B9" s="745" t="s">
        <v>480</v>
      </c>
      <c r="C9" s="577">
        <v>869893</v>
      </c>
      <c r="D9" s="577">
        <v>19865658933</v>
      </c>
      <c r="E9" s="577">
        <v>27347</v>
      </c>
      <c r="F9" s="577">
        <v>229955966</v>
      </c>
      <c r="G9" s="577">
        <v>897240</v>
      </c>
      <c r="H9" s="704">
        <v>20095614899</v>
      </c>
      <c r="I9" s="577">
        <v>14056922025</v>
      </c>
      <c r="J9" s="577">
        <v>5433386768</v>
      </c>
      <c r="K9" s="577">
        <v>0</v>
      </c>
      <c r="L9" s="577">
        <v>605306106</v>
      </c>
      <c r="M9" s="577">
        <v>22037</v>
      </c>
      <c r="N9" s="577">
        <v>2241847094</v>
      </c>
      <c r="O9" s="874" t="s">
        <v>465</v>
      </c>
      <c r="P9" s="875"/>
      <c r="Q9" s="89"/>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row>
    <row r="10" spans="1:55" ht="12">
      <c r="A10" s="873"/>
      <c r="B10" s="876" t="s">
        <v>482</v>
      </c>
      <c r="C10" s="877">
        <v>543673</v>
      </c>
      <c r="D10" s="877">
        <v>12899158804</v>
      </c>
      <c r="E10" s="877">
        <v>16902</v>
      </c>
      <c r="F10" s="877">
        <v>145066815</v>
      </c>
      <c r="G10" s="877">
        <v>560575</v>
      </c>
      <c r="H10" s="878">
        <v>13044225619</v>
      </c>
      <c r="I10" s="877">
        <v>9109002544</v>
      </c>
      <c r="J10" s="877">
        <v>3543949729</v>
      </c>
      <c r="K10" s="877">
        <v>0</v>
      </c>
      <c r="L10" s="877">
        <v>391273346</v>
      </c>
      <c r="M10" s="877">
        <v>15182</v>
      </c>
      <c r="N10" s="877">
        <v>1611967828</v>
      </c>
      <c r="O10" s="879" t="s">
        <v>466</v>
      </c>
      <c r="P10" s="875"/>
      <c r="Q10" s="89"/>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row>
    <row r="11" spans="1:55" ht="12">
      <c r="A11" s="873"/>
      <c r="B11" s="864" t="s">
        <v>186</v>
      </c>
      <c r="C11" s="577">
        <v>505013</v>
      </c>
      <c r="D11" s="577">
        <v>11948526304</v>
      </c>
      <c r="E11" s="577">
        <v>16056</v>
      </c>
      <c r="F11" s="577">
        <v>137291577</v>
      </c>
      <c r="G11" s="577">
        <v>521069</v>
      </c>
      <c r="H11" s="571">
        <v>12085817881</v>
      </c>
      <c r="I11" s="577">
        <v>8439797625</v>
      </c>
      <c r="J11" s="577">
        <v>3280970408</v>
      </c>
      <c r="K11" s="577">
        <v>0</v>
      </c>
      <c r="L11" s="577">
        <v>365049848</v>
      </c>
      <c r="M11" s="577">
        <v>14017</v>
      </c>
      <c r="N11" s="577">
        <v>1490758715</v>
      </c>
      <c r="O11" s="864" t="s">
        <v>186</v>
      </c>
      <c r="P11" s="875"/>
      <c r="Q11" s="89"/>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row>
    <row r="12" spans="1:55" ht="12">
      <c r="A12" s="873"/>
      <c r="B12" s="864" t="s">
        <v>187</v>
      </c>
      <c r="C12" s="577">
        <v>38660</v>
      </c>
      <c r="D12" s="577">
        <v>950632500</v>
      </c>
      <c r="E12" s="577">
        <v>846</v>
      </c>
      <c r="F12" s="577">
        <v>7775238</v>
      </c>
      <c r="G12" s="577">
        <v>39506</v>
      </c>
      <c r="H12" s="571">
        <v>958407738</v>
      </c>
      <c r="I12" s="577">
        <v>669204919</v>
      </c>
      <c r="J12" s="577">
        <v>262979321</v>
      </c>
      <c r="K12" s="577">
        <v>0</v>
      </c>
      <c r="L12" s="577">
        <v>26223498</v>
      </c>
      <c r="M12" s="577">
        <v>1165</v>
      </c>
      <c r="N12" s="577">
        <v>121209113</v>
      </c>
      <c r="O12" s="864" t="s">
        <v>187</v>
      </c>
      <c r="P12" s="875"/>
      <c r="Q12" s="89"/>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row>
    <row r="13" spans="1:55" ht="12">
      <c r="A13" s="873"/>
      <c r="B13" s="864" t="s">
        <v>36</v>
      </c>
      <c r="C13" s="577">
        <v>543673</v>
      </c>
      <c r="D13" s="577">
        <v>12899158804</v>
      </c>
      <c r="E13" s="577">
        <v>16902</v>
      </c>
      <c r="F13" s="577">
        <v>145066815</v>
      </c>
      <c r="G13" s="577">
        <v>560575</v>
      </c>
      <c r="H13" s="571">
        <v>13044225619</v>
      </c>
      <c r="I13" s="577">
        <v>9109002544</v>
      </c>
      <c r="J13" s="577">
        <v>3543949729</v>
      </c>
      <c r="K13" s="577">
        <v>0</v>
      </c>
      <c r="L13" s="577">
        <v>391273346</v>
      </c>
      <c r="M13" s="577">
        <v>15182</v>
      </c>
      <c r="N13" s="577">
        <v>1611967828</v>
      </c>
      <c r="O13" s="864" t="s">
        <v>36</v>
      </c>
      <c r="P13" s="875"/>
      <c r="Q13" s="89"/>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row>
    <row r="14" spans="1:58" ht="12">
      <c r="A14" s="873"/>
      <c r="B14" s="873"/>
      <c r="C14" s="577"/>
      <c r="D14" s="577"/>
      <c r="E14" s="577"/>
      <c r="F14" s="577"/>
      <c r="G14" s="577"/>
      <c r="H14" s="571"/>
      <c r="I14" s="577"/>
      <c r="J14" s="577"/>
      <c r="K14" s="577"/>
      <c r="L14" s="577"/>
      <c r="M14" s="577"/>
      <c r="N14" s="577"/>
      <c r="O14" s="873"/>
      <c r="P14" s="875"/>
      <c r="Q14" s="89"/>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35"/>
      <c r="BE14" s="35"/>
      <c r="BF14" s="35"/>
    </row>
    <row r="15" spans="1:55" ht="11.25" customHeight="1">
      <c r="A15" s="880">
        <v>1</v>
      </c>
      <c r="B15" s="881" t="s">
        <v>40</v>
      </c>
      <c r="C15" s="882">
        <v>110833</v>
      </c>
      <c r="D15" s="882">
        <v>2603555863</v>
      </c>
      <c r="E15" s="577">
        <v>3635</v>
      </c>
      <c r="F15" s="577">
        <v>33800443</v>
      </c>
      <c r="G15" s="882">
        <v>114468</v>
      </c>
      <c r="H15" s="882">
        <v>2637356306</v>
      </c>
      <c r="I15" s="882">
        <v>1839893124</v>
      </c>
      <c r="J15" s="882">
        <v>717236305</v>
      </c>
      <c r="K15" s="790">
        <v>0</v>
      </c>
      <c r="L15" s="882">
        <v>80226877</v>
      </c>
      <c r="M15" s="882">
        <v>3033</v>
      </c>
      <c r="N15" s="882">
        <v>327403593</v>
      </c>
      <c r="O15" s="881" t="s">
        <v>40</v>
      </c>
      <c r="P15" s="883">
        <v>1</v>
      </c>
      <c r="Q15" s="89"/>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row>
    <row r="16" spans="1:55" ht="11.25" customHeight="1">
      <c r="A16" s="880">
        <v>2</v>
      </c>
      <c r="B16" s="881" t="s">
        <v>41</v>
      </c>
      <c r="C16" s="882">
        <v>46878</v>
      </c>
      <c r="D16" s="882">
        <v>1167809939</v>
      </c>
      <c r="E16" s="577">
        <v>1157</v>
      </c>
      <c r="F16" s="577">
        <v>10114868</v>
      </c>
      <c r="G16" s="882">
        <v>48035</v>
      </c>
      <c r="H16" s="882">
        <v>1177924807</v>
      </c>
      <c r="I16" s="882">
        <v>822834887</v>
      </c>
      <c r="J16" s="882">
        <v>322708224</v>
      </c>
      <c r="K16" s="790">
        <v>0</v>
      </c>
      <c r="L16" s="882">
        <v>32381696</v>
      </c>
      <c r="M16" s="882">
        <v>1401</v>
      </c>
      <c r="N16" s="882">
        <v>151036525</v>
      </c>
      <c r="O16" s="881" t="s">
        <v>41</v>
      </c>
      <c r="P16" s="883">
        <v>2</v>
      </c>
      <c r="Q16" s="89"/>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row>
    <row r="17" spans="1:55" ht="11.25" customHeight="1">
      <c r="A17" s="880">
        <v>3</v>
      </c>
      <c r="B17" s="881" t="s">
        <v>42</v>
      </c>
      <c r="C17" s="882">
        <v>42199</v>
      </c>
      <c r="D17" s="882">
        <v>1129858975</v>
      </c>
      <c r="E17" s="577">
        <v>2045</v>
      </c>
      <c r="F17" s="577">
        <v>18083074</v>
      </c>
      <c r="G17" s="882">
        <v>44244</v>
      </c>
      <c r="H17" s="882">
        <v>1147942049</v>
      </c>
      <c r="I17" s="882">
        <v>801647392</v>
      </c>
      <c r="J17" s="882">
        <v>305961266</v>
      </c>
      <c r="K17" s="790">
        <v>0</v>
      </c>
      <c r="L17" s="882">
        <v>40333391</v>
      </c>
      <c r="M17" s="882">
        <v>1515</v>
      </c>
      <c r="N17" s="882">
        <v>149984593</v>
      </c>
      <c r="O17" s="881" t="s">
        <v>42</v>
      </c>
      <c r="P17" s="883">
        <v>3</v>
      </c>
      <c r="Q17" s="89"/>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row>
    <row r="18" spans="1:55" ht="11.25" customHeight="1">
      <c r="A18" s="880">
        <v>4</v>
      </c>
      <c r="B18" s="881" t="s">
        <v>43</v>
      </c>
      <c r="C18" s="882">
        <v>32771</v>
      </c>
      <c r="D18" s="882">
        <v>717457771</v>
      </c>
      <c r="E18" s="577">
        <v>1040</v>
      </c>
      <c r="F18" s="577">
        <v>9504993</v>
      </c>
      <c r="G18" s="882">
        <v>33811</v>
      </c>
      <c r="H18" s="882">
        <v>726962764</v>
      </c>
      <c r="I18" s="882">
        <v>508213502</v>
      </c>
      <c r="J18" s="882">
        <v>192657907</v>
      </c>
      <c r="K18" s="790">
        <v>0</v>
      </c>
      <c r="L18" s="882">
        <v>26091355</v>
      </c>
      <c r="M18" s="882">
        <v>761</v>
      </c>
      <c r="N18" s="882">
        <v>81741573</v>
      </c>
      <c r="O18" s="881" t="s">
        <v>43</v>
      </c>
      <c r="P18" s="883">
        <v>4</v>
      </c>
      <c r="Q18" s="89"/>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row>
    <row r="19" spans="1:55" ht="11.25" customHeight="1">
      <c r="A19" s="880">
        <v>5</v>
      </c>
      <c r="B19" s="881" t="s">
        <v>44</v>
      </c>
      <c r="C19" s="882">
        <v>33454</v>
      </c>
      <c r="D19" s="882">
        <v>812001927</v>
      </c>
      <c r="E19" s="577">
        <v>1381</v>
      </c>
      <c r="F19" s="577">
        <v>10987079</v>
      </c>
      <c r="G19" s="882">
        <v>34835</v>
      </c>
      <c r="H19" s="882">
        <v>822989006</v>
      </c>
      <c r="I19" s="882">
        <v>574691678</v>
      </c>
      <c r="J19" s="882">
        <v>219656245</v>
      </c>
      <c r="K19" s="790">
        <v>0</v>
      </c>
      <c r="L19" s="882">
        <v>28641083</v>
      </c>
      <c r="M19" s="882">
        <v>1252</v>
      </c>
      <c r="N19" s="882">
        <v>109803988</v>
      </c>
      <c r="O19" s="881" t="s">
        <v>44</v>
      </c>
      <c r="P19" s="883">
        <v>5</v>
      </c>
      <c r="Q19" s="89"/>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row>
    <row r="20" spans="1:55" ht="11.25" customHeight="1">
      <c r="A20" s="880">
        <v>6</v>
      </c>
      <c r="B20" s="881" t="s">
        <v>45</v>
      </c>
      <c r="C20" s="882">
        <v>8396</v>
      </c>
      <c r="D20" s="882">
        <v>191201878</v>
      </c>
      <c r="E20" s="577">
        <v>257</v>
      </c>
      <c r="F20" s="577">
        <v>2273580</v>
      </c>
      <c r="G20" s="882">
        <v>8653</v>
      </c>
      <c r="H20" s="882">
        <v>193475458</v>
      </c>
      <c r="I20" s="882">
        <v>135227996</v>
      </c>
      <c r="J20" s="882">
        <v>51902488</v>
      </c>
      <c r="K20" s="790">
        <v>0</v>
      </c>
      <c r="L20" s="882">
        <v>6344974</v>
      </c>
      <c r="M20" s="882">
        <v>247</v>
      </c>
      <c r="N20" s="882">
        <v>22967552</v>
      </c>
      <c r="O20" s="881" t="s">
        <v>45</v>
      </c>
      <c r="P20" s="883">
        <v>6</v>
      </c>
      <c r="Q20" s="89"/>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row>
    <row r="21" spans="1:55" ht="11.25" customHeight="1">
      <c r="A21" s="880">
        <v>7</v>
      </c>
      <c r="B21" s="881" t="s">
        <v>46</v>
      </c>
      <c r="C21" s="882">
        <v>7980</v>
      </c>
      <c r="D21" s="882">
        <v>222267225</v>
      </c>
      <c r="E21" s="577">
        <v>476</v>
      </c>
      <c r="F21" s="577">
        <v>3718851</v>
      </c>
      <c r="G21" s="882">
        <v>8456</v>
      </c>
      <c r="H21" s="882">
        <v>225986076</v>
      </c>
      <c r="I21" s="882">
        <v>157937634</v>
      </c>
      <c r="J21" s="882">
        <v>61795990</v>
      </c>
      <c r="K21" s="790">
        <v>0</v>
      </c>
      <c r="L21" s="882">
        <v>6252452</v>
      </c>
      <c r="M21" s="882">
        <v>308</v>
      </c>
      <c r="N21" s="882">
        <v>34522749</v>
      </c>
      <c r="O21" s="881" t="s">
        <v>46</v>
      </c>
      <c r="P21" s="883">
        <v>7</v>
      </c>
      <c r="Q21" s="89"/>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row>
    <row r="22" spans="1:55" ht="11.25" customHeight="1">
      <c r="A22" s="880">
        <v>8</v>
      </c>
      <c r="B22" s="881" t="s">
        <v>47</v>
      </c>
      <c r="C22" s="882">
        <v>18987</v>
      </c>
      <c r="D22" s="882">
        <v>480044735</v>
      </c>
      <c r="E22" s="577">
        <v>714</v>
      </c>
      <c r="F22" s="577">
        <v>5806343</v>
      </c>
      <c r="G22" s="882">
        <v>19701</v>
      </c>
      <c r="H22" s="882">
        <v>485851078</v>
      </c>
      <c r="I22" s="882">
        <v>339418654</v>
      </c>
      <c r="J22" s="882">
        <v>136140808</v>
      </c>
      <c r="K22" s="790">
        <v>0</v>
      </c>
      <c r="L22" s="882">
        <v>10291616</v>
      </c>
      <c r="M22" s="882">
        <v>429</v>
      </c>
      <c r="N22" s="882">
        <v>62479117</v>
      </c>
      <c r="O22" s="881" t="s">
        <v>47</v>
      </c>
      <c r="P22" s="883">
        <v>8</v>
      </c>
      <c r="Q22" s="89"/>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row>
    <row r="23" spans="1:55" ht="11.25" customHeight="1">
      <c r="A23" s="880">
        <v>9</v>
      </c>
      <c r="B23" s="881" t="s">
        <v>48</v>
      </c>
      <c r="C23" s="882">
        <v>3456</v>
      </c>
      <c r="D23" s="882">
        <v>77909012</v>
      </c>
      <c r="E23" s="577">
        <v>107</v>
      </c>
      <c r="F23" s="577">
        <v>801875</v>
      </c>
      <c r="G23" s="882">
        <v>3563</v>
      </c>
      <c r="H23" s="882">
        <v>78710887</v>
      </c>
      <c r="I23" s="882">
        <v>55030484</v>
      </c>
      <c r="J23" s="882">
        <v>22161118</v>
      </c>
      <c r="K23" s="790">
        <v>0</v>
      </c>
      <c r="L23" s="882">
        <v>1519285</v>
      </c>
      <c r="M23" s="882">
        <v>62</v>
      </c>
      <c r="N23" s="882">
        <v>7345056</v>
      </c>
      <c r="O23" s="881" t="s">
        <v>48</v>
      </c>
      <c r="P23" s="883">
        <v>9</v>
      </c>
      <c r="Q23" s="89"/>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row>
    <row r="24" spans="1:55" ht="11.25" customHeight="1">
      <c r="A24" s="880">
        <v>11</v>
      </c>
      <c r="B24" s="881" t="s">
        <v>50</v>
      </c>
      <c r="C24" s="882">
        <v>24573</v>
      </c>
      <c r="D24" s="882">
        <v>524760346</v>
      </c>
      <c r="E24" s="577">
        <v>590</v>
      </c>
      <c r="F24" s="577">
        <v>4816022</v>
      </c>
      <c r="G24" s="882">
        <v>25163</v>
      </c>
      <c r="H24" s="882">
        <v>529576368</v>
      </c>
      <c r="I24" s="882">
        <v>369926091</v>
      </c>
      <c r="J24" s="882">
        <v>142605845</v>
      </c>
      <c r="K24" s="790">
        <v>0</v>
      </c>
      <c r="L24" s="882">
        <v>17044432</v>
      </c>
      <c r="M24" s="882">
        <v>519</v>
      </c>
      <c r="N24" s="882">
        <v>56816626</v>
      </c>
      <c r="O24" s="881" t="s">
        <v>50</v>
      </c>
      <c r="P24" s="883">
        <v>11</v>
      </c>
      <c r="Q24" s="89"/>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row>
    <row r="25" spans="1:55" ht="15" customHeight="1">
      <c r="A25" s="880">
        <v>13</v>
      </c>
      <c r="B25" s="881" t="s">
        <v>51</v>
      </c>
      <c r="C25" s="882">
        <v>6883</v>
      </c>
      <c r="D25" s="882">
        <v>163240728</v>
      </c>
      <c r="E25" s="577">
        <v>147</v>
      </c>
      <c r="F25" s="577">
        <v>1044520</v>
      </c>
      <c r="G25" s="882">
        <v>7030</v>
      </c>
      <c r="H25" s="882">
        <v>164285248</v>
      </c>
      <c r="I25" s="882">
        <v>114595902</v>
      </c>
      <c r="J25" s="882">
        <v>46094544</v>
      </c>
      <c r="K25" s="790">
        <v>0</v>
      </c>
      <c r="L25" s="882">
        <v>3594802</v>
      </c>
      <c r="M25" s="882">
        <v>229</v>
      </c>
      <c r="N25" s="882">
        <v>16857532</v>
      </c>
      <c r="O25" s="881" t="s">
        <v>51</v>
      </c>
      <c r="P25" s="883">
        <v>13</v>
      </c>
      <c r="Q25" s="89"/>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row>
    <row r="26" spans="1:55" ht="11.25" customHeight="1">
      <c r="A26" s="880">
        <v>14</v>
      </c>
      <c r="B26" s="881" t="s">
        <v>52</v>
      </c>
      <c r="C26" s="882">
        <v>4629</v>
      </c>
      <c r="D26" s="882">
        <v>104485146</v>
      </c>
      <c r="E26" s="577">
        <v>100</v>
      </c>
      <c r="F26" s="577">
        <v>531638</v>
      </c>
      <c r="G26" s="882">
        <v>4729</v>
      </c>
      <c r="H26" s="882">
        <v>105016784</v>
      </c>
      <c r="I26" s="882">
        <v>73371785</v>
      </c>
      <c r="J26" s="882">
        <v>29045574</v>
      </c>
      <c r="K26" s="790">
        <v>0</v>
      </c>
      <c r="L26" s="882">
        <v>2599425</v>
      </c>
      <c r="M26" s="882">
        <v>103</v>
      </c>
      <c r="N26" s="882">
        <v>11308975</v>
      </c>
      <c r="O26" s="881" t="s">
        <v>52</v>
      </c>
      <c r="P26" s="883">
        <v>14</v>
      </c>
      <c r="Q26" s="89"/>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row>
    <row r="27" spans="1:55" ht="11.25" customHeight="1">
      <c r="A27" s="880">
        <v>15</v>
      </c>
      <c r="B27" s="881" t="s">
        <v>188</v>
      </c>
      <c r="C27" s="882">
        <v>21986</v>
      </c>
      <c r="D27" s="882">
        <v>488245316</v>
      </c>
      <c r="E27" s="577">
        <v>747</v>
      </c>
      <c r="F27" s="577">
        <v>7248606</v>
      </c>
      <c r="G27" s="882">
        <v>22733</v>
      </c>
      <c r="H27" s="882">
        <v>495493922</v>
      </c>
      <c r="I27" s="882">
        <v>346294922</v>
      </c>
      <c r="J27" s="882">
        <v>130976868</v>
      </c>
      <c r="K27" s="790">
        <v>0</v>
      </c>
      <c r="L27" s="882">
        <v>18222132</v>
      </c>
      <c r="M27" s="882">
        <v>507</v>
      </c>
      <c r="N27" s="882">
        <v>56167371</v>
      </c>
      <c r="O27" s="881" t="s">
        <v>188</v>
      </c>
      <c r="P27" s="883">
        <v>15</v>
      </c>
      <c r="Q27" s="89"/>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row>
    <row r="28" spans="1:55" ht="11.25" customHeight="1">
      <c r="A28" s="880">
        <v>16</v>
      </c>
      <c r="B28" s="881" t="s">
        <v>54</v>
      </c>
      <c r="C28" s="882">
        <v>9130</v>
      </c>
      <c r="D28" s="882">
        <v>194703675</v>
      </c>
      <c r="E28" s="577">
        <v>209</v>
      </c>
      <c r="F28" s="577">
        <v>1648884</v>
      </c>
      <c r="G28" s="882">
        <v>9339</v>
      </c>
      <c r="H28" s="882">
        <v>196352559</v>
      </c>
      <c r="I28" s="882">
        <v>137132533</v>
      </c>
      <c r="J28" s="882">
        <v>53988940</v>
      </c>
      <c r="K28" s="790">
        <v>0</v>
      </c>
      <c r="L28" s="882">
        <v>5231086</v>
      </c>
      <c r="M28" s="882">
        <v>183</v>
      </c>
      <c r="N28" s="882">
        <v>21130132</v>
      </c>
      <c r="O28" s="881" t="s">
        <v>54</v>
      </c>
      <c r="P28" s="883">
        <v>16</v>
      </c>
      <c r="Q28" s="89"/>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row>
    <row r="29" spans="1:55" ht="11.25" customHeight="1">
      <c r="A29" s="880">
        <v>17</v>
      </c>
      <c r="B29" s="881" t="s">
        <v>55</v>
      </c>
      <c r="C29" s="882">
        <v>13609</v>
      </c>
      <c r="D29" s="882">
        <v>273149650</v>
      </c>
      <c r="E29" s="577">
        <v>269</v>
      </c>
      <c r="F29" s="577">
        <v>1907412</v>
      </c>
      <c r="G29" s="882">
        <v>13878</v>
      </c>
      <c r="H29" s="882">
        <v>275057062</v>
      </c>
      <c r="I29" s="882">
        <v>192155976</v>
      </c>
      <c r="J29" s="882">
        <v>77423962</v>
      </c>
      <c r="K29" s="790">
        <v>0</v>
      </c>
      <c r="L29" s="882">
        <v>5477124</v>
      </c>
      <c r="M29" s="882">
        <v>287</v>
      </c>
      <c r="N29" s="882">
        <v>28882094</v>
      </c>
      <c r="O29" s="881" t="s">
        <v>55</v>
      </c>
      <c r="P29" s="883">
        <v>17</v>
      </c>
      <c r="Q29" s="89"/>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row>
    <row r="30" spans="1:55" ht="11.25" customHeight="1">
      <c r="A30" s="880">
        <v>18</v>
      </c>
      <c r="B30" s="881" t="s">
        <v>56</v>
      </c>
      <c r="C30" s="882">
        <v>14908</v>
      </c>
      <c r="D30" s="882">
        <v>338101372</v>
      </c>
      <c r="E30" s="577">
        <v>429</v>
      </c>
      <c r="F30" s="577">
        <v>3973625</v>
      </c>
      <c r="G30" s="882">
        <v>15337</v>
      </c>
      <c r="H30" s="882">
        <v>342074997</v>
      </c>
      <c r="I30" s="882">
        <v>238749323</v>
      </c>
      <c r="J30" s="882">
        <v>92701707</v>
      </c>
      <c r="K30" s="790">
        <v>0</v>
      </c>
      <c r="L30" s="882">
        <v>10623967</v>
      </c>
      <c r="M30" s="882">
        <v>408</v>
      </c>
      <c r="N30" s="882">
        <v>39868371</v>
      </c>
      <c r="O30" s="881" t="s">
        <v>56</v>
      </c>
      <c r="P30" s="883">
        <v>18</v>
      </c>
      <c r="Q30" s="89"/>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row>
    <row r="31" spans="1:55" ht="11.25" customHeight="1">
      <c r="A31" s="880">
        <v>19</v>
      </c>
      <c r="B31" s="881" t="s">
        <v>57</v>
      </c>
      <c r="C31" s="882">
        <v>7037</v>
      </c>
      <c r="D31" s="882">
        <v>171741431</v>
      </c>
      <c r="E31" s="577">
        <v>229</v>
      </c>
      <c r="F31" s="577">
        <v>1452197</v>
      </c>
      <c r="G31" s="882">
        <v>7266</v>
      </c>
      <c r="H31" s="882">
        <v>173193628</v>
      </c>
      <c r="I31" s="882">
        <v>120923362</v>
      </c>
      <c r="J31" s="882">
        <v>46483550</v>
      </c>
      <c r="K31" s="790">
        <v>0</v>
      </c>
      <c r="L31" s="882">
        <v>5786716</v>
      </c>
      <c r="M31" s="882">
        <v>147</v>
      </c>
      <c r="N31" s="882">
        <v>21205897</v>
      </c>
      <c r="O31" s="881" t="s">
        <v>57</v>
      </c>
      <c r="P31" s="883">
        <v>19</v>
      </c>
      <c r="Q31" s="89"/>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row>
    <row r="32" spans="1:55" ht="11.25" customHeight="1">
      <c r="A32" s="880">
        <v>20</v>
      </c>
      <c r="B32" s="881" t="s">
        <v>58</v>
      </c>
      <c r="C32" s="882">
        <v>12743</v>
      </c>
      <c r="D32" s="882">
        <v>278374177</v>
      </c>
      <c r="E32" s="577">
        <v>282</v>
      </c>
      <c r="F32" s="577">
        <v>2149776</v>
      </c>
      <c r="G32" s="882">
        <v>13025</v>
      </c>
      <c r="H32" s="882">
        <v>280523953</v>
      </c>
      <c r="I32" s="882">
        <v>195745550</v>
      </c>
      <c r="J32" s="882">
        <v>77478217</v>
      </c>
      <c r="K32" s="790">
        <v>0</v>
      </c>
      <c r="L32" s="882">
        <v>7300186</v>
      </c>
      <c r="M32" s="882">
        <v>225</v>
      </c>
      <c r="N32" s="882">
        <v>34832905</v>
      </c>
      <c r="O32" s="881" t="s">
        <v>58</v>
      </c>
      <c r="P32" s="883">
        <v>20</v>
      </c>
      <c r="Q32" s="89"/>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row>
    <row r="33" spans="1:55" ht="11.25" customHeight="1">
      <c r="A33" s="880">
        <v>21</v>
      </c>
      <c r="B33" s="881" t="s">
        <v>59</v>
      </c>
      <c r="C33" s="882">
        <v>8917</v>
      </c>
      <c r="D33" s="882">
        <v>201029120</v>
      </c>
      <c r="E33" s="577">
        <v>228</v>
      </c>
      <c r="F33" s="577">
        <v>1726500</v>
      </c>
      <c r="G33" s="882">
        <v>9145</v>
      </c>
      <c r="H33" s="882">
        <v>202755620</v>
      </c>
      <c r="I33" s="882">
        <v>141476248</v>
      </c>
      <c r="J33" s="882">
        <v>56586275</v>
      </c>
      <c r="K33" s="790">
        <v>0</v>
      </c>
      <c r="L33" s="882">
        <v>4693097</v>
      </c>
      <c r="M33" s="882">
        <v>226</v>
      </c>
      <c r="N33" s="882">
        <v>29117495</v>
      </c>
      <c r="O33" s="881" t="s">
        <v>59</v>
      </c>
      <c r="P33" s="883">
        <v>21</v>
      </c>
      <c r="Q33" s="89"/>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row>
    <row r="34" spans="1:55" ht="11.25" customHeight="1">
      <c r="A34" s="880">
        <v>22</v>
      </c>
      <c r="B34" s="881" t="s">
        <v>189</v>
      </c>
      <c r="C34" s="882">
        <v>4623</v>
      </c>
      <c r="D34" s="882">
        <v>132342440</v>
      </c>
      <c r="E34" s="577">
        <v>101</v>
      </c>
      <c r="F34" s="577">
        <v>1515049</v>
      </c>
      <c r="G34" s="882">
        <v>4724</v>
      </c>
      <c r="H34" s="882">
        <v>133857489</v>
      </c>
      <c r="I34" s="882">
        <v>93440115</v>
      </c>
      <c r="J34" s="882">
        <v>38094930</v>
      </c>
      <c r="K34" s="790">
        <v>0</v>
      </c>
      <c r="L34" s="882">
        <v>2322444</v>
      </c>
      <c r="M34" s="882">
        <v>169</v>
      </c>
      <c r="N34" s="882">
        <v>17392189</v>
      </c>
      <c r="O34" s="881" t="s">
        <v>189</v>
      </c>
      <c r="P34" s="883">
        <v>22</v>
      </c>
      <c r="Q34" s="89"/>
      <c r="R34" s="68"/>
      <c r="S34" s="68"/>
      <c r="T34" s="35"/>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row>
    <row r="35" spans="1:55" ht="15" customHeight="1">
      <c r="A35" s="880">
        <v>24</v>
      </c>
      <c r="B35" s="881" t="s">
        <v>128</v>
      </c>
      <c r="C35" s="882">
        <v>6586</v>
      </c>
      <c r="D35" s="882">
        <v>137398586</v>
      </c>
      <c r="E35" s="577">
        <v>113</v>
      </c>
      <c r="F35" s="577">
        <v>1145227</v>
      </c>
      <c r="G35" s="882">
        <v>6699</v>
      </c>
      <c r="H35" s="882">
        <v>138543813</v>
      </c>
      <c r="I35" s="882">
        <v>96740326</v>
      </c>
      <c r="J35" s="882">
        <v>37298953</v>
      </c>
      <c r="K35" s="790">
        <v>0</v>
      </c>
      <c r="L35" s="882">
        <v>4504534</v>
      </c>
      <c r="M35" s="882">
        <v>121</v>
      </c>
      <c r="N35" s="882">
        <v>14244983</v>
      </c>
      <c r="O35" s="881" t="s">
        <v>617</v>
      </c>
      <c r="P35" s="883">
        <v>24</v>
      </c>
      <c r="Q35" s="89"/>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row>
    <row r="36" spans="1:55" ht="11.25" customHeight="1">
      <c r="A36" s="880">
        <v>27</v>
      </c>
      <c r="B36" s="881" t="s">
        <v>129</v>
      </c>
      <c r="C36" s="882">
        <v>3120</v>
      </c>
      <c r="D36" s="882">
        <v>67485816</v>
      </c>
      <c r="E36" s="577">
        <v>68</v>
      </c>
      <c r="F36" s="577">
        <v>294530</v>
      </c>
      <c r="G36" s="882">
        <v>3188</v>
      </c>
      <c r="H36" s="882">
        <v>67780346</v>
      </c>
      <c r="I36" s="882">
        <v>47425115</v>
      </c>
      <c r="J36" s="882">
        <v>18439020</v>
      </c>
      <c r="K36" s="790">
        <v>0</v>
      </c>
      <c r="L36" s="882">
        <v>1916211</v>
      </c>
      <c r="M36" s="882">
        <v>88</v>
      </c>
      <c r="N36" s="882">
        <v>7467507</v>
      </c>
      <c r="O36" s="881" t="s">
        <v>618</v>
      </c>
      <c r="P36" s="883">
        <v>27</v>
      </c>
      <c r="Q36" s="89"/>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row>
    <row r="37" spans="1:55" ht="11.25" customHeight="1">
      <c r="A37" s="880">
        <v>31</v>
      </c>
      <c r="B37" s="881" t="s">
        <v>62</v>
      </c>
      <c r="C37" s="882">
        <v>5378</v>
      </c>
      <c r="D37" s="882">
        <v>164352467</v>
      </c>
      <c r="E37" s="577">
        <v>107</v>
      </c>
      <c r="F37" s="577">
        <v>1137441</v>
      </c>
      <c r="G37" s="882">
        <v>5485</v>
      </c>
      <c r="H37" s="882">
        <v>165489908</v>
      </c>
      <c r="I37" s="882">
        <v>115521020</v>
      </c>
      <c r="J37" s="882">
        <v>43573093</v>
      </c>
      <c r="K37" s="790">
        <v>0</v>
      </c>
      <c r="L37" s="882">
        <v>6395795</v>
      </c>
      <c r="M37" s="882">
        <v>204</v>
      </c>
      <c r="N37" s="882">
        <v>22840030</v>
      </c>
      <c r="O37" s="881" t="s">
        <v>62</v>
      </c>
      <c r="P37" s="883">
        <v>31</v>
      </c>
      <c r="Q37" s="89"/>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row>
    <row r="38" spans="1:55" ht="11.25" customHeight="1">
      <c r="A38" s="880">
        <v>32</v>
      </c>
      <c r="B38" s="881" t="s">
        <v>63</v>
      </c>
      <c r="C38" s="882">
        <v>2852</v>
      </c>
      <c r="D38" s="882">
        <v>69646467</v>
      </c>
      <c r="E38" s="577">
        <v>92</v>
      </c>
      <c r="F38" s="577">
        <v>776571</v>
      </c>
      <c r="G38" s="882">
        <v>2944</v>
      </c>
      <c r="H38" s="882">
        <v>70423038</v>
      </c>
      <c r="I38" s="882">
        <v>49180512</v>
      </c>
      <c r="J38" s="882">
        <v>18495900</v>
      </c>
      <c r="K38" s="790">
        <v>0</v>
      </c>
      <c r="L38" s="882">
        <v>2746626</v>
      </c>
      <c r="M38" s="882">
        <v>44</v>
      </c>
      <c r="N38" s="882">
        <v>9582697</v>
      </c>
      <c r="O38" s="881" t="s">
        <v>63</v>
      </c>
      <c r="P38" s="883">
        <v>32</v>
      </c>
      <c r="Q38" s="89"/>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row>
    <row r="39" spans="1:55" ht="11.25" customHeight="1">
      <c r="A39" s="880">
        <v>37</v>
      </c>
      <c r="B39" s="881" t="s">
        <v>64</v>
      </c>
      <c r="C39" s="882">
        <v>2384</v>
      </c>
      <c r="D39" s="882">
        <v>41299502</v>
      </c>
      <c r="E39" s="577">
        <v>39</v>
      </c>
      <c r="F39" s="577">
        <v>211859</v>
      </c>
      <c r="G39" s="882">
        <v>2423</v>
      </c>
      <c r="H39" s="882">
        <v>41511361</v>
      </c>
      <c r="I39" s="882">
        <v>29045148</v>
      </c>
      <c r="J39" s="882">
        <v>12012541</v>
      </c>
      <c r="K39" s="790">
        <v>0</v>
      </c>
      <c r="L39" s="882">
        <v>453672</v>
      </c>
      <c r="M39" s="882">
        <v>60</v>
      </c>
      <c r="N39" s="882">
        <v>4721511</v>
      </c>
      <c r="O39" s="881" t="s">
        <v>64</v>
      </c>
      <c r="P39" s="883">
        <v>37</v>
      </c>
      <c r="Q39" s="89"/>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row>
    <row r="40" spans="1:55" ht="11.25" customHeight="1">
      <c r="A40" s="880">
        <v>39</v>
      </c>
      <c r="B40" s="881" t="s">
        <v>65</v>
      </c>
      <c r="C40" s="882">
        <v>3013</v>
      </c>
      <c r="D40" s="882">
        <v>45976240</v>
      </c>
      <c r="E40" s="577">
        <v>82</v>
      </c>
      <c r="F40" s="577">
        <v>730470</v>
      </c>
      <c r="G40" s="882">
        <v>3095</v>
      </c>
      <c r="H40" s="882">
        <v>46706710</v>
      </c>
      <c r="I40" s="882">
        <v>32666309</v>
      </c>
      <c r="J40" s="882">
        <v>12469587</v>
      </c>
      <c r="K40" s="790">
        <v>0</v>
      </c>
      <c r="L40" s="882">
        <v>1570814</v>
      </c>
      <c r="M40" s="882">
        <v>61</v>
      </c>
      <c r="N40" s="882">
        <v>4156275</v>
      </c>
      <c r="O40" s="881" t="s">
        <v>65</v>
      </c>
      <c r="P40" s="883">
        <v>39</v>
      </c>
      <c r="Q40" s="89"/>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row>
    <row r="41" spans="1:55" ht="11.25" customHeight="1">
      <c r="A41" s="880">
        <v>40</v>
      </c>
      <c r="B41" s="881" t="s">
        <v>190</v>
      </c>
      <c r="C41" s="882">
        <v>2298</v>
      </c>
      <c r="D41" s="882">
        <v>33867406</v>
      </c>
      <c r="E41" s="577">
        <v>85</v>
      </c>
      <c r="F41" s="577">
        <v>640306</v>
      </c>
      <c r="G41" s="882">
        <v>2383</v>
      </c>
      <c r="H41" s="882">
        <v>34507712</v>
      </c>
      <c r="I41" s="882">
        <v>23969256</v>
      </c>
      <c r="J41" s="882">
        <v>10105057</v>
      </c>
      <c r="K41" s="790">
        <v>0</v>
      </c>
      <c r="L41" s="882">
        <v>433399</v>
      </c>
      <c r="M41" s="882">
        <v>41</v>
      </c>
      <c r="N41" s="882">
        <v>2857914</v>
      </c>
      <c r="O41" s="881" t="s">
        <v>619</v>
      </c>
      <c r="P41" s="883">
        <v>40</v>
      </c>
      <c r="Q41" s="89"/>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row>
    <row r="42" spans="1:55" ht="11.25" customHeight="1">
      <c r="A42" s="880">
        <v>42</v>
      </c>
      <c r="B42" s="881" t="s">
        <v>66</v>
      </c>
      <c r="C42" s="882">
        <v>3669</v>
      </c>
      <c r="D42" s="882">
        <v>93053798</v>
      </c>
      <c r="E42" s="577">
        <v>62</v>
      </c>
      <c r="F42" s="577">
        <v>569836</v>
      </c>
      <c r="G42" s="882">
        <v>3731</v>
      </c>
      <c r="H42" s="882">
        <v>93623634</v>
      </c>
      <c r="I42" s="882">
        <v>65350472</v>
      </c>
      <c r="J42" s="882">
        <v>26253815</v>
      </c>
      <c r="K42" s="790">
        <v>0</v>
      </c>
      <c r="L42" s="882">
        <v>2019347</v>
      </c>
      <c r="M42" s="882">
        <v>137</v>
      </c>
      <c r="N42" s="882">
        <v>12512941</v>
      </c>
      <c r="O42" s="881" t="s">
        <v>66</v>
      </c>
      <c r="P42" s="883">
        <v>42</v>
      </c>
      <c r="Q42" s="89"/>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row>
    <row r="43" spans="1:55" ht="11.25" customHeight="1">
      <c r="A43" s="880">
        <v>43</v>
      </c>
      <c r="B43" s="881" t="s">
        <v>191</v>
      </c>
      <c r="C43" s="882">
        <v>10698</v>
      </c>
      <c r="D43" s="882">
        <v>238119436</v>
      </c>
      <c r="E43" s="577">
        <v>300</v>
      </c>
      <c r="F43" s="577">
        <v>2305485</v>
      </c>
      <c r="G43" s="882">
        <v>10998</v>
      </c>
      <c r="H43" s="882">
        <v>240424921</v>
      </c>
      <c r="I43" s="882">
        <v>167719325</v>
      </c>
      <c r="J43" s="882">
        <v>65923779</v>
      </c>
      <c r="K43" s="790">
        <v>0</v>
      </c>
      <c r="L43" s="882">
        <v>6781817</v>
      </c>
      <c r="M43" s="882">
        <v>245</v>
      </c>
      <c r="N43" s="882">
        <v>28173882</v>
      </c>
      <c r="O43" s="881" t="s">
        <v>620</v>
      </c>
      <c r="P43" s="883">
        <v>43</v>
      </c>
      <c r="Q43" s="89"/>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row>
    <row r="44" spans="1:55" ht="11.25" customHeight="1">
      <c r="A44" s="880">
        <v>45</v>
      </c>
      <c r="B44" s="881" t="s">
        <v>67</v>
      </c>
      <c r="C44" s="882">
        <v>2731</v>
      </c>
      <c r="D44" s="882">
        <v>70372563</v>
      </c>
      <c r="E44" s="577">
        <v>75</v>
      </c>
      <c r="F44" s="577">
        <v>734949</v>
      </c>
      <c r="G44" s="882">
        <v>2806</v>
      </c>
      <c r="H44" s="882">
        <v>71107512</v>
      </c>
      <c r="I44" s="882">
        <v>49598925</v>
      </c>
      <c r="J44" s="882">
        <v>18120412</v>
      </c>
      <c r="K44" s="790">
        <v>0</v>
      </c>
      <c r="L44" s="882">
        <v>3388175</v>
      </c>
      <c r="M44" s="882">
        <v>79</v>
      </c>
      <c r="N44" s="882">
        <v>7062811</v>
      </c>
      <c r="O44" s="881" t="s">
        <v>67</v>
      </c>
      <c r="P44" s="883">
        <v>45</v>
      </c>
      <c r="Q44" s="89"/>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row>
    <row r="45" spans="1:55" ht="15" customHeight="1">
      <c r="A45" s="880">
        <v>46</v>
      </c>
      <c r="B45" s="881" t="s">
        <v>68</v>
      </c>
      <c r="C45" s="882">
        <v>3729</v>
      </c>
      <c r="D45" s="882">
        <v>115772983</v>
      </c>
      <c r="E45" s="577">
        <v>26</v>
      </c>
      <c r="F45" s="577">
        <v>241322</v>
      </c>
      <c r="G45" s="882">
        <v>3755</v>
      </c>
      <c r="H45" s="882">
        <v>116014305</v>
      </c>
      <c r="I45" s="882">
        <v>81138727</v>
      </c>
      <c r="J45" s="882">
        <v>33198884</v>
      </c>
      <c r="K45" s="790">
        <v>0</v>
      </c>
      <c r="L45" s="882">
        <v>1676694</v>
      </c>
      <c r="M45" s="882">
        <v>146</v>
      </c>
      <c r="N45" s="882">
        <v>18877002</v>
      </c>
      <c r="O45" s="881" t="s">
        <v>68</v>
      </c>
      <c r="P45" s="883">
        <v>46</v>
      </c>
      <c r="Q45" s="89"/>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row>
    <row r="46" spans="1:55" s="94" customFormat="1" ht="11.25" customHeight="1">
      <c r="A46" s="880">
        <v>50</v>
      </c>
      <c r="B46" s="881" t="s">
        <v>131</v>
      </c>
      <c r="C46" s="882">
        <v>5637</v>
      </c>
      <c r="D46" s="882">
        <v>140946330</v>
      </c>
      <c r="E46" s="577">
        <v>146</v>
      </c>
      <c r="F46" s="571">
        <v>1082330</v>
      </c>
      <c r="G46" s="882">
        <v>5783</v>
      </c>
      <c r="H46" s="882">
        <v>142028660</v>
      </c>
      <c r="I46" s="882">
        <v>99175342</v>
      </c>
      <c r="J46" s="882">
        <v>39909507</v>
      </c>
      <c r="K46" s="790">
        <v>0</v>
      </c>
      <c r="L46" s="882">
        <v>2943811</v>
      </c>
      <c r="M46" s="882">
        <v>210</v>
      </c>
      <c r="N46" s="882">
        <v>17298607</v>
      </c>
      <c r="O46" s="881" t="s">
        <v>621</v>
      </c>
      <c r="P46" s="883">
        <v>50</v>
      </c>
      <c r="Q46" s="89"/>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row>
    <row r="47" spans="1:55" ht="11.25" customHeight="1">
      <c r="A47" s="880">
        <v>57</v>
      </c>
      <c r="B47" s="881" t="s">
        <v>132</v>
      </c>
      <c r="C47" s="882">
        <v>2551</v>
      </c>
      <c r="D47" s="882">
        <v>67607162</v>
      </c>
      <c r="E47" s="577">
        <v>56</v>
      </c>
      <c r="F47" s="577">
        <v>523145</v>
      </c>
      <c r="G47" s="882">
        <v>2607</v>
      </c>
      <c r="H47" s="882">
        <v>68130307</v>
      </c>
      <c r="I47" s="882">
        <v>47485858</v>
      </c>
      <c r="J47" s="882">
        <v>18503326</v>
      </c>
      <c r="K47" s="790">
        <v>0</v>
      </c>
      <c r="L47" s="882">
        <v>2141123</v>
      </c>
      <c r="M47" s="882">
        <v>97</v>
      </c>
      <c r="N47" s="882">
        <v>9326017</v>
      </c>
      <c r="O47" s="884" t="s">
        <v>622</v>
      </c>
      <c r="P47" s="883">
        <v>57</v>
      </c>
      <c r="Q47" s="89"/>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row>
    <row r="48" spans="1:55" ht="11.25" customHeight="1">
      <c r="A48" s="880">
        <v>62</v>
      </c>
      <c r="B48" s="881" t="s">
        <v>110</v>
      </c>
      <c r="C48" s="882">
        <v>2312</v>
      </c>
      <c r="D48" s="882">
        <v>48855656</v>
      </c>
      <c r="E48" s="577">
        <v>53</v>
      </c>
      <c r="F48" s="577">
        <v>399760</v>
      </c>
      <c r="G48" s="882">
        <v>2365</v>
      </c>
      <c r="H48" s="882">
        <v>49255416</v>
      </c>
      <c r="I48" s="882">
        <v>34383462</v>
      </c>
      <c r="J48" s="882">
        <v>13712756</v>
      </c>
      <c r="K48" s="790">
        <v>0</v>
      </c>
      <c r="L48" s="882">
        <v>1159198</v>
      </c>
      <c r="M48" s="882">
        <v>39</v>
      </c>
      <c r="N48" s="882">
        <v>4412219</v>
      </c>
      <c r="O48" s="881" t="s">
        <v>640</v>
      </c>
      <c r="P48" s="883">
        <v>62</v>
      </c>
      <c r="Q48" s="89"/>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row>
    <row r="49" spans="1:55" ht="11.25" customHeight="1">
      <c r="A49" s="880">
        <v>65</v>
      </c>
      <c r="B49" s="881" t="s">
        <v>193</v>
      </c>
      <c r="C49" s="882">
        <v>4784</v>
      </c>
      <c r="D49" s="882">
        <v>131026632</v>
      </c>
      <c r="E49" s="577">
        <v>100</v>
      </c>
      <c r="F49" s="577">
        <v>979541</v>
      </c>
      <c r="G49" s="882">
        <v>4884</v>
      </c>
      <c r="H49" s="882">
        <v>132006173</v>
      </c>
      <c r="I49" s="882">
        <v>92440428</v>
      </c>
      <c r="J49" s="882">
        <v>35579406</v>
      </c>
      <c r="K49" s="790">
        <v>0</v>
      </c>
      <c r="L49" s="882">
        <v>3986339</v>
      </c>
      <c r="M49" s="882">
        <v>171</v>
      </c>
      <c r="N49" s="882">
        <v>15206674</v>
      </c>
      <c r="O49" s="881" t="s">
        <v>644</v>
      </c>
      <c r="P49" s="883">
        <v>65</v>
      </c>
      <c r="Q49" s="89"/>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row>
    <row r="50" spans="1:55" ht="11.25" customHeight="1">
      <c r="A50" s="880">
        <v>70</v>
      </c>
      <c r="B50" s="881" t="s">
        <v>133</v>
      </c>
      <c r="C50" s="882">
        <v>3972</v>
      </c>
      <c r="D50" s="882">
        <v>97221344</v>
      </c>
      <c r="E50" s="577">
        <v>76</v>
      </c>
      <c r="F50" s="577">
        <v>771571</v>
      </c>
      <c r="G50" s="882">
        <v>4048</v>
      </c>
      <c r="H50" s="882">
        <v>97992915</v>
      </c>
      <c r="I50" s="882">
        <v>68396366</v>
      </c>
      <c r="J50" s="882">
        <v>26891306</v>
      </c>
      <c r="K50" s="790">
        <v>0</v>
      </c>
      <c r="L50" s="882">
        <v>2705243</v>
      </c>
      <c r="M50" s="882">
        <v>119</v>
      </c>
      <c r="N50" s="882">
        <v>12550095</v>
      </c>
      <c r="O50" s="881" t="s">
        <v>625</v>
      </c>
      <c r="P50" s="883">
        <v>70</v>
      </c>
      <c r="Q50" s="89"/>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row>
    <row r="51" spans="1:55" ht="11.25" customHeight="1">
      <c r="A51" s="880">
        <v>73</v>
      </c>
      <c r="B51" s="881" t="s">
        <v>195</v>
      </c>
      <c r="C51" s="882">
        <v>11090</v>
      </c>
      <c r="D51" s="882">
        <v>269512191</v>
      </c>
      <c r="E51" s="577">
        <v>316</v>
      </c>
      <c r="F51" s="577">
        <v>2365232</v>
      </c>
      <c r="G51" s="882">
        <v>11406</v>
      </c>
      <c r="H51" s="882">
        <v>271877423</v>
      </c>
      <c r="I51" s="882">
        <v>190121128</v>
      </c>
      <c r="J51" s="882">
        <v>74751032</v>
      </c>
      <c r="K51" s="790">
        <v>0</v>
      </c>
      <c r="L51" s="882">
        <v>7005263</v>
      </c>
      <c r="M51" s="882">
        <v>306</v>
      </c>
      <c r="N51" s="882">
        <v>38991373</v>
      </c>
      <c r="O51" s="881" t="s">
        <v>645</v>
      </c>
      <c r="P51" s="883">
        <v>73</v>
      </c>
      <c r="Q51" s="89"/>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row>
    <row r="52" spans="1:55" ht="11.25" customHeight="1">
      <c r="A52" s="880">
        <v>79</v>
      </c>
      <c r="B52" s="881" t="s">
        <v>197</v>
      </c>
      <c r="C52" s="882">
        <v>6709</v>
      </c>
      <c r="D52" s="882">
        <v>140120335</v>
      </c>
      <c r="E52" s="577">
        <v>214</v>
      </c>
      <c r="F52" s="577">
        <v>1587751</v>
      </c>
      <c r="G52" s="882">
        <v>6923</v>
      </c>
      <c r="H52" s="882">
        <v>141708086</v>
      </c>
      <c r="I52" s="882">
        <v>99037214</v>
      </c>
      <c r="J52" s="882">
        <v>37988341</v>
      </c>
      <c r="K52" s="790">
        <v>0</v>
      </c>
      <c r="L52" s="882">
        <v>4682531</v>
      </c>
      <c r="M52" s="882">
        <v>158</v>
      </c>
      <c r="N52" s="882">
        <v>15689549</v>
      </c>
      <c r="O52" s="881" t="s">
        <v>646</v>
      </c>
      <c r="P52" s="883">
        <v>79</v>
      </c>
      <c r="Q52" s="89"/>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row>
    <row r="53" spans="1:55" ht="11.25" customHeight="1">
      <c r="A53" s="880">
        <v>86</v>
      </c>
      <c r="B53" s="881" t="s">
        <v>134</v>
      </c>
      <c r="C53" s="882">
        <v>6649</v>
      </c>
      <c r="D53" s="882">
        <v>158258443</v>
      </c>
      <c r="E53" s="577">
        <v>310</v>
      </c>
      <c r="F53" s="577">
        <v>1998907</v>
      </c>
      <c r="G53" s="882">
        <v>6959</v>
      </c>
      <c r="H53" s="882">
        <v>160257350</v>
      </c>
      <c r="I53" s="882">
        <v>111984210</v>
      </c>
      <c r="J53" s="882">
        <v>43068879</v>
      </c>
      <c r="K53" s="790">
        <v>0</v>
      </c>
      <c r="L53" s="882">
        <v>5204261</v>
      </c>
      <c r="M53" s="882">
        <v>212</v>
      </c>
      <c r="N53" s="882">
        <v>18325491</v>
      </c>
      <c r="O53" s="881" t="s">
        <v>628</v>
      </c>
      <c r="P53" s="883">
        <v>86</v>
      </c>
      <c r="Q53" s="89"/>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row>
    <row r="54" spans="1:55" ht="11.25" customHeight="1">
      <c r="A54" s="880">
        <v>93</v>
      </c>
      <c r="B54" s="881" t="s">
        <v>199</v>
      </c>
      <c r="C54" s="882">
        <v>7021</v>
      </c>
      <c r="D54" s="882">
        <v>167169766</v>
      </c>
      <c r="E54" s="577">
        <v>202</v>
      </c>
      <c r="F54" s="577">
        <v>1109757</v>
      </c>
      <c r="G54" s="882">
        <v>7223</v>
      </c>
      <c r="H54" s="882">
        <v>168279523</v>
      </c>
      <c r="I54" s="882">
        <v>117502457</v>
      </c>
      <c r="J54" s="882">
        <v>46501655</v>
      </c>
      <c r="K54" s="790">
        <v>0</v>
      </c>
      <c r="L54" s="882">
        <v>4275411</v>
      </c>
      <c r="M54" s="882">
        <v>256</v>
      </c>
      <c r="N54" s="882">
        <v>21010268</v>
      </c>
      <c r="O54" s="881" t="s">
        <v>629</v>
      </c>
      <c r="P54" s="883">
        <v>93</v>
      </c>
      <c r="Q54" s="89"/>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row>
    <row r="55" spans="1:55" ht="15" customHeight="1">
      <c r="A55" s="885">
        <v>95</v>
      </c>
      <c r="B55" s="886" t="s">
        <v>200</v>
      </c>
      <c r="C55" s="887">
        <v>12498</v>
      </c>
      <c r="D55" s="887">
        <v>328814955</v>
      </c>
      <c r="E55" s="590">
        <v>237</v>
      </c>
      <c r="F55" s="590">
        <v>2355490</v>
      </c>
      <c r="G55" s="887">
        <v>12735</v>
      </c>
      <c r="H55" s="887">
        <v>331170445</v>
      </c>
      <c r="I55" s="887">
        <v>231413786</v>
      </c>
      <c r="J55" s="887">
        <v>89451717</v>
      </c>
      <c r="K55" s="888">
        <v>0</v>
      </c>
      <c r="L55" s="887">
        <v>10304942</v>
      </c>
      <c r="M55" s="887">
        <v>377</v>
      </c>
      <c r="N55" s="887">
        <v>45795649</v>
      </c>
      <c r="O55" s="886" t="s">
        <v>200</v>
      </c>
      <c r="P55" s="889">
        <v>95</v>
      </c>
      <c r="Q55" s="89"/>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row>
    <row r="56" spans="1:23" s="215" customFormat="1" ht="12" customHeight="1">
      <c r="A56" s="890"/>
      <c r="B56" s="890"/>
      <c r="C56" s="603"/>
      <c r="D56" s="603"/>
      <c r="E56" s="603"/>
      <c r="F56" s="603"/>
      <c r="G56" s="603"/>
      <c r="H56" s="603"/>
      <c r="I56" s="1170"/>
      <c r="J56" s="1170"/>
      <c r="K56" s="1170"/>
      <c r="L56" s="1170"/>
      <c r="M56" s="1170"/>
      <c r="N56" s="1171"/>
      <c r="O56" s="1171"/>
      <c r="P56" s="775"/>
      <c r="Q56" s="214"/>
      <c r="R56" s="214"/>
      <c r="S56" s="214"/>
      <c r="T56" s="214"/>
      <c r="U56" s="214"/>
      <c r="V56" s="214"/>
      <c r="W56" s="214"/>
    </row>
    <row r="57" spans="1:23" s="215" customFormat="1" ht="12">
      <c r="A57" s="544"/>
      <c r="B57" s="544"/>
      <c r="C57" s="635"/>
      <c r="D57" s="635"/>
      <c r="E57" s="635"/>
      <c r="F57" s="635"/>
      <c r="G57" s="635"/>
      <c r="H57" s="635"/>
      <c r="I57" s="635" t="s">
        <v>265</v>
      </c>
      <c r="J57" s="635"/>
      <c r="K57" s="635"/>
      <c r="L57" s="635"/>
      <c r="M57" s="540"/>
      <c r="N57" s="635"/>
      <c r="O57" s="775"/>
      <c r="P57" s="775"/>
      <c r="Q57" s="214"/>
      <c r="R57" s="214"/>
      <c r="S57" s="214"/>
      <c r="T57" s="214"/>
      <c r="U57" s="214"/>
      <c r="V57" s="214"/>
      <c r="W57" s="214"/>
    </row>
    <row r="58" spans="2:55" ht="12">
      <c r="B58" s="217"/>
      <c r="C58" s="216"/>
      <c r="D58" s="216"/>
      <c r="E58" s="216"/>
      <c r="F58" s="216"/>
      <c r="G58" s="216"/>
      <c r="H58" s="216"/>
      <c r="I58" s="216"/>
      <c r="J58" s="216"/>
      <c r="K58" s="216"/>
      <c r="L58" s="216"/>
      <c r="M58" s="216"/>
      <c r="N58" s="216"/>
      <c r="O58" s="217"/>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row>
    <row r="59" spans="2:55" ht="12">
      <c r="B59" s="217"/>
      <c r="C59" s="216"/>
      <c r="D59" s="216"/>
      <c r="E59" s="216"/>
      <c r="F59" s="216"/>
      <c r="G59" s="216"/>
      <c r="H59" s="216"/>
      <c r="I59" s="216"/>
      <c r="J59" s="216"/>
      <c r="K59" s="216"/>
      <c r="L59" s="216"/>
      <c r="M59" s="216"/>
      <c r="N59" s="216"/>
      <c r="O59" s="217"/>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row>
    <row r="60" spans="2:55" ht="12">
      <c r="B60" s="217"/>
      <c r="C60" s="216"/>
      <c r="D60" s="216"/>
      <c r="E60" s="216"/>
      <c r="F60" s="216"/>
      <c r="G60" s="216"/>
      <c r="H60" s="216"/>
      <c r="I60" s="216"/>
      <c r="J60" s="216"/>
      <c r="K60" s="216"/>
      <c r="L60" s="216"/>
      <c r="M60" s="216"/>
      <c r="N60" s="216"/>
      <c r="O60" s="217"/>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row>
    <row r="61" spans="2:15" ht="12">
      <c r="B61" s="217"/>
      <c r="G61" s="216"/>
      <c r="H61" s="216"/>
      <c r="O61" s="217"/>
    </row>
    <row r="62" spans="2:15" ht="12">
      <c r="B62" s="217"/>
      <c r="G62" s="216"/>
      <c r="H62" s="216"/>
      <c r="O62" s="217"/>
    </row>
    <row r="63" spans="7:8" ht="12">
      <c r="G63" s="216"/>
      <c r="H63" s="216"/>
    </row>
    <row r="64" spans="7:8" ht="12">
      <c r="G64" s="216"/>
      <c r="H64" s="216"/>
    </row>
    <row r="65" spans="7:8" ht="12">
      <c r="G65" s="216"/>
      <c r="H65" s="216"/>
    </row>
    <row r="66" spans="7:8" ht="12">
      <c r="G66" s="216"/>
      <c r="H66" s="216"/>
    </row>
    <row r="67" spans="7:8" ht="12">
      <c r="G67" s="216"/>
      <c r="H67" s="216"/>
    </row>
    <row r="68" spans="7:8" ht="12">
      <c r="G68" s="216"/>
      <c r="H68" s="216"/>
    </row>
    <row r="69" spans="7:8" ht="12">
      <c r="G69" s="216"/>
      <c r="H69" s="216"/>
    </row>
    <row r="70" spans="7:8" ht="12">
      <c r="G70" s="216"/>
      <c r="H70" s="216"/>
    </row>
    <row r="71" spans="7:8" ht="12">
      <c r="G71" s="216"/>
      <c r="H71" s="216"/>
    </row>
    <row r="72" spans="7:8" ht="12">
      <c r="G72" s="216"/>
      <c r="H72" s="216"/>
    </row>
    <row r="73" spans="7:8" ht="12">
      <c r="G73" s="216"/>
      <c r="H73" s="216"/>
    </row>
    <row r="74" spans="7:8" ht="12">
      <c r="G74" s="216"/>
      <c r="H74" s="216"/>
    </row>
    <row r="75" spans="7:8" ht="12">
      <c r="G75" s="216"/>
      <c r="H75" s="216"/>
    </row>
    <row r="76" spans="7:8" ht="12">
      <c r="G76" s="216"/>
      <c r="H76" s="216"/>
    </row>
    <row r="77" spans="7:8" ht="12">
      <c r="G77" s="216"/>
      <c r="H77" s="216"/>
    </row>
    <row r="78" spans="7:8" ht="12">
      <c r="G78" s="216"/>
      <c r="H78" s="216"/>
    </row>
    <row r="79" spans="3:9" ht="12">
      <c r="C79" s="219"/>
      <c r="G79" s="216"/>
      <c r="H79" s="216"/>
      <c r="I79" s="219"/>
    </row>
    <row r="80" spans="3:9" ht="12">
      <c r="C80" s="219"/>
      <c r="D80" s="219"/>
      <c r="G80" s="216"/>
      <c r="H80" s="216"/>
      <c r="I80" s="219"/>
    </row>
    <row r="81" spans="3:11" ht="12">
      <c r="C81" s="219"/>
      <c r="D81" s="219"/>
      <c r="G81" s="216"/>
      <c r="H81" s="216"/>
      <c r="I81" s="219"/>
      <c r="J81" s="219"/>
      <c r="K81" s="219"/>
    </row>
    <row r="82" spans="3:8" ht="12">
      <c r="C82" s="219"/>
      <c r="D82" s="219"/>
      <c r="G82" s="216"/>
      <c r="H82" s="216"/>
    </row>
    <row r="83" spans="3:8" ht="12">
      <c r="C83" s="219"/>
      <c r="D83" s="219"/>
      <c r="G83" s="216"/>
      <c r="H83" s="216"/>
    </row>
    <row r="84" spans="3:8" ht="12">
      <c r="C84" s="219"/>
      <c r="D84" s="219"/>
      <c r="G84" s="216"/>
      <c r="H84" s="216"/>
    </row>
    <row r="85" spans="3:8" ht="12">
      <c r="C85" s="219"/>
      <c r="D85" s="219"/>
      <c r="G85" s="216"/>
      <c r="H85" s="216"/>
    </row>
    <row r="86" spans="3:8" ht="12">
      <c r="C86" s="219"/>
      <c r="D86" s="219"/>
      <c r="G86" s="216"/>
      <c r="H86" s="216"/>
    </row>
    <row r="87" spans="3:8" ht="12">
      <c r="C87" s="219"/>
      <c r="D87" s="219"/>
      <c r="G87" s="216"/>
      <c r="H87" s="216"/>
    </row>
    <row r="88" spans="3:8" ht="12">
      <c r="C88" s="219"/>
      <c r="D88" s="219"/>
      <c r="G88" s="216"/>
      <c r="H88" s="216"/>
    </row>
    <row r="89" spans="3:8" ht="12">
      <c r="C89" s="219"/>
      <c r="D89" s="219"/>
      <c r="G89" s="216"/>
      <c r="H89" s="216"/>
    </row>
    <row r="90" spans="3:8" ht="12">
      <c r="C90" s="219"/>
      <c r="D90" s="219"/>
      <c r="G90" s="216"/>
      <c r="H90" s="216"/>
    </row>
    <row r="91" spans="3:8" ht="12">
      <c r="C91" s="219"/>
      <c r="D91" s="219"/>
      <c r="G91" s="216"/>
      <c r="H91" s="216"/>
    </row>
    <row r="92" spans="3:8" ht="12">
      <c r="C92" s="219"/>
      <c r="D92" s="219"/>
      <c r="G92" s="216"/>
      <c r="H92" s="216"/>
    </row>
    <row r="93" spans="3:8" ht="12">
      <c r="C93" s="219"/>
      <c r="D93" s="219"/>
      <c r="G93" s="216"/>
      <c r="H93" s="216"/>
    </row>
    <row r="94" spans="3:8" ht="12">
      <c r="C94" s="219"/>
      <c r="D94" s="219"/>
      <c r="G94" s="216"/>
      <c r="H94" s="216"/>
    </row>
    <row r="95" spans="3:8" ht="12">
      <c r="C95" s="219"/>
      <c r="D95" s="219"/>
      <c r="G95" s="216"/>
      <c r="H95" s="216"/>
    </row>
    <row r="96" spans="3:8" ht="12">
      <c r="C96" s="219"/>
      <c r="D96" s="219"/>
      <c r="G96" s="216"/>
      <c r="H96" s="216"/>
    </row>
    <row r="97" spans="3:8" ht="12">
      <c r="C97" s="219"/>
      <c r="D97" s="219"/>
      <c r="G97" s="216"/>
      <c r="H97" s="216"/>
    </row>
    <row r="98" spans="7:8" ht="12">
      <c r="G98" s="216"/>
      <c r="H98" s="216"/>
    </row>
    <row r="99" spans="7:8" ht="12">
      <c r="G99" s="216"/>
      <c r="H99" s="216"/>
    </row>
    <row r="100" spans="7:8" ht="12">
      <c r="G100" s="216"/>
      <c r="H100" s="216"/>
    </row>
    <row r="101" spans="7:8" ht="12">
      <c r="G101" s="216"/>
      <c r="H101" s="216"/>
    </row>
    <row r="102" spans="7:8" ht="12">
      <c r="G102" s="216"/>
      <c r="H102" s="216"/>
    </row>
    <row r="103" spans="7:8" ht="12">
      <c r="G103" s="216"/>
      <c r="H103" s="216"/>
    </row>
    <row r="104" spans="7:8" ht="12">
      <c r="G104" s="216"/>
      <c r="H104" s="216"/>
    </row>
    <row r="105" spans="7:8" ht="12">
      <c r="G105" s="216"/>
      <c r="H105" s="216"/>
    </row>
    <row r="106" spans="7:8" ht="12">
      <c r="G106" s="216"/>
      <c r="H106" s="216"/>
    </row>
    <row r="107" spans="7:8" ht="12">
      <c r="G107" s="216"/>
      <c r="H107" s="216"/>
    </row>
    <row r="108" spans="7:8" ht="12">
      <c r="G108" s="216"/>
      <c r="H108" s="216"/>
    </row>
    <row r="109" spans="7:8" ht="12">
      <c r="G109" s="216"/>
      <c r="H109" s="216"/>
    </row>
    <row r="110" spans="7:8" ht="12">
      <c r="G110" s="216"/>
      <c r="H110" s="216"/>
    </row>
    <row r="111" spans="7:8" ht="12">
      <c r="G111" s="216"/>
      <c r="H111" s="216"/>
    </row>
    <row r="112" spans="7:8" ht="12">
      <c r="G112" s="216"/>
      <c r="H112" s="216"/>
    </row>
    <row r="113" spans="7:8" ht="12">
      <c r="G113" s="216"/>
      <c r="H113" s="216"/>
    </row>
    <row r="114" spans="7:8" ht="12">
      <c r="G114" s="216"/>
      <c r="H114" s="216"/>
    </row>
    <row r="115" spans="7:8" ht="12">
      <c r="G115" s="216"/>
      <c r="H115" s="216"/>
    </row>
    <row r="116" spans="7:8" ht="12">
      <c r="G116" s="216"/>
      <c r="H116" s="216"/>
    </row>
    <row r="117" spans="7:8" ht="12">
      <c r="G117" s="216"/>
      <c r="H117" s="216"/>
    </row>
    <row r="118" spans="7:8" ht="12">
      <c r="G118" s="216"/>
      <c r="H118" s="216"/>
    </row>
    <row r="119" spans="7:8" ht="12">
      <c r="G119" s="216"/>
      <c r="H119" s="216"/>
    </row>
    <row r="120" spans="7:8" ht="12">
      <c r="G120" s="216"/>
      <c r="H120" s="216"/>
    </row>
    <row r="121" spans="7:8" ht="12">
      <c r="G121" s="216"/>
      <c r="H121" s="216"/>
    </row>
    <row r="122" spans="7:8" ht="12">
      <c r="G122" s="216"/>
      <c r="H122" s="216"/>
    </row>
    <row r="123" spans="7:8" ht="12">
      <c r="G123" s="216"/>
      <c r="H123" s="216"/>
    </row>
    <row r="124" spans="7:8" ht="12">
      <c r="G124" s="216"/>
      <c r="H124" s="216"/>
    </row>
    <row r="125" spans="7:8" ht="12">
      <c r="G125" s="216"/>
      <c r="H125" s="216"/>
    </row>
    <row r="126" spans="7:8" ht="12">
      <c r="G126" s="216"/>
      <c r="H126" s="216"/>
    </row>
    <row r="127" spans="7:8" ht="12">
      <c r="G127" s="216"/>
      <c r="H127" s="216"/>
    </row>
    <row r="128" spans="7:8" ht="12">
      <c r="G128" s="216"/>
      <c r="H128" s="216"/>
    </row>
    <row r="129" spans="7:8" ht="12">
      <c r="G129" s="216"/>
      <c r="H129" s="216"/>
    </row>
    <row r="130" spans="7:8" ht="12">
      <c r="G130" s="216"/>
      <c r="H130" s="216"/>
    </row>
    <row r="131" spans="7:8" ht="12">
      <c r="G131" s="216"/>
      <c r="H131" s="216"/>
    </row>
    <row r="132" spans="7:8" ht="12">
      <c r="G132" s="216"/>
      <c r="H132" s="216"/>
    </row>
    <row r="133" spans="7:8" ht="12">
      <c r="G133" s="216"/>
      <c r="H133" s="216"/>
    </row>
    <row r="134" spans="7:8" ht="12">
      <c r="G134" s="216"/>
      <c r="H134" s="216"/>
    </row>
    <row r="135" spans="7:8" ht="12">
      <c r="G135" s="216"/>
      <c r="H135" s="216"/>
    </row>
    <row r="136" spans="7:8" ht="12">
      <c r="G136" s="216"/>
      <c r="H136" s="216"/>
    </row>
    <row r="137" spans="7:8" ht="12">
      <c r="G137" s="216"/>
      <c r="H137" s="216"/>
    </row>
    <row r="138" spans="7:8" ht="12">
      <c r="G138" s="216"/>
      <c r="H138" s="216"/>
    </row>
    <row r="139" spans="7:8" ht="12">
      <c r="G139" s="216"/>
      <c r="H139" s="216"/>
    </row>
    <row r="140" spans="7:8" ht="12">
      <c r="G140" s="216"/>
      <c r="H140" s="216"/>
    </row>
    <row r="141" spans="7:8" ht="12">
      <c r="G141" s="216"/>
      <c r="H141" s="216"/>
    </row>
    <row r="142" spans="7:8" ht="12">
      <c r="G142" s="216"/>
      <c r="H142" s="216"/>
    </row>
    <row r="143" spans="7:8" ht="12">
      <c r="G143" s="216"/>
      <c r="H143" s="216"/>
    </row>
    <row r="144" spans="7:8" ht="12">
      <c r="G144" s="216"/>
      <c r="H144" s="216"/>
    </row>
    <row r="145" spans="7:8" ht="12">
      <c r="G145" s="216"/>
      <c r="H145" s="216"/>
    </row>
  </sheetData>
  <sheetProtection/>
  <mergeCells count="1">
    <mergeCell ref="I56:O56"/>
  </mergeCells>
  <printOptions horizontalCentered="1"/>
  <pageMargins left="0" right="0" top="0.5905511811023623" bottom="0.15748031496062992" header="0.31" footer="0.31"/>
  <pageSetup blackAndWhite="1" firstPageNumber="100" useFirstPageNumber="1" horizontalDpi="300" verticalDpi="300" orientation="portrait" pageOrder="overThenDown" paperSize="9" scale="95" r:id="rId2"/>
  <headerFooter alignWithMargins="0">
    <oddHeader>&amp;C&amp;F</oddHeader>
    <oddFooter>&amp;C&amp;A</oddFooter>
  </headerFooter>
  <colBreaks count="1" manualBreakCount="1">
    <brk id="8" max="104"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兵庫県庁</dc:creator>
  <cp:keywords/>
  <dc:description/>
  <cp:lastModifiedBy>兵庫県</cp:lastModifiedBy>
  <cp:lastPrinted>2018-03-19T09:18:11Z</cp:lastPrinted>
  <dcterms:created xsi:type="dcterms:W3CDTF">1998-12-11T02:11:15Z</dcterms:created>
  <dcterms:modified xsi:type="dcterms:W3CDTF">2018-07-11T07:06:51Z</dcterms:modified>
  <cp:category/>
  <cp:version/>
  <cp:contentType/>
  <cp:contentStatus/>
</cp:coreProperties>
</file>