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100-420障害者就労支援班\共有フォルダ32より移行\◇　01 指定関係\R８年度\指定申請書様式の入れ替え\01_指定申請の標準様式等\"/>
    </mc:Choice>
  </mc:AlternateContent>
  <xr:revisionPtr revIDLastSave="0" documentId="13_ncr:1_{37F3A2F4-9BEB-49C7-AF5A-463037C883EB}" xr6:coauthVersionLast="47" xr6:coauthVersionMax="47" xr10:uidLastSave="{00000000-0000-0000-0000-000000000000}"/>
  <bookViews>
    <workbookView xWindow="-120" yWindow="-120" windowWidth="29040" windowHeight="15720" activeTab="3" xr2:uid="{00000000-000D-0000-FFFF-FFFF00000000}"/>
  </bookViews>
  <sheets>
    <sheet name="参考様式１" sheetId="50" r:id="rId1"/>
    <sheet name="参考様式１ (記載例)" sheetId="51" r:id="rId2"/>
    <sheet name="参考様式２" sheetId="40" r:id="rId3"/>
    <sheet name="参考様式２(記載例)" sheetId="41" r:id="rId4"/>
    <sheet name="参考様式３" sheetId="37" r:id="rId5"/>
    <sheet name="別紙①" sheetId="38" r:id="rId6"/>
    <sheet name="参考様式４（就労選択支援）" sheetId="43" r:id="rId7"/>
    <sheet name="参考様式４（就労移行支援）" sheetId="44" r:id="rId8"/>
    <sheet name="参考様式４（認定指定就労移行支援）" sheetId="45" r:id="rId9"/>
    <sheet name="勤務形態一覧表（就労継続支援A型・B型）" sheetId="46" r:id="rId10"/>
    <sheet name="参考様式４（就労定着支援）" sheetId="47" r:id="rId11"/>
    <sheet name="参考様式４（汎用）" sheetId="42" r:id="rId12"/>
    <sheet name="選択肢" sheetId="48" r:id="rId13"/>
    <sheet name="参考様式A" sheetId="5" r:id="rId14"/>
    <sheet name="参考様式A(記載例)" sheetId="36" r:id="rId15"/>
    <sheet name="参考様式B" sheetId="8" r:id="rId16"/>
    <sheet name="参考様式C" sheetId="9" r:id="rId17"/>
    <sheet name="参考様式D" sheetId="10" r:id="rId18"/>
    <sheet name="参考様式D（記載例）" sheetId="11" r:id="rId19"/>
    <sheet name="参考様式E" sheetId="12" r:id="rId20"/>
    <sheet name="参考様式Ｅ(記載例)" sheetId="23" r:id="rId21"/>
    <sheet name="参考様式F" sheetId="18" r:id="rId22"/>
    <sheet name="参考様式F （記載例）" sheetId="19" r:id="rId23"/>
    <sheet name="参考様式G" sheetId="34" r:id="rId24"/>
    <sheet name="参考様式G（記載例）" sheetId="35" r:id="rId25"/>
  </sheets>
  <externalReferences>
    <externalReference r:id="rId26"/>
    <externalReference r:id="rId27"/>
    <externalReference r:id="rId28"/>
  </externalReferences>
  <definedNames>
    <definedName name="_________kk29" localSheetId="0">#REF!</definedName>
    <definedName name="_________kk29" localSheetId="1">#REF!</definedName>
    <definedName name="_________kk29" localSheetId="2">#REF!</definedName>
    <definedName name="_________kk29" localSheetId="3">#REF!</definedName>
    <definedName name="_________kk29">#REF!</definedName>
    <definedName name="________kk06" localSheetId="0">#REF!</definedName>
    <definedName name="________kk06" localSheetId="1">#REF!</definedName>
    <definedName name="________kk06" localSheetId="2">#REF!</definedName>
    <definedName name="________kk06" localSheetId="3">#REF!</definedName>
    <definedName name="________kk06">#REF!</definedName>
    <definedName name="________kk29" localSheetId="0">#REF!</definedName>
    <definedName name="________kk29" localSheetId="1">#REF!</definedName>
    <definedName name="________kk29" localSheetId="2">#REF!</definedName>
    <definedName name="________kk29" localSheetId="3">#REF!</definedName>
    <definedName name="________kk29">#REF!</definedName>
    <definedName name="_______kk06" localSheetId="0">#REF!</definedName>
    <definedName name="_______kk06" localSheetId="1">#REF!</definedName>
    <definedName name="_______kk06" localSheetId="2">#REF!</definedName>
    <definedName name="_______kk06" localSheetId="3">#REF!</definedName>
    <definedName name="_______kk06">#REF!</definedName>
    <definedName name="_______kk29" localSheetId="0">#REF!</definedName>
    <definedName name="_______kk29" localSheetId="1">#REF!</definedName>
    <definedName name="_______kk29" localSheetId="2">#REF!</definedName>
    <definedName name="_______kk29" localSheetId="3">#REF!</definedName>
    <definedName name="_______kk29">#REF!</definedName>
    <definedName name="______kk06" localSheetId="0">#REF!</definedName>
    <definedName name="______kk06" localSheetId="1">#REF!</definedName>
    <definedName name="______kk06" localSheetId="2">#REF!</definedName>
    <definedName name="______kk06" localSheetId="3">#REF!</definedName>
    <definedName name="______kk06">#REF!</definedName>
    <definedName name="______kk29" localSheetId="0">#REF!</definedName>
    <definedName name="______kk29" localSheetId="1">#REF!</definedName>
    <definedName name="______kk29" localSheetId="2">#REF!</definedName>
    <definedName name="______kk29" localSheetId="3">#REF!</definedName>
    <definedName name="______kk29">#REF!</definedName>
    <definedName name="_____kk06" localSheetId="0">#REF!</definedName>
    <definedName name="_____kk06" localSheetId="1">#REF!</definedName>
    <definedName name="_____kk06" localSheetId="2">#REF!</definedName>
    <definedName name="_____kk06" localSheetId="3">#REF!</definedName>
    <definedName name="_____kk06">#REF!</definedName>
    <definedName name="_____kk29" localSheetId="0">#REF!</definedName>
    <definedName name="_____kk29" localSheetId="1">#REF!</definedName>
    <definedName name="_____kk29" localSheetId="2">#REF!</definedName>
    <definedName name="_____kk29" localSheetId="3">#REF!</definedName>
    <definedName name="_____kk29">#REF!</definedName>
    <definedName name="____kk06" localSheetId="0">#REF!</definedName>
    <definedName name="____kk06" localSheetId="1">#REF!</definedName>
    <definedName name="____kk06" localSheetId="2">#REF!</definedName>
    <definedName name="____kk06" localSheetId="3">#REF!</definedName>
    <definedName name="____kk06">#REF!</definedName>
    <definedName name="____kk29" localSheetId="0">#REF!</definedName>
    <definedName name="____kk29" localSheetId="1">#REF!</definedName>
    <definedName name="____kk29" localSheetId="2">#REF!</definedName>
    <definedName name="____kk29" localSheetId="3">#REF!</definedName>
    <definedName name="____kk29">#REF!</definedName>
    <definedName name="___kk06" localSheetId="0">#REF!</definedName>
    <definedName name="___kk06" localSheetId="1">#REF!</definedName>
    <definedName name="___kk06" localSheetId="2">#REF!</definedName>
    <definedName name="___kk06" localSheetId="3">#REF!</definedName>
    <definedName name="___kk06">#REF!</definedName>
    <definedName name="___kk29" localSheetId="0">#REF!</definedName>
    <definedName name="___kk29" localSheetId="1">#REF!</definedName>
    <definedName name="___kk29" localSheetId="2">#REF!</definedName>
    <definedName name="___kk29" localSheetId="3">#REF!</definedName>
    <definedName name="___kk29">#REF!</definedName>
    <definedName name="__kk06" localSheetId="0">#REF!</definedName>
    <definedName name="__kk06" localSheetId="1">#REF!</definedName>
    <definedName name="__kk06" localSheetId="2">#REF!</definedName>
    <definedName name="__kk06" localSheetId="3">#REF!</definedName>
    <definedName name="__kk06">#REF!</definedName>
    <definedName name="__kk29" localSheetId="0">#REF!</definedName>
    <definedName name="__kk29" localSheetId="1">#REF!</definedName>
    <definedName name="__kk29" localSheetId="2">#REF!</definedName>
    <definedName name="__kk29" localSheetId="3">#REF!</definedName>
    <definedName name="__kk29">#REF!</definedName>
    <definedName name="_kk06" localSheetId="0">#REF!</definedName>
    <definedName name="_kk06" localSheetId="1">#REF!</definedName>
    <definedName name="_kk06" localSheetId="2">#REF!</definedName>
    <definedName name="_kk06" localSheetId="3">#REF!</definedName>
    <definedName name="_kk06">#REF!</definedName>
    <definedName name="_kk29" localSheetId="0">#REF!</definedName>
    <definedName name="_kk29" localSheetId="1">#REF!</definedName>
    <definedName name="_kk29" localSheetId="2">#REF!</definedName>
    <definedName name="_kk29" localSheetId="3">#REF!</definedName>
    <definedName name="_kk29">#REF!</definedName>
    <definedName name="Avrg" localSheetId="0">#REF!</definedName>
    <definedName name="Avrg" localSheetId="1">#REF!</definedName>
    <definedName name="Avrg" localSheetId="2">#REF!</definedName>
    <definedName name="Avrg" localSheetId="3">#REF!</definedName>
    <definedName name="Avrg">#REF!</definedName>
    <definedName name="avrg1" localSheetId="0">#REF!</definedName>
    <definedName name="avrg1" localSheetId="1">#REF!</definedName>
    <definedName name="avrg1" localSheetId="2">#REF!</definedName>
    <definedName name="avrg1" localSheetId="3">#REF!</definedName>
    <definedName name="avrg1">#REF!</definedName>
    <definedName name="DaihyoFurigana" localSheetId="0">#REF!</definedName>
    <definedName name="DaihyoFurigana" localSheetId="1">#REF!</definedName>
    <definedName name="DaihyoFurigana" localSheetId="2">#REF!</definedName>
    <definedName name="DaihyoFurigana" localSheetId="3">#REF!</definedName>
    <definedName name="DaihyoFurigana">#REF!</definedName>
    <definedName name="DaihyoJyusho" localSheetId="0">#REF!</definedName>
    <definedName name="DaihyoJyusho" localSheetId="1">#REF!</definedName>
    <definedName name="DaihyoJyusho" localSheetId="2">#REF!</definedName>
    <definedName name="DaihyoJyusho" localSheetId="3">#REF!</definedName>
    <definedName name="DaihyoJyusho">#REF!</definedName>
    <definedName name="DaihyoShimei" localSheetId="0">#REF!</definedName>
    <definedName name="DaihyoShimei" localSheetId="1">#REF!</definedName>
    <definedName name="DaihyoShimei" localSheetId="2">#REF!</definedName>
    <definedName name="DaihyoShimei" localSheetId="3">#REF!</definedName>
    <definedName name="DaihyoShimei">#REF!</definedName>
    <definedName name="DaihyoShokumei" localSheetId="0">#REF!</definedName>
    <definedName name="DaihyoShokumei" localSheetId="1">#REF!</definedName>
    <definedName name="DaihyoShokumei" localSheetId="2">#REF!</definedName>
    <definedName name="DaihyoShokumei" localSheetId="3">#REF!</definedName>
    <definedName name="DaihyoShokumei">#REF!</definedName>
    <definedName name="DaihyoYubin" localSheetId="0">#REF!</definedName>
    <definedName name="DaihyoYubin" localSheetId="1">#REF!</definedName>
    <definedName name="DaihyoYubin" localSheetId="2">#REF!</definedName>
    <definedName name="DaihyoYubin" localSheetId="3">#REF!</definedName>
    <definedName name="DaihyoYubin">#REF!</definedName>
    <definedName name="houjin" localSheetId="0">#REF!</definedName>
    <definedName name="houjin" localSheetId="1">#REF!</definedName>
    <definedName name="houjin" localSheetId="2">#REF!</definedName>
    <definedName name="houjin" localSheetId="3">#REF!</definedName>
    <definedName name="houjin">#REF!</definedName>
    <definedName name="HoujinShokatsu" localSheetId="0">#REF!</definedName>
    <definedName name="HoujinShokatsu" localSheetId="1">#REF!</definedName>
    <definedName name="HoujinShokatsu" localSheetId="2">#REF!</definedName>
    <definedName name="HoujinShokatsu" localSheetId="3">#REF!</definedName>
    <definedName name="HoujinShokatsu">#REF!</definedName>
    <definedName name="HoujinSyubetsu" localSheetId="0">#REF!</definedName>
    <definedName name="HoujinSyubetsu" localSheetId="1">#REF!</definedName>
    <definedName name="HoujinSyubetsu" localSheetId="2">#REF!</definedName>
    <definedName name="HoujinSyubetsu" localSheetId="3">#REF!</definedName>
    <definedName name="HoujinSyubetsu">#REF!</definedName>
    <definedName name="HoujinSyubetu" localSheetId="0">#REF!</definedName>
    <definedName name="HoujinSyubetu" localSheetId="1">#REF!</definedName>
    <definedName name="HoujinSyubetu" localSheetId="2">#REF!</definedName>
    <definedName name="HoujinSyubetu" localSheetId="3">#REF!</definedName>
    <definedName name="HoujinSyubetu">#REF!</definedName>
    <definedName name="JigyoFax" localSheetId="0">#REF!</definedName>
    <definedName name="JigyoFax" localSheetId="1">#REF!</definedName>
    <definedName name="JigyoFax" localSheetId="2">#REF!</definedName>
    <definedName name="JigyoFax" localSheetId="3">#REF!</definedName>
    <definedName name="JigyoFax">#REF!</definedName>
    <definedName name="jigyoFurigana" localSheetId="0">#REF!</definedName>
    <definedName name="jigyoFurigana" localSheetId="1">#REF!</definedName>
    <definedName name="jigyoFurigana" localSheetId="2">#REF!</definedName>
    <definedName name="jigyoFurigana" localSheetId="3">#REF!</definedName>
    <definedName name="jigyoFurigana">#REF!</definedName>
    <definedName name="JigyoMeisyo" localSheetId="0">#REF!</definedName>
    <definedName name="JigyoMeisyo" localSheetId="1">#REF!</definedName>
    <definedName name="JigyoMeisyo" localSheetId="2">#REF!</definedName>
    <definedName name="JigyoMeisyo" localSheetId="3">#REF!</definedName>
    <definedName name="JigyoMeisyo">#REF!</definedName>
    <definedName name="JigyoShozai" localSheetId="0">#REF!</definedName>
    <definedName name="JigyoShozai" localSheetId="1">#REF!</definedName>
    <definedName name="JigyoShozai" localSheetId="2">#REF!</definedName>
    <definedName name="JigyoShozai" localSheetId="3">#REF!</definedName>
    <definedName name="JigyoShozai">#REF!</definedName>
    <definedName name="JigyoShozaiKana" localSheetId="0">#REF!</definedName>
    <definedName name="JigyoShozaiKana" localSheetId="1">#REF!</definedName>
    <definedName name="JigyoShozaiKana" localSheetId="2">#REF!</definedName>
    <definedName name="JigyoShozaiKana" localSheetId="3">#REF!</definedName>
    <definedName name="JigyoShozaiKana">#REF!</definedName>
    <definedName name="JigyosyoFurigana" localSheetId="0">#REF!</definedName>
    <definedName name="JigyosyoFurigana" localSheetId="1">#REF!</definedName>
    <definedName name="JigyosyoFurigana" localSheetId="2">#REF!</definedName>
    <definedName name="JigyosyoFurigana" localSheetId="3">#REF!</definedName>
    <definedName name="JigyosyoFurigana">#REF!</definedName>
    <definedName name="JigyosyoMei" localSheetId="0">#REF!</definedName>
    <definedName name="JigyosyoMei" localSheetId="1">#REF!</definedName>
    <definedName name="JigyosyoMei" localSheetId="2">#REF!</definedName>
    <definedName name="JigyosyoMei" localSheetId="3">#REF!</definedName>
    <definedName name="JigyosyoMei">#REF!</definedName>
    <definedName name="JigyosyoSyozai" localSheetId="0">#REF!</definedName>
    <definedName name="JigyosyoSyozai" localSheetId="1">#REF!</definedName>
    <definedName name="JigyosyoSyozai" localSheetId="2">#REF!</definedName>
    <definedName name="JigyosyoSyozai" localSheetId="3">#REF!</definedName>
    <definedName name="JigyosyoSyozai">#REF!</definedName>
    <definedName name="JigyosyoYubin" localSheetId="0">#REF!</definedName>
    <definedName name="JigyosyoYubin" localSheetId="1">#REF!</definedName>
    <definedName name="JigyosyoYubin" localSheetId="2">#REF!</definedName>
    <definedName name="JigyosyoYubin" localSheetId="3">#REF!</definedName>
    <definedName name="JigyosyoYubin">#REF!</definedName>
    <definedName name="JigyoTel" localSheetId="0">#REF!</definedName>
    <definedName name="JigyoTel" localSheetId="1">#REF!</definedName>
    <definedName name="JigyoTel" localSheetId="2">#REF!</definedName>
    <definedName name="JigyoTel" localSheetId="3">#REF!</definedName>
    <definedName name="JigyoTel">#REF!</definedName>
    <definedName name="jigyoumeishou" localSheetId="0">#REF!</definedName>
    <definedName name="jigyoumeishou" localSheetId="1">#REF!</definedName>
    <definedName name="jigyoumeishou" localSheetId="2">#REF!</definedName>
    <definedName name="jigyoumeishou" localSheetId="3">#REF!</definedName>
    <definedName name="jigyoumeishou">#REF!</definedName>
    <definedName name="JigyoYubin" localSheetId="0">#REF!</definedName>
    <definedName name="JigyoYubin" localSheetId="1">#REF!</definedName>
    <definedName name="JigyoYubin" localSheetId="2">#REF!</definedName>
    <definedName name="JigyoYubin" localSheetId="3">#REF!</definedName>
    <definedName name="JigyoYubin">#REF!</definedName>
    <definedName name="jiritu" localSheetId="0">#REF!</definedName>
    <definedName name="jiritu" localSheetId="1">#REF!</definedName>
    <definedName name="jiritu" localSheetId="2">#REF!</definedName>
    <definedName name="jiritu" localSheetId="3">#REF!</definedName>
    <definedName name="jiritu">#REF!</definedName>
    <definedName name="kanagawaken" localSheetId="0">#REF!</definedName>
    <definedName name="kanagawaken" localSheetId="1">#REF!</definedName>
    <definedName name="kanagawaken" localSheetId="2">#REF!</definedName>
    <definedName name="kanagawaken" localSheetId="3">#REF!</definedName>
    <definedName name="kanagawaken">#REF!</definedName>
    <definedName name="KanriJyusyo" localSheetId="0">#REF!</definedName>
    <definedName name="KanriJyusyo" localSheetId="1">#REF!</definedName>
    <definedName name="KanriJyusyo" localSheetId="2">#REF!</definedName>
    <definedName name="KanriJyusyo" localSheetId="3">#REF!</definedName>
    <definedName name="KanriJyusyo">#REF!</definedName>
    <definedName name="KanriJyusyoKana" localSheetId="0">#REF!</definedName>
    <definedName name="KanriJyusyoKana" localSheetId="1">#REF!</definedName>
    <definedName name="KanriJyusyoKana" localSheetId="2">#REF!</definedName>
    <definedName name="KanriJyusyoKana" localSheetId="3">#REF!</definedName>
    <definedName name="KanriJyusyoKana">#REF!</definedName>
    <definedName name="KanriShimei" localSheetId="0">#REF!</definedName>
    <definedName name="KanriShimei" localSheetId="1">#REF!</definedName>
    <definedName name="KanriShimei" localSheetId="2">#REF!</definedName>
    <definedName name="KanriShimei" localSheetId="3">#REF!</definedName>
    <definedName name="KanriShimei">#REF!</definedName>
    <definedName name="KanriYubin" localSheetId="0">#REF!</definedName>
    <definedName name="KanriYubin" localSheetId="1">#REF!</definedName>
    <definedName name="KanriYubin" localSheetId="2">#REF!</definedName>
    <definedName name="KanriYubin" localSheetId="3">#REF!</definedName>
    <definedName name="KanriYubin">#REF!</definedName>
    <definedName name="kawasaki" localSheetId="0">#REF!</definedName>
    <definedName name="kawasaki" localSheetId="1">#REF!</definedName>
    <definedName name="kawasaki" localSheetId="2">#REF!</definedName>
    <definedName name="kawasaki" localSheetId="3">#REF!</definedName>
    <definedName name="kawasaki">#REF!</definedName>
    <definedName name="KenmuJigyoMei" localSheetId="0">#REF!</definedName>
    <definedName name="KenmuJigyoMei" localSheetId="1">#REF!</definedName>
    <definedName name="KenmuJigyoMei" localSheetId="2">#REF!</definedName>
    <definedName name="KenmuJigyoMei" localSheetId="3">#REF!</definedName>
    <definedName name="KenmuJigyoMei">#REF!</definedName>
    <definedName name="KenmuJikan" localSheetId="0">#REF!</definedName>
    <definedName name="KenmuJikan" localSheetId="1">#REF!</definedName>
    <definedName name="KenmuJikan" localSheetId="2">#REF!</definedName>
    <definedName name="KenmuJikan" localSheetId="3">#REF!</definedName>
    <definedName name="KenmuJikan">#REF!</definedName>
    <definedName name="KenmuShokushu" localSheetId="0">#REF!</definedName>
    <definedName name="KenmuShokushu" localSheetId="1">#REF!</definedName>
    <definedName name="KenmuShokushu" localSheetId="2">#REF!</definedName>
    <definedName name="KenmuShokushu" localSheetId="3">#REF!</definedName>
    <definedName name="KenmuShokushu">#REF!</definedName>
    <definedName name="KenmuUmu" localSheetId="0">#REF!</definedName>
    <definedName name="KenmuUmu" localSheetId="1">#REF!</definedName>
    <definedName name="KenmuUmu" localSheetId="2">#REF!</definedName>
    <definedName name="KenmuUmu" localSheetId="3">#REF!</definedName>
    <definedName name="KenmuUmu">#REF!</definedName>
    <definedName name="KK_03" localSheetId="0">#REF!</definedName>
    <definedName name="KK_03" localSheetId="1">#REF!</definedName>
    <definedName name="KK_03" localSheetId="2">#REF!</definedName>
    <definedName name="KK_03" localSheetId="3">#REF!</definedName>
    <definedName name="KK_03">#REF!</definedName>
    <definedName name="kk_04" localSheetId="0">#REF!</definedName>
    <definedName name="kk_04" localSheetId="1">#REF!</definedName>
    <definedName name="kk_04" localSheetId="2">#REF!</definedName>
    <definedName name="kk_04" localSheetId="3">#REF!</definedName>
    <definedName name="kk_04">#REF!</definedName>
    <definedName name="KK_06" localSheetId="0">#REF!</definedName>
    <definedName name="KK_06" localSheetId="1">#REF!</definedName>
    <definedName name="KK_06" localSheetId="2">#REF!</definedName>
    <definedName name="KK_06" localSheetId="3">#REF!</definedName>
    <definedName name="KK_06">#REF!</definedName>
    <definedName name="kk_07" localSheetId="0">#REF!</definedName>
    <definedName name="kk_07" localSheetId="1">#REF!</definedName>
    <definedName name="kk_07" localSheetId="2">#REF!</definedName>
    <definedName name="kk_07" localSheetId="3">#REF!</definedName>
    <definedName name="kk_07">#REF!</definedName>
    <definedName name="‐㏍08" localSheetId="0">#REF!</definedName>
    <definedName name="‐㏍08" localSheetId="1">#REF!</definedName>
    <definedName name="‐㏍08" localSheetId="2">#REF!</definedName>
    <definedName name="‐㏍08" localSheetId="3">#REF!</definedName>
    <definedName name="‐㏍08">#REF!</definedName>
    <definedName name="KK2_3" localSheetId="0">#REF!</definedName>
    <definedName name="KK2_3" localSheetId="1">#REF!</definedName>
    <definedName name="KK2_3" localSheetId="2">#REF!</definedName>
    <definedName name="KK2_3" localSheetId="3">#REF!</definedName>
    <definedName name="KK2_3">#REF!</definedName>
    <definedName name="ｋｋｋｋ" localSheetId="0">#REF!</definedName>
    <definedName name="ｋｋｋｋ" localSheetId="1">#REF!</definedName>
    <definedName name="ｋｋｋｋ" localSheetId="2">#REF!</definedName>
    <definedName name="ｋｋｋｋ" localSheetId="3">#REF!</definedName>
    <definedName name="ｋｋｋｋ">#REF!</definedName>
    <definedName name="_xlnm.Print_Area" localSheetId="9">'勤務形態一覧表（就労継続支援A型・B型）'!$A$1:$AN$85</definedName>
    <definedName name="_xlnm.Print_Area" localSheetId="4">参考様式３!$A$1:$M$23</definedName>
    <definedName name="_xlnm.Print_Area" localSheetId="7">'参考様式４（就労移行支援）'!$A$1:$AN$84</definedName>
    <definedName name="_xlnm.Print_Area" localSheetId="6">'参考様式４（就労選択支援）'!$A$1:$AN$82</definedName>
    <definedName name="_xlnm.Print_Area" localSheetId="10">'参考様式４（就労定着支援）'!$A$1:$AN$82</definedName>
    <definedName name="_xlnm.Print_Area" localSheetId="8">'参考様式４（認定指定就労移行支援）'!$A$1:$AN$84</definedName>
    <definedName name="_xlnm.Print_Area" localSheetId="11">'参考様式４（汎用）'!$A$1:$AN$64</definedName>
    <definedName name="_xlnm.Print_Area" localSheetId="13">参考様式A!$A$1:$I$51</definedName>
    <definedName name="_xlnm.Print_Area" localSheetId="14">'参考様式A(記載例)'!$A$1:$I$51</definedName>
    <definedName name="_xlnm.Print_Area" localSheetId="16">参考様式C!$A$1:$AC$35</definedName>
    <definedName name="_xlnm.Print_Area" localSheetId="21">参考様式F!$A$1:$J$44</definedName>
    <definedName name="_xlnm.Print_Area" localSheetId="22">'参考様式F （記載例）'!$A$1:$J$44</definedName>
    <definedName name="_xlnm.Print_Area" localSheetId="23">参考様式G!$A$1:$E$29</definedName>
    <definedName name="_xlnm.Print_Area" localSheetId="24">'参考様式G（記載例）'!$A$1:$E$29</definedName>
    <definedName name="_xlnm.Print_Area" localSheetId="5">別紙①!$A$1:$D$22</definedName>
    <definedName name="Roman_01" localSheetId="0">#REF!</definedName>
    <definedName name="Roman_01" localSheetId="1">#REF!</definedName>
    <definedName name="Roman_01" localSheetId="2">#REF!</definedName>
    <definedName name="Roman_01" localSheetId="3">#REF!</definedName>
    <definedName name="Roman_01">#REF!</definedName>
    <definedName name="Roman_02" localSheetId="0">#REF!</definedName>
    <definedName name="Roman_02" localSheetId="1">#REF!</definedName>
    <definedName name="Roman_02" localSheetId="2">#REF!</definedName>
    <definedName name="Roman_02" localSheetId="3">#REF!</definedName>
    <definedName name="Roman_02">#REF!</definedName>
    <definedName name="Roman_03" localSheetId="0">#REF!</definedName>
    <definedName name="Roman_03" localSheetId="1">#REF!</definedName>
    <definedName name="Roman_03" localSheetId="2">#REF!</definedName>
    <definedName name="Roman_03" localSheetId="3">#REF!</definedName>
    <definedName name="Roman_03">#REF!</definedName>
    <definedName name="Roman_04" localSheetId="0">#REF!</definedName>
    <definedName name="Roman_04" localSheetId="1">#REF!</definedName>
    <definedName name="Roman_04" localSheetId="2">#REF!</definedName>
    <definedName name="Roman_04" localSheetId="3">#REF!</definedName>
    <definedName name="Roman_04">#REF!</definedName>
    <definedName name="Roman_06" localSheetId="0">#REF!</definedName>
    <definedName name="Roman_06" localSheetId="1">#REF!</definedName>
    <definedName name="Roman_06" localSheetId="2">#REF!</definedName>
    <definedName name="Roman_06" localSheetId="3">#REF!</definedName>
    <definedName name="Roman_06">#REF!</definedName>
    <definedName name="roman_09" localSheetId="0">#REF!</definedName>
    <definedName name="roman_09" localSheetId="1">#REF!</definedName>
    <definedName name="roman_09" localSheetId="2">#REF!</definedName>
    <definedName name="roman_09" localSheetId="3">#REF!</definedName>
    <definedName name="roman_09">#REF!</definedName>
    <definedName name="roman_11" localSheetId="0">#REF!</definedName>
    <definedName name="roman_11" localSheetId="1">#REF!</definedName>
    <definedName name="roman_11" localSheetId="2">#REF!</definedName>
    <definedName name="roman_11" localSheetId="3">#REF!</definedName>
    <definedName name="roman_11">#REF!</definedName>
    <definedName name="roman11" localSheetId="0">#REF!</definedName>
    <definedName name="roman11" localSheetId="1">#REF!</definedName>
    <definedName name="roman11" localSheetId="2">#REF!</definedName>
    <definedName name="roman11" localSheetId="3">#REF!</definedName>
    <definedName name="roman11">#REF!</definedName>
    <definedName name="Roman2_1" localSheetId="0">#REF!</definedName>
    <definedName name="Roman2_1" localSheetId="1">#REF!</definedName>
    <definedName name="Roman2_1" localSheetId="2">#REF!</definedName>
    <definedName name="Roman2_1" localSheetId="3">#REF!</definedName>
    <definedName name="Roman2_1">#REF!</definedName>
    <definedName name="Roman2_3" localSheetId="0">#REF!</definedName>
    <definedName name="Roman2_3" localSheetId="1">#REF!</definedName>
    <definedName name="Roman2_3" localSheetId="2">#REF!</definedName>
    <definedName name="Roman2_3" localSheetId="3">#REF!</definedName>
    <definedName name="Roman2_3">#REF!</definedName>
    <definedName name="roman31" localSheetId="0">#REF!</definedName>
    <definedName name="roman31" localSheetId="1">#REF!</definedName>
    <definedName name="roman31" localSheetId="2">#REF!</definedName>
    <definedName name="roman31" localSheetId="3">#REF!</definedName>
    <definedName name="roman31">#REF!</definedName>
    <definedName name="roman33" localSheetId="0">#REF!</definedName>
    <definedName name="roman33" localSheetId="1">#REF!</definedName>
    <definedName name="roman33" localSheetId="2">#REF!</definedName>
    <definedName name="roman33" localSheetId="3">#REF!</definedName>
    <definedName name="roman33">#REF!</definedName>
    <definedName name="roman4_3" localSheetId="0">#REF!</definedName>
    <definedName name="roman4_3" localSheetId="1">#REF!</definedName>
    <definedName name="roman4_3" localSheetId="2">#REF!</definedName>
    <definedName name="roman4_3" localSheetId="3">#REF!</definedName>
    <definedName name="roman4_3">#REF!</definedName>
    <definedName name="roman43" localSheetId="0">#REF!</definedName>
    <definedName name="roman43" localSheetId="1">#REF!</definedName>
    <definedName name="roman43" localSheetId="2">#REF!</definedName>
    <definedName name="roman43" localSheetId="3">#REF!</definedName>
    <definedName name="roman43">#REF!</definedName>
    <definedName name="roman7_1" localSheetId="0">#REF!</definedName>
    <definedName name="roman7_1" localSheetId="1">#REF!</definedName>
    <definedName name="roman7_1" localSheetId="2">#REF!</definedName>
    <definedName name="roman7_1" localSheetId="3">#REF!</definedName>
    <definedName name="roman7_1">#REF!</definedName>
    <definedName name="roman77" localSheetId="0">#REF!</definedName>
    <definedName name="roman77" localSheetId="1">#REF!</definedName>
    <definedName name="roman77" localSheetId="2">#REF!</definedName>
    <definedName name="roman77" localSheetId="3">#REF!</definedName>
    <definedName name="roman77">#REF!</definedName>
    <definedName name="romann_12" localSheetId="0">#REF!</definedName>
    <definedName name="romann_12" localSheetId="1">#REF!</definedName>
    <definedName name="romann_12" localSheetId="2">#REF!</definedName>
    <definedName name="romann_12" localSheetId="3">#REF!</definedName>
    <definedName name="romann_12">#REF!</definedName>
    <definedName name="romann_66" localSheetId="0">#REF!</definedName>
    <definedName name="romann_66" localSheetId="1">#REF!</definedName>
    <definedName name="romann_66" localSheetId="2">#REF!</definedName>
    <definedName name="romann_66" localSheetId="3">#REF!</definedName>
    <definedName name="romann_66">#REF!</definedName>
    <definedName name="romann33" localSheetId="0">#REF!</definedName>
    <definedName name="romann33" localSheetId="1">#REF!</definedName>
    <definedName name="romann33" localSheetId="2">#REF!</definedName>
    <definedName name="romann33" localSheetId="3">#REF!</definedName>
    <definedName name="romann33">#REF!</definedName>
    <definedName name="SasekiFuri" localSheetId="0">#REF!</definedName>
    <definedName name="SasekiFuri" localSheetId="1">#REF!</definedName>
    <definedName name="SasekiFuri" localSheetId="2">#REF!</definedName>
    <definedName name="SasekiFuri" localSheetId="3">#REF!</definedName>
    <definedName name="SasekiFuri">#REF!</definedName>
    <definedName name="SasekiJyusyo" localSheetId="0">#REF!</definedName>
    <definedName name="SasekiJyusyo" localSheetId="1">#REF!</definedName>
    <definedName name="SasekiJyusyo" localSheetId="2">#REF!</definedName>
    <definedName name="SasekiJyusyo" localSheetId="3">#REF!</definedName>
    <definedName name="SasekiJyusyo">#REF!</definedName>
    <definedName name="SasekiShimei" localSheetId="0">#REF!</definedName>
    <definedName name="SasekiShimei" localSheetId="1">#REF!</definedName>
    <definedName name="SasekiShimei" localSheetId="2">#REF!</definedName>
    <definedName name="SasekiShimei" localSheetId="3">#REF!</definedName>
    <definedName name="SasekiShimei">#REF!</definedName>
    <definedName name="SasekiYubin" localSheetId="0">#REF!</definedName>
    <definedName name="SasekiYubin" localSheetId="1">#REF!</definedName>
    <definedName name="SasekiYubin" localSheetId="2">#REF!</definedName>
    <definedName name="SasekiYubin" localSheetId="3">#REF!</definedName>
    <definedName name="SasekiYubin">#REF!</definedName>
    <definedName name="serv" localSheetId="0">#REF!</definedName>
    <definedName name="serv" localSheetId="1">#REF!</definedName>
    <definedName name="serv" localSheetId="2">#REF!</definedName>
    <definedName name="serv" localSheetId="3">#REF!</definedName>
    <definedName name="serv">#REF!</definedName>
    <definedName name="serv_" localSheetId="0">#REF!</definedName>
    <definedName name="serv_" localSheetId="1">#REF!</definedName>
    <definedName name="serv_" localSheetId="2">#REF!</definedName>
    <definedName name="serv_" localSheetId="3">#REF!</definedName>
    <definedName name="serv_">#REF!</definedName>
    <definedName name="Serv_LIST" localSheetId="0">#REF!</definedName>
    <definedName name="Serv_LIST" localSheetId="1">#REF!</definedName>
    <definedName name="Serv_LIST" localSheetId="2">#REF!</definedName>
    <definedName name="Serv_LIST" localSheetId="3">#REF!</definedName>
    <definedName name="Serv_LIST">#REF!</definedName>
    <definedName name="servo1" localSheetId="0">#REF!</definedName>
    <definedName name="servo1" localSheetId="1">#REF!</definedName>
    <definedName name="servo1" localSheetId="2">#REF!</definedName>
    <definedName name="servo1" localSheetId="3">#REF!</definedName>
    <definedName name="servo1">#REF!</definedName>
    <definedName name="ShinseiFax" localSheetId="0">#REF!</definedName>
    <definedName name="ShinseiFax" localSheetId="1">#REF!</definedName>
    <definedName name="ShinseiFax" localSheetId="2">#REF!</definedName>
    <definedName name="ShinseiFax" localSheetId="3">#REF!</definedName>
    <definedName name="ShinseiFax">#REF!</definedName>
    <definedName name="ShinseiMeisyo" localSheetId="0">#REF!</definedName>
    <definedName name="ShinseiMeisyo" localSheetId="1">#REF!</definedName>
    <definedName name="ShinseiMeisyo" localSheetId="2">#REF!</definedName>
    <definedName name="ShinseiMeisyo" localSheetId="3">#REF!</definedName>
    <definedName name="ShinseiMeisyo">#REF!</definedName>
    <definedName name="ShinseiMeisyoKana" localSheetId="0">#REF!</definedName>
    <definedName name="ShinseiMeisyoKana" localSheetId="1">#REF!</definedName>
    <definedName name="ShinseiMeisyoKana" localSheetId="2">#REF!</definedName>
    <definedName name="ShinseiMeisyoKana" localSheetId="3">#REF!</definedName>
    <definedName name="ShinseiMeisyoKana">#REF!</definedName>
    <definedName name="ShinseiSyozai" localSheetId="0">#REF!</definedName>
    <definedName name="ShinseiSyozai" localSheetId="1">#REF!</definedName>
    <definedName name="ShinseiSyozai" localSheetId="2">#REF!</definedName>
    <definedName name="ShinseiSyozai" localSheetId="3">#REF!</definedName>
    <definedName name="ShinseiSyozai">#REF!</definedName>
    <definedName name="ShinseiTel" localSheetId="0">#REF!</definedName>
    <definedName name="ShinseiTel" localSheetId="1">#REF!</definedName>
    <definedName name="ShinseiTel" localSheetId="2">#REF!</definedName>
    <definedName name="ShinseiTel" localSheetId="3">#REF!</definedName>
    <definedName name="ShinseiTel">#REF!</definedName>
    <definedName name="ShinseiYubin" localSheetId="0">#REF!</definedName>
    <definedName name="ShinseiYubin" localSheetId="1">#REF!</definedName>
    <definedName name="ShinseiYubin" localSheetId="2">#REF!</definedName>
    <definedName name="ShinseiYubin" localSheetId="3">#REF!</definedName>
    <definedName name="ShinseiYubin">#REF!</definedName>
    <definedName name="siharai" localSheetId="0">#REF!</definedName>
    <definedName name="siharai" localSheetId="1">#REF!</definedName>
    <definedName name="siharai" localSheetId="2">#REF!</definedName>
    <definedName name="siharai" localSheetId="3">#REF!</definedName>
    <definedName name="siharai">#REF!</definedName>
    <definedName name="sikuchouson" localSheetId="0">#REF!</definedName>
    <definedName name="sikuchouson" localSheetId="1">#REF!</definedName>
    <definedName name="sikuchouson" localSheetId="2">#REF!</definedName>
    <definedName name="sikuchouson" localSheetId="3">#REF!</definedName>
    <definedName name="sikuchouson">#REF!</definedName>
    <definedName name="sinseisaki" localSheetId="0">#REF!</definedName>
    <definedName name="sinseisaki" localSheetId="1">#REF!</definedName>
    <definedName name="sinseisaki" localSheetId="2">#REF!</definedName>
    <definedName name="sinseisaki" localSheetId="3">#REF!</definedName>
    <definedName name="sinseisaki">#REF!</definedName>
    <definedName name="startNo">[1]main!#REF!</definedName>
    <definedName name="startNumber">[1]main!#REF!</definedName>
    <definedName name="ｔａｂｉｅ＿04" localSheetId="0">#REF!</definedName>
    <definedName name="ｔａｂｉｅ＿04" localSheetId="1">#REF!</definedName>
    <definedName name="ｔａｂｉｅ＿04" localSheetId="2">#REF!</definedName>
    <definedName name="ｔａｂｉｅ＿04" localSheetId="3">#REF!</definedName>
    <definedName name="ｔａｂｉｅ＿04">#REF!</definedName>
    <definedName name="table_03" localSheetId="0">#REF!</definedName>
    <definedName name="table_03" localSheetId="1">#REF!</definedName>
    <definedName name="table_03" localSheetId="2">#REF!</definedName>
    <definedName name="table_03" localSheetId="3">#REF!</definedName>
    <definedName name="table_03">#REF!</definedName>
    <definedName name="table_06" localSheetId="0">#REF!</definedName>
    <definedName name="table_06" localSheetId="1">#REF!</definedName>
    <definedName name="table_06" localSheetId="2">#REF!</definedName>
    <definedName name="table_06" localSheetId="3">#REF!</definedName>
    <definedName name="table_06">#REF!</definedName>
    <definedName name="table2_3" localSheetId="0">#REF!</definedName>
    <definedName name="table2_3" localSheetId="1">#REF!</definedName>
    <definedName name="table2_3" localSheetId="2">#REF!</definedName>
    <definedName name="table2_3" localSheetId="3">#REF!</definedName>
    <definedName name="table2_3">#REF!</definedName>
    <definedName name="tapi2" localSheetId="0">#REF!</definedName>
    <definedName name="tapi2" localSheetId="1">#REF!</definedName>
    <definedName name="tapi2" localSheetId="2">#REF!</definedName>
    <definedName name="tapi2" localSheetId="3">#REF!</definedName>
    <definedName name="tapi2">#REF!</definedName>
    <definedName name="tebie_07" localSheetId="0">#REF!</definedName>
    <definedName name="tebie_07" localSheetId="1">#REF!</definedName>
    <definedName name="tebie_07" localSheetId="2">#REF!</definedName>
    <definedName name="tebie_07" localSheetId="3">#REF!</definedName>
    <definedName name="tebie_07">#REF!</definedName>
    <definedName name="tebie_o7" localSheetId="0">#REF!</definedName>
    <definedName name="tebie_o7" localSheetId="1">#REF!</definedName>
    <definedName name="tebie_o7" localSheetId="2">#REF!</definedName>
    <definedName name="tebie_o7" localSheetId="3">#REF!</definedName>
    <definedName name="tebie_o7">#REF!</definedName>
    <definedName name="tebie07" localSheetId="0">#REF!</definedName>
    <definedName name="tebie07" localSheetId="1">#REF!</definedName>
    <definedName name="tebie07" localSheetId="2">#REF!</definedName>
    <definedName name="tebie07" localSheetId="3">#REF!</definedName>
    <definedName name="tebie07">#REF!</definedName>
    <definedName name="tebie08" localSheetId="0">#REF!</definedName>
    <definedName name="tebie08" localSheetId="1">#REF!</definedName>
    <definedName name="tebie08" localSheetId="2">#REF!</definedName>
    <definedName name="tebie08" localSheetId="3">#REF!</definedName>
    <definedName name="tebie08">#REF!</definedName>
    <definedName name="tebie33" localSheetId="0">#REF!</definedName>
    <definedName name="tebie33" localSheetId="1">#REF!</definedName>
    <definedName name="tebie33" localSheetId="2">#REF!</definedName>
    <definedName name="tebie33" localSheetId="3">#REF!</definedName>
    <definedName name="tebie33">#REF!</definedName>
    <definedName name="tebiroo" localSheetId="0">#REF!</definedName>
    <definedName name="tebiroo" localSheetId="1">#REF!</definedName>
    <definedName name="tebiroo" localSheetId="2">#REF!</definedName>
    <definedName name="tebiroo" localSheetId="3">#REF!</definedName>
    <definedName name="tebiroo">#REF!</definedName>
    <definedName name="teble" localSheetId="0">#REF!</definedName>
    <definedName name="teble" localSheetId="1">#REF!</definedName>
    <definedName name="teble" localSheetId="2">#REF!</definedName>
    <definedName name="teble" localSheetId="3">#REF!</definedName>
    <definedName name="teble">#REF!</definedName>
    <definedName name="teble_09" localSheetId="0">#REF!</definedName>
    <definedName name="teble_09" localSheetId="1">#REF!</definedName>
    <definedName name="teble_09" localSheetId="2">#REF!</definedName>
    <definedName name="teble_09" localSheetId="3">#REF!</definedName>
    <definedName name="teble_09">#REF!</definedName>
    <definedName name="teble77" localSheetId="0">#REF!</definedName>
    <definedName name="teble77" localSheetId="1">#REF!</definedName>
    <definedName name="teble77" localSheetId="2">#REF!</definedName>
    <definedName name="teble77" localSheetId="3">#REF!</definedName>
    <definedName name="teble77">#REF!</definedName>
    <definedName name="yokohama" localSheetId="0">#REF!</definedName>
    <definedName name="yokohama" localSheetId="1">#REF!</definedName>
    <definedName name="yokohama" localSheetId="2">#REF!</definedName>
    <definedName name="yokohama" localSheetId="3">#REF!</definedName>
    <definedName name="yokohama">#REF!</definedName>
    <definedName name="あ" localSheetId="0">#REF!</definedName>
    <definedName name="あ" localSheetId="1">#REF!</definedName>
    <definedName name="あ" localSheetId="2">#REF!</definedName>
    <definedName name="あ" localSheetId="3">#REF!</definedName>
    <definedName name="あ">#REF!</definedName>
    <definedName name="アア" localSheetId="0">#REF!</definedName>
    <definedName name="アア" localSheetId="1">#REF!</definedName>
    <definedName name="アア" localSheetId="2">#REF!</definedName>
    <definedName name="アア" localSheetId="3">#REF!</definedName>
    <definedName name="アア">#REF!</definedName>
    <definedName name="こ" localSheetId="0">#REF!</definedName>
    <definedName name="こ" localSheetId="1">#REF!</definedName>
    <definedName name="こ" localSheetId="2">#REF!</definedName>
    <definedName name="こ" localSheetId="3">#REF!</definedName>
    <definedName name="こ">#REF!</definedName>
    <definedName name="医療型障害児入所施設">選択肢!$B$32:$K$32</definedName>
    <definedName name="一般相談支援事業">選択肢!$B$22:$K$22</definedName>
    <definedName name="看護時間" localSheetId="0">#REF!</definedName>
    <definedName name="看護時間" localSheetId="1">#REF!</definedName>
    <definedName name="看護時間" localSheetId="2">#REF!</definedName>
    <definedName name="看護時間" localSheetId="3">#REF!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0">#REF!</definedName>
    <definedName name="食事" localSheetId="1">#REF!</definedName>
    <definedName name="食事" localSheetId="2">#REF!</definedName>
    <definedName name="食事" localSheetId="3">#REF!</definedName>
    <definedName name="食事">#REF!</definedName>
    <definedName name="生活介護">選択肢!$B$7:$K$7</definedName>
    <definedName name="生活訓練">選択肢!$B$17:$K$17</definedName>
    <definedName name="体制等状況一覧" localSheetId="0">#REF!</definedName>
    <definedName name="体制等状況一覧" localSheetId="1">#REF!</definedName>
    <definedName name="体制等状況一覧" localSheetId="2">#REF!</definedName>
    <definedName name="体制等状況一覧" localSheetId="3">#REF!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0">#REF!</definedName>
    <definedName name="町っ油" localSheetId="1">#REF!</definedName>
    <definedName name="町っ油" localSheetId="2">#REF!</definedName>
    <definedName name="町っ油" localSheetId="3">#REF!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0">#REF!</definedName>
    <definedName name="利用日数記入例" localSheetId="1">#REF!</definedName>
    <definedName name="利用日数記入例" localSheetId="2">#REF!</definedName>
    <definedName name="利用日数記入例" localSheetId="3">#REF!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47" l="1"/>
  <c r="AL50" i="47" s="1"/>
  <c r="AG46" i="47"/>
  <c r="AG50" i="47" s="1"/>
  <c r="AA46" i="47"/>
  <c r="AA50" i="47" s="1"/>
  <c r="U46" i="47"/>
  <c r="U50" i="47" s="1"/>
  <c r="O46" i="47"/>
  <c r="R49" i="47" s="1"/>
  <c r="I46" i="47"/>
  <c r="L49" i="47" s="1"/>
  <c r="E46" i="47"/>
  <c r="F49" i="47" s="1"/>
  <c r="C46" i="47"/>
  <c r="D49" i="47" s="1"/>
  <c r="AJ39" i="47"/>
  <c r="AL38" i="47"/>
  <c r="E43" i="47" s="1"/>
  <c r="AJ38" i="47"/>
  <c r="AJ31" i="47"/>
  <c r="AI31" i="47"/>
  <c r="AH31" i="47"/>
  <c r="AG31" i="47"/>
  <c r="AF31" i="47"/>
  <c r="AE31" i="47"/>
  <c r="AD31" i="47"/>
  <c r="AC31" i="47"/>
  <c r="AB31" i="47"/>
  <c r="AA31" i="47"/>
  <c r="Z31" i="47"/>
  <c r="Y31" i="47"/>
  <c r="X31" i="47"/>
  <c r="W31" i="47"/>
  <c r="V31" i="47"/>
  <c r="U31" i="47"/>
  <c r="T31" i="47"/>
  <c r="S31" i="47"/>
  <c r="R31" i="47"/>
  <c r="Q31" i="47"/>
  <c r="P31" i="47"/>
  <c r="O31" i="47"/>
  <c r="N31" i="47"/>
  <c r="M31" i="47"/>
  <c r="L31" i="47"/>
  <c r="K31" i="47"/>
  <c r="J31" i="47"/>
  <c r="I31" i="47"/>
  <c r="H31" i="47"/>
  <c r="G31" i="47"/>
  <c r="F31" i="47"/>
  <c r="AK31" i="47" s="1"/>
  <c r="AL31" i="47" s="1"/>
  <c r="AK30" i="47"/>
  <c r="AL30" i="47" s="1"/>
  <c r="AK29" i="47"/>
  <c r="AL29" i="47" s="1"/>
  <c r="AL28" i="47"/>
  <c r="AK28" i="47"/>
  <c r="AK27" i="47"/>
  <c r="AL27" i="47" s="1"/>
  <c r="AL26" i="47"/>
  <c r="AK26" i="47"/>
  <c r="AL25" i="47"/>
  <c r="AK25" i="47"/>
  <c r="AL24" i="47"/>
  <c r="AK24" i="47"/>
  <c r="AL23" i="47"/>
  <c r="AK23" i="47"/>
  <c r="AK22" i="47"/>
  <c r="AL22" i="47" s="1"/>
  <c r="AK21" i="47"/>
  <c r="AL21" i="47" s="1"/>
  <c r="AL20" i="47"/>
  <c r="AK20" i="47"/>
  <c r="AK19" i="47"/>
  <c r="AL19" i="47" s="1"/>
  <c r="AL18" i="47"/>
  <c r="AK18" i="47"/>
  <c r="AL17" i="47"/>
  <c r="AK17" i="47"/>
  <c r="AL16" i="47"/>
  <c r="AK16" i="47"/>
  <c r="AL15" i="47"/>
  <c r="AK15" i="47"/>
  <c r="AK14" i="47"/>
  <c r="AL14" i="47" s="1"/>
  <c r="AK13" i="47"/>
  <c r="AL13" i="47" s="1"/>
  <c r="AL12" i="47"/>
  <c r="AK12" i="47"/>
  <c r="AK11" i="47"/>
  <c r="AL11" i="47" s="1"/>
  <c r="AG10" i="47"/>
  <c r="AF10" i="47"/>
  <c r="AE10" i="47"/>
  <c r="AD10" i="47"/>
  <c r="AC10" i="47"/>
  <c r="AB10" i="47"/>
  <c r="AA10" i="47"/>
  <c r="Z10" i="47"/>
  <c r="Y10" i="47"/>
  <c r="X10" i="47"/>
  <c r="W10" i="47"/>
  <c r="V10" i="47"/>
  <c r="U10" i="47"/>
  <c r="T10" i="47"/>
  <c r="S10" i="47"/>
  <c r="R10" i="47"/>
  <c r="Q10" i="47"/>
  <c r="P10" i="47"/>
  <c r="O10" i="47"/>
  <c r="N10" i="47"/>
  <c r="M10" i="47"/>
  <c r="L10" i="47"/>
  <c r="K10" i="47"/>
  <c r="J10" i="47"/>
  <c r="I10" i="47"/>
  <c r="H10" i="47"/>
  <c r="G10" i="47"/>
  <c r="F10" i="47"/>
  <c r="AH10" i="47" s="1"/>
  <c r="AJ9" i="47"/>
  <c r="AI9" i="47"/>
  <c r="AG9" i="47"/>
  <c r="AF9" i="47"/>
  <c r="AE9" i="47"/>
  <c r="AD9" i="47"/>
  <c r="AC9" i="47"/>
  <c r="AB9" i="47"/>
  <c r="AA9" i="47"/>
  <c r="Z9" i="47"/>
  <c r="Y9" i="47"/>
  <c r="X9" i="47"/>
  <c r="W9" i="47"/>
  <c r="V9" i="47"/>
  <c r="U9" i="47"/>
  <c r="T9" i="47"/>
  <c r="S9" i="47"/>
  <c r="R9" i="47"/>
  <c r="Q9" i="47"/>
  <c r="P9" i="47"/>
  <c r="O9" i="47"/>
  <c r="N9" i="47"/>
  <c r="M9" i="47"/>
  <c r="L9" i="47"/>
  <c r="K9" i="47"/>
  <c r="J9" i="47"/>
  <c r="I9" i="47"/>
  <c r="H9" i="47"/>
  <c r="G9" i="47"/>
  <c r="F9" i="47"/>
  <c r="AH9" i="47" s="1"/>
  <c r="C52" i="46"/>
  <c r="AL51" i="46"/>
  <c r="R51" i="46"/>
  <c r="O51" i="46"/>
  <c r="L51" i="46"/>
  <c r="F51" i="46"/>
  <c r="E51" i="46"/>
  <c r="D51" i="46"/>
  <c r="C51" i="46"/>
  <c r="AL50" i="46"/>
  <c r="R50" i="46"/>
  <c r="O50" i="46"/>
  <c r="L50" i="46"/>
  <c r="F50" i="46"/>
  <c r="E50" i="46"/>
  <c r="D50" i="46"/>
  <c r="C50" i="46"/>
  <c r="AL48" i="46"/>
  <c r="AM51" i="46" s="1"/>
  <c r="AG48" i="46"/>
  <c r="AJ51" i="46" s="1"/>
  <c r="AA48" i="46"/>
  <c r="AD51" i="46" s="1"/>
  <c r="U48" i="46"/>
  <c r="X51" i="46" s="1"/>
  <c r="O48" i="46"/>
  <c r="I48" i="46"/>
  <c r="I51" i="46" s="1"/>
  <c r="E48" i="46"/>
  <c r="C48" i="46"/>
  <c r="AJ41" i="46"/>
  <c r="AJ40" i="46"/>
  <c r="AL40" i="46" s="1"/>
  <c r="AJ32" i="46"/>
  <c r="AI32" i="46"/>
  <c r="AH32" i="46"/>
  <c r="AG32" i="46"/>
  <c r="AF32" i="46"/>
  <c r="AE32" i="46"/>
  <c r="AD32" i="46"/>
  <c r="AC32" i="46"/>
  <c r="AB32" i="46"/>
  <c r="AA32" i="46"/>
  <c r="Z32" i="46"/>
  <c r="Y32" i="46"/>
  <c r="X32" i="46"/>
  <c r="W32" i="46"/>
  <c r="V32" i="46"/>
  <c r="U32" i="46"/>
  <c r="T32" i="46"/>
  <c r="S32" i="46"/>
  <c r="R32" i="46"/>
  <c r="Q32" i="46"/>
  <c r="P32" i="46"/>
  <c r="O32" i="46"/>
  <c r="N32" i="46"/>
  <c r="M32" i="46"/>
  <c r="L32" i="46"/>
  <c r="K32" i="46"/>
  <c r="J32" i="46"/>
  <c r="I32" i="46"/>
  <c r="H32" i="46"/>
  <c r="G32" i="46"/>
  <c r="AK32" i="46" s="1"/>
  <c r="AL32" i="46" s="1"/>
  <c r="F32" i="46"/>
  <c r="AK31" i="46"/>
  <c r="AL31" i="46" s="1"/>
  <c r="AK30" i="46"/>
  <c r="AL30" i="46" s="1"/>
  <c r="AL29" i="46"/>
  <c r="AK29" i="46"/>
  <c r="AK28" i="46"/>
  <c r="AL28" i="46" s="1"/>
  <c r="AK27" i="46"/>
  <c r="AL27" i="46" s="1"/>
  <c r="AK26" i="46"/>
  <c r="AL26" i="46" s="1"/>
  <c r="AL25" i="46"/>
  <c r="AK25" i="46"/>
  <c r="AL24" i="46"/>
  <c r="AK24" i="46"/>
  <c r="AK23" i="46"/>
  <c r="AL23" i="46" s="1"/>
  <c r="AK22" i="46"/>
  <c r="AL22" i="46" s="1"/>
  <c r="AL21" i="46"/>
  <c r="AK21" i="46"/>
  <c r="AK20" i="46"/>
  <c r="AL20" i="46" s="1"/>
  <c r="AK19" i="46"/>
  <c r="AL19" i="46" s="1"/>
  <c r="AK18" i="46"/>
  <c r="AL18" i="46" s="1"/>
  <c r="AL17" i="46"/>
  <c r="AK17" i="46"/>
  <c r="AL16" i="46"/>
  <c r="AK16" i="46"/>
  <c r="AK15" i="46"/>
  <c r="AL15" i="46" s="1"/>
  <c r="AK14" i="46"/>
  <c r="I52" i="46" s="1"/>
  <c r="AL13" i="46"/>
  <c r="AK13" i="46"/>
  <c r="E52" i="46" s="1"/>
  <c r="AK12" i="46"/>
  <c r="AL12" i="46" s="1"/>
  <c r="AI11" i="46"/>
  <c r="AH11" i="46"/>
  <c r="AG11" i="46"/>
  <c r="AF11" i="46"/>
  <c r="AE11" i="46"/>
  <c r="AD11" i="46"/>
  <c r="AC11" i="46"/>
  <c r="AB11" i="46"/>
  <c r="AA11" i="46"/>
  <c r="Z11" i="46"/>
  <c r="Y11" i="46"/>
  <c r="X11" i="46"/>
  <c r="W11" i="46"/>
  <c r="V11" i="46"/>
  <c r="U11" i="46"/>
  <c r="T11" i="46"/>
  <c r="S11" i="46"/>
  <c r="R11" i="46"/>
  <c r="Q11" i="46"/>
  <c r="P11" i="46"/>
  <c r="O11" i="46"/>
  <c r="N11" i="46"/>
  <c r="M11" i="46"/>
  <c r="L11" i="46"/>
  <c r="K11" i="46"/>
  <c r="J11" i="46"/>
  <c r="I11" i="46"/>
  <c r="H11" i="46"/>
  <c r="G11" i="46"/>
  <c r="F11" i="46"/>
  <c r="AJ11" i="46" s="1"/>
  <c r="AG10" i="46"/>
  <c r="AF10" i="46"/>
  <c r="AE10" i="46"/>
  <c r="AD10" i="46"/>
  <c r="AC10" i="46"/>
  <c r="AB10" i="46"/>
  <c r="AA10" i="46"/>
  <c r="Z10" i="46"/>
  <c r="Y10" i="46"/>
  <c r="X10" i="46"/>
  <c r="W10" i="46"/>
  <c r="V10" i="46"/>
  <c r="U10" i="46"/>
  <c r="T10" i="46"/>
  <c r="S10" i="46"/>
  <c r="R10" i="46"/>
  <c r="Q10" i="46"/>
  <c r="P10" i="46"/>
  <c r="O10" i="46"/>
  <c r="N10" i="46"/>
  <c r="M10" i="46"/>
  <c r="L10" i="46"/>
  <c r="K10" i="46"/>
  <c r="J10" i="46"/>
  <c r="I10" i="46"/>
  <c r="H10" i="46"/>
  <c r="G10" i="46"/>
  <c r="F10" i="46"/>
  <c r="AJ10" i="46" s="1"/>
  <c r="O51" i="45"/>
  <c r="AJ50" i="45"/>
  <c r="AG50" i="45"/>
  <c r="AA50" i="45"/>
  <c r="F50" i="45"/>
  <c r="E50" i="45"/>
  <c r="D50" i="45"/>
  <c r="AJ49" i="45"/>
  <c r="AG49" i="45"/>
  <c r="AA49" i="45"/>
  <c r="F49" i="45"/>
  <c r="E49" i="45"/>
  <c r="D49" i="45"/>
  <c r="AL47" i="45"/>
  <c r="AL50" i="45" s="1"/>
  <c r="AG47" i="45"/>
  <c r="AG51" i="45" s="1"/>
  <c r="AA47" i="45"/>
  <c r="AD50" i="45" s="1"/>
  <c r="U47" i="45"/>
  <c r="X50" i="45" s="1"/>
  <c r="O47" i="45"/>
  <c r="R50" i="45" s="1"/>
  <c r="I47" i="45"/>
  <c r="I51" i="45" s="1"/>
  <c r="E47" i="45"/>
  <c r="C47" i="45"/>
  <c r="C51" i="45" s="1"/>
  <c r="AJ40" i="45"/>
  <c r="AJ39" i="45"/>
  <c r="AL39" i="45" s="1"/>
  <c r="AJ32" i="45"/>
  <c r="AI32" i="45"/>
  <c r="AH32" i="45"/>
  <c r="AG32" i="45"/>
  <c r="AF32" i="45"/>
  <c r="AE32" i="45"/>
  <c r="AD32" i="45"/>
  <c r="AC32" i="45"/>
  <c r="AB32" i="45"/>
  <c r="AA32" i="45"/>
  <c r="Z32" i="45"/>
  <c r="Y32" i="45"/>
  <c r="X32" i="45"/>
  <c r="W32" i="45"/>
  <c r="V32" i="45"/>
  <c r="U32" i="45"/>
  <c r="T32" i="45"/>
  <c r="S32" i="45"/>
  <c r="R32" i="45"/>
  <c r="Q32" i="45"/>
  <c r="P32" i="45"/>
  <c r="O32" i="45"/>
  <c r="N32" i="45"/>
  <c r="AK32" i="45" s="1"/>
  <c r="AL32" i="45" s="1"/>
  <c r="M32" i="45"/>
  <c r="L32" i="45"/>
  <c r="K32" i="45"/>
  <c r="J32" i="45"/>
  <c r="I32" i="45"/>
  <c r="H32" i="45"/>
  <c r="G32" i="45"/>
  <c r="F32" i="45"/>
  <c r="AK31" i="45"/>
  <c r="AL30" i="45"/>
  <c r="AK30" i="45"/>
  <c r="AK29" i="45"/>
  <c r="AL29" i="45" s="1"/>
  <c r="AK28" i="45"/>
  <c r="AL28" i="45" s="1"/>
  <c r="AK27" i="45"/>
  <c r="AK26" i="45"/>
  <c r="AL26" i="45" s="1"/>
  <c r="AK25" i="45"/>
  <c r="AL25" i="45" s="1"/>
  <c r="AK24" i="45"/>
  <c r="AL24" i="45" s="1"/>
  <c r="AK23" i="45"/>
  <c r="AL22" i="45"/>
  <c r="AK22" i="45"/>
  <c r="AK21" i="45"/>
  <c r="AL21" i="45" s="1"/>
  <c r="AK20" i="45"/>
  <c r="AL20" i="45" s="1"/>
  <c r="AK19" i="45"/>
  <c r="AK18" i="45"/>
  <c r="AL18" i="45" s="1"/>
  <c r="AK17" i="45"/>
  <c r="AL17" i="45" s="1"/>
  <c r="AK16" i="45"/>
  <c r="AL16" i="45" s="1"/>
  <c r="AK15" i="45"/>
  <c r="AL14" i="45"/>
  <c r="AK14" i="45"/>
  <c r="AK13" i="45"/>
  <c r="AL13" i="45" s="1"/>
  <c r="AK12" i="45"/>
  <c r="AL12" i="45" s="1"/>
  <c r="AJ11" i="45"/>
  <c r="AI11" i="45"/>
  <c r="AG11" i="45"/>
  <c r="AF11" i="45"/>
  <c r="AE11" i="45"/>
  <c r="AD11" i="45"/>
  <c r="AC11" i="45"/>
  <c r="AB11" i="45"/>
  <c r="AA11" i="45"/>
  <c r="Z11" i="45"/>
  <c r="Y11" i="45"/>
  <c r="X11" i="45"/>
  <c r="W11" i="45"/>
  <c r="V11" i="45"/>
  <c r="U11" i="45"/>
  <c r="T11" i="45"/>
  <c r="S11" i="45"/>
  <c r="R11" i="45"/>
  <c r="Q11" i="45"/>
  <c r="P11" i="45"/>
  <c r="O11" i="45"/>
  <c r="N11" i="45"/>
  <c r="M11" i="45"/>
  <c r="L11" i="45"/>
  <c r="K11" i="45"/>
  <c r="J11" i="45"/>
  <c r="I11" i="45"/>
  <c r="H11" i="45"/>
  <c r="G11" i="45"/>
  <c r="F11" i="45"/>
  <c r="AH11" i="45" s="1"/>
  <c r="AJ10" i="45"/>
  <c r="AG10" i="45"/>
  <c r="AF10" i="45"/>
  <c r="AE10" i="45"/>
  <c r="AD10" i="45"/>
  <c r="AC10" i="45"/>
  <c r="AB10" i="45"/>
  <c r="AA10" i="45"/>
  <c r="Z10" i="45"/>
  <c r="Y10" i="45"/>
  <c r="X10" i="45"/>
  <c r="W10" i="45"/>
  <c r="V10" i="45"/>
  <c r="U10" i="45"/>
  <c r="T10" i="45"/>
  <c r="S10" i="45"/>
  <c r="R10" i="45"/>
  <c r="Q10" i="45"/>
  <c r="P10" i="45"/>
  <c r="O10" i="45"/>
  <c r="N10" i="45"/>
  <c r="M10" i="45"/>
  <c r="L10" i="45"/>
  <c r="K10" i="45"/>
  <c r="J10" i="45"/>
  <c r="I10" i="45"/>
  <c r="H10" i="45"/>
  <c r="G10" i="45"/>
  <c r="F10" i="45"/>
  <c r="AL27" i="45" s="1"/>
  <c r="AG51" i="44"/>
  <c r="U51" i="44"/>
  <c r="AL50" i="44"/>
  <c r="AJ50" i="44"/>
  <c r="AD50" i="44"/>
  <c r="X50" i="44"/>
  <c r="U50" i="44"/>
  <c r="O50" i="44"/>
  <c r="AL49" i="44"/>
  <c r="AJ49" i="44"/>
  <c r="AD49" i="44"/>
  <c r="X49" i="44"/>
  <c r="U49" i="44"/>
  <c r="O49" i="44"/>
  <c r="AL47" i="44"/>
  <c r="AL51" i="44" s="1"/>
  <c r="AG47" i="44"/>
  <c r="AG50" i="44" s="1"/>
  <c r="AA47" i="44"/>
  <c r="AA50" i="44" s="1"/>
  <c r="U47" i="44"/>
  <c r="O47" i="44"/>
  <c r="R50" i="44" s="1"/>
  <c r="I47" i="44"/>
  <c r="L50" i="44" s="1"/>
  <c r="E47" i="44"/>
  <c r="F50" i="44" s="1"/>
  <c r="C47" i="44"/>
  <c r="D50" i="44" s="1"/>
  <c r="AJ40" i="44"/>
  <c r="AJ39" i="44"/>
  <c r="AL39" i="44" s="1"/>
  <c r="AJ32" i="44"/>
  <c r="AI32" i="44"/>
  <c r="AH32" i="44"/>
  <c r="AG32" i="44"/>
  <c r="AF32" i="44"/>
  <c r="AE32" i="44"/>
  <c r="AD32" i="44"/>
  <c r="AC32" i="44"/>
  <c r="AB32" i="44"/>
  <c r="AA32" i="44"/>
  <c r="Z32" i="44"/>
  <c r="Y32" i="44"/>
  <c r="X32" i="44"/>
  <c r="W32" i="44"/>
  <c r="V32" i="44"/>
  <c r="U32" i="44"/>
  <c r="T32" i="44"/>
  <c r="S32" i="44"/>
  <c r="R32" i="44"/>
  <c r="Q32" i="44"/>
  <c r="P32" i="44"/>
  <c r="O32" i="44"/>
  <c r="N32" i="44"/>
  <c r="M32" i="44"/>
  <c r="L32" i="44"/>
  <c r="K32" i="44"/>
  <c r="J32" i="44"/>
  <c r="I32" i="44"/>
  <c r="AK32" i="44" s="1"/>
  <c r="AL32" i="44" s="1"/>
  <c r="H32" i="44"/>
  <c r="G32" i="44"/>
  <c r="F32" i="44"/>
  <c r="AK31" i="44"/>
  <c r="AL31" i="44" s="1"/>
  <c r="AK30" i="44"/>
  <c r="AL30" i="44" s="1"/>
  <c r="AK29" i="44"/>
  <c r="AL29" i="44" s="1"/>
  <c r="AK28" i="44"/>
  <c r="AL28" i="44" s="1"/>
  <c r="AL27" i="44"/>
  <c r="AK27" i="44"/>
  <c r="AL26" i="44"/>
  <c r="AK26" i="44"/>
  <c r="AL25" i="44"/>
  <c r="AK25" i="44"/>
  <c r="AL24" i="44"/>
  <c r="AK24" i="44"/>
  <c r="AK23" i="44"/>
  <c r="AL23" i="44" s="1"/>
  <c r="AK22" i="44"/>
  <c r="AL22" i="44" s="1"/>
  <c r="AK21" i="44"/>
  <c r="AL21" i="44" s="1"/>
  <c r="AK20" i="44"/>
  <c r="AL20" i="44" s="1"/>
  <c r="AL19" i="44"/>
  <c r="AK19" i="44"/>
  <c r="AL18" i="44"/>
  <c r="AK18" i="44"/>
  <c r="AL17" i="44"/>
  <c r="AK17" i="44"/>
  <c r="AL16" i="44"/>
  <c r="AK16" i="44"/>
  <c r="AK15" i="44"/>
  <c r="AL15" i="44" s="1"/>
  <c r="AK14" i="44"/>
  <c r="AL14" i="44" s="1"/>
  <c r="AK13" i="44"/>
  <c r="AL13" i="44" s="1"/>
  <c r="AK12" i="44"/>
  <c r="AL12" i="44" s="1"/>
  <c r="AJ11" i="44"/>
  <c r="AH11" i="44"/>
  <c r="AG11" i="44"/>
  <c r="AF11" i="44"/>
  <c r="AE11" i="44"/>
  <c r="AD11" i="44"/>
  <c r="AC11" i="44"/>
  <c r="AB11" i="44"/>
  <c r="AA11" i="44"/>
  <c r="Z11" i="44"/>
  <c r="Y11" i="44"/>
  <c r="X11" i="44"/>
  <c r="W11" i="44"/>
  <c r="V11" i="44"/>
  <c r="U11" i="44"/>
  <c r="T11" i="44"/>
  <c r="S11" i="44"/>
  <c r="R11" i="44"/>
  <c r="Q11" i="44"/>
  <c r="P11" i="44"/>
  <c r="O11" i="44"/>
  <c r="N11" i="44"/>
  <c r="M11" i="44"/>
  <c r="L11" i="44"/>
  <c r="K11" i="44"/>
  <c r="J11" i="44"/>
  <c r="I11" i="44"/>
  <c r="H11" i="44"/>
  <c r="G11" i="44"/>
  <c r="F11" i="44"/>
  <c r="AI11" i="44" s="1"/>
  <c r="AG10" i="44"/>
  <c r="AF10" i="44"/>
  <c r="AE10" i="44"/>
  <c r="AD10" i="44"/>
  <c r="AC10" i="44"/>
  <c r="AB10" i="44"/>
  <c r="AA10" i="44"/>
  <c r="Z10" i="44"/>
  <c r="Y10" i="44"/>
  <c r="X10" i="44"/>
  <c r="W10" i="44"/>
  <c r="V10" i="44"/>
  <c r="U10" i="44"/>
  <c r="T10" i="44"/>
  <c r="S10" i="44"/>
  <c r="R10" i="44"/>
  <c r="Q10" i="44"/>
  <c r="P10" i="44"/>
  <c r="O10" i="44"/>
  <c r="N10" i="44"/>
  <c r="M10" i="44"/>
  <c r="L10" i="44"/>
  <c r="K10" i="44"/>
  <c r="J10" i="44"/>
  <c r="I10" i="44"/>
  <c r="H10" i="44"/>
  <c r="G10" i="44"/>
  <c r="F10" i="44"/>
  <c r="AJ10" i="44" s="1"/>
  <c r="AL50" i="43"/>
  <c r="AG50" i="43"/>
  <c r="AA50" i="43"/>
  <c r="O50" i="43"/>
  <c r="AJ49" i="43"/>
  <c r="AG49" i="43"/>
  <c r="AD49" i="43"/>
  <c r="AA49" i="43"/>
  <c r="U49" i="43"/>
  <c r="O49" i="43"/>
  <c r="L49" i="43"/>
  <c r="F49" i="43"/>
  <c r="E49" i="43"/>
  <c r="AJ48" i="43"/>
  <c r="AG48" i="43"/>
  <c r="AD48" i="43"/>
  <c r="AA48" i="43"/>
  <c r="U48" i="43"/>
  <c r="O48" i="43"/>
  <c r="L48" i="43"/>
  <c r="F48" i="43"/>
  <c r="E48" i="43"/>
  <c r="AL46" i="43"/>
  <c r="AM49" i="43" s="1"/>
  <c r="AG46" i="43"/>
  <c r="AA46" i="43"/>
  <c r="U46" i="43"/>
  <c r="U50" i="43" s="1"/>
  <c r="O46" i="43"/>
  <c r="R49" i="43" s="1"/>
  <c r="I46" i="43"/>
  <c r="I49" i="43" s="1"/>
  <c r="E46" i="43"/>
  <c r="C46" i="43"/>
  <c r="D49" i="43" s="1"/>
  <c r="AJ39" i="43"/>
  <c r="AL38" i="43"/>
  <c r="C43" i="43" s="1"/>
  <c r="AJ38" i="43"/>
  <c r="AJ31" i="43"/>
  <c r="AI31" i="43"/>
  <c r="AH31" i="43"/>
  <c r="AG31" i="43"/>
  <c r="AF31" i="43"/>
  <c r="AE31" i="43"/>
  <c r="AD31" i="43"/>
  <c r="AC31" i="43"/>
  <c r="AB31" i="43"/>
  <c r="AA31" i="43"/>
  <c r="Z31" i="43"/>
  <c r="Y31" i="43"/>
  <c r="X31" i="43"/>
  <c r="W31" i="43"/>
  <c r="V31" i="43"/>
  <c r="U31" i="43"/>
  <c r="AK31" i="43" s="1"/>
  <c r="AL31" i="43" s="1"/>
  <c r="T31" i="43"/>
  <c r="S31" i="43"/>
  <c r="R31" i="43"/>
  <c r="Q31" i="43"/>
  <c r="P31" i="43"/>
  <c r="O31" i="43"/>
  <c r="N31" i="43"/>
  <c r="M31" i="43"/>
  <c r="L31" i="43"/>
  <c r="K31" i="43"/>
  <c r="J31" i="43"/>
  <c r="I31" i="43"/>
  <c r="H31" i="43"/>
  <c r="G31" i="43"/>
  <c r="F31" i="43"/>
  <c r="AL30" i="43"/>
  <c r="AK30" i="43"/>
  <c r="AK29" i="43"/>
  <c r="AL29" i="43" s="1"/>
  <c r="AK28" i="43"/>
  <c r="AL28" i="43" s="1"/>
  <c r="AK27" i="43"/>
  <c r="AL27" i="43" s="1"/>
  <c r="AL26" i="43"/>
  <c r="AK26" i="43"/>
  <c r="AL25" i="43"/>
  <c r="AK25" i="43"/>
  <c r="AK24" i="43"/>
  <c r="AL24" i="43" s="1"/>
  <c r="AK23" i="43"/>
  <c r="AL23" i="43" s="1"/>
  <c r="AL22" i="43"/>
  <c r="AK22" i="43"/>
  <c r="AK21" i="43"/>
  <c r="AL21" i="43" s="1"/>
  <c r="AK20" i="43"/>
  <c r="AL20" i="43" s="1"/>
  <c r="AK19" i="43"/>
  <c r="AL19" i="43" s="1"/>
  <c r="AL18" i="43"/>
  <c r="AK18" i="43"/>
  <c r="AL17" i="43"/>
  <c r="AK17" i="43"/>
  <c r="AK16" i="43"/>
  <c r="AL16" i="43" s="1"/>
  <c r="AK15" i="43"/>
  <c r="AL15" i="43" s="1"/>
  <c r="AL14" i="43"/>
  <c r="AK14" i="43"/>
  <c r="E50" i="43" s="1"/>
  <c r="AK13" i="43"/>
  <c r="AL13" i="43" s="1"/>
  <c r="AK12" i="43"/>
  <c r="AL12" i="43" s="1"/>
  <c r="AK11" i="43"/>
  <c r="AL11" i="43" s="1"/>
  <c r="AJ10" i="43"/>
  <c r="AH10" i="43"/>
  <c r="AG10" i="43"/>
  <c r="AF10" i="43"/>
  <c r="AE10" i="43"/>
  <c r="AD10" i="43"/>
  <c r="AC10" i="43"/>
  <c r="AB10" i="43"/>
  <c r="AA10" i="43"/>
  <c r="Z10" i="43"/>
  <c r="Y10" i="43"/>
  <c r="X10" i="43"/>
  <c r="W10" i="43"/>
  <c r="V10" i="43"/>
  <c r="U10" i="43"/>
  <c r="T10" i="43"/>
  <c r="S10" i="43"/>
  <c r="R10" i="43"/>
  <c r="Q10" i="43"/>
  <c r="P10" i="43"/>
  <c r="O10" i="43"/>
  <c r="N10" i="43"/>
  <c r="M10" i="43"/>
  <c r="L10" i="43"/>
  <c r="K10" i="43"/>
  <c r="J10" i="43"/>
  <c r="I10" i="43"/>
  <c r="H10" i="43"/>
  <c r="G10" i="43"/>
  <c r="F10" i="43"/>
  <c r="AI10" i="43" s="1"/>
  <c r="AJ9" i="43"/>
  <c r="AI9" i="43"/>
  <c r="AG9" i="43"/>
  <c r="AF9" i="43"/>
  <c r="AE9" i="43"/>
  <c r="AD9" i="43"/>
  <c r="AC9" i="43"/>
  <c r="AB9" i="43"/>
  <c r="AA9" i="43"/>
  <c r="Z9" i="43"/>
  <c r="Y9" i="43"/>
  <c r="X9" i="43"/>
  <c r="W9" i="43"/>
  <c r="V9" i="43"/>
  <c r="U9" i="43"/>
  <c r="T9" i="43"/>
  <c r="S9" i="43"/>
  <c r="R9" i="43"/>
  <c r="Q9" i="43"/>
  <c r="P9" i="43"/>
  <c r="O9" i="43"/>
  <c r="N9" i="43"/>
  <c r="M9" i="43"/>
  <c r="L9" i="43"/>
  <c r="K9" i="43"/>
  <c r="J9" i="43"/>
  <c r="I9" i="43"/>
  <c r="H9" i="43"/>
  <c r="G9" i="43"/>
  <c r="F9" i="43"/>
  <c r="AH9" i="43" s="1"/>
  <c r="AJ31" i="42"/>
  <c r="AI31" i="42"/>
  <c r="AH31" i="42"/>
  <c r="AG31" i="42"/>
  <c r="AF31" i="42"/>
  <c r="AE31" i="42"/>
  <c r="AD31" i="42"/>
  <c r="AC31" i="42"/>
  <c r="AB31" i="42"/>
  <c r="AA31" i="42"/>
  <c r="Z31" i="42"/>
  <c r="Y31" i="42"/>
  <c r="X31" i="42"/>
  <c r="W31" i="42"/>
  <c r="V31" i="42"/>
  <c r="U31" i="42"/>
  <c r="T31" i="42"/>
  <c r="S31" i="42"/>
  <c r="R31" i="42"/>
  <c r="Q31" i="42"/>
  <c r="P31" i="42"/>
  <c r="O31" i="42"/>
  <c r="N31" i="42"/>
  <c r="M31" i="42"/>
  <c r="L31" i="42"/>
  <c r="AK31" i="42" s="1"/>
  <c r="AL31" i="42" s="1"/>
  <c r="K31" i="42"/>
  <c r="J31" i="42"/>
  <c r="I31" i="42"/>
  <c r="H31" i="42"/>
  <c r="G31" i="42"/>
  <c r="F31" i="42"/>
  <c r="AK30" i="42"/>
  <c r="AL30" i="42" s="1"/>
  <c r="AK29" i="42"/>
  <c r="AL29" i="42" s="1"/>
  <c r="AK28" i="42"/>
  <c r="AL28" i="42" s="1"/>
  <c r="AL27" i="42"/>
  <c r="AK27" i="42"/>
  <c r="AK26" i="42"/>
  <c r="AL26" i="42" s="1"/>
  <c r="AK25" i="42"/>
  <c r="AK24" i="42"/>
  <c r="AK23" i="42"/>
  <c r="AL23" i="42" s="1"/>
  <c r="AK22" i="42"/>
  <c r="AL22" i="42" s="1"/>
  <c r="AK21" i="42"/>
  <c r="AL21" i="42" s="1"/>
  <c r="AK20" i="42"/>
  <c r="AL20" i="42" s="1"/>
  <c r="AL19" i="42"/>
  <c r="AK19" i="42"/>
  <c r="AK18" i="42"/>
  <c r="AL18" i="42" s="1"/>
  <c r="AK17" i="42"/>
  <c r="AK16" i="42"/>
  <c r="AK15" i="42"/>
  <c r="AL15" i="42" s="1"/>
  <c r="AK14" i="42"/>
  <c r="AL14" i="42" s="1"/>
  <c r="AK13" i="42"/>
  <c r="AL13" i="42" s="1"/>
  <c r="AK12" i="42"/>
  <c r="AL12" i="42" s="1"/>
  <c r="AL11" i="42"/>
  <c r="AK11" i="42"/>
  <c r="AJ10" i="42"/>
  <c r="AI10" i="42"/>
  <c r="AG10" i="42"/>
  <c r="AF10" i="42"/>
  <c r="AE10" i="42"/>
  <c r="AD10" i="42"/>
  <c r="AC10" i="42"/>
  <c r="AB10" i="42"/>
  <c r="AA10" i="42"/>
  <c r="Z10" i="42"/>
  <c r="Y10" i="42"/>
  <c r="X10" i="42"/>
  <c r="W10" i="42"/>
  <c r="V10" i="42"/>
  <c r="U10" i="42"/>
  <c r="T10" i="42"/>
  <c r="S10" i="42"/>
  <c r="R10" i="42"/>
  <c r="Q10" i="42"/>
  <c r="P10" i="42"/>
  <c r="O10" i="42"/>
  <c r="N10" i="42"/>
  <c r="M10" i="42"/>
  <c r="L10" i="42"/>
  <c r="K10" i="42"/>
  <c r="J10" i="42"/>
  <c r="I10" i="42"/>
  <c r="H10" i="42"/>
  <c r="G10" i="42"/>
  <c r="F10" i="42"/>
  <c r="AH10" i="42" s="1"/>
  <c r="AI9" i="42"/>
  <c r="AH9" i="42"/>
  <c r="AG9" i="42"/>
  <c r="AF9" i="42"/>
  <c r="AE9" i="42"/>
  <c r="AD9" i="42"/>
  <c r="AC9" i="42"/>
  <c r="AB9" i="42"/>
  <c r="AA9" i="42"/>
  <c r="Z9" i="42"/>
  <c r="Y9" i="42"/>
  <c r="X9" i="42"/>
  <c r="W9" i="42"/>
  <c r="V9" i="42"/>
  <c r="U9" i="42"/>
  <c r="T9" i="42"/>
  <c r="S9" i="42"/>
  <c r="R9" i="42"/>
  <c r="Q9" i="42"/>
  <c r="P9" i="42"/>
  <c r="O9" i="42"/>
  <c r="N9" i="42"/>
  <c r="M9" i="42"/>
  <c r="L9" i="42"/>
  <c r="K9" i="42"/>
  <c r="J9" i="42"/>
  <c r="I9" i="42"/>
  <c r="H9" i="42"/>
  <c r="G9" i="42"/>
  <c r="F9" i="42"/>
  <c r="AJ9" i="42" s="1"/>
  <c r="C45" i="46" l="1"/>
  <c r="E45" i="46"/>
  <c r="E44" i="45"/>
  <c r="C44" i="45"/>
  <c r="E44" i="44"/>
  <c r="I44" i="44"/>
  <c r="C44" i="44"/>
  <c r="O52" i="46"/>
  <c r="X48" i="43"/>
  <c r="X49" i="43"/>
  <c r="AG49" i="44"/>
  <c r="C49" i="45"/>
  <c r="C50" i="45"/>
  <c r="I50" i="46"/>
  <c r="U52" i="46"/>
  <c r="AI10" i="47"/>
  <c r="U48" i="47"/>
  <c r="U49" i="47"/>
  <c r="AA52" i="46"/>
  <c r="AJ10" i="47"/>
  <c r="X48" i="47"/>
  <c r="X49" i="47"/>
  <c r="AG52" i="46"/>
  <c r="AA48" i="47"/>
  <c r="AA49" i="47"/>
  <c r="AD48" i="47"/>
  <c r="AD49" i="47"/>
  <c r="AL52" i="46"/>
  <c r="AG48" i="47"/>
  <c r="AG49" i="47"/>
  <c r="AM50" i="45"/>
  <c r="E51" i="45"/>
  <c r="AM49" i="44"/>
  <c r="AM50" i="44"/>
  <c r="C49" i="44"/>
  <c r="C50" i="44"/>
  <c r="C51" i="44"/>
  <c r="I49" i="45"/>
  <c r="I50" i="45"/>
  <c r="U51" i="45"/>
  <c r="AH10" i="46"/>
  <c r="U50" i="46"/>
  <c r="U51" i="46"/>
  <c r="AL48" i="43"/>
  <c r="AL49" i="43"/>
  <c r="D49" i="44"/>
  <c r="E51" i="44"/>
  <c r="L49" i="45"/>
  <c r="L50" i="45"/>
  <c r="AA51" i="45"/>
  <c r="AI10" i="46"/>
  <c r="X50" i="46"/>
  <c r="AJ48" i="47"/>
  <c r="AJ49" i="47"/>
  <c r="AL48" i="47"/>
  <c r="AL49" i="47"/>
  <c r="AL16" i="42"/>
  <c r="AL24" i="42"/>
  <c r="AM48" i="43"/>
  <c r="E49" i="44"/>
  <c r="E50" i="44"/>
  <c r="I51" i="44"/>
  <c r="O49" i="45"/>
  <c r="O50" i="45"/>
  <c r="AA50" i="46"/>
  <c r="AA51" i="46"/>
  <c r="C48" i="43"/>
  <c r="C49" i="43"/>
  <c r="C50" i="43"/>
  <c r="F49" i="44"/>
  <c r="O51" i="44"/>
  <c r="R49" i="45"/>
  <c r="AL51" i="45"/>
  <c r="AD50" i="46"/>
  <c r="AM48" i="47"/>
  <c r="AM49" i="47"/>
  <c r="AM49" i="45"/>
  <c r="AL15" i="45"/>
  <c r="AL23" i="45"/>
  <c r="AL31" i="45"/>
  <c r="AL17" i="42"/>
  <c r="AL25" i="42"/>
  <c r="D48" i="43"/>
  <c r="I49" i="44"/>
  <c r="I50" i="44"/>
  <c r="AH10" i="45"/>
  <c r="U49" i="45"/>
  <c r="U50" i="45"/>
  <c r="AG50" i="46"/>
  <c r="AG51" i="46"/>
  <c r="C48" i="47"/>
  <c r="C49" i="47"/>
  <c r="C50" i="47"/>
  <c r="I50" i="43"/>
  <c r="L49" i="44"/>
  <c r="AA51" i="44"/>
  <c r="AI10" i="45"/>
  <c r="AL19" i="45"/>
  <c r="X49" i="45"/>
  <c r="AJ50" i="46"/>
  <c r="D48" i="47"/>
  <c r="E50" i="47"/>
  <c r="E48" i="47"/>
  <c r="E49" i="47"/>
  <c r="I50" i="47"/>
  <c r="I48" i="43"/>
  <c r="AH10" i="44"/>
  <c r="R49" i="44"/>
  <c r="AD49" i="45"/>
  <c r="AL14" i="46"/>
  <c r="AM50" i="46"/>
  <c r="F48" i="47"/>
  <c r="O50" i="47"/>
  <c r="I48" i="47"/>
  <c r="I49" i="47"/>
  <c r="L48" i="47"/>
  <c r="AI10" i="44"/>
  <c r="R48" i="43"/>
  <c r="AA49" i="44"/>
  <c r="AL49" i="45"/>
  <c r="C43" i="47"/>
  <c r="O48" i="47"/>
  <c r="O49" i="47"/>
  <c r="R48" i="47"/>
</calcChain>
</file>

<file path=xl/sharedStrings.xml><?xml version="1.0" encoding="utf-8"?>
<sst xmlns="http://schemas.openxmlformats.org/spreadsheetml/2006/main" count="1540" uniqueCount="517">
  <si>
    <t>　　４　相談支援専門員については、相談支援従事者初任者研修または現任研修を修了した旨の証明書を添付すること。</t>
    <rPh sb="32" eb="34">
      <t>ゲンニン</t>
    </rPh>
    <rPh sb="34" eb="36">
      <t>ケンシュウ</t>
    </rPh>
    <rPh sb="37" eb="39">
      <t>シュウリョウ</t>
    </rPh>
    <phoneticPr fontId="2"/>
  </si>
  <si>
    <t>　　３　サービス管理責任者については、サービス管理責任者研修を修了した旨の証明書を添付すること。</t>
    <rPh sb="8" eb="10">
      <t>カンリ</t>
    </rPh>
    <rPh sb="10" eb="13">
      <t>セキニンシャ</t>
    </rPh>
    <rPh sb="23" eb="25">
      <t>カンリ</t>
    </rPh>
    <rPh sb="25" eb="28">
      <t>セキニンシャ</t>
    </rPh>
    <rPh sb="28" eb="30">
      <t>ケンシュウ</t>
    </rPh>
    <rPh sb="31" eb="33">
      <t>シュウリョウ</t>
    </rPh>
    <phoneticPr fontId="2"/>
  </si>
  <si>
    <t>サービス種類</t>
    <rPh sb="4" eb="6">
      <t>シュルイ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</si>
  <si>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</si>
  <si>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</si>
  <si>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</si>
  <si>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</si>
  <si>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</si>
  <si>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合計</t>
    <rPh sb="0" eb="2">
      <t>ゴウケイ</t>
    </rPh>
    <phoneticPr fontId="2"/>
  </si>
  <si>
    <t>事業所の名称</t>
    <rPh sb="0" eb="3">
      <t>ジギョウショ</t>
    </rPh>
    <rPh sb="4" eb="6">
      <t>メイショウ</t>
    </rPh>
    <phoneticPr fontId="2"/>
  </si>
  <si>
    <t>サービスの種類</t>
    <rPh sb="5" eb="7">
      <t>シュルイ</t>
    </rPh>
    <phoneticPr fontId="2"/>
  </si>
  <si>
    <t>兼務状況</t>
    <rPh sb="0" eb="2">
      <t>ケンム</t>
    </rPh>
    <rPh sb="2" eb="4">
      <t>ジョウキョウ</t>
    </rPh>
    <phoneticPr fontId="2"/>
  </si>
  <si>
    <t>生年月日</t>
    <rPh sb="0" eb="2">
      <t>セイネン</t>
    </rPh>
    <rPh sb="2" eb="4">
      <t>ガッピ</t>
    </rPh>
    <phoneticPr fontId="2"/>
  </si>
  <si>
    <t>　　年　　月　　日</t>
    <rPh sb="2" eb="3">
      <t>ネン</t>
    </rPh>
    <rPh sb="5" eb="6">
      <t>ガツ</t>
    </rPh>
    <rPh sb="8" eb="9">
      <t>ヒ</t>
    </rPh>
    <phoneticPr fontId="2"/>
  </si>
  <si>
    <t>住所</t>
    <rPh sb="0" eb="2">
      <t>ジュウショ</t>
    </rPh>
    <phoneticPr fontId="2"/>
  </si>
  <si>
    <t>（郵便番号　　　－　　　）</t>
    <rPh sb="1" eb="3">
      <t>ユウビン</t>
    </rPh>
    <rPh sb="3" eb="5">
      <t>バンゴウ</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</si>
  <si>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</si>
  <si>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</si>
  <si>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</si>
  <si>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</si>
  <si>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</si>
  <si>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</si>
  <si>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</si>
  <si>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</si>
  <si>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職務に関連する研修の受講状況</t>
    <rPh sb="0" eb="2">
      <t>ショクム</t>
    </rPh>
    <rPh sb="3" eb="5">
      <t>カンレン</t>
    </rPh>
    <rPh sb="7" eb="9">
      <t>ケンシュウ</t>
    </rPh>
    <rPh sb="10" eb="12">
      <t>ジュコウ</t>
    </rPh>
    <rPh sb="12" eb="14">
      <t>ジョウキョウ</t>
    </rPh>
    <phoneticPr fontId="2"/>
  </si>
  <si>
    <t>サービス管理責任者研修</t>
    <rPh sb="4" eb="6">
      <t>カンリ</t>
    </rPh>
    <rPh sb="6" eb="9">
      <t>セキニンシャ</t>
    </rPh>
    <rPh sb="9" eb="11">
      <t>ケンシュウ</t>
    </rPh>
    <phoneticPr fontId="2"/>
  </si>
  <si>
    <t>□　　　　年　　　　月・　　　　分野を修了</t>
    <rPh sb="19" eb="21">
      <t>シュウリョウ</t>
    </rPh>
    <phoneticPr fontId="2"/>
  </si>
  <si>
    <t>□未受講</t>
    <rPh sb="1" eb="2">
      <t>ミ</t>
    </rPh>
    <rPh sb="2" eb="4">
      <t>ジュコウ</t>
    </rPh>
    <phoneticPr fontId="2"/>
  </si>
  <si>
    <t>相談支援従事者研修
（障害者ケアマネジメント研修）</t>
    <rPh sb="0" eb="2">
      <t>ソウダ</t>
    </rPh>
    <rPh sb="2" eb="4">
      <t>シエン</t>
    </rPh>
    <rPh sb="4" eb="7">
      <t>ジュウジシャ</t>
    </rPh>
    <rPh sb="7" eb="9">
      <t>ケンシュウ</t>
    </rPh>
    <rPh sb="11" eb="14">
      <t>ショウガイシャ</t>
    </rPh>
    <rPh sb="22" eb="24">
      <t>ケンシュウ</t>
    </rPh>
    <phoneticPr fontId="2"/>
  </si>
  <si>
    <t>□　　　　年　　　　月修了　　　　</t>
    <rPh sb="11" eb="13">
      <t>シュウリョウ</t>
    </rPh>
    <phoneticPr fontId="2"/>
  </si>
  <si>
    <t xml:space="preserve">
上記以外の研修</t>
    <rPh sb="1" eb="3">
      <t>ジョウキ</t>
    </rPh>
    <rPh sb="3" eb="5">
      <t>イガイ</t>
    </rPh>
    <rPh sb="6" eb="8">
      <t>ケンシュウ</t>
    </rPh>
    <phoneticPr fontId="2"/>
  </si>
  <si>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2"/>
  </si>
  <si>
    <t>　　　　兼務状況が分かるようにしてください。また、他に兼務がない場合は、「兼務なし」と記入してください。</t>
    <rPh sb="25" eb="26">
      <t>ホカ</t>
    </rPh>
    <rPh sb="27" eb="29">
      <t>ケンム</t>
    </rPh>
    <rPh sb="32" eb="34">
      <t>バアイ</t>
    </rPh>
    <rPh sb="37" eb="39">
      <t>ケンム</t>
    </rPh>
    <rPh sb="43" eb="45">
      <t>キニュウ</t>
    </rPh>
    <phoneticPr fontId="2"/>
  </si>
  <si>
    <t>フリガナ</t>
    <phoneticPr fontId="2"/>
  </si>
  <si>
    <t>　　２　住所・電話番号は、自宅のものを記載してください。</t>
    <phoneticPr fontId="2"/>
  </si>
  <si>
    <t>所在地</t>
    <rPh sb="0" eb="3">
      <t>ショザイチ</t>
    </rPh>
    <phoneticPr fontId="2"/>
  </si>
  <si>
    <t>印</t>
    <rPh sb="0" eb="1">
      <t>イン</t>
    </rPh>
    <phoneticPr fontId="2"/>
  </si>
  <si>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2"/>
  </si>
  <si>
    <t xml:space="preserve">  　　　　　県民局長　様</t>
    <rPh sb="7" eb="9">
      <t>ケンミン</t>
    </rPh>
    <rPh sb="9" eb="11">
      <t>キョクチョウ</t>
    </rPh>
    <rPh sb="12" eb="13">
      <t>サマ</t>
    </rPh>
    <phoneticPr fontId="2"/>
  </si>
  <si>
    <t>　　　　　兵庫県知事　様</t>
    <rPh sb="5" eb="7">
      <t>ヒョウゴ</t>
    </rPh>
    <rPh sb="7" eb="10">
      <t>ケンチジ</t>
    </rPh>
    <rPh sb="11" eb="12">
      <t>サマ</t>
    </rPh>
    <phoneticPr fontId="2"/>
  </si>
  <si>
    <t>法人所在地</t>
    <rPh sb="0" eb="2">
      <t>ホウジン</t>
    </rPh>
    <rPh sb="2" eb="5">
      <t>ショザイチ</t>
    </rPh>
    <phoneticPr fontId="2"/>
  </si>
  <si>
    <t>法人名称</t>
    <rPh sb="0" eb="2">
      <t>ホウジン</t>
    </rPh>
    <rPh sb="2" eb="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</si>
  <si>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</si>
  <si>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</si>
  <si>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</si>
  <si>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</si>
  <si>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</si>
  <si>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</si>
  <si>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</si>
  <si>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</si>
  <si>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t>
    <rPh sb="3" eb="4">
      <t>ネン</t>
    </rPh>
    <rPh sb="7" eb="8">
      <t>ガツ</t>
    </rPh>
    <rPh sb="11" eb="12">
      <t>ニチ</t>
    </rPh>
    <rPh sb="16" eb="17">
      <t>ネン</t>
    </rPh>
    <rPh sb="20" eb="21">
      <t>ガツ</t>
    </rPh>
    <rPh sb="24" eb="25">
      <t>ニチ</t>
    </rPh>
    <rPh sb="29" eb="30">
      <t>ネン</t>
    </rPh>
    <rPh sb="33" eb="34">
      <t>ゲツ</t>
    </rPh>
    <phoneticPr fontId="2"/>
  </si>
  <si>
    <t>うち休職等の期間</t>
    <rPh sb="2" eb="5">
      <t>キュウショクトウ</t>
    </rPh>
    <rPh sb="6" eb="8">
      <t>キカン</t>
    </rPh>
    <phoneticPr fontId="2"/>
  </si>
  <si>
    <t>業務に従事した日数</t>
    <rPh sb="0" eb="2">
      <t>ギョウム</t>
    </rPh>
    <rPh sb="3" eb="5">
      <t>ジュウジ</t>
    </rPh>
    <rPh sb="7" eb="9">
      <t>ニッスウ</t>
    </rPh>
    <phoneticPr fontId="2"/>
  </si>
  <si>
    <t>　　　　　　　　　　　　　　　　　　日</t>
    <rPh sb="18" eb="19">
      <t>ヒ</t>
    </rPh>
    <phoneticPr fontId="2"/>
  </si>
  <si>
    <t>業　務　内　容</t>
    <rPh sb="0" eb="1">
      <t>ギョウ</t>
    </rPh>
    <rPh sb="2" eb="3">
      <t>ツトム</t>
    </rPh>
    <rPh sb="4" eb="5">
      <t>ナイ</t>
    </rPh>
    <rPh sb="6" eb="7">
      <t>カタチ</t>
    </rPh>
    <phoneticPr fontId="2"/>
  </si>
  <si>
    <t>職名（　　　　　　　　　　　　　　　）</t>
    <rPh sb="0" eb="2">
      <t>ショクメイ</t>
    </rPh>
    <phoneticPr fontId="2"/>
  </si>
  <si>
    <t>１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2"/>
  </si>
  <si>
    <t>２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2"/>
  </si>
  <si>
    <t>３　「業務期間」欄は、被証明者が要援護者に対する直接的な援助を行っていた期間（見込証明においては援助を行うと
　見込まれる期間）を記入すること。
　　また、産休・育休・療養休暇や長期研修期間などは「業務期間」とは認められないため、該当する期間がある場合
　は、「うち休職等の期間」欄に記入し、業務期間から省かれる期間を明確にすること。
　（該当する期間が複数回ある場合は、適宜様式を補正し、その全てを記入すること。）</t>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48" eb="50">
      <t>エンジョ</t>
    </rPh>
    <rPh sb="51" eb="52">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2"/>
  </si>
  <si>
    <t>５　「業務内容」欄は、看護師、生活指導員等の職名を記入し、業務内容について、老人デイサービス事業における○○
　業務、○○実施要綱の○○事業の○○業務等具体的に記入すること。</t>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2"/>
  </si>
  <si>
    <t>６　証明内容を訂正する場合は、二重線で消し、証明者の職印を押印すること。（修正液による訂正は認められない。）</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rPh sb="37" eb="40">
      <t>シュウセイエキ</t>
    </rPh>
    <rPh sb="43" eb="45">
      <t>テイセイ</t>
    </rPh>
    <rPh sb="46" eb="47">
      <t>ミト</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</si>
  <si>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</si>
  <si>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</si>
  <si>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</si>
  <si>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居室面積等一覧表</t>
    <rPh sb="0" eb="2">
      <t>キョシツ</t>
    </rPh>
    <rPh sb="2" eb="5">
      <t>メンセキナド</t>
    </rPh>
    <rPh sb="5" eb="7">
      <t>イチラン</t>
    </rPh>
    <rPh sb="7" eb="8">
      <t>ヒョウ</t>
    </rPh>
    <phoneticPr fontId="2"/>
  </si>
  <si>
    <t xml:space="preserve"> </t>
    <phoneticPr fontId="2"/>
  </si>
  <si>
    <t xml:space="preserve"> </t>
    <phoneticPr fontId="2"/>
  </si>
  <si>
    <t>設置階</t>
    <rPh sb="0" eb="2">
      <t>セッチ</t>
    </rPh>
    <rPh sb="2" eb="3">
      <t>カイ</t>
    </rPh>
    <phoneticPr fontId="2"/>
  </si>
  <si>
    <t>階</t>
    <rPh sb="0" eb="1">
      <t>カイ</t>
    </rPh>
    <phoneticPr fontId="2"/>
  </si>
  <si>
    <t>　</t>
    <phoneticPr fontId="2"/>
  </si>
  <si>
    <t>合 計</t>
    <rPh sb="0" eb="1">
      <t>ゴウ</t>
    </rPh>
    <rPh sb="2" eb="3">
      <t>ケイ</t>
    </rPh>
    <phoneticPr fontId="2"/>
  </si>
  <si>
    <t>種類</t>
    <rPh sb="0" eb="2">
      <t>シュルイ</t>
    </rPh>
    <phoneticPr fontId="2"/>
  </si>
  <si>
    <t>室数</t>
    <rPh sb="0" eb="1">
      <t>シツ</t>
    </rPh>
    <rPh sb="1" eb="2">
      <t>スウ</t>
    </rPh>
    <phoneticPr fontId="2"/>
  </si>
  <si>
    <t>面積</t>
    <rPh sb="0" eb="2">
      <t>メンセキ</t>
    </rPh>
    <phoneticPr fontId="2"/>
  </si>
  <si>
    <t>備考</t>
    <rPh sb="0" eb="2">
      <t>ビコウ</t>
    </rPh>
    <phoneticPr fontId="2"/>
  </si>
  <si>
    <t>居室</t>
    <rPh sb="0" eb="2">
      <t>キョシツ</t>
    </rPh>
    <phoneticPr fontId="2"/>
  </si>
  <si>
    <t>１室の定員</t>
    <rPh sb="1" eb="2">
      <t>シツ</t>
    </rPh>
    <rPh sb="3" eb="5">
      <t>テイイン</t>
    </rPh>
    <phoneticPr fontId="2"/>
  </si>
  <si>
    <t>一人あたり</t>
    <rPh sb="0" eb="2">
      <t>ヒトリ</t>
    </rPh>
    <phoneticPr fontId="2"/>
  </si>
  <si>
    <t xml:space="preserve"> </t>
    <phoneticPr fontId="2"/>
  </si>
  <si>
    <t>　</t>
    <phoneticPr fontId="2"/>
  </si>
  <si>
    <t>（　　）</t>
    <phoneticPr fontId="2"/>
  </si>
  <si>
    <t>居室以外</t>
    <rPh sb="0" eb="2">
      <t>キョシツ</t>
    </rPh>
    <rPh sb="2" eb="4">
      <t>イガイ</t>
    </rPh>
    <phoneticPr fontId="2"/>
  </si>
  <si>
    <t xml:space="preserve"> </t>
    <phoneticPr fontId="2"/>
  </si>
  <si>
    <t>　</t>
    <phoneticPr fontId="2"/>
  </si>
  <si>
    <t xml:space="preserve">  </t>
    <phoneticPr fontId="2"/>
  </si>
  <si>
    <t>片廊下幅</t>
    <rPh sb="0" eb="1">
      <t>カタ</t>
    </rPh>
    <rPh sb="1" eb="3">
      <t>ロウカ</t>
    </rPh>
    <rPh sb="3" eb="4">
      <t>ハバ</t>
    </rPh>
    <phoneticPr fontId="2"/>
  </si>
  <si>
    <t>（最も狭い個所）</t>
    <rPh sb="1" eb="2">
      <t>モット</t>
    </rPh>
    <rPh sb="3" eb="4">
      <t>セマ</t>
    </rPh>
    <rPh sb="5" eb="7">
      <t>カショ</t>
    </rPh>
    <phoneticPr fontId="2"/>
  </si>
  <si>
    <t>ｍ</t>
    <phoneticPr fontId="2"/>
  </si>
  <si>
    <t>　</t>
    <phoneticPr fontId="2"/>
  </si>
  <si>
    <t>中廊下幅</t>
    <rPh sb="0" eb="1">
      <t>ナカ</t>
    </rPh>
    <rPh sb="1" eb="3">
      <t>ロウカ</t>
    </rPh>
    <rPh sb="3" eb="4">
      <t>ハバ</t>
    </rPh>
    <phoneticPr fontId="2"/>
  </si>
  <si>
    <t>ｍ</t>
    <phoneticPr fontId="2"/>
  </si>
  <si>
    <t>　</t>
    <phoneticPr fontId="2"/>
  </si>
  <si>
    <t>共用する事業所・施設名</t>
    <rPh sb="0" eb="2">
      <t>キョウヨウ</t>
    </rPh>
    <rPh sb="4" eb="7">
      <t>ジギョウショ</t>
    </rPh>
    <rPh sb="8" eb="10">
      <t>シセツ</t>
    </rPh>
    <rPh sb="10" eb="11">
      <t>メイ</t>
    </rPh>
    <phoneticPr fontId="2"/>
  </si>
  <si>
    <t xml:space="preserve"> </t>
    <phoneticPr fontId="2"/>
  </si>
  <si>
    <t>備考１</t>
    <rPh sb="0" eb="2">
      <t>ビコウ</t>
    </rPh>
    <phoneticPr fontId="2"/>
  </si>
  <si>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
  </si>
  <si>
    <t>２</t>
    <phoneticPr fontId="2"/>
  </si>
  <si>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
  </si>
  <si>
    <t>３</t>
    <phoneticPr fontId="2"/>
  </si>
  <si>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
  </si>
  <si>
    <t>４</t>
    <phoneticPr fontId="2"/>
  </si>
  <si>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
  </si>
  <si>
    <t>５</t>
    <phoneticPr fontId="2"/>
  </si>
  <si>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2"/>
  </si>
  <si>
    <t>（様式６で添付されている場合は省略可）</t>
    <rPh sb="1" eb="3">
      <t>ヨウシキ</t>
    </rPh>
    <rPh sb="5" eb="7">
      <t>テンプ</t>
    </rPh>
    <rPh sb="12" eb="14">
      <t>バアイ</t>
    </rPh>
    <rPh sb="15" eb="17">
      <t>ショウリャク</t>
    </rPh>
    <rPh sb="17" eb="18">
      <t>カ</t>
    </rPh>
    <phoneticPr fontId="2"/>
  </si>
  <si>
    <t>６</t>
    <phoneticPr fontId="2"/>
  </si>
  <si>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
  </si>
  <si>
    <t>７</t>
    <phoneticPr fontId="2"/>
  </si>
  <si>
    <t>施設入所支援の場合は昼間実施するサービスとあわせて記載してください。</t>
    <rPh sb="0" eb="2">
      <t>シセツ</t>
    </rPh>
    <rPh sb="2" eb="4">
      <t>ニュウショ</t>
    </rPh>
    <rPh sb="4" eb="6">
      <t>シエン</t>
    </rPh>
    <rPh sb="7" eb="9">
      <t>バアイ</t>
    </rPh>
    <rPh sb="10" eb="12">
      <t>チュウカン</t>
    </rPh>
    <rPh sb="12" eb="14">
      <t>ジッシ</t>
    </rPh>
    <rPh sb="25" eb="27">
      <t>キサイ</t>
    </rPh>
    <phoneticPr fontId="2"/>
  </si>
  <si>
    <t>○○○○○園</t>
    <rPh sb="5" eb="6">
      <t>エン</t>
    </rPh>
    <phoneticPr fontId="2"/>
  </si>
  <si>
    <t xml:space="preserve">生活介護・施設入所支援 </t>
    <rPh sb="0" eb="2">
      <t>セイカツ</t>
    </rPh>
    <rPh sb="2" eb="4">
      <t>カイゴ</t>
    </rPh>
    <rPh sb="5" eb="7">
      <t>シセツ</t>
    </rPh>
    <rPh sb="7" eb="9">
      <t>ニュウショ</t>
    </rPh>
    <rPh sb="9" eb="11">
      <t>シエン</t>
    </rPh>
    <phoneticPr fontId="2"/>
  </si>
  <si>
    <t xml:space="preserve"> </t>
    <phoneticPr fontId="2"/>
  </si>
  <si>
    <t>　1人部屋Ａ</t>
    <rPh sb="1" eb="3">
      <t>ヒトリ</t>
    </rPh>
    <rPh sb="3" eb="5">
      <t>ベヤ</t>
    </rPh>
    <phoneticPr fontId="2"/>
  </si>
  <si>
    <t>１人</t>
    <rPh sb="1" eb="2">
      <t>ニン</t>
    </rPh>
    <phoneticPr fontId="2"/>
  </si>
  <si>
    <t>　1人部屋Ｂ</t>
    <rPh sb="1" eb="3">
      <t>ヒトリ</t>
    </rPh>
    <rPh sb="3" eb="5">
      <t>ベヤ</t>
    </rPh>
    <phoneticPr fontId="2"/>
  </si>
  <si>
    <t>1人</t>
    <rPh sb="1" eb="2">
      <t>ニン</t>
    </rPh>
    <phoneticPr fontId="2"/>
  </si>
  <si>
    <t>4人</t>
    <rPh sb="1" eb="2">
      <t>ニン</t>
    </rPh>
    <phoneticPr fontId="2"/>
  </si>
  <si>
    <t xml:space="preserve"> 食堂</t>
    <rPh sb="1" eb="3">
      <t>ショクドウ</t>
    </rPh>
    <phoneticPr fontId="2"/>
  </si>
  <si>
    <t xml:space="preserve"> </t>
    <phoneticPr fontId="2"/>
  </si>
  <si>
    <t xml:space="preserve">共用 </t>
    <rPh sb="0" eb="2">
      <t>キョウヨウ</t>
    </rPh>
    <phoneticPr fontId="2"/>
  </si>
  <si>
    <t xml:space="preserve"> 特別浴室</t>
    <rPh sb="1" eb="3">
      <t>トクベツ</t>
    </rPh>
    <rPh sb="3" eb="5">
      <t>ヨクシツ</t>
    </rPh>
    <phoneticPr fontId="2"/>
  </si>
  <si>
    <t xml:space="preserve"> </t>
    <phoneticPr fontId="2"/>
  </si>
  <si>
    <t xml:space="preserve"> 一般浴室</t>
    <rPh sb="1" eb="3">
      <t>イッパン</t>
    </rPh>
    <rPh sb="3" eb="5">
      <t>ヨクシツ</t>
    </rPh>
    <phoneticPr fontId="2"/>
  </si>
  <si>
    <t xml:space="preserve"> 洗面所</t>
    <rPh sb="1" eb="4">
      <t>センメンジョ</t>
    </rPh>
    <phoneticPr fontId="2"/>
  </si>
  <si>
    <t xml:space="preserve"> 便所</t>
    <rPh sb="1" eb="3">
      <t>ベンジョ</t>
    </rPh>
    <phoneticPr fontId="2"/>
  </si>
  <si>
    <t xml:space="preserve"> 訓練・作業室</t>
    <rPh sb="1" eb="3">
      <t>クンレン</t>
    </rPh>
    <rPh sb="4" eb="7">
      <t>サギョウシツ</t>
    </rPh>
    <phoneticPr fontId="2"/>
  </si>
  <si>
    <t xml:space="preserve"> </t>
    <phoneticPr fontId="2"/>
  </si>
  <si>
    <t xml:space="preserve"> 相談室</t>
    <rPh sb="1" eb="4">
      <t>ソウダンシツ</t>
    </rPh>
    <phoneticPr fontId="2"/>
  </si>
  <si>
    <t xml:space="preserve"> 多目的室</t>
    <rPh sb="1" eb="4">
      <t>タモクテキ</t>
    </rPh>
    <rPh sb="4" eb="5">
      <t>シツ</t>
    </rPh>
    <phoneticPr fontId="2"/>
  </si>
  <si>
    <t xml:space="preserve"> </t>
    <phoneticPr fontId="2"/>
  </si>
  <si>
    <t>10.8㎡</t>
    <phoneticPr fontId="2"/>
  </si>
  <si>
    <t>（10.8㎡）</t>
    <phoneticPr fontId="2"/>
  </si>
  <si>
    <t xml:space="preserve"> </t>
    <phoneticPr fontId="2"/>
  </si>
  <si>
    <t>（　　）</t>
    <phoneticPr fontId="2"/>
  </si>
  <si>
    <t>194.4㎡</t>
    <phoneticPr fontId="2"/>
  </si>
  <si>
    <t>11.6㎡</t>
    <phoneticPr fontId="2"/>
  </si>
  <si>
    <t>（11.6㎡）</t>
    <phoneticPr fontId="2"/>
  </si>
  <si>
    <t>255.2㎡</t>
    <phoneticPr fontId="2"/>
  </si>
  <si>
    <t>　4人部屋</t>
    <phoneticPr fontId="2"/>
  </si>
  <si>
    <t>48.8㎡</t>
    <phoneticPr fontId="2"/>
  </si>
  <si>
    <t>（12.2㎡）</t>
    <phoneticPr fontId="2"/>
  </si>
  <si>
    <t>97.6㎡</t>
    <phoneticPr fontId="2"/>
  </si>
  <si>
    <t>設備･備品等一覧表</t>
  </si>
  <si>
    <t>サービス種類（　　　　　　　　　　　　　　　　　　　　）</t>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</si>
  <si>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</si>
  <si>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</si>
  <si>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</si>
  <si>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</si>
  <si>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</si>
  <si>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</si>
  <si>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</si>
  <si>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</si>
  <si>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　申請するサービス種類に関して、基準省令で定められた設備基準上適合すべき項目のうち、</t>
    <phoneticPr fontId="2"/>
  </si>
  <si>
    <t xml:space="preserve">    　「居室面積等一覧表｣（参考様式７）に記載した項目以外の事項について記載してください。</t>
    <rPh sb="6" eb="8">
      <t>キョシツ</t>
    </rPh>
    <rPh sb="8" eb="10">
      <t>メンセキ</t>
    </rPh>
    <rPh sb="10" eb="11">
      <t>トウ</t>
    </rPh>
    <rPh sb="16" eb="18">
      <t>サンコウ</t>
    </rPh>
    <rPh sb="18" eb="20">
      <t>ヨウシキ</t>
    </rPh>
    <phoneticPr fontId="2"/>
  </si>
  <si>
    <t>　　 ２ 必要に応じて写真等を添付し、写真貼付である旨を記載してください。</t>
    <rPh sb="19" eb="21">
      <t>シャシン</t>
    </rPh>
    <rPh sb="21" eb="23">
      <t>テンプ</t>
    </rPh>
    <phoneticPr fontId="2"/>
  </si>
  <si>
    <t>　　 ３ ｢適合の可否｣欄には、何も記載しないでください。</t>
  </si>
  <si>
    <t>　　</t>
  </si>
  <si>
    <t>事業所名</t>
    <rPh sb="0" eb="3">
      <t>ジギョウショ</t>
    </rPh>
    <rPh sb="3" eb="4">
      <t>メイ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</si>
  <si>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</si>
  <si>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</si>
  <si>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協 力 医 療 機 関</t>
    <rPh sb="0" eb="1">
      <t>キョウ</t>
    </rPh>
    <rPh sb="2" eb="3">
      <t>チカラ</t>
    </rPh>
    <rPh sb="4" eb="5">
      <t>イ</t>
    </rPh>
    <rPh sb="6" eb="7">
      <t>リョウ</t>
    </rPh>
    <rPh sb="8" eb="9">
      <t>キ</t>
    </rPh>
    <rPh sb="10" eb="11">
      <t>セキ</t>
    </rPh>
    <phoneticPr fontId="2"/>
  </si>
  <si>
    <t xml:space="preserve">  との契約の内容</t>
    <phoneticPr fontId="2" type="Hiragana" alignment="distributed"/>
  </si>
  <si>
    <t>協力歯科医療機関</t>
    <rPh sb="0" eb="2">
      <t>キョウリョク</t>
    </rPh>
    <rPh sb="2" eb="4">
      <t>シカ</t>
    </rPh>
    <rPh sb="4" eb="6">
      <t>イリョウ</t>
    </rPh>
    <rPh sb="6" eb="8">
      <t>キカン</t>
    </rPh>
    <phoneticPr fontId="2"/>
  </si>
  <si>
    <t>協力（歯科）医療
機関の名称</t>
    <rPh sb="0" eb="2">
      <t>キョウリョク</t>
    </rPh>
    <rPh sb="3" eb="5">
      <t>シカ</t>
    </rPh>
    <rPh sb="6" eb="8">
      <t>イリョウ</t>
    </rPh>
    <rPh sb="9" eb="11">
      <t>キカン</t>
    </rPh>
    <rPh sb="12" eb="14">
      <t>メイショウ</t>
    </rPh>
    <phoneticPr fontId="2"/>
  </si>
  <si>
    <t>診療科目</t>
    <rPh sb="0" eb="2">
      <t>シンリョウ</t>
    </rPh>
    <rPh sb="2" eb="4">
      <t>カモク</t>
    </rPh>
    <phoneticPr fontId="2"/>
  </si>
  <si>
    <t>事業所・施設からの距離</t>
    <rPh sb="0" eb="3">
      <t>ジギョウショ</t>
    </rPh>
    <rPh sb="4" eb="6">
      <t>シセツ</t>
    </rPh>
    <rPh sb="9" eb="11">
      <t>キョリ</t>
    </rPh>
    <phoneticPr fontId="2"/>
  </si>
  <si>
    <t>km</t>
    <phoneticPr fontId="2"/>
  </si>
  <si>
    <t>（徒歩　　分　車　　　分）</t>
    <rPh sb="1" eb="3">
      <t>トホ</t>
    </rPh>
    <rPh sb="5" eb="6">
      <t>フン</t>
    </rPh>
    <rPh sb="7" eb="8">
      <t>クルマ</t>
    </rPh>
    <rPh sb="11" eb="12">
      <t>フン</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</si>
  <si>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</si>
  <si>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</si>
  <si>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</si>
  <si>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医療法人○○会　○○○病院</t>
    <phoneticPr fontId="2" type="Hiragana" alignment="distributed"/>
  </si>
  <si>
    <t>○○○○○○○○○</t>
    <phoneticPr fontId="2" type="Hiragana" alignment="distributed"/>
  </si>
  <si>
    <t>○○科、○○科、○○科</t>
    <phoneticPr fontId="2" type="Hiragana" alignment="distributed"/>
  </si>
  <si>
    <t>　　３　既存の図面がある場合は、この様式によらず、既存の資料を提出していただいてかまいません。</t>
    <rPh sb="4" eb="6">
      <t>キゾン</t>
    </rPh>
    <rPh sb="7" eb="9">
      <t>ズメン</t>
    </rPh>
    <rPh sb="12" eb="14">
      <t>バアイ</t>
    </rPh>
    <rPh sb="18" eb="20">
      <t>ヨウシキ</t>
    </rPh>
    <rPh sb="25" eb="27">
      <t>キゾン</t>
    </rPh>
    <rPh sb="28" eb="30">
      <t>シリョウ</t>
    </rPh>
    <rPh sb="31" eb="33">
      <t>テイシュツ</t>
    </rPh>
    <phoneticPr fontId="2"/>
  </si>
  <si>
    <t>４　「業務に従事した日数」には、「業務内容」の業務に実際に従事した日数を記入すること。</t>
    <phoneticPr fontId="2"/>
  </si>
  <si>
    <t>サービス種類（生活介護・就労継続支援Ｂ型）</t>
    <rPh sb="7" eb="11">
      <t>セ</t>
    </rPh>
    <rPh sb="12" eb="20">
      <t>ビ</t>
    </rPh>
    <phoneticPr fontId="2"/>
  </si>
  <si>
    <t>①訓練・作業室</t>
    <phoneticPr fontId="2"/>
  </si>
  <si>
    <t>・生活介護利用者○○名、就労継続支援Ｂ型利用者○○名へのサービス提供に支障がない広さを確保している</t>
    <rPh sb="1" eb="5">
      <t>セ</t>
    </rPh>
    <rPh sb="5" eb="8">
      <t>リヨウシャ</t>
    </rPh>
    <rPh sb="10" eb="11">
      <t>メイ</t>
    </rPh>
    <rPh sb="12" eb="20">
      <t>ビ</t>
    </rPh>
    <rPh sb="25" eb="26">
      <t>メイ</t>
    </rPh>
    <phoneticPr fontId="2"/>
  </si>
  <si>
    <t>・訓練・生産活動等に必要となる下記の器具備品を備えている</t>
    <rPh sb="15" eb="17">
      <t>カキ</t>
    </rPh>
    <phoneticPr fontId="2"/>
  </si>
  <si>
    <t>②相談室</t>
    <phoneticPr fontId="2"/>
  </si>
  <si>
    <t>個室になっており、談話の漏えい等の恐れはない</t>
    <rPh sb="0" eb="2">
      <t>コシツ</t>
    </rPh>
    <rPh sb="15" eb="16">
      <t>トウ</t>
    </rPh>
    <rPh sb="17" eb="18">
      <t>オソ</t>
    </rPh>
    <phoneticPr fontId="2"/>
  </si>
  <si>
    <t>③洗面所</t>
    <phoneticPr fontId="2"/>
  </si>
  <si>
    <t>利用者の障害特性に応じたものとなっている</t>
    <rPh sb="4" eb="6">
      <t>ショウガイ</t>
    </rPh>
    <phoneticPr fontId="2"/>
  </si>
  <si>
    <t>④便所</t>
    <phoneticPr fontId="2"/>
  </si>
  <si>
    <t>⑤多目的室その他運営上必要な設備</t>
    <phoneticPr fontId="2"/>
  </si>
  <si>
    <t>多目的室、浴室、食堂を備えている。</t>
    <rPh sb="0" eb="3">
      <t>タモクテキ</t>
    </rPh>
    <rPh sb="3" eb="4">
      <t>シツ</t>
    </rPh>
    <rPh sb="5" eb="7">
      <t>ヨクシツ</t>
    </rPh>
    <rPh sb="8" eb="10">
      <t>ショクドウ</t>
    </rPh>
    <rPh sb="11" eb="12">
      <t>ソナ</t>
    </rPh>
    <phoneticPr fontId="2"/>
  </si>
  <si>
    <t>送迎用車両</t>
    <rPh sb="0" eb="3">
      <t>ソウゲイヨウ</t>
    </rPh>
    <rPh sb="3" eb="5">
      <t>シャリョウ</t>
    </rPh>
    <phoneticPr fontId="2"/>
  </si>
  <si>
    <t>○台</t>
    <rPh sb="1" eb="2">
      <t>ダイ</t>
    </rPh>
    <phoneticPr fontId="2"/>
  </si>
  <si>
    <t>消火器、火災報知器、誘導灯、避難表スロープ</t>
    <rPh sb="0" eb="3">
      <t>ショウカキ</t>
    </rPh>
    <rPh sb="4" eb="6">
      <t>カサイ</t>
    </rPh>
    <rPh sb="6" eb="9">
      <t>ホウチキ</t>
    </rPh>
    <rPh sb="10" eb="12">
      <t>ユウドウ</t>
    </rPh>
    <rPh sb="12" eb="13">
      <t>トウ</t>
    </rPh>
    <rPh sb="14" eb="16">
      <t>ヒナン</t>
    </rPh>
    <rPh sb="16" eb="17">
      <t>ヒョウ</t>
    </rPh>
    <phoneticPr fontId="2"/>
  </si>
  <si>
    <t>連絡用車両</t>
    <rPh sb="0" eb="3">
      <t>レンラクヨウ</t>
    </rPh>
    <rPh sb="3" eb="5">
      <t>シャリョウ</t>
    </rPh>
    <phoneticPr fontId="2"/>
  </si>
  <si>
    <t>医務室</t>
    <rPh sb="0" eb="2">
      <t>イム</t>
    </rPh>
    <rPh sb="2" eb="3">
      <t>シツ</t>
    </rPh>
    <phoneticPr fontId="2"/>
  </si>
  <si>
    <t>相談室</t>
    <rPh sb="0" eb="3">
      <t>ソウダンシツ</t>
    </rPh>
    <phoneticPr fontId="2"/>
  </si>
  <si>
    <t>ベッド、テーブル1・椅子4</t>
    <rPh sb="10" eb="12">
      <t>イス</t>
    </rPh>
    <phoneticPr fontId="2"/>
  </si>
  <si>
    <t>ベッド、机1・椅子2</t>
    <rPh sb="4" eb="5">
      <t>ツクエ</t>
    </rPh>
    <rPh sb="7" eb="9">
      <t>イス</t>
    </rPh>
    <phoneticPr fontId="2"/>
  </si>
  <si>
    <t>食堂</t>
    <rPh sb="0" eb="2">
      <t>ショクドウ</t>
    </rPh>
    <phoneticPr fontId="2"/>
  </si>
  <si>
    <t>テーブル5・椅子30、テレビ1台</t>
    <rPh sb="6" eb="8">
      <t>イス</t>
    </rPh>
    <rPh sb="15" eb="16">
      <t>ダイ</t>
    </rPh>
    <phoneticPr fontId="2"/>
  </si>
  <si>
    <t>厨房</t>
    <rPh sb="0" eb="2">
      <t>チュウボウ</t>
    </rPh>
    <phoneticPr fontId="2"/>
  </si>
  <si>
    <t>厨房機器一式</t>
    <rPh sb="0" eb="2">
      <t>チュウボウ</t>
    </rPh>
    <rPh sb="2" eb="4">
      <t>キキ</t>
    </rPh>
    <rPh sb="4" eb="6">
      <t>イッシキ</t>
    </rPh>
    <phoneticPr fontId="2"/>
  </si>
  <si>
    <t>浴室</t>
    <rPh sb="0" eb="2">
      <t>ヨクシツ</t>
    </rPh>
    <phoneticPr fontId="2"/>
  </si>
  <si>
    <t>特殊浴槽一式、介護用リフト1台</t>
    <rPh sb="0" eb="2">
      <t>トクシュ</t>
    </rPh>
    <rPh sb="2" eb="4">
      <t>ヨクソウ</t>
    </rPh>
    <rPh sb="4" eb="6">
      <t>イッシキ</t>
    </rPh>
    <rPh sb="7" eb="10">
      <t>カイゴヨウ</t>
    </rPh>
    <rPh sb="14" eb="15">
      <t>ダイ</t>
    </rPh>
    <phoneticPr fontId="2"/>
  </si>
  <si>
    <t>訓練・作業室</t>
    <rPh sb="0" eb="2">
      <t>クンレン</t>
    </rPh>
    <rPh sb="3" eb="6">
      <t>サギョウシツ</t>
    </rPh>
    <phoneticPr fontId="2"/>
  </si>
  <si>
    <t>作業台4・椅子32、工作機械一式</t>
    <rPh sb="0" eb="2">
      <t>サギョウ</t>
    </rPh>
    <rPh sb="2" eb="3">
      <t>ダイ</t>
    </rPh>
    <rPh sb="5" eb="7">
      <t>イス</t>
    </rPh>
    <rPh sb="10" eb="12">
      <t>コウサク</t>
    </rPh>
    <rPh sb="12" eb="14">
      <t>キカイ</t>
    </rPh>
    <rPh sb="14" eb="16">
      <t>イッシキ</t>
    </rPh>
    <phoneticPr fontId="2"/>
  </si>
  <si>
    <t>日</t>
    <rPh sb="0" eb="1">
      <t>ニチ</t>
    </rPh>
    <phoneticPr fontId="2"/>
  </si>
  <si>
    <t>事業所名（○○○園）</t>
    <rPh sb="0" eb="3">
      <t>ジギョウショ</t>
    </rPh>
    <rPh sb="3" eb="4">
      <t>メイ</t>
    </rPh>
    <rPh sb="8" eb="9">
      <t>エン</t>
    </rPh>
    <phoneticPr fontId="2"/>
  </si>
  <si>
    <t>○○○園</t>
    <rPh sb="3" eb="4">
      <t>えん</t>
    </rPh>
    <phoneticPr fontId="2" type="Hiragana" alignment="distributed"/>
  </si>
  <si>
    <t>経歴書</t>
    <rPh sb="0" eb="3">
      <t>ケイレキショ</t>
    </rPh>
    <phoneticPr fontId="2"/>
  </si>
  <si>
    <t>月</t>
    <rPh sb="0" eb="1">
      <t>ゲツ</t>
    </rPh>
    <phoneticPr fontId="2"/>
  </si>
  <si>
    <t>職業指導員</t>
    <rPh sb="0" eb="2">
      <t>ショクギョウ</t>
    </rPh>
    <rPh sb="2" eb="5">
      <t>シドウイン</t>
    </rPh>
    <phoneticPr fontId="2"/>
  </si>
  <si>
    <t>就労継続支援Ｂ型</t>
    <rPh sb="0" eb="8">
      <t>び</t>
    </rPh>
    <phoneticPr fontId="2" type="Hiragana" alignment="distributed"/>
  </si>
  <si>
    <t>令和　　　　年　　　　月　　　　日</t>
    <rPh sb="0" eb="2">
      <t>レイワ</t>
    </rPh>
    <rPh sb="6" eb="7">
      <t>ネン</t>
    </rPh>
    <rPh sb="11" eb="12">
      <t>ガツ</t>
    </rPh>
    <rPh sb="16" eb="17">
      <t>ニチ</t>
    </rPh>
    <phoneticPr fontId="2"/>
  </si>
  <si>
    <t>就労選択支援実施における確認事項</t>
    <rPh sb="0" eb="2">
      <t>シュウロウ</t>
    </rPh>
    <rPh sb="2" eb="4">
      <t>センタク</t>
    </rPh>
    <rPh sb="4" eb="6">
      <t>シエン</t>
    </rPh>
    <rPh sb="6" eb="8">
      <t>ジッシ</t>
    </rPh>
    <rPh sb="12" eb="14">
      <t>カクニン</t>
    </rPh>
    <rPh sb="14" eb="16">
      <t>ジコウ</t>
    </rPh>
    <phoneticPr fontId="2"/>
  </si>
  <si>
    <t>１　事業所概要</t>
    <rPh sb="2" eb="5">
      <t>ジギョウショ</t>
    </rPh>
    <rPh sb="5" eb="7">
      <t>ガイヨウ</t>
    </rPh>
    <phoneticPr fontId="2"/>
  </si>
  <si>
    <t>付表、運営規程、勤務形態一覧表等、他の書類と矛盾しないように</t>
    <rPh sb="0" eb="2">
      <t>フヒョウ</t>
    </rPh>
    <rPh sb="3" eb="5">
      <t>ウンエイ</t>
    </rPh>
    <rPh sb="5" eb="7">
      <t>キテイ</t>
    </rPh>
    <rPh sb="8" eb="10">
      <t>キンム</t>
    </rPh>
    <rPh sb="10" eb="12">
      <t>ケイタイ</t>
    </rPh>
    <rPh sb="12" eb="15">
      <t>イチランヒョウ</t>
    </rPh>
    <rPh sb="15" eb="16">
      <t>トウ</t>
    </rPh>
    <rPh sb="17" eb="18">
      <t>タ</t>
    </rPh>
    <rPh sb="19" eb="21">
      <t>ショルイ</t>
    </rPh>
    <rPh sb="22" eb="24">
      <t>ムジュン</t>
    </rPh>
    <phoneticPr fontId="2"/>
  </si>
  <si>
    <t>事業開始年月日</t>
    <rPh sb="0" eb="2">
      <t>ジギョウ</t>
    </rPh>
    <rPh sb="2" eb="4">
      <t>カイシ</t>
    </rPh>
    <rPh sb="4" eb="7">
      <t>ネンガッピ</t>
    </rPh>
    <phoneticPr fontId="2"/>
  </si>
  <si>
    <t>利用定員</t>
    <rPh sb="0" eb="2">
      <t>リヨウ</t>
    </rPh>
    <rPh sb="2" eb="4">
      <t>テイイン</t>
    </rPh>
    <phoneticPr fontId="2"/>
  </si>
  <si>
    <t>実施地域</t>
    <rPh sb="0" eb="2">
      <t>ジッシ</t>
    </rPh>
    <rPh sb="2" eb="4">
      <t>チイキ</t>
    </rPh>
    <phoneticPr fontId="2"/>
  </si>
  <si>
    <t>２　事業の内容</t>
    <rPh sb="2" eb="4">
      <t>ジギョウ</t>
    </rPh>
    <rPh sb="5" eb="7">
      <t>ナイヨウ</t>
    </rPh>
    <phoneticPr fontId="2"/>
  </si>
  <si>
    <t>項目</t>
    <rPh sb="0" eb="2">
      <t>コウモク</t>
    </rPh>
    <phoneticPr fontId="2"/>
  </si>
  <si>
    <t>内容　※具体的に記載すること</t>
    <rPh sb="0" eb="2">
      <t>ナイヨウ</t>
    </rPh>
    <phoneticPr fontId="2"/>
  </si>
  <si>
    <t>就労選択支援を実施する
目的や理念</t>
    <rPh sb="0" eb="2">
      <t>シュウロウ</t>
    </rPh>
    <rPh sb="2" eb="4">
      <t>センタク</t>
    </rPh>
    <rPh sb="4" eb="6">
      <t>シエン</t>
    </rPh>
    <rPh sb="7" eb="9">
      <t>ジッシ</t>
    </rPh>
    <rPh sb="12" eb="14">
      <t>モクテキ</t>
    </rPh>
    <rPh sb="15" eb="17">
      <t>リネン</t>
    </rPh>
    <phoneticPr fontId="2"/>
  </si>
  <si>
    <t>アセスメント環境</t>
    <rPh sb="6" eb="8">
      <t>カンキョウ</t>
    </rPh>
    <phoneticPr fontId="2"/>
  </si>
  <si>
    <t>アセスメント手法
（利用の流れ等）</t>
    <rPh sb="6" eb="8">
      <t>シュホウ</t>
    </rPh>
    <rPh sb="10" eb="12">
      <t>リヨウ</t>
    </rPh>
    <rPh sb="13" eb="14">
      <t>ナガ</t>
    </rPh>
    <rPh sb="15" eb="16">
      <t>トウ</t>
    </rPh>
    <phoneticPr fontId="2"/>
  </si>
  <si>
    <t>アセスメントシート・マニュアルの整備状況
※シートやマニュアルがあれば添付</t>
    <phoneticPr fontId="2"/>
  </si>
  <si>
    <t>過去の就労アセスメント実績</t>
    <phoneticPr fontId="2"/>
  </si>
  <si>
    <t>地域との連携体制</t>
    <rPh sb="0" eb="2">
      <t>チイキ</t>
    </rPh>
    <rPh sb="4" eb="6">
      <t>レンケイ</t>
    </rPh>
    <rPh sb="6" eb="8">
      <t>タイセイ</t>
    </rPh>
    <phoneticPr fontId="2"/>
  </si>
  <si>
    <t>協議会との連携体制</t>
    <phoneticPr fontId="2"/>
  </si>
  <si>
    <t>近隣の障害者雇用を実施する企業との連携体制</t>
    <phoneticPr fontId="2"/>
  </si>
  <si>
    <t>近隣の他法人の障害福祉事業所との連携体制</t>
    <phoneticPr fontId="2"/>
  </si>
  <si>
    <t>特別支援学校との連携体制</t>
    <phoneticPr fontId="2"/>
  </si>
  <si>
    <t>運営の特色や工夫等</t>
    <rPh sb="0" eb="2">
      <t>ウンエイ</t>
    </rPh>
    <rPh sb="3" eb="5">
      <t>トクショク</t>
    </rPh>
    <rPh sb="6" eb="8">
      <t>クフウ</t>
    </rPh>
    <rPh sb="8" eb="9">
      <t>トウ</t>
    </rPh>
    <phoneticPr fontId="2"/>
  </si>
  <si>
    <t>※　実施主体が就労継続支援事業所の場合、次の資料を添付してください</t>
    <rPh sb="2" eb="4">
      <t>ジッシ</t>
    </rPh>
    <rPh sb="4" eb="6">
      <t>シュタイ</t>
    </rPh>
    <rPh sb="7" eb="9">
      <t>シュウロウ</t>
    </rPh>
    <rPh sb="9" eb="11">
      <t>ケイゾク</t>
    </rPh>
    <rPh sb="11" eb="13">
      <t>シエン</t>
    </rPh>
    <rPh sb="13" eb="16">
      <t>ジギョウショ</t>
    </rPh>
    <rPh sb="17" eb="19">
      <t>バアイ</t>
    </rPh>
    <rPh sb="20" eb="21">
      <t>ツギ</t>
    </rPh>
    <rPh sb="22" eb="24">
      <t>シリョウ</t>
    </rPh>
    <rPh sb="25" eb="27">
      <t>テンプ</t>
    </rPh>
    <phoneticPr fontId="25"/>
  </si>
  <si>
    <t>就労継続支援A型</t>
    <rPh sb="0" eb="2">
      <t>シュウロウ</t>
    </rPh>
    <rPh sb="2" eb="4">
      <t>ケイゾク</t>
    </rPh>
    <rPh sb="4" eb="6">
      <t>シエン</t>
    </rPh>
    <rPh sb="7" eb="8">
      <t>ガタ</t>
    </rPh>
    <phoneticPr fontId="25"/>
  </si>
  <si>
    <t>・前年度のスコア表</t>
    <rPh sb="1" eb="3">
      <t>ゼンネン</t>
    </rPh>
    <rPh sb="3" eb="4">
      <t>ド</t>
    </rPh>
    <rPh sb="8" eb="9">
      <t>ヒョウ</t>
    </rPh>
    <phoneticPr fontId="25"/>
  </si>
  <si>
    <t>　　</t>
    <phoneticPr fontId="2"/>
  </si>
  <si>
    <t>・経営改善計画（作成している場合）</t>
    <rPh sb="1" eb="3">
      <t>ケイエイ</t>
    </rPh>
    <rPh sb="3" eb="5">
      <t>カイゼン</t>
    </rPh>
    <rPh sb="5" eb="7">
      <t>ケイカク</t>
    </rPh>
    <rPh sb="8" eb="10">
      <t>サクセイ</t>
    </rPh>
    <rPh sb="14" eb="16">
      <t>バアイ</t>
    </rPh>
    <phoneticPr fontId="25"/>
  </si>
  <si>
    <t>・前年度の生産活動収支が分かるもの</t>
    <rPh sb="1" eb="4">
      <t>ゼンネンド</t>
    </rPh>
    <rPh sb="5" eb="7">
      <t>セイサン</t>
    </rPh>
    <rPh sb="7" eb="9">
      <t>カツドウ</t>
    </rPh>
    <rPh sb="9" eb="11">
      <t>シュウシ</t>
    </rPh>
    <rPh sb="12" eb="13">
      <t>ワ</t>
    </rPh>
    <phoneticPr fontId="25"/>
  </si>
  <si>
    <t>就労継続支援B型</t>
    <rPh sb="0" eb="2">
      <t>シュウロウ</t>
    </rPh>
    <rPh sb="2" eb="6">
      <t>ケイゾクシエン</t>
    </rPh>
    <rPh sb="7" eb="8">
      <t>ガタ</t>
    </rPh>
    <phoneticPr fontId="25"/>
  </si>
  <si>
    <t>・前年度の平均工賃・工賃月額が分かるもの</t>
    <rPh sb="1" eb="4">
      <t>ゼンネンド</t>
    </rPh>
    <rPh sb="5" eb="7">
      <t>ヘイキン</t>
    </rPh>
    <rPh sb="7" eb="9">
      <t>コウチン</t>
    </rPh>
    <rPh sb="10" eb="12">
      <t>コウチン</t>
    </rPh>
    <rPh sb="12" eb="14">
      <t>ゲツガク</t>
    </rPh>
    <rPh sb="15" eb="16">
      <t>ワ</t>
    </rPh>
    <phoneticPr fontId="25"/>
  </si>
  <si>
    <t>・前年度の生産活動収支が分かるもの</t>
    <rPh sb="1" eb="4">
      <t>ゼンネンド</t>
    </rPh>
    <rPh sb="5" eb="9">
      <t>セイサンカツドウ</t>
    </rPh>
    <rPh sb="9" eb="11">
      <t>シュウシ</t>
    </rPh>
    <rPh sb="12" eb="13">
      <t>ワ</t>
    </rPh>
    <phoneticPr fontId="25"/>
  </si>
  <si>
    <t>〇〇の対象者については、○○の作業場面を用意し、〇〇や〇〇などの就労に関する適正及び〇〇や〇〇などの知識及び能力の評価を行う。また〇〇の対象者については、○○の作業場面を用意し、〇〇や〇〇などの就労に関する適正及び〇〇や〇〇などの知識及び能力の評価を行う。</t>
    <rPh sb="3" eb="6">
      <t>タイショウシャ</t>
    </rPh>
    <rPh sb="15" eb="17">
      <t>サギョウ</t>
    </rPh>
    <rPh sb="17" eb="19">
      <t>バメン</t>
    </rPh>
    <rPh sb="20" eb="22">
      <t>ヨウイ</t>
    </rPh>
    <rPh sb="32" eb="34">
      <t>シュウロウ</t>
    </rPh>
    <rPh sb="35" eb="36">
      <t>カン</t>
    </rPh>
    <rPh sb="38" eb="40">
      <t>テキセイ</t>
    </rPh>
    <rPh sb="40" eb="41">
      <t>オヨ</t>
    </rPh>
    <rPh sb="50" eb="52">
      <t>チシキ</t>
    </rPh>
    <rPh sb="52" eb="53">
      <t>オヨ</t>
    </rPh>
    <rPh sb="54" eb="56">
      <t>ノウリョク</t>
    </rPh>
    <rPh sb="57" eb="59">
      <t>ヒョウカ</t>
    </rPh>
    <rPh sb="60" eb="61">
      <t>オコナ</t>
    </rPh>
    <phoneticPr fontId="2"/>
  </si>
  <si>
    <t>R○年○件（うち、特別支援学校生○件、一般就労○人、A型○人、B型○人）
R○年○件（うち、特別支援学校生○件、一般就労○人、A型○人、B型○人）
R○年○件（うち、特別支援学校生○件、一般就労○人、A型○人、B型○人）</t>
    <phoneticPr fontId="2"/>
  </si>
  <si>
    <t>○○自立支援協議会〇〇部会に参加。○○において運営方針や活動内容等の説明を実施した。
今後も〇〇部会へ参加予定。</t>
    <rPh sb="2" eb="4">
      <t>ジリツ</t>
    </rPh>
    <rPh sb="4" eb="6">
      <t>シエン</t>
    </rPh>
    <rPh sb="6" eb="9">
      <t>キョウギカイ</t>
    </rPh>
    <rPh sb="11" eb="13">
      <t>ブカイ</t>
    </rPh>
    <rPh sb="14" eb="16">
      <t>サンカ</t>
    </rPh>
    <rPh sb="23" eb="25">
      <t>ウンエイ</t>
    </rPh>
    <rPh sb="25" eb="27">
      <t>ホウシン</t>
    </rPh>
    <rPh sb="28" eb="30">
      <t>カツドウ</t>
    </rPh>
    <rPh sb="30" eb="32">
      <t>ナイヨウ</t>
    </rPh>
    <rPh sb="32" eb="33">
      <t>トウ</t>
    </rPh>
    <rPh sb="34" eb="36">
      <t>セツメイ</t>
    </rPh>
    <rPh sb="37" eb="39">
      <t>ジッシ</t>
    </rPh>
    <rPh sb="43" eb="45">
      <t>コンゴ</t>
    </rPh>
    <rPh sb="48" eb="50">
      <t>ブカイ</t>
    </rPh>
    <rPh sb="51" eb="53">
      <t>サンカ</t>
    </rPh>
    <rPh sb="53" eb="55">
      <t>ヨテイ</t>
    </rPh>
    <phoneticPr fontId="2"/>
  </si>
  <si>
    <t>○○と連携し実習を実施
就職後のフォローアップとして○○を実施予定</t>
    <rPh sb="31" eb="33">
      <t>ヨテイ</t>
    </rPh>
    <phoneticPr fontId="2"/>
  </si>
  <si>
    <t>定期的に就労選択支援に関する情報提供を行い、利用者へ就労選択支援を促せるよう連携構築した</t>
    <rPh sb="0" eb="3">
      <t>テイキテキ</t>
    </rPh>
    <rPh sb="4" eb="6">
      <t>シュウロウ</t>
    </rPh>
    <rPh sb="6" eb="8">
      <t>センタク</t>
    </rPh>
    <rPh sb="8" eb="10">
      <t>シエン</t>
    </rPh>
    <rPh sb="11" eb="12">
      <t>カン</t>
    </rPh>
    <rPh sb="14" eb="18">
      <t>ジョウホウテイキョウ</t>
    </rPh>
    <rPh sb="19" eb="20">
      <t>オコナ</t>
    </rPh>
    <rPh sb="22" eb="25">
      <t>リヨウシャ</t>
    </rPh>
    <rPh sb="26" eb="28">
      <t>シュウロウ</t>
    </rPh>
    <rPh sb="28" eb="30">
      <t>センタク</t>
    </rPh>
    <rPh sb="30" eb="32">
      <t>シエン</t>
    </rPh>
    <rPh sb="33" eb="34">
      <t>ウナガ</t>
    </rPh>
    <rPh sb="38" eb="40">
      <t>レンケイ</t>
    </rPh>
    <rPh sb="40" eb="42">
      <t>コウチク</t>
    </rPh>
    <phoneticPr fontId="2"/>
  </si>
  <si>
    <t>○○特別支援学校と今後のケース会議においての実施内容について確認を行った。
夏休み以外のアセスメント実施日を調整した。</t>
    <rPh sb="2" eb="4">
      <t>トクベツ</t>
    </rPh>
    <rPh sb="4" eb="8">
      <t>シエンガッコウ</t>
    </rPh>
    <rPh sb="9" eb="11">
      <t>コンゴ</t>
    </rPh>
    <rPh sb="15" eb="17">
      <t>カイギ</t>
    </rPh>
    <rPh sb="22" eb="26">
      <t>ジッシナイヨウ</t>
    </rPh>
    <rPh sb="30" eb="32">
      <t>カクニン</t>
    </rPh>
    <rPh sb="33" eb="34">
      <t>オコナ</t>
    </rPh>
    <rPh sb="38" eb="40">
      <t>ナツヤス</t>
    </rPh>
    <rPh sb="41" eb="43">
      <t>イガイ</t>
    </rPh>
    <rPh sb="50" eb="52">
      <t>ジッシ</t>
    </rPh>
    <rPh sb="52" eb="53">
      <t>ビ</t>
    </rPh>
    <rPh sb="54" eb="56">
      <t>チョウセイ</t>
    </rPh>
    <phoneticPr fontId="2"/>
  </si>
  <si>
    <t>令和７年〇月〇日　基礎的研修受講
令和７年〇月〇日　就労選択支援員養成研修受講</t>
    <rPh sb="0" eb="2">
      <t>レイワ</t>
    </rPh>
    <rPh sb="3" eb="4">
      <t>ネン</t>
    </rPh>
    <rPh sb="5" eb="6">
      <t>ガツ</t>
    </rPh>
    <rPh sb="7" eb="8">
      <t>ニチ</t>
    </rPh>
    <rPh sb="9" eb="12">
      <t>キソテキ</t>
    </rPh>
    <rPh sb="12" eb="14">
      <t>ケンシュウ</t>
    </rPh>
    <rPh sb="14" eb="16">
      <t>ジュコウ</t>
    </rPh>
    <rPh sb="26" eb="28">
      <t>シュウロウ</t>
    </rPh>
    <rPh sb="28" eb="30">
      <t>センタク</t>
    </rPh>
    <rPh sb="30" eb="32">
      <t>シエン</t>
    </rPh>
    <rPh sb="32" eb="33">
      <t>イン</t>
    </rPh>
    <rPh sb="33" eb="35">
      <t>ヨウセイ</t>
    </rPh>
    <phoneticPr fontId="2"/>
  </si>
  <si>
    <t>〇年〇月～〇年〇月</t>
    <rPh sb="1" eb="2">
      <t>ネン</t>
    </rPh>
    <rPh sb="3" eb="4">
      <t>ガツ</t>
    </rPh>
    <phoneticPr fontId="2"/>
  </si>
  <si>
    <t>〇年〇月～〇年〇月</t>
    <phoneticPr fontId="2"/>
  </si>
  <si>
    <t>就労支援B型〇〇</t>
    <rPh sb="0" eb="2">
      <t>シュウロウ</t>
    </rPh>
    <rPh sb="2" eb="4">
      <t>シエン</t>
    </rPh>
    <rPh sb="5" eb="6">
      <t>ガタ</t>
    </rPh>
    <phoneticPr fontId="2"/>
  </si>
  <si>
    <t>就労移行支援〇〇</t>
    <rPh sb="0" eb="2">
      <t>シュウロウ</t>
    </rPh>
    <rPh sb="2" eb="4">
      <t>イコウ</t>
    </rPh>
    <rPh sb="4" eb="6">
      <t>シエン</t>
    </rPh>
    <phoneticPr fontId="2"/>
  </si>
  <si>
    <t>就労支援員</t>
    <rPh sb="0" eb="2">
      <t>シュウロウ</t>
    </rPh>
    <rPh sb="2" eb="5">
      <t>シエンイン</t>
    </rPh>
    <phoneticPr fontId="2"/>
  </si>
  <si>
    <t>介護福祉士
ホームヘルパー</t>
    <rPh sb="0" eb="2">
      <t>カイゴ</t>
    </rPh>
    <rPh sb="2" eb="5">
      <t>フクシシ</t>
    </rPh>
    <phoneticPr fontId="2"/>
  </si>
  <si>
    <t>〇年〇月〇日
〇年〇月〇日</t>
    <rPh sb="1" eb="2">
      <t>ネン</t>
    </rPh>
    <rPh sb="3" eb="4">
      <t>ガツ</t>
    </rPh>
    <rPh sb="5" eb="6">
      <t>ニチ</t>
    </rPh>
    <phoneticPr fontId="2"/>
  </si>
  <si>
    <r>
      <rPr>
        <sz val="11"/>
        <rFont val="Segoe UI Symbol"/>
        <family val="3"/>
      </rPr>
      <t>☑</t>
    </r>
    <r>
      <rPr>
        <sz val="11"/>
        <rFont val="HGｺﾞｼｯｸM"/>
        <family val="3"/>
        <charset val="128"/>
      </rPr>
      <t>　　〇年　　〇月・　基礎分野を修了</t>
    </r>
    <rPh sb="11" eb="13">
      <t>キソ</t>
    </rPh>
    <rPh sb="16" eb="18">
      <t>シュウリョウ</t>
    </rPh>
    <phoneticPr fontId="2"/>
  </si>
  <si>
    <r>
      <rPr>
        <sz val="11"/>
        <rFont val="Segoe UI Symbol"/>
        <family val="3"/>
      </rPr>
      <t>☑</t>
    </r>
    <r>
      <rPr>
        <sz val="11"/>
        <rFont val="HGｺﾞｼｯｸM"/>
        <family val="3"/>
        <charset val="128"/>
      </rPr>
      <t>　　〇年　　〇月・　実践分野を修了</t>
    </r>
    <rPh sb="11" eb="13">
      <t>ジッセン</t>
    </rPh>
    <rPh sb="16" eb="18">
      <t>シュウリョウ</t>
    </rPh>
    <phoneticPr fontId="2"/>
  </si>
  <si>
    <t>管理者・就労選択支援員</t>
  </si>
  <si>
    <t>誓　約　書</t>
    <phoneticPr fontId="2"/>
  </si>
  <si>
    <t>年</t>
    <rPh sb="0" eb="1">
      <t>ネン</t>
    </rPh>
    <phoneticPr fontId="2"/>
  </si>
  <si>
    <t>知事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</si>
  <si>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</si>
  <si>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</si>
  <si>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</si>
  <si>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</si>
  <si>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t>
  </si>
  <si>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</si>
  <si>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</si>
  <si>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</si>
  <si>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</si>
  <si>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</si>
  <si>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</si>
  <si>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</si>
  <si>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</si>
  <si>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（別紙①：障害福祉サービス事業者向け）</t>
    <rPh sb="1" eb="3">
      <t>ベッシ</t>
    </rPh>
    <rPh sb="5" eb="7">
      <t>ショウガイ</t>
    </rPh>
    <rPh sb="7" eb="9">
      <t>フクシ</t>
    </rPh>
    <rPh sb="15" eb="16">
      <t>シャ</t>
    </rPh>
    <rPh sb="16" eb="17">
      <t>ム</t>
    </rPh>
    <phoneticPr fontId="4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</si>
  <si>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2"/>
  </si>
  <si>
    <t>一</t>
    <rPh sb="0" eb="1">
      <t>イチ</t>
    </rPh>
    <phoneticPr fontId="2"/>
  </si>
  <si>
    <t>申請者が都道府県の条例で定める者でないとき。</t>
    <phoneticPr fontId="2"/>
  </si>
  <si>
    <t>二</t>
    <rPh sb="0" eb="1">
      <t>ニ</t>
    </rPh>
    <phoneticPr fontId="2"/>
  </si>
  <si>
    <t>当該申請に係るサービス事業所の従業者の知識及び技能並びに人員が、第四十三条第一項の都道府県の条例で定める基準を満たしていないとき。</t>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</si>
  <si>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</si>
  <si>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</si>
  <si>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</si>
  <si>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</si>
  <si>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</si>
  <si>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</si>
  <si>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</si>
  <si>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</si>
  <si>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</si>
  <si>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</si>
  <si>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</si>
  <si>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</si>
  <si>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</si>
  <si>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</si>
  <si>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</si>
  <si>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</si>
  <si>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</si>
  <si>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</si>
  <si>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十一</t>
    <rPh sb="0" eb="1">
      <t>ジュウ</t>
    </rPh>
    <rPh sb="1" eb="2">
      <t>イチ</t>
    </rPh>
    <phoneticPr fontId="2"/>
  </si>
  <si>
    <t>申請者が、指定の申請前五年以内に障害福祉サービスに関し不正又は著しく不当な行為をした者であるとき。</t>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</si>
  <si>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</si>
  <si>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phoneticPr fontId="2"/>
  </si>
  <si>
    <t>十三</t>
    <rPh sb="0" eb="1">
      <t>ジュウ</t>
    </rPh>
    <rPh sb="1" eb="2">
      <t>サン</t>
    </rPh>
    <phoneticPr fontId="2"/>
  </si>
  <si>
    <t>申請者が、法人でない者で、その管理者が第四号から第六号まで又は第八号から第十一号までのいずれかに該当する者であるとき。</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</si>
  <si>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</si>
  <si>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【法令の規定により条例に委任された基準等に関する条例第10条第3項､第4項､第11条第1項】（一部要約）　</t>
    <phoneticPr fontId="2"/>
  </si>
  <si>
    <t>　１　　申請者もしくは管理者が暴力団員等であるとき。</t>
    <phoneticPr fontId="2"/>
  </si>
  <si>
    <t>　2　　運営が暴力団等の支配をうけているとき。</t>
    <phoneticPr fontId="2"/>
  </si>
  <si>
    <t>(参考様式３)</t>
    <rPh sb="1" eb="3">
      <t>サンコウ</t>
    </rPh>
    <rPh sb="3" eb="5">
      <t>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</si>
  <si>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</si>
  <si>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指定障害福祉サービス等の種類</t>
    <rPh sb="0" eb="2">
      <t>シテイ</t>
    </rPh>
    <rPh sb="2" eb="4">
      <t>ショウガイ</t>
    </rPh>
    <rPh sb="4" eb="6">
      <t>フクシ</t>
    </rPh>
    <rPh sb="10" eb="11">
      <t>ナド</t>
    </rPh>
    <rPh sb="12" eb="14">
      <t>シュルイ</t>
    </rPh>
    <phoneticPr fontId="2"/>
  </si>
  <si>
    <t>身体障害者（肢体不自由　・　視覚　・　聴覚言語　・　内部障害）</t>
    <phoneticPr fontId="46"/>
  </si>
  <si>
    <t>知的障害者　・　障害児　・　精神障害者　・　難病等対象者</t>
    <phoneticPr fontId="46"/>
  </si>
  <si>
    <t>(１)拡充予定の有無</t>
    <rPh sb="3" eb="5">
      <t>カクジュウ</t>
    </rPh>
    <rPh sb="5" eb="7">
      <t>ヨテイ</t>
    </rPh>
    <rPh sb="8" eb="10">
      <t>ウム</t>
    </rPh>
    <phoneticPr fontId="2"/>
  </si>
  <si>
    <t>(　　有り　　・　　無し　　)</t>
    <rPh sb="3" eb="4">
      <t>ア</t>
    </rPh>
    <rPh sb="10" eb="11">
      <t>ナ</t>
    </rPh>
    <phoneticPr fontId="46"/>
  </si>
  <si>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</si>
  <si>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</si>
  <si>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</si>
  <si>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措　置　の　概　要</t>
    <rPh sb="0" eb="1">
      <t>ソ</t>
    </rPh>
    <rPh sb="2" eb="3">
      <t>チ</t>
    </rPh>
    <rPh sb="6" eb="7">
      <t>オオムネ</t>
    </rPh>
    <rPh sb="8" eb="9">
      <t>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</si>
  <si>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</si>
  <si>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</si>
  <si>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</si>
  <si>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</si>
  <si>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(参考様式１)</t>
    <rPh sb="1" eb="3">
      <t>サンコウ</t>
    </rPh>
    <rPh sb="3" eb="5">
      <t>ヨウシキ</t>
    </rPh>
    <phoneticPr fontId="2"/>
  </si>
  <si>
    <t>(参考様式２)</t>
    <rPh sb="1" eb="3">
      <t>サンコウ</t>
    </rPh>
    <rPh sb="3" eb="5">
      <t>ヨウシキ</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</si>
  <si>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</si>
  <si>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51"/>
  </si>
  <si>
    <t>！申請するサービス類型を選択してください</t>
    <rPh sb="1" eb="3">
      <t>シンセイ</t>
    </rPh>
    <rPh sb="9" eb="11">
      <t>ルイケイ</t>
    </rPh>
    <rPh sb="12" eb="14">
      <t>センタク</t>
    </rPh>
    <phoneticPr fontId="52"/>
  </si>
  <si>
    <t>事業所名</t>
    <rPh sb="0" eb="3">
      <t>ジギョウショ</t>
    </rPh>
    <rPh sb="3" eb="4">
      <t>メイ</t>
    </rPh>
    <phoneticPr fontId="51"/>
  </si>
  <si>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</si>
  <si>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</si>
  <si>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</si>
  <si>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</si>
  <si>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</si>
  <si>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</si>
  <si>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</si>
  <si>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</si>
  <si>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</si>
  <si>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</si>
  <si>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</si>
  <si>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</si>
  <si>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</si>
  <si>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</si>
  <si>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</si>
  <si>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サービス提供時間</t>
    <rPh sb="4" eb="6">
      <t>テイキョウ</t>
    </rPh>
    <rPh sb="6" eb="8">
      <t>ジカン</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</si>
  <si>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</si>
  <si>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(1) 「４週」・「暦月」のいずれかを選択してください。</t>
    <rPh sb="7" eb="8">
      <t>シュウ</t>
    </rPh>
    <rPh sb="11" eb="12">
      <t>レキ</t>
    </rPh>
    <rPh sb="12" eb="13">
      <t>ツキ</t>
    </rPh>
    <rPh sb="20" eb="22">
      <t>センタク</t>
    </rPh>
    <phoneticPr fontId="51"/>
  </si>
  <si>
    <t>　(2) 「予定」・「実績」のいずれかを選択してください。</t>
    <rPh sb="6" eb="8">
      <t>ヨテイ</t>
    </rPh>
    <rPh sb="11" eb="13">
      <t>ジッセキ</t>
    </rPh>
    <rPh sb="20" eb="22">
      <t>センタク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</si>
  <si>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</si>
  <si>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(4) 従業者の職種を入力してください。</t>
    <rPh sb="5" eb="8">
      <t>ジュウギョウシャ</t>
    </rPh>
    <rPh sb="9" eb="11">
      <t>ショクシュ</t>
    </rPh>
    <rPh sb="12" eb="14">
      <t>ニュウリョク</t>
    </rPh>
    <phoneticPr fontId="51"/>
  </si>
  <si>
    <t xml:space="preserve"> 　　 記入の順序は、職種ごとにまとめてください。</t>
    <rPh sb="4" eb="6">
      <t>キニュウ</t>
    </rPh>
    <rPh sb="7" eb="9">
      <t>ジュンジョ</t>
    </rPh>
    <rPh sb="11" eb="13">
      <t>ショクシュ</t>
    </rPh>
    <phoneticPr fontId="5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</si>
  <si>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</si>
  <si>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51"/>
  </si>
  <si>
    <t>区分</t>
    <rPh sb="0" eb="2">
      <t>クブン</t>
    </rPh>
    <phoneticPr fontId="51"/>
  </si>
  <si>
    <t>A</t>
  </si>
  <si>
    <t>常勤で専従</t>
    <rPh sb="0" eb="2">
      <t>ジョウキン</t>
    </rPh>
    <rPh sb="3" eb="5">
      <t>センジュウ</t>
    </rPh>
    <phoneticPr fontId="51"/>
  </si>
  <si>
    <t>B</t>
  </si>
  <si>
    <t>常勤で兼務</t>
    <rPh sb="0" eb="2">
      <t>ジョウキン</t>
    </rPh>
    <rPh sb="3" eb="5">
      <t>ケンム</t>
    </rPh>
    <phoneticPr fontId="51"/>
  </si>
  <si>
    <t>C</t>
  </si>
  <si>
    <t>非常勤で専従</t>
    <rPh sb="0" eb="3">
      <t>ヒジョウキン</t>
    </rPh>
    <rPh sb="4" eb="6">
      <t>センジュウ</t>
    </rPh>
    <phoneticPr fontId="51"/>
  </si>
  <si>
    <t>D</t>
  </si>
  <si>
    <t>非常勤で兼務</t>
    <rPh sb="0" eb="3">
      <t>ヒジョウキン</t>
    </rPh>
    <rPh sb="4" eb="6">
      <t>ケンム</t>
    </rPh>
    <phoneticPr fontId="51"/>
  </si>
  <si>
    <t>（注）常勤・非常勤の区分について</t>
    <rPh sb="1" eb="2">
      <t>チュウ</t>
    </rPh>
    <rPh sb="3" eb="5">
      <t>ジョウキン</t>
    </rPh>
    <rPh sb="6" eb="9">
      <t>ヒジョウキン</t>
    </rPh>
    <rPh sb="10" eb="12">
      <t>クブン</t>
    </rPh>
    <phoneticPr fontId="5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</si>
  <si>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</si>
  <si>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</si>
  <si>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t>　(6) 従業者の保有する資格を入力してください。</t>
    <rPh sb="5" eb="8">
      <t>ジュウギョウシャ</t>
    </rPh>
    <rPh sb="9" eb="11">
      <t>ホユウ</t>
    </rPh>
    <rPh sb="13" eb="15">
      <t>シカク</t>
    </rPh>
    <rPh sb="16" eb="18">
      <t>ニュウリョク</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</si>
  <si>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</si>
  <si>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</si>
  <si>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(7) 従業者の氏名を記入してください。</t>
    <rPh sb="5" eb="8">
      <t>ジュウギョウシャ</t>
    </rPh>
    <rPh sb="9" eb="11">
      <t>シメイ</t>
    </rPh>
    <rPh sb="12" eb="14">
      <t>キニュウ</t>
    </rPh>
    <phoneticPr fontId="5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</si>
  <si>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</si>
  <si>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</si>
  <si>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</si>
  <si>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</si>
  <si>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5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</si>
  <si>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</si>
  <si>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</si>
  <si>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</si>
  <si>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</si>
  <si>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</si>
  <si>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</si>
  <si>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</si>
  <si>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就労選択支援</t>
    <rPh sb="0" eb="2">
      <t>シュウロウ</t>
    </rPh>
    <rPh sb="2" eb="4">
      <t>センタク</t>
    </rPh>
    <rPh sb="4" eb="6">
      <t>シエン</t>
    </rPh>
    <phoneticPr fontId="2"/>
  </si>
  <si>
    <t>４週</t>
  </si>
  <si>
    <t>※選択肢にない職種については直接入力してください</t>
    <phoneticPr fontId="52"/>
  </si>
  <si>
    <t>管理者</t>
    <rPh sb="0" eb="3">
      <t>カンリシャ</t>
    </rPh>
    <phoneticPr fontId="52"/>
  </si>
  <si>
    <t>就労選択支援員</t>
    <rPh sb="0" eb="2">
      <t>シュウロウ</t>
    </rPh>
    <rPh sb="2" eb="4">
      <t>センタク</t>
    </rPh>
    <rPh sb="4" eb="7">
      <t>シエンイン</t>
    </rPh>
    <phoneticPr fontId="52"/>
  </si>
  <si>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
  </si>
  <si>
    <t>計</t>
    <rPh sb="0" eb="1">
      <t>ケイ</t>
    </rPh>
    <phoneticPr fontId="2"/>
  </si>
  <si>
    <t>平均利用者数</t>
    <rPh sb="0" eb="2">
      <t>ヘイキン</t>
    </rPh>
    <rPh sb="2" eb="6">
      <t>リヨウシャスウ</t>
    </rPh>
    <phoneticPr fontId="2"/>
  </si>
  <si>
    <t>利用者延べ数</t>
    <rPh sb="3" eb="4">
      <t>ノ</t>
    </rPh>
    <phoneticPr fontId="2"/>
  </si>
  <si>
    <t>開所日数</t>
    <rPh sb="0" eb="2">
      <t>カイショ</t>
    </rPh>
    <rPh sb="2" eb="4">
      <t>ニッスウ</t>
    </rPh>
    <phoneticPr fontId="61"/>
  </si>
  <si>
    <t>＜人員に関する基準＞</t>
    <rPh sb="1" eb="3">
      <t>ジンイン</t>
    </rPh>
    <rPh sb="4" eb="5">
      <t>カン</t>
    </rPh>
    <rPh sb="7" eb="9">
      <t>キジュン</t>
    </rPh>
    <phoneticPr fontId="2"/>
  </si>
  <si>
    <t>区分</t>
    <rPh sb="0" eb="2">
      <t>クブン</t>
    </rPh>
    <phoneticPr fontId="61"/>
  </si>
  <si>
    <t>必要な配置数</t>
    <rPh sb="0" eb="2">
      <t>ヒツヨウ</t>
    </rPh>
    <rPh sb="3" eb="6">
      <t>ハイチスウ</t>
    </rPh>
    <phoneticPr fontId="61"/>
  </si>
  <si>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</si>
  <si>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61"/>
  </si>
  <si>
    <t>兼務</t>
    <rPh sb="0" eb="2">
      <t>ケンム</t>
    </rPh>
    <phoneticPr fontId="61"/>
  </si>
  <si>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</si>
  <si>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</si>
  <si>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</si>
  <si>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</si>
  <si>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52"/>
  </si>
  <si>
    <t>就労移行支援</t>
    <rPh sb="0" eb="2">
      <t>シュウロウ</t>
    </rPh>
    <rPh sb="2" eb="4">
      <t>イコウ</t>
    </rPh>
    <rPh sb="4" eb="6">
      <t>シエン</t>
    </rPh>
    <phoneticPr fontId="2"/>
  </si>
  <si>
    <t>　　(3)施設外就労の有無</t>
    <rPh sb="5" eb="7">
      <t>シセツ</t>
    </rPh>
    <rPh sb="7" eb="8">
      <t>ガイ</t>
    </rPh>
    <rPh sb="8" eb="10">
      <t>シュウロウ</t>
    </rPh>
    <rPh sb="11" eb="13">
      <t>ウム</t>
    </rPh>
    <phoneticPr fontId="2"/>
  </si>
  <si>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</si>
  <si>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</si>
  <si>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(5)職種</t>
    <rPh sb="3" eb="5">
      <t>ショクシュ</t>
    </rPh>
    <phoneticPr fontId="2"/>
  </si>
  <si>
    <t>(6)勤務形態</t>
    <rPh sb="3" eb="5">
      <t>キンム</t>
    </rPh>
    <rPh sb="5" eb="7">
      <t>ケイタイ</t>
    </rPh>
    <phoneticPr fontId="2"/>
  </si>
  <si>
    <t>(7)資格</t>
    <rPh sb="3" eb="5">
      <t>シカク</t>
    </rPh>
    <phoneticPr fontId="2"/>
  </si>
  <si>
    <t>(8)氏名</t>
    <rPh sb="3" eb="5">
      <t>シメイ</t>
    </rPh>
    <phoneticPr fontId="2"/>
  </si>
  <si>
    <t>(9)</t>
    <phoneticPr fontId="2"/>
  </si>
  <si>
    <t>(10)勤務時間数合計</t>
    <rPh sb="4" eb="6">
      <t>キンム</t>
    </rPh>
    <rPh sb="6" eb="8">
      <t>ジカン</t>
    </rPh>
    <rPh sb="8" eb="9">
      <t>スウ</t>
    </rPh>
    <rPh sb="9" eb="11">
      <t>ゴウケイ</t>
    </rPh>
    <phoneticPr fontId="2"/>
  </si>
  <si>
    <t>(11)週平均の勤務時間数</t>
    <rPh sb="4" eb="7">
      <t>シュウヘイキン</t>
    </rPh>
    <rPh sb="8" eb="10">
      <t>キンム</t>
    </rPh>
    <rPh sb="10" eb="12">
      <t>ジカン</t>
    </rPh>
    <rPh sb="12" eb="13">
      <t>スウ</t>
    </rPh>
    <phoneticPr fontId="2"/>
  </si>
  <si>
    <t>(12)兼務状況
（兼務先／兼務する職務の内容）等</t>
    <phoneticPr fontId="2"/>
  </si>
  <si>
    <t>サービス管理責任者</t>
    <rPh sb="4" eb="6">
      <t>カンリ</t>
    </rPh>
    <rPh sb="6" eb="9">
      <t>セキニンシャ</t>
    </rPh>
    <phoneticPr fontId="52"/>
  </si>
  <si>
    <t>就労支援員</t>
    <rPh sb="0" eb="5">
      <t>シュウロウシエンイン</t>
    </rPh>
    <phoneticPr fontId="52"/>
  </si>
  <si>
    <t>職業指導員</t>
    <rPh sb="0" eb="4">
      <t>ショクギョウシドウ</t>
    </rPh>
    <rPh sb="4" eb="5">
      <t>イン</t>
    </rPh>
    <phoneticPr fontId="52"/>
  </si>
  <si>
    <t>職業指導員及び生活支援員</t>
    <rPh sb="0" eb="2">
      <t>ショクギョウ</t>
    </rPh>
    <rPh sb="2" eb="4">
      <t>シドウ</t>
    </rPh>
    <rPh sb="4" eb="5">
      <t>イン</t>
    </rPh>
    <rPh sb="5" eb="6">
      <t>オヨ</t>
    </rPh>
    <rPh sb="7" eb="9">
      <t>セイカツ</t>
    </rPh>
    <rPh sb="9" eb="11">
      <t>シエン</t>
    </rPh>
    <rPh sb="11" eb="12">
      <t>イン</t>
    </rPh>
    <phoneticPr fontId="52"/>
  </si>
  <si>
    <t>就労支援員</t>
  </si>
  <si>
    <t>　(3) 施設外就労について「有」「無」のいずれかを選択してください。</t>
    <rPh sb="5" eb="10">
      <t>シセツガイシュウロウ</t>
    </rPh>
    <rPh sb="15" eb="16">
      <t>ア</t>
    </rPh>
    <rPh sb="18" eb="19">
      <t>ナ</t>
    </rPh>
    <rPh sb="26" eb="28">
      <t>センタク</t>
    </rPh>
    <phoneticPr fontId="51"/>
  </si>
  <si>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</si>
  <si>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(5) 従業者の職種を入力してください。</t>
    <rPh sb="5" eb="8">
      <t>ジュウギョウシャ</t>
    </rPh>
    <rPh sb="9" eb="11">
      <t>ショクシュ</t>
    </rPh>
    <rPh sb="12" eb="14">
      <t>ニュウリョク</t>
    </rPh>
    <phoneticPr fontId="5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</si>
  <si>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</si>
  <si>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(7) 従業者の保有する資格を入力してください。</t>
    <rPh sb="5" eb="8">
      <t>ジュウギョウシャ</t>
    </rPh>
    <rPh sb="9" eb="11">
      <t>ホユウ</t>
    </rPh>
    <rPh sb="13" eb="15">
      <t>シカク</t>
    </rPh>
    <rPh sb="16" eb="18">
      <t>ニュウリョク</t>
    </rPh>
    <phoneticPr fontId="51"/>
  </si>
  <si>
    <t>　(8) 従業者の氏名を記入してください。</t>
    <rPh sb="5" eb="8">
      <t>ジュウギョウシャ</t>
    </rPh>
    <rPh sb="9" eb="11">
      <t>シメイ</t>
    </rPh>
    <rPh sb="12" eb="14">
      <t>キニュウ</t>
    </rPh>
    <phoneticPr fontId="5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</si>
  <si>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</si>
  <si>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5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</si>
  <si>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2"/>
  </si>
  <si>
    <t xml:space="preserve"> ・必要項目を満たしていれば、各事業所で使用するシフト表等をもって代替書類として差し支えありません。</t>
    <phoneticPr fontId="2"/>
  </si>
  <si>
    <t>認定指定就労移行支援</t>
    <rPh sb="0" eb="2">
      <t>ニンテイ</t>
    </rPh>
    <rPh sb="2" eb="4">
      <t>シテイ</t>
    </rPh>
    <rPh sb="4" eb="6">
      <t>シュウロウ</t>
    </rPh>
    <rPh sb="6" eb="8">
      <t>イコウ</t>
    </rPh>
    <rPh sb="8" eb="10">
      <t>シエン</t>
    </rPh>
    <phoneticPr fontId="2"/>
  </si>
  <si>
    <t>歴月</t>
  </si>
  <si>
    <t>生活支援員</t>
    <rPh sb="0" eb="2">
      <t>セイカツ</t>
    </rPh>
    <rPh sb="2" eb="5">
      <t>シエンイン</t>
    </rPh>
    <phoneticPr fontId="52"/>
  </si>
  <si>
    <t>　(11) 従業者ごとに、合計勤務時間数を入力してください。</t>
    <rPh sb="6" eb="9">
      <t>ジュウギョウシャ</t>
    </rPh>
    <rPh sb="13" eb="15">
      <t>ゴウケイ</t>
    </rPh>
    <rPh sb="15" eb="17">
      <t>キンム</t>
    </rPh>
    <rPh sb="17" eb="20">
      <t>ジカンスウ</t>
    </rPh>
    <rPh sb="21" eb="23">
      <t>ニュウリョク</t>
    </rPh>
    <phoneticPr fontId="5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</si>
  <si>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</si>
  <si>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</si>
  <si>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就労継続支援Ａ型・Ｂ型</t>
    <rPh sb="0" eb="2">
      <t>シュウロウ</t>
    </rPh>
    <rPh sb="2" eb="4">
      <t>ケイゾク</t>
    </rPh>
    <rPh sb="4" eb="6">
      <t>シエン</t>
    </rPh>
    <rPh sb="7" eb="8">
      <t>ガタ</t>
    </rPh>
    <rPh sb="10" eb="11">
      <t>ガタ</t>
    </rPh>
    <phoneticPr fontId="2"/>
  </si>
  <si>
    <t xml:space="preserve"> 　　 保有資格を全て記入するのではなく、人員基準・加配加算上、求められる資格等を入力してください。</t>
    <phoneticPr fontId="51"/>
  </si>
  <si>
    <t>就労定着支援</t>
    <rPh sb="0" eb="2">
      <t>シュウロウ</t>
    </rPh>
    <rPh sb="2" eb="4">
      <t>テイチャク</t>
    </rPh>
    <rPh sb="4" eb="6">
      <t>シエン</t>
    </rPh>
    <phoneticPr fontId="2"/>
  </si>
  <si>
    <t>就労定着支援員</t>
    <rPh sb="0" eb="2">
      <t>シュウロウ</t>
    </rPh>
    <rPh sb="2" eb="7">
      <t>テイチャクシエンイン</t>
    </rPh>
    <phoneticPr fontId="52"/>
  </si>
  <si>
    <t>就労定着支援員</t>
    <rPh sb="0" eb="4">
      <t>シュウロウテイチャク</t>
    </rPh>
    <rPh sb="4" eb="7">
      <t>シエンイン</t>
    </rPh>
    <phoneticPr fontId="52"/>
  </si>
  <si>
    <t>職種①</t>
    <rPh sb="0" eb="2">
      <t>ショクシュ</t>
    </rPh>
    <phoneticPr fontId="52"/>
  </si>
  <si>
    <t>職種②</t>
    <rPh sb="0" eb="2">
      <t>ショクシュ</t>
    </rPh>
    <phoneticPr fontId="52"/>
  </si>
  <si>
    <t>職種③</t>
    <rPh sb="0" eb="2">
      <t>ショクシュ</t>
    </rPh>
    <phoneticPr fontId="52"/>
  </si>
  <si>
    <t>職種④</t>
    <rPh sb="0" eb="2">
      <t>ショクシュ</t>
    </rPh>
    <phoneticPr fontId="52"/>
  </si>
  <si>
    <t>職種⑤</t>
    <rPh sb="0" eb="2">
      <t>ショクシュ</t>
    </rPh>
    <phoneticPr fontId="52"/>
  </si>
  <si>
    <t>職種⑥</t>
    <rPh sb="0" eb="2">
      <t>ショクシュ</t>
    </rPh>
    <phoneticPr fontId="52"/>
  </si>
  <si>
    <t>職種⑦</t>
    <rPh sb="0" eb="2">
      <t>ショクシュ</t>
    </rPh>
    <phoneticPr fontId="52"/>
  </si>
  <si>
    <t>職種⑧</t>
    <rPh sb="0" eb="2">
      <t>ショクシュ</t>
    </rPh>
    <phoneticPr fontId="52"/>
  </si>
  <si>
    <t>職種⑨</t>
    <phoneticPr fontId="52"/>
  </si>
  <si>
    <t>職種⑩</t>
    <phoneticPr fontId="52"/>
  </si>
  <si>
    <t>居宅介護</t>
    <phoneticPr fontId="2"/>
  </si>
  <si>
    <t>サービス提供責任者</t>
    <rPh sb="4" eb="6">
      <t>テイキョウ</t>
    </rPh>
    <rPh sb="6" eb="9">
      <t>セキニンシャ</t>
    </rPh>
    <phoneticPr fontId="52"/>
  </si>
  <si>
    <t>従業者</t>
    <rPh sb="0" eb="3">
      <t>ジュウギョウシャ</t>
    </rPh>
    <phoneticPr fontId="52"/>
  </si>
  <si>
    <t>重度訪問介護</t>
    <rPh sb="0" eb="2">
      <t>ジュウド</t>
    </rPh>
    <rPh sb="2" eb="4">
      <t>ホウモン</t>
    </rPh>
    <rPh sb="4" eb="6">
      <t>カイゴ</t>
    </rPh>
    <phoneticPr fontId="52"/>
  </si>
  <si>
    <t>同行援護</t>
    <rPh sb="0" eb="2">
      <t>ドウコウ</t>
    </rPh>
    <rPh sb="2" eb="4">
      <t>エンゴ</t>
    </rPh>
    <phoneticPr fontId="52"/>
  </si>
  <si>
    <t>行動援護</t>
    <rPh sb="0" eb="4">
      <t>コウドウエンゴ</t>
    </rPh>
    <phoneticPr fontId="52"/>
  </si>
  <si>
    <t>療養介護</t>
    <rPh sb="0" eb="2">
      <t>リョウヨウ</t>
    </rPh>
    <rPh sb="2" eb="4">
      <t>カイゴ</t>
    </rPh>
    <phoneticPr fontId="2"/>
  </si>
  <si>
    <t>医師</t>
    <rPh sb="0" eb="2">
      <t>イシ</t>
    </rPh>
    <phoneticPr fontId="52"/>
  </si>
  <si>
    <t>看護職員</t>
    <rPh sb="0" eb="4">
      <t>カンゴショクイン</t>
    </rPh>
    <phoneticPr fontId="52"/>
  </si>
  <si>
    <t>生活支援員</t>
    <rPh sb="0" eb="5">
      <t>セイカツシエンイン</t>
    </rPh>
    <phoneticPr fontId="52"/>
  </si>
  <si>
    <t>生活介護</t>
    <rPh sb="0" eb="2">
      <t>セイカツ</t>
    </rPh>
    <rPh sb="2" eb="4">
      <t>カイゴ</t>
    </rPh>
    <phoneticPr fontId="2"/>
  </si>
  <si>
    <t>理学療法士</t>
    <rPh sb="0" eb="5">
      <t>リガクリョウホウシ</t>
    </rPh>
    <phoneticPr fontId="52"/>
  </si>
  <si>
    <t>作業療法士</t>
    <rPh sb="0" eb="5">
      <t>サギョウリョウホウシ</t>
    </rPh>
    <phoneticPr fontId="52"/>
  </si>
  <si>
    <t>言語聴覚士</t>
    <rPh sb="0" eb="2">
      <t>ゲンゴ</t>
    </rPh>
    <rPh sb="2" eb="5">
      <t>チョウカクシ</t>
    </rPh>
    <phoneticPr fontId="52"/>
  </si>
  <si>
    <t>短期入所・併設型</t>
    <rPh sb="0" eb="2">
      <t>タンキ</t>
    </rPh>
    <rPh sb="2" eb="4">
      <t>ニュウショ</t>
    </rPh>
    <rPh sb="5" eb="8">
      <t>ヘイセツガタ</t>
    </rPh>
    <phoneticPr fontId="2"/>
  </si>
  <si>
    <t>短期入所・空床利用型</t>
    <rPh sb="0" eb="2">
      <t>タンキ</t>
    </rPh>
    <rPh sb="2" eb="4">
      <t>ニュウショ</t>
    </rPh>
    <rPh sb="5" eb="7">
      <t>クウショウ</t>
    </rPh>
    <rPh sb="7" eb="10">
      <t>リヨウガタ</t>
    </rPh>
    <phoneticPr fontId="2"/>
  </si>
  <si>
    <t>短期入所・単独型</t>
    <rPh sb="0" eb="2">
      <t>タンキ</t>
    </rPh>
    <rPh sb="2" eb="4">
      <t>ニュウショ</t>
    </rPh>
    <rPh sb="5" eb="8">
      <t>タンドクガタ</t>
    </rPh>
    <phoneticPr fontId="2"/>
  </si>
  <si>
    <t>重度障害者等包括支援</t>
    <rPh sb="0" eb="2">
      <t>ジュウド</t>
    </rPh>
    <rPh sb="2" eb="5">
      <t>ショウガイシャ</t>
    </rPh>
    <rPh sb="5" eb="6">
      <t>ナド</t>
    </rPh>
    <rPh sb="6" eb="8">
      <t>ホウカツ</t>
    </rPh>
    <rPh sb="8" eb="10">
      <t>シエン</t>
    </rPh>
    <phoneticPr fontId="2"/>
  </si>
  <si>
    <t>共同生活援助・介護サービス包括型</t>
    <rPh sb="0" eb="2">
      <t>キョウドウ</t>
    </rPh>
    <rPh sb="2" eb="4">
      <t>セイカツ</t>
    </rPh>
    <rPh sb="4" eb="6">
      <t>エンジョ</t>
    </rPh>
    <phoneticPr fontId="2"/>
  </si>
  <si>
    <t>世話人</t>
    <rPh sb="0" eb="3">
      <t>セワニン</t>
    </rPh>
    <phoneticPr fontId="52"/>
  </si>
  <si>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</si>
  <si>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phoneticPr fontId="2"/>
  </si>
  <si>
    <t>夜間支援従事者</t>
    <rPh sb="0" eb="7">
      <t>ヤカンシエンジュウジシャ</t>
    </rPh>
    <phoneticPr fontId="52"/>
  </si>
  <si>
    <t>障害者支援施設</t>
    <rPh sb="0" eb="3">
      <t>ショウガイシャ</t>
    </rPh>
    <rPh sb="3" eb="5">
      <t>シエン</t>
    </rPh>
    <rPh sb="5" eb="7">
      <t>シセツ</t>
    </rPh>
    <phoneticPr fontId="2"/>
  </si>
  <si>
    <t>就労支援員</t>
    <rPh sb="0" eb="2">
      <t>シュウロウ</t>
    </rPh>
    <rPh sb="2" eb="5">
      <t>シエンイン</t>
    </rPh>
    <phoneticPr fontId="52"/>
  </si>
  <si>
    <t>職業指導員</t>
    <rPh sb="0" eb="2">
      <t>ショクギョウ</t>
    </rPh>
    <rPh sb="2" eb="4">
      <t>シドウ</t>
    </rPh>
    <rPh sb="4" eb="5">
      <t>イン</t>
    </rPh>
    <phoneticPr fontId="52"/>
  </si>
  <si>
    <t>機能訓練</t>
    <rPh sb="0" eb="2">
      <t>キノウ</t>
    </rPh>
    <rPh sb="2" eb="4">
      <t>クンレン</t>
    </rPh>
    <phoneticPr fontId="2"/>
  </si>
  <si>
    <t>生活訓練</t>
    <rPh sb="0" eb="2">
      <t>セイカツ</t>
    </rPh>
    <rPh sb="2" eb="4">
      <t>クンレン</t>
    </rPh>
    <phoneticPr fontId="2"/>
  </si>
  <si>
    <t>地域移行支援員</t>
    <rPh sb="0" eb="4">
      <t>チイキイコウ</t>
    </rPh>
    <rPh sb="4" eb="7">
      <t>シエンイン</t>
    </rPh>
    <phoneticPr fontId="52"/>
  </si>
  <si>
    <t>就労選択支援</t>
    <rPh sb="0" eb="2">
      <t>シュウロウ</t>
    </rPh>
    <rPh sb="2" eb="4">
      <t>センタク</t>
    </rPh>
    <rPh sb="4" eb="6">
      <t>シエン</t>
    </rPh>
    <phoneticPr fontId="52"/>
  </si>
  <si>
    <t>一般相談支援事業</t>
    <rPh sb="2" eb="4">
      <t>ソウダン</t>
    </rPh>
    <rPh sb="4" eb="6">
      <t>シエン</t>
    </rPh>
    <rPh sb="6" eb="8">
      <t>ジギョウ</t>
    </rPh>
    <phoneticPr fontId="2"/>
  </si>
  <si>
    <t>自立生活援助</t>
    <rPh sb="0" eb="2">
      <t>ジリツ</t>
    </rPh>
    <rPh sb="2" eb="4">
      <t>セイカツ</t>
    </rPh>
    <rPh sb="4" eb="6">
      <t>エンジョ</t>
    </rPh>
    <phoneticPr fontId="2"/>
  </si>
  <si>
    <t>地域生活支援員</t>
    <rPh sb="0" eb="7">
      <t>チイキセイカツシエンイン</t>
    </rPh>
    <phoneticPr fontId="52"/>
  </si>
  <si>
    <t>特定相談支援・障害児相談支援</t>
    <rPh sb="0" eb="2">
      <t>トクテイ</t>
    </rPh>
    <rPh sb="2" eb="4">
      <t>ソウダン</t>
    </rPh>
    <rPh sb="4" eb="6">
      <t>シエン</t>
    </rPh>
    <rPh sb="7" eb="10">
      <t>ショウガイジ</t>
    </rPh>
    <rPh sb="10" eb="12">
      <t>ソウダン</t>
    </rPh>
    <rPh sb="12" eb="14">
      <t>シエン</t>
    </rPh>
    <phoneticPr fontId="51"/>
  </si>
  <si>
    <t>相談支援専門員</t>
    <rPh sb="0" eb="7">
      <t>ソウダンシエンセンモンイン</t>
    </rPh>
    <phoneticPr fontId="52"/>
  </si>
  <si>
    <t>相談支援員</t>
    <rPh sb="0" eb="2">
      <t>ソウダン</t>
    </rPh>
    <rPh sb="2" eb="5">
      <t>シエンイン</t>
    </rPh>
    <phoneticPr fontId="52"/>
  </si>
  <si>
    <t>児童発達支援・放課後等デイサービス</t>
    <rPh sb="0" eb="2">
      <t>ジドウ</t>
    </rPh>
    <rPh sb="2" eb="4">
      <t>ハッタツ</t>
    </rPh>
    <rPh sb="4" eb="6">
      <t>シエン</t>
    </rPh>
    <rPh sb="7" eb="11">
      <t>ホウカゴトウ</t>
    </rPh>
    <phoneticPr fontId="51"/>
  </si>
  <si>
    <t>児童発達支援管理責任者</t>
    <rPh sb="0" eb="2">
      <t>ジドウ</t>
    </rPh>
    <rPh sb="2" eb="6">
      <t>ハッタツシエン</t>
    </rPh>
    <rPh sb="6" eb="8">
      <t>カンリ</t>
    </rPh>
    <rPh sb="8" eb="11">
      <t>セキニンシャ</t>
    </rPh>
    <phoneticPr fontId="52"/>
  </si>
  <si>
    <t>児童指導員</t>
    <rPh sb="0" eb="2">
      <t>ジドウ</t>
    </rPh>
    <rPh sb="2" eb="5">
      <t>シドウイン</t>
    </rPh>
    <phoneticPr fontId="52"/>
  </si>
  <si>
    <t>保育士</t>
    <rPh sb="0" eb="3">
      <t>ホイクシ</t>
    </rPh>
    <phoneticPr fontId="52"/>
  </si>
  <si>
    <t>機能訓練担当職員</t>
    <rPh sb="0" eb="4">
      <t>キノウクンレン</t>
    </rPh>
    <rPh sb="4" eb="6">
      <t>タントウ</t>
    </rPh>
    <rPh sb="6" eb="8">
      <t>ショクイン</t>
    </rPh>
    <phoneticPr fontId="52"/>
  </si>
  <si>
    <t>その他職員</t>
    <rPh sb="2" eb="3">
      <t>タ</t>
    </rPh>
    <rPh sb="3" eb="5">
      <t>ショクイン</t>
    </rPh>
    <phoneticPr fontId="52"/>
  </si>
  <si>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2"/>
  </si>
  <si>
    <t>嘱託医</t>
    <rPh sb="0" eb="2">
      <t>ショクタク</t>
    </rPh>
    <phoneticPr fontId="52"/>
  </si>
  <si>
    <t>児童発達支援・児童発達支援センターであるもの</t>
    <rPh sb="0" eb="6">
      <t>ジドウハッタツシエン</t>
    </rPh>
    <rPh sb="7" eb="11">
      <t>ジドウハッタツ</t>
    </rPh>
    <rPh sb="11" eb="13">
      <t>シエン</t>
    </rPh>
    <phoneticPr fontId="52"/>
  </si>
  <si>
    <t>栄養士</t>
    <rPh sb="0" eb="3">
      <t>エイヨウシ</t>
    </rPh>
    <phoneticPr fontId="52"/>
  </si>
  <si>
    <t>調理員</t>
    <rPh sb="0" eb="3">
      <t>チョウリイン</t>
    </rPh>
    <phoneticPr fontId="52"/>
  </si>
  <si>
    <t>保育所等訪問支援</t>
    <rPh sb="0" eb="3">
      <t>ホイクショ</t>
    </rPh>
    <rPh sb="3" eb="4">
      <t>トウ</t>
    </rPh>
    <rPh sb="4" eb="6">
      <t>ホウモン</t>
    </rPh>
    <rPh sb="6" eb="8">
      <t>シエン</t>
    </rPh>
    <phoneticPr fontId="51"/>
  </si>
  <si>
    <t>訪問支援員</t>
    <rPh sb="0" eb="2">
      <t>ホウモン</t>
    </rPh>
    <rPh sb="2" eb="5">
      <t>シエンイン</t>
    </rPh>
    <phoneticPr fontId="52"/>
  </si>
  <si>
    <t>居宅訪問型児童発達支援</t>
    <rPh sb="0" eb="2">
      <t>キョタク</t>
    </rPh>
    <rPh sb="2" eb="4">
      <t>ホウモン</t>
    </rPh>
    <rPh sb="4" eb="5">
      <t>ガタ</t>
    </rPh>
    <rPh sb="5" eb="7">
      <t>ジドウ</t>
    </rPh>
    <rPh sb="7" eb="9">
      <t>ハッタツ</t>
    </rPh>
    <rPh sb="9" eb="11">
      <t>シエン</t>
    </rPh>
    <phoneticPr fontId="51"/>
  </si>
  <si>
    <t>福祉型障害児入所施設</t>
    <rPh sb="0" eb="3">
      <t>フクシガタ</t>
    </rPh>
    <rPh sb="3" eb="6">
      <t>ショウガイジ</t>
    </rPh>
    <rPh sb="6" eb="8">
      <t>ニュウショ</t>
    </rPh>
    <rPh sb="8" eb="10">
      <t>シセツ</t>
    </rPh>
    <phoneticPr fontId="51"/>
  </si>
  <si>
    <t>心理担当職員</t>
    <rPh sb="0" eb="6">
      <t>シンリタントウショクイン</t>
    </rPh>
    <phoneticPr fontId="52"/>
  </si>
  <si>
    <t>医療型障害児入所施設</t>
    <rPh sb="0" eb="2">
      <t>イリョウ</t>
    </rPh>
    <rPh sb="2" eb="3">
      <t>ガタ</t>
    </rPh>
    <rPh sb="3" eb="6">
      <t>ショウガイジ</t>
    </rPh>
    <rPh sb="6" eb="8">
      <t>ニュウショ</t>
    </rPh>
    <rPh sb="8" eb="10">
      <t>シセツ</t>
    </rPh>
    <phoneticPr fontId="51"/>
  </si>
  <si>
    <t>理学療法士又は作業療法士</t>
    <rPh sb="0" eb="5">
      <t>リガクリョウホウシ</t>
    </rPh>
    <rPh sb="5" eb="6">
      <t>マタ</t>
    </rPh>
    <rPh sb="7" eb="12">
      <t>サギョウリョウホウシ</t>
    </rPh>
    <phoneticPr fontId="52"/>
  </si>
  <si>
    <t>職業指導員</t>
    <rPh sb="0" eb="5">
      <t>ショクギョウシドウイン</t>
    </rPh>
    <phoneticPr fontId="52"/>
  </si>
  <si>
    <t xml:space="preserve">１　申請に係る指定障害福祉サービス等の主たる対象者　　　　　※該当するものを○で囲むこと。    </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</si>
  <si>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 xml:space="preserve">（記載例）
・前身施設が身体障害者更生施設であり、施設の構造・設備や職員体制が肢体不自由者の機能訓練に特　化したものであるため。
・精神障害者に対して適切な対応ができる職員がいないため。
※主たる対象者を特定することがやむを得ないと認められる理由を記載すること。
</t>
    <phoneticPr fontId="2"/>
  </si>
  <si>
    <t>（記載例）
・○○障害者に実績のある職員を雇用する。
・○○施設での実習に職員を派遣する。
・○○研修を受講する。</t>
    <phoneticPr fontId="2"/>
  </si>
  <si>
    <t>（記載例）
・○年○月を目途に○○障害者も対象とする予定</t>
    <phoneticPr fontId="2"/>
  </si>
  <si>
    <t>（参考様式Ａ）</t>
    <rPh sb="1" eb="3">
      <t>サンコウ</t>
    </rPh>
    <rPh sb="3" eb="5">
      <t>ヨウシキ</t>
    </rPh>
    <phoneticPr fontId="2"/>
  </si>
  <si>
    <t>（参考様式Ｂ）</t>
    <rPh sb="1" eb="3">
      <t>サンコウ</t>
    </rPh>
    <rPh sb="3" eb="5">
      <t>ヨウシキ</t>
    </rPh>
    <phoneticPr fontId="2"/>
  </si>
  <si>
    <t>（参考様式Ｃ）</t>
    <rPh sb="1" eb="3">
      <t>サンコウ</t>
    </rPh>
    <rPh sb="3" eb="5">
      <t>ヨウシキ</t>
    </rPh>
    <phoneticPr fontId="2"/>
  </si>
  <si>
    <t>（参考様式Ｄ）</t>
    <rPh sb="1" eb="3">
      <t>サンコウ</t>
    </rPh>
    <rPh sb="3" eb="5">
      <t>ヨウシキ</t>
    </rPh>
    <phoneticPr fontId="2"/>
  </si>
  <si>
    <t>（参考様式Ｄ）記載例</t>
    <rPh sb="1" eb="3">
      <t>サンコウ</t>
    </rPh>
    <rPh sb="3" eb="5">
      <t>ヨウシキ</t>
    </rPh>
    <rPh sb="7" eb="10">
      <t>キサイレイ</t>
    </rPh>
    <phoneticPr fontId="2"/>
  </si>
  <si>
    <t>（参考様式Ｅ）</t>
    <rPh sb="1" eb="3">
      <t>サンコウ</t>
    </rPh>
    <rPh sb="3" eb="5">
      <t>ヨウシキ</t>
    </rPh>
    <phoneticPr fontId="2"/>
  </si>
  <si>
    <t>参考様式Ｆ</t>
    <rPh sb="0" eb="2">
      <t>サンコウ</t>
    </rPh>
    <rPh sb="2" eb="4">
      <t>ヨウシキ</t>
    </rPh>
    <phoneticPr fontId="2"/>
  </si>
  <si>
    <t>参考様式Ｆ　記載例</t>
    <rPh sb="0" eb="2">
      <t>サンコウ</t>
    </rPh>
    <rPh sb="2" eb="4">
      <t>ヨウシキ</t>
    </rPh>
    <rPh sb="6" eb="9">
      <t>キサイレイ</t>
    </rPh>
    <phoneticPr fontId="2"/>
  </si>
  <si>
    <t>（参考様式Ｇ）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</si>
</sst>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9"/>
      <name val="ＭＳ ゴシック"/>
      <family val="3"/>
      <charset val="128"/>
    </font>
    <font>
      <sz val="14"/>
      <name val="ＭＳ Ｐゴシック"/>
      <family val="3"/>
      <charset val="128"/>
    </font>
    <font>
      <sz val="11"/>
      <name val="ＭＳ ゴシック"/>
      <family val="3"/>
      <charset val="128"/>
    </font>
    <font>
      <sz val="8"/>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2"/>
      <name val="HGｺﾞｼｯｸM"/>
      <family val="3"/>
      <charset val="128"/>
    </font>
    <font>
      <sz val="9"/>
      <name val="HGｺﾞｼｯｸM"/>
      <family val="3"/>
      <charset val="128"/>
    </font>
    <font>
      <sz val="8"/>
      <name val="HGｺﾞｼｯｸM"/>
      <family val="3"/>
      <charset val="128"/>
    </font>
    <font>
      <sz val="24"/>
      <name val="ＭＳ ゴシック"/>
      <family val="3"/>
      <charset val="128"/>
    </font>
    <font>
      <sz val="11"/>
      <name val="ＭＳ 明朝"/>
      <family val="1"/>
      <charset val="128"/>
    </font>
    <font>
      <strike/>
      <sz val="14"/>
      <name val="ＭＳ ゴシック"/>
      <family val="3"/>
      <charset val="128"/>
    </font>
    <font>
      <sz val="12"/>
      <name val="ＭＳ Ｐゴシック"/>
      <family val="3"/>
      <charset val="128"/>
    </font>
    <font>
      <b/>
      <sz val="12"/>
      <name val="ＭＳ ゴシック"/>
      <family val="3"/>
      <charset val="128"/>
    </font>
    <font>
      <sz val="20"/>
      <name val="ＭＳ ゴシック"/>
      <family val="3"/>
      <charset val="128"/>
    </font>
    <font>
      <sz val="11"/>
      <color rgb="FFFF0000"/>
      <name val="ＭＳ Ｐゴシック"/>
      <family val="3"/>
      <charset val="128"/>
    </font>
    <font>
      <sz val="8"/>
      <name val="ＭＳ Ｐゴシック"/>
      <family val="3"/>
      <charset val="128"/>
    </font>
    <font>
      <sz val="11"/>
      <color rgb="FFFF0000"/>
      <name val="ＭＳ ゴシック"/>
      <family val="3"/>
      <charset val="128"/>
    </font>
    <font>
      <sz val="12"/>
      <color theme="1"/>
      <name val="ＭＳ ゴシック"/>
      <family val="3"/>
      <charset val="128"/>
    </font>
    <font>
      <sz val="6"/>
      <name val="游ゴシック"/>
      <family val="3"/>
    </font>
    <font>
      <b/>
      <sz val="14"/>
      <color theme="1"/>
      <name val="ＭＳ Ｐゴシック"/>
      <family val="3"/>
      <scheme val="minor"/>
    </font>
    <font>
      <sz val="12"/>
      <color rgb="FF000000"/>
      <name val="游ゴシック"/>
      <family val="3"/>
    </font>
    <font>
      <sz val="11"/>
      <name val="Segoe UI Symbol"/>
      <family val="3"/>
    </font>
    <font>
      <b/>
      <sz val="14"/>
      <name val="ＭＳ Ｐゴシック"/>
      <family val="3"/>
      <scheme val="minor"/>
    </font>
    <font>
      <sz val="12"/>
      <name val="游ゴシック"/>
      <family val="3"/>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name val="ＭＳ Ｐゴシック"/>
      <family val="2"/>
      <charset val="128"/>
      <scheme val="minor"/>
    </font>
    <font>
      <sz val="14"/>
      <color rgb="FF000000"/>
      <name val="ＭＳ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10"/>
      <color rgb="FFFF0000"/>
      <name val="BIZ UDP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alignment vertical="center"/>
    </xf>
    <xf numFmtId="0" fontId="31" fillId="0" borderId="0"/>
    <xf numFmtId="0" fontId="40" fillId="0" borderId="0"/>
    <xf numFmtId="0" fontId="1" fillId="0" borderId="0"/>
    <xf numFmtId="0" fontId="49" fillId="0" borderId="0">
      <alignment vertical="center"/>
    </xf>
    <xf numFmtId="0" fontId="54" fillId="0" borderId="0">
      <alignment vertical="center"/>
    </xf>
  </cellStyleXfs>
  <cellXfs count="604">
    <xf numFmtId="0" fontId="0" fillId="0" borderId="0" xfId="0"/>
    <xf numFmtId="0" fontId="3" fillId="0" borderId="0" xfId="1" applyFont="1">
      <alignment vertical="center"/>
    </xf>
    <xf numFmtId="0" fontId="5" fillId="0" borderId="0" xfId="1" applyFont="1">
      <alignment vertical="center"/>
    </xf>
    <xf numFmtId="0" fontId="6" fillId="0" borderId="0" xfId="0" applyFont="1"/>
    <xf numFmtId="0" fontId="7" fillId="0" borderId="0" xfId="0" applyFont="1"/>
    <xf numFmtId="0" fontId="4" fillId="0" borderId="0" xfId="0" applyFont="1"/>
    <xf numFmtId="0" fontId="7" fillId="0" borderId="9" xfId="0" applyFont="1" applyBorder="1"/>
    <xf numFmtId="0" fontId="7" fillId="0" borderId="12" xfId="0" applyFont="1" applyBorder="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0" borderId="17" xfId="0" applyFont="1" applyBorder="1" applyAlignment="1">
      <alignment horizontal="distributed" vertical="center"/>
    </xf>
    <xf numFmtId="0" fontId="11" fillId="0" borderId="18" xfId="0" applyFont="1" applyBorder="1" applyAlignment="1">
      <alignment horizontal="distributed" vertical="center"/>
    </xf>
    <xf numFmtId="0" fontId="11" fillId="0" borderId="2" xfId="0" applyFont="1" applyBorder="1" applyAlignment="1">
      <alignment vertical="top"/>
    </xf>
    <xf numFmtId="0" fontId="11" fillId="0" borderId="3" xfId="0" applyFont="1" applyBorder="1" applyAlignment="1">
      <alignment vertical="top"/>
    </xf>
    <xf numFmtId="0" fontId="14" fillId="0" borderId="0" xfId="0" applyFont="1" applyAlignment="1">
      <alignment vertical="center"/>
    </xf>
    <xf numFmtId="49" fontId="3" fillId="0" borderId="0" xfId="0" applyNumberFormat="1" applyFont="1" applyAlignment="1">
      <alignment vertical="center"/>
    </xf>
    <xf numFmtId="49" fontId="15" fillId="0" borderId="0" xfId="0" applyNumberFormat="1" applyFont="1" applyAlignment="1">
      <alignment vertical="center"/>
    </xf>
    <xf numFmtId="49" fontId="9" fillId="0" borderId="0" xfId="0" applyNumberFormat="1" applyFont="1" applyAlignment="1">
      <alignment horizontal="left" vertical="center"/>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49" fontId="9" fillId="0" borderId="0" xfId="0" applyNumberFormat="1" applyFont="1" applyAlignment="1">
      <alignment horizontal="center" vertical="top"/>
    </xf>
    <xf numFmtId="49" fontId="9" fillId="0" borderId="0" xfId="0" applyNumberFormat="1" applyFont="1" applyAlignment="1">
      <alignment vertical="top" wrapText="1"/>
    </xf>
    <xf numFmtId="49" fontId="9" fillId="0" borderId="0" xfId="0" applyNumberFormat="1" applyFont="1" applyAlignment="1">
      <alignment vertical="center"/>
    </xf>
    <xf numFmtId="49" fontId="9" fillId="0" borderId="0" xfId="0" applyNumberFormat="1" applyFont="1" applyAlignment="1">
      <alignment horizontal="center" vertical="center"/>
    </xf>
    <xf numFmtId="0" fontId="3" fillId="0" borderId="0" xfId="0" applyFo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9" fillId="0" borderId="0" xfId="0" applyFont="1"/>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16" fillId="0" borderId="0" xfId="0" applyFont="1"/>
    <xf numFmtId="0" fontId="16" fillId="0" borderId="0" xfId="0" applyFont="1" applyAlignment="1">
      <alignment horizontal="center" vertical="center"/>
    </xf>
    <xf numFmtId="0" fontId="0" fillId="0" borderId="5" xfId="0"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6" fillId="0" borderId="6"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8"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left" vertical="center"/>
    </xf>
    <xf numFmtId="0" fontId="16"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7" fillId="0" borderId="34" xfId="0" applyFont="1" applyBorder="1" applyAlignment="1">
      <alignment horizontal="left" vertical="center"/>
    </xf>
    <xf numFmtId="0" fontId="16"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7" fillId="0" borderId="10" xfId="0" applyFont="1" applyBorder="1" applyAlignment="1">
      <alignment horizontal="lef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7" fillId="0" borderId="19" xfId="0" applyFont="1" applyBorder="1" applyAlignment="1">
      <alignment horizontal="left" vertical="center"/>
    </xf>
    <xf numFmtId="0" fontId="7" fillId="0" borderId="41" xfId="0" applyFont="1" applyBorder="1" applyAlignment="1">
      <alignment horizontal="center" vertical="center"/>
    </xf>
    <xf numFmtId="0" fontId="7" fillId="0" borderId="29"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42" xfId="0" applyFont="1" applyBorder="1" applyAlignment="1">
      <alignment horizontal="center" vertical="center"/>
    </xf>
    <xf numFmtId="0" fontId="7" fillId="0" borderId="42" xfId="0" applyFont="1" applyBorder="1" applyAlignment="1">
      <alignment horizontal="center" vertical="center"/>
    </xf>
    <xf numFmtId="0" fontId="7" fillId="0" borderId="5"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right"/>
    </xf>
    <xf numFmtId="0" fontId="7" fillId="0" borderId="0" xfId="0" quotePrefix="1" applyFont="1" applyAlignment="1">
      <alignment horizontal="right"/>
    </xf>
    <xf numFmtId="0" fontId="7" fillId="0" borderId="4" xfId="0" applyFont="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29" xfId="0" applyFont="1" applyBorder="1" applyAlignment="1">
      <alignment horizontal="center" vertical="center"/>
    </xf>
    <xf numFmtId="0" fontId="1" fillId="2" borderId="34" xfId="0" applyFont="1" applyFill="1" applyBorder="1" applyAlignment="1">
      <alignment horizontal="left" vertical="center"/>
    </xf>
    <xf numFmtId="0" fontId="1" fillId="2" borderId="35" xfId="0" applyFont="1" applyFill="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5" xfId="0" applyFont="1" applyBorder="1" applyAlignment="1">
      <alignment horizontal="center" vertical="center"/>
    </xf>
    <xf numFmtId="0" fontId="1" fillId="2" borderId="10" xfId="0" applyFont="1" applyFill="1" applyBorder="1" applyAlignment="1">
      <alignment horizontal="left" vertical="center"/>
    </xf>
    <xf numFmtId="0" fontId="1" fillId="2" borderId="26" xfId="0" applyFont="1" applyFill="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Border="1" applyAlignment="1">
      <alignment horizontal="left" vertical="center"/>
    </xf>
    <xf numFmtId="0" fontId="1" fillId="0" borderId="4" xfId="0" applyFont="1" applyBorder="1" applyAlignment="1">
      <alignment horizontal="center" vertical="center"/>
    </xf>
    <xf numFmtId="0" fontId="1" fillId="0" borderId="19"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5" xfId="0" applyFont="1" applyBorder="1" applyAlignment="1">
      <alignment horizontal="left"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left" vertical="center"/>
    </xf>
    <xf numFmtId="0" fontId="1" fillId="0" borderId="2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0" fillId="0" borderId="0" xfId="0" applyFont="1" applyAlignment="1">
      <alignment horizontal="left"/>
    </xf>
    <xf numFmtId="0" fontId="11" fillId="0" borderId="0" xfId="0" applyFont="1"/>
    <xf numFmtId="0" fontId="10" fillId="0" borderId="0" xfId="0" applyFont="1"/>
    <xf numFmtId="0" fontId="11" fillId="0" borderId="43" xfId="0" applyFont="1" applyBorder="1" applyAlignment="1">
      <alignment horizontal="center"/>
    </xf>
    <xf numFmtId="0" fontId="11" fillId="0" borderId="44" xfId="0" applyFont="1" applyBorder="1" applyAlignment="1">
      <alignment horizontal="center"/>
    </xf>
    <xf numFmtId="0" fontId="11" fillId="0" borderId="45" xfId="0" applyFont="1" applyBorder="1" applyAlignment="1">
      <alignment horizontal="center"/>
    </xf>
    <xf numFmtId="0" fontId="11" fillId="0" borderId="0" xfId="0" applyFont="1" applyAlignment="1">
      <alignment horizontal="center"/>
    </xf>
    <xf numFmtId="176" fontId="11" fillId="0" borderId="16" xfId="0" applyNumberFormat="1" applyFont="1" applyBorder="1" applyAlignment="1">
      <alignment wrapText="1"/>
    </xf>
    <xf numFmtId="0" fontId="11" fillId="0" borderId="46" xfId="0" applyFont="1" applyBorder="1"/>
    <xf numFmtId="0" fontId="11" fillId="0" borderId="16" xfId="0" applyFont="1" applyBorder="1"/>
    <xf numFmtId="0" fontId="11" fillId="0" borderId="47" xfId="0" applyFont="1" applyBorder="1"/>
    <xf numFmtId="0" fontId="11" fillId="0" borderId="48" xfId="0" applyFont="1" applyBorder="1"/>
    <xf numFmtId="0" fontId="11" fillId="0" borderId="49" xfId="0" applyFont="1" applyBorder="1" applyAlignment="1">
      <alignment horizontal="center"/>
    </xf>
    <xf numFmtId="0" fontId="11" fillId="0" borderId="2" xfId="0" applyFont="1" applyBorder="1" applyAlignment="1">
      <alignment horizontal="center"/>
    </xf>
    <xf numFmtId="0" fontId="11" fillId="0" borderId="50" xfId="0" applyFont="1" applyBorder="1"/>
    <xf numFmtId="0" fontId="11" fillId="0" borderId="51" xfId="0" applyFont="1" applyBorder="1"/>
    <xf numFmtId="0" fontId="11" fillId="0" borderId="52" xfId="0" applyFont="1" applyBorder="1"/>
    <xf numFmtId="0" fontId="11" fillId="0" borderId="53" xfId="0" applyFont="1" applyBorder="1"/>
    <xf numFmtId="0" fontId="13" fillId="0" borderId="0" xfId="0" applyFont="1"/>
    <xf numFmtId="0" fontId="7" fillId="0" borderId="5" xfId="0" applyFont="1" applyBorder="1" applyAlignment="1">
      <alignment vertical="center"/>
    </xf>
    <xf numFmtId="0" fontId="0" fillId="0" borderId="0" xfId="0" applyAlignment="1">
      <alignment horizontal="center" vertical="center"/>
    </xf>
    <xf numFmtId="0" fontId="7" fillId="0" borderId="8" xfId="0" applyFont="1" applyBorder="1" applyAlignment="1">
      <alignment horizontal="center" vertical="center"/>
    </xf>
    <xf numFmtId="0" fontId="0" fillId="0" borderId="0" xfId="0" applyAlignment="1">
      <alignment vertical="center" wrapText="1"/>
    </xf>
    <xf numFmtId="0" fontId="7" fillId="0" borderId="8" xfId="0" applyFont="1" applyBorder="1" applyAlignment="1">
      <alignment horizontal="left" vertical="center"/>
    </xf>
    <xf numFmtId="0" fontId="0" fillId="0" borderId="0" xfId="0"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7" fillId="0" borderId="0" xfId="0" applyFont="1" applyAlignment="1">
      <alignment horizontal="center" vertical="center"/>
    </xf>
    <xf numFmtId="0" fontId="3" fillId="0" borderId="0" xfId="0" applyFont="1" applyAlignment="1">
      <alignment horizontal="center"/>
    </xf>
    <xf numFmtId="0" fontId="5" fillId="0" borderId="0" xfId="0" applyFont="1"/>
    <xf numFmtId="0" fontId="7" fillId="0" borderId="41" xfId="0" applyFont="1" applyBorder="1" applyAlignment="1">
      <alignment vertical="center"/>
    </xf>
    <xf numFmtId="0" fontId="7" fillId="0" borderId="4"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7" fillId="0" borderId="9" xfId="0" applyFont="1" applyBorder="1" applyAlignment="1">
      <alignment vertical="center"/>
    </xf>
    <xf numFmtId="0" fontId="0" fillId="0" borderId="10" xfId="0" applyBorder="1" applyAlignment="1">
      <alignment vertical="center"/>
    </xf>
    <xf numFmtId="0" fontId="17" fillId="0" borderId="0" xfId="0" applyFont="1"/>
    <xf numFmtId="49" fontId="7" fillId="0" borderId="0" xfId="0" applyNumberFormat="1" applyFont="1" applyAlignment="1">
      <alignment horizontal="center"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7" fillId="0" borderId="14" xfId="0" applyNumberFormat="1" applyFont="1" applyBorder="1" applyAlignment="1">
      <alignment vertical="center"/>
    </xf>
    <xf numFmtId="49" fontId="7" fillId="0" borderId="55" xfId="0" applyNumberFormat="1" applyFont="1" applyBorder="1" applyAlignment="1">
      <alignment vertical="center"/>
    </xf>
    <xf numFmtId="49" fontId="7" fillId="0" borderId="56" xfId="0" applyNumberFormat="1" applyFont="1" applyBorder="1" applyAlignment="1">
      <alignment vertical="center"/>
    </xf>
    <xf numFmtId="49" fontId="7" fillId="0" borderId="57" xfId="0" applyNumberFormat="1" applyFont="1" applyBorder="1" applyAlignment="1">
      <alignment vertical="center"/>
    </xf>
    <xf numFmtId="49" fontId="7" fillId="0" borderId="58" xfId="0" applyNumberFormat="1" applyFont="1" applyBorder="1" applyAlignment="1">
      <alignment vertical="center"/>
    </xf>
    <xf numFmtId="49" fontId="7" fillId="0" borderId="59" xfId="0" applyNumberFormat="1" applyFont="1" applyBorder="1" applyAlignment="1">
      <alignment vertical="center"/>
    </xf>
    <xf numFmtId="49" fontId="8" fillId="0" borderId="0" xfId="0" applyNumberFormat="1" applyFont="1" applyAlignment="1">
      <alignment horizontal="left" vertical="center"/>
    </xf>
    <xf numFmtId="0" fontId="11" fillId="0" borderId="46" xfId="0" applyFont="1" applyBorder="1" applyAlignment="1">
      <alignment wrapText="1"/>
    </xf>
    <xf numFmtId="0" fontId="11" fillId="0" borderId="16" xfId="0" applyFont="1" applyBorder="1" applyAlignment="1">
      <alignment vertical="top"/>
    </xf>
    <xf numFmtId="0" fontId="11" fillId="0" borderId="48" xfId="0" applyFont="1" applyBorder="1" applyAlignment="1">
      <alignment wrapText="1"/>
    </xf>
    <xf numFmtId="0" fontId="11" fillId="0" borderId="47" xfId="0" applyFont="1" applyBorder="1" applyAlignment="1">
      <alignment vertical="top"/>
    </xf>
    <xf numFmtId="0" fontId="11" fillId="0" borderId="16" xfId="0" applyFont="1" applyBorder="1" applyAlignment="1">
      <alignment vertical="top" wrapText="1"/>
    </xf>
    <xf numFmtId="0" fontId="11" fillId="0" borderId="46" xfId="0" applyFont="1" applyBorder="1" applyAlignment="1">
      <alignment vertical="top" wrapText="1"/>
    </xf>
    <xf numFmtId="0" fontId="4" fillId="0" borderId="0" xfId="0" applyFont="1" applyAlignment="1">
      <alignment horizontal="center"/>
    </xf>
    <xf numFmtId="0" fontId="3" fillId="0" borderId="2"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center"/>
    </xf>
    <xf numFmtId="0" fontId="18" fillId="0" borderId="2" xfId="0" applyFont="1" applyBorder="1" applyAlignment="1">
      <alignment horizontal="center" vertical="center"/>
    </xf>
    <xf numFmtId="0" fontId="18" fillId="0" borderId="0" xfId="0" applyFont="1"/>
    <xf numFmtId="0" fontId="3" fillId="0" borderId="0" xfId="0" applyFont="1" applyAlignment="1">
      <alignment wrapText="1"/>
    </xf>
    <xf numFmtId="0" fontId="23" fillId="0" borderId="8" xfId="0" applyFont="1" applyBorder="1" applyAlignment="1">
      <alignment vertical="center" wrapText="1"/>
    </xf>
    <xf numFmtId="0" fontId="8" fillId="0" borderId="19"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5" xfId="0" applyFont="1" applyBorder="1" applyAlignment="1">
      <alignment horizontal="center" vertical="center" wrapText="1" shrinkToFit="1"/>
    </xf>
    <xf numFmtId="0" fontId="7" fillId="0" borderId="6" xfId="0" applyFont="1" applyBorder="1" applyAlignment="1">
      <alignment horizontal="center" vertical="center" shrinkToFit="1"/>
    </xf>
    <xf numFmtId="0" fontId="7" fillId="0" borderId="6" xfId="0" applyFont="1" applyBorder="1" applyAlignment="1">
      <alignment vertical="center" wrapText="1"/>
    </xf>
    <xf numFmtId="0" fontId="24" fillId="0" borderId="0" xfId="0" applyFont="1" applyAlignment="1">
      <alignment vertical="center"/>
    </xf>
    <xf numFmtId="0" fontId="26" fillId="0" borderId="0" xfId="0" applyFont="1" applyAlignment="1">
      <alignment vertical="center"/>
    </xf>
    <xf numFmtId="0" fontId="27" fillId="0" borderId="2" xfId="0" applyFont="1" applyBorder="1" applyAlignment="1">
      <alignment horizontal="left" vertical="center"/>
    </xf>
    <xf numFmtId="0" fontId="24" fillId="0" borderId="2" xfId="0" applyFont="1" applyBorder="1" applyAlignment="1">
      <alignment vertical="center"/>
    </xf>
    <xf numFmtId="0" fontId="24" fillId="0" borderId="0" xfId="0" applyFont="1" applyAlignment="1">
      <alignment horizontal="left" vertical="center"/>
    </xf>
    <xf numFmtId="0" fontId="3" fillId="0" borderId="0" xfId="0" applyFont="1" applyAlignment="1">
      <alignment horizontal="left"/>
    </xf>
    <xf numFmtId="0" fontId="7" fillId="0" borderId="8" xfId="0" applyFont="1" applyBorder="1" applyAlignment="1">
      <alignment vertical="center" wrapText="1"/>
    </xf>
    <xf numFmtId="0" fontId="3" fillId="0" borderId="0" xfId="0" applyFont="1" applyAlignment="1">
      <alignment vertical="center"/>
    </xf>
    <xf numFmtId="0" fontId="29" fillId="0" borderId="0" xfId="0" applyFont="1" applyAlignment="1">
      <alignment vertical="center"/>
    </xf>
    <xf numFmtId="0" fontId="30" fillId="0" borderId="2" xfId="0" applyFont="1" applyBorder="1" applyAlignment="1">
      <alignment horizontal="left" vertical="center"/>
    </xf>
    <xf numFmtId="0" fontId="3" fillId="0" borderId="2" xfId="0" applyFont="1" applyBorder="1" applyAlignment="1">
      <alignment vertical="center"/>
    </xf>
    <xf numFmtId="0" fontId="3" fillId="0" borderId="0" xfId="0" applyFont="1" applyAlignment="1">
      <alignment horizontal="left" vertical="center"/>
    </xf>
    <xf numFmtId="0" fontId="5" fillId="0" borderId="0" xfId="1" applyFont="1" applyAlignment="1">
      <alignment horizontal="left" vertical="center"/>
    </xf>
    <xf numFmtId="0" fontId="32" fillId="4" borderId="0" xfId="2" applyFont="1" applyFill="1" applyAlignment="1">
      <alignment horizontal="left" vertical="center"/>
    </xf>
    <xf numFmtId="0" fontId="33" fillId="4" borderId="0" xfId="2" applyFont="1" applyFill="1" applyAlignment="1">
      <alignment horizontal="left" vertical="top"/>
    </xf>
    <xf numFmtId="0" fontId="35" fillId="4" borderId="0" xfId="2" applyFont="1" applyFill="1" applyAlignment="1">
      <alignment horizontal="center" vertical="center"/>
    </xf>
    <xf numFmtId="0" fontId="32" fillId="4" borderId="0" xfId="2" applyFont="1" applyFill="1" applyAlignment="1">
      <alignment vertical="center"/>
    </xf>
    <xf numFmtId="0" fontId="32" fillId="4" borderId="0" xfId="2" applyFont="1" applyFill="1" applyAlignment="1">
      <alignment horizontal="right" vertical="center"/>
    </xf>
    <xf numFmtId="0" fontId="32" fillId="4" borderId="0" xfId="2" applyFont="1" applyFill="1" applyAlignment="1">
      <alignment horizontal="center" vertical="center"/>
    </xf>
    <xf numFmtId="0" fontId="36" fillId="4" borderId="0" xfId="2" applyFont="1" applyFill="1"/>
    <xf numFmtId="0" fontId="33" fillId="4" borderId="0" xfId="2" applyFont="1" applyFill="1" applyAlignment="1">
      <alignment horizontal="left"/>
    </xf>
    <xf numFmtId="0" fontId="34" fillId="4" borderId="0" xfId="2" applyFont="1" applyFill="1" applyAlignment="1">
      <alignment horizontal="right" vertical="top"/>
    </xf>
    <xf numFmtId="0" fontId="33" fillId="4" borderId="11" xfId="2" applyFont="1" applyFill="1" applyBorder="1"/>
    <xf numFmtId="0" fontId="32" fillId="4" borderId="0" xfId="2" applyFont="1" applyFill="1" applyAlignment="1">
      <alignment horizontal="center" vertical="top"/>
    </xf>
    <xf numFmtId="0" fontId="37" fillId="4" borderId="0" xfId="2" applyFont="1" applyFill="1" applyAlignment="1">
      <alignment vertical="top"/>
    </xf>
    <xf numFmtId="0" fontId="37" fillId="4" borderId="0" xfId="2" applyFont="1" applyFill="1" applyAlignment="1">
      <alignment vertical="top" wrapText="1"/>
    </xf>
    <xf numFmtId="0" fontId="39" fillId="4" borderId="0" xfId="2" applyFont="1" applyFill="1" applyAlignment="1">
      <alignment horizontal="left" vertical="top"/>
    </xf>
    <xf numFmtId="0" fontId="33" fillId="4" borderId="2" xfId="2" applyFont="1" applyFill="1" applyBorder="1" applyAlignment="1">
      <alignment horizontal="center" vertical="center"/>
    </xf>
    <xf numFmtId="0" fontId="33" fillId="0" borderId="2" xfId="2" applyFont="1" applyBorder="1" applyAlignment="1">
      <alignment horizontal="center" vertical="center"/>
    </xf>
    <xf numFmtId="0" fontId="33" fillId="0" borderId="0" xfId="2" applyFont="1" applyAlignment="1">
      <alignment horizontal="left" vertical="top"/>
    </xf>
    <xf numFmtId="0" fontId="33" fillId="4" borderId="0" xfId="2" applyFont="1" applyFill="1" applyAlignment="1">
      <alignment horizontal="left" vertical="center"/>
    </xf>
    <xf numFmtId="0" fontId="41" fillId="0" borderId="0" xfId="3" applyFont="1"/>
    <xf numFmtId="0" fontId="43" fillId="0" borderId="0" xfId="3" applyFont="1" applyAlignment="1">
      <alignment wrapText="1"/>
    </xf>
    <xf numFmtId="0" fontId="38" fillId="0" borderId="0" xfId="3" applyFont="1"/>
    <xf numFmtId="0" fontId="38" fillId="0" borderId="0" xfId="3" applyFont="1" applyAlignment="1">
      <alignment wrapText="1"/>
    </xf>
    <xf numFmtId="0" fontId="40" fillId="0" borderId="0" xfId="3"/>
    <xf numFmtId="0" fontId="44" fillId="0" borderId="0" xfId="3" applyFont="1" applyAlignment="1">
      <alignment wrapText="1"/>
    </xf>
    <xf numFmtId="0" fontId="43" fillId="0" borderId="0" xfId="3" applyFont="1" applyAlignment="1">
      <alignment vertical="top"/>
    </xf>
    <xf numFmtId="0" fontId="43" fillId="0" borderId="0" xfId="3" applyFont="1" applyAlignment="1">
      <alignment vertical="top" wrapText="1"/>
    </xf>
    <xf numFmtId="0" fontId="43" fillId="0" borderId="0" xfId="3" applyFont="1"/>
    <xf numFmtId="0" fontId="45" fillId="0" borderId="0" xfId="3" applyFont="1"/>
    <xf numFmtId="0" fontId="4" fillId="0" borderId="0" xfId="4" applyFont="1"/>
    <xf numFmtId="0" fontId="3" fillId="0" borderId="0" xfId="4" applyFont="1"/>
    <xf numFmtId="0" fontId="19" fillId="0" borderId="0" xfId="4" applyFont="1" applyAlignment="1">
      <alignment horizontal="center"/>
    </xf>
    <xf numFmtId="0" fontId="3" fillId="0" borderId="0" xfId="4" applyFont="1" applyAlignment="1">
      <alignment horizontal="center"/>
    </xf>
    <xf numFmtId="0" fontId="7" fillId="0" borderId="2" xfId="4" applyFont="1" applyBorder="1" applyAlignment="1">
      <alignment horizontal="distributed" vertical="center" indent="1"/>
    </xf>
    <xf numFmtId="0" fontId="3" fillId="0" borderId="2" xfId="4" applyFont="1" applyBorder="1" applyAlignment="1">
      <alignment horizontal="left"/>
    </xf>
    <xf numFmtId="0" fontId="9" fillId="0" borderId="2" xfId="4" applyFont="1" applyBorder="1" applyAlignment="1">
      <alignment horizontal="distributed" vertical="center" indent="1"/>
    </xf>
    <xf numFmtId="0" fontId="3" fillId="0" borderId="5" xfId="4" applyFont="1" applyBorder="1"/>
    <xf numFmtId="0" fontId="3" fillId="0" borderId="6" xfId="4" applyFont="1" applyBorder="1"/>
    <xf numFmtId="0" fontId="3" fillId="0" borderId="7" xfId="4" applyFont="1" applyBorder="1"/>
    <xf numFmtId="0" fontId="3" fillId="0" borderId="8" xfId="4" applyFont="1" applyBorder="1"/>
    <xf numFmtId="0" fontId="3" fillId="0" borderId="9" xfId="4" applyFont="1" applyBorder="1"/>
    <xf numFmtId="0" fontId="3" fillId="0" borderId="9" xfId="4" applyFont="1" applyBorder="1" applyAlignment="1">
      <alignment horizontal="center"/>
    </xf>
    <xf numFmtId="0" fontId="3" fillId="0" borderId="0" xfId="4" applyFont="1" applyAlignment="1">
      <alignment vertical="center"/>
    </xf>
    <xf numFmtId="0" fontId="47" fillId="0" borderId="0" xfId="4" applyFont="1"/>
    <xf numFmtId="0" fontId="7" fillId="0" borderId="0" xfId="4" applyFont="1"/>
    <xf numFmtId="0" fontId="11" fillId="0" borderId="0" xfId="4" applyFont="1"/>
    <xf numFmtId="0" fontId="19" fillId="0" borderId="2" xfId="4" applyFont="1" applyBorder="1" applyAlignment="1">
      <alignment horizontal="center"/>
    </xf>
    <xf numFmtId="0" fontId="9" fillId="0" borderId="8" xfId="4" applyFont="1" applyBorder="1"/>
    <xf numFmtId="0" fontId="7" fillId="0" borderId="9" xfId="4" applyFont="1" applyBorder="1"/>
    <xf numFmtId="0" fontId="7" fillId="0" borderId="10" xfId="4" applyFont="1" applyBorder="1"/>
    <xf numFmtId="0" fontId="7" fillId="0" borderId="12" xfId="4" applyFont="1" applyBorder="1"/>
    <xf numFmtId="0" fontId="48" fillId="0" borderId="0" xfId="1" applyFont="1" applyAlignment="1">
      <alignment horizontal="left" vertical="center"/>
    </xf>
    <xf numFmtId="0" fontId="3" fillId="0" borderId="0" xfId="1" applyFont="1" applyAlignment="1">
      <alignment vertical="center" textRotation="255" shrinkToFit="1"/>
    </xf>
    <xf numFmtId="0" fontId="7" fillId="0" borderId="0" xfId="1" applyFont="1" applyAlignment="1">
      <alignment horizontal="left" vertical="center"/>
    </xf>
    <xf numFmtId="0" fontId="9" fillId="0" borderId="0" xfId="1" applyFont="1" applyAlignment="1">
      <alignment horizontal="left" vertical="center"/>
    </xf>
    <xf numFmtId="0" fontId="9" fillId="0" borderId="0" xfId="1" applyFont="1">
      <alignment vertical="center"/>
    </xf>
    <xf numFmtId="0" fontId="50" fillId="0" borderId="0" xfId="5"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53" fillId="0" borderId="0" xfId="5" applyFont="1">
      <alignment vertical="center"/>
    </xf>
    <xf numFmtId="0" fontId="54" fillId="0" borderId="0" xfId="5" applyFont="1">
      <alignment vertical="center"/>
    </xf>
    <xf numFmtId="0" fontId="54" fillId="0" borderId="0" xfId="5" applyFont="1" applyAlignment="1">
      <alignment horizontal="right" vertical="center"/>
    </xf>
    <xf numFmtId="0" fontId="54" fillId="8" borderId="0" xfId="5" applyFont="1" applyFill="1">
      <alignment vertical="center"/>
    </xf>
    <xf numFmtId="0" fontId="5" fillId="0" borderId="0" xfId="1" applyFont="1" applyAlignment="1">
      <alignment horizontal="center" vertical="center"/>
    </xf>
    <xf numFmtId="0" fontId="9" fillId="0" borderId="2" xfId="1" applyFont="1" applyBorder="1">
      <alignment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178" fontId="5" fillId="0" borderId="2" xfId="1" applyNumberFormat="1" applyFont="1" applyBorder="1">
      <alignment vertical="center"/>
    </xf>
    <xf numFmtId="179" fontId="5" fillId="0" borderId="2" xfId="1" applyNumberFormat="1" applyFont="1" applyBorder="1">
      <alignment vertical="center"/>
    </xf>
    <xf numFmtId="0" fontId="5" fillId="5" borderId="2" xfId="1" applyFont="1" applyFill="1" applyBorder="1" applyAlignment="1">
      <alignment horizontal="center" vertical="center"/>
    </xf>
    <xf numFmtId="0" fontId="5" fillId="5" borderId="19" xfId="1" applyFont="1" applyFill="1" applyBorder="1" applyAlignment="1">
      <alignment horizontal="center" vertical="center"/>
    </xf>
    <xf numFmtId="0" fontId="5" fillId="7" borderId="2" xfId="1" applyFont="1" applyFill="1" applyBorder="1" applyAlignment="1">
      <alignment horizontal="left" vertical="center"/>
    </xf>
    <xf numFmtId="0" fontId="5" fillId="7" borderId="19" xfId="1" applyFont="1" applyFill="1" applyBorder="1" applyAlignment="1">
      <alignment horizontal="left" vertical="center"/>
    </xf>
    <xf numFmtId="0" fontId="5" fillId="6" borderId="2" xfId="1" applyFont="1" applyFill="1" applyBorder="1" applyAlignment="1">
      <alignment horizontal="right" vertical="center"/>
    </xf>
    <xf numFmtId="0" fontId="5" fillId="0" borderId="4" xfId="1" applyFont="1" applyBorder="1" applyAlignment="1">
      <alignment horizontal="right" vertical="center"/>
    </xf>
    <xf numFmtId="177" fontId="5" fillId="0" borderId="2" xfId="1" applyNumberFormat="1" applyFont="1" applyBorder="1" applyAlignment="1">
      <alignment horizontal="right" vertical="center"/>
    </xf>
    <xf numFmtId="0" fontId="5" fillId="0" borderId="2" xfId="1" applyFont="1" applyBorder="1" applyAlignment="1">
      <alignment horizontal="right" vertical="center"/>
    </xf>
    <xf numFmtId="0" fontId="5" fillId="6" borderId="48" xfId="1" applyFont="1" applyFill="1" applyBorder="1" applyAlignment="1">
      <alignment horizontal="right" vertical="center"/>
    </xf>
    <xf numFmtId="0" fontId="5" fillId="0" borderId="92" xfId="1" applyFont="1" applyBorder="1" applyAlignment="1">
      <alignment horizontal="right" vertical="center"/>
    </xf>
    <xf numFmtId="0" fontId="55" fillId="0" borderId="0" xfId="1" applyFont="1" applyAlignment="1">
      <alignment horizontal="center" vertical="center"/>
    </xf>
    <xf numFmtId="0" fontId="55" fillId="0" borderId="0" xfId="6" applyFont="1" applyAlignment="1">
      <alignment horizontal="center" vertical="center"/>
    </xf>
    <xf numFmtId="0" fontId="55" fillId="0" borderId="0" xfId="1" applyFont="1">
      <alignment vertical="center"/>
    </xf>
    <xf numFmtId="0" fontId="56" fillId="0" borderId="0" xfId="6" applyFont="1" applyAlignment="1">
      <alignment horizontal="center" vertical="center"/>
    </xf>
    <xf numFmtId="0" fontId="56" fillId="0" borderId="0" xfId="1" applyFont="1">
      <alignment vertical="center"/>
    </xf>
    <xf numFmtId="0" fontId="56" fillId="0" borderId="0" xfId="1" applyFont="1" applyAlignment="1">
      <alignment horizontal="center" vertical="center"/>
    </xf>
    <xf numFmtId="0" fontId="5" fillId="0" borderId="0" xfId="1" applyFont="1" applyAlignment="1">
      <alignment vertical="center" textRotation="255" shrinkToFit="1"/>
    </xf>
    <xf numFmtId="0" fontId="5" fillId="0" borderId="2" xfId="1" applyFont="1" applyBorder="1" applyAlignment="1">
      <alignment vertical="center" textRotation="255" shrinkToFit="1"/>
    </xf>
    <xf numFmtId="0" fontId="54" fillId="8" borderId="2" xfId="5" applyFont="1" applyFill="1" applyBorder="1">
      <alignment vertical="center"/>
    </xf>
    <xf numFmtId="0" fontId="5" fillId="5" borderId="2" xfId="1" applyFont="1" applyFill="1" applyBorder="1" applyAlignment="1">
      <alignment horizontal="left" vertical="center"/>
    </xf>
    <xf numFmtId="0" fontId="5" fillId="7" borderId="2" xfId="1" applyFont="1" applyFill="1" applyBorder="1">
      <alignment vertical="center"/>
    </xf>
    <xf numFmtId="0" fontId="5" fillId="7" borderId="19" xfId="1" applyFont="1" applyFill="1" applyBorder="1">
      <alignment vertical="center"/>
    </xf>
    <xf numFmtId="180" fontId="5" fillId="0" borderId="2" xfId="1" applyNumberFormat="1" applyFont="1" applyBorder="1" applyAlignment="1">
      <alignment horizontal="center" vertical="center"/>
    </xf>
    <xf numFmtId="0" fontId="49" fillId="0" borderId="0" xfId="5">
      <alignment vertical="center"/>
    </xf>
    <xf numFmtId="0" fontId="8" fillId="0" borderId="0" xfId="1" applyFont="1">
      <alignment vertical="center"/>
    </xf>
    <xf numFmtId="0" fontId="5" fillId="0" borderId="19" xfId="6" applyFont="1" applyBorder="1" applyAlignment="1">
      <alignment horizontal="center" vertical="center"/>
    </xf>
    <xf numFmtId="0" fontId="5" fillId="0" borderId="2" xfId="6" applyFont="1" applyBorder="1" applyAlignment="1">
      <alignment horizontal="center" vertical="center"/>
    </xf>
    <xf numFmtId="0" fontId="9" fillId="0" borderId="0" xfId="6" applyFont="1" applyAlignment="1">
      <alignment horizontal="center" vertical="center"/>
    </xf>
    <xf numFmtId="0" fontId="9" fillId="4" borderId="0" xfId="5" applyFont="1" applyFill="1">
      <alignment vertical="center"/>
    </xf>
    <xf numFmtId="0" fontId="9" fillId="4" borderId="0" xfId="5" applyFont="1" applyFill="1" applyAlignment="1">
      <alignment horizontal="right" vertical="center"/>
    </xf>
    <xf numFmtId="0" fontId="9" fillId="4" borderId="0" xfId="1" applyFont="1" applyFill="1" applyAlignment="1">
      <alignment horizontal="right" vertical="center"/>
    </xf>
    <xf numFmtId="0" fontId="7" fillId="0" borderId="0" xfId="5" applyFont="1">
      <alignment vertical="center"/>
    </xf>
    <xf numFmtId="0" fontId="9" fillId="0" borderId="0" xfId="5" applyFont="1" applyAlignment="1">
      <alignment horizontal="right" vertical="center"/>
    </xf>
    <xf numFmtId="0" fontId="54" fillId="8" borderId="48" xfId="5" applyFont="1" applyFill="1" applyBorder="1">
      <alignment vertical="center"/>
    </xf>
    <xf numFmtId="0" fontId="9" fillId="8" borderId="2" xfId="5" applyFont="1" applyFill="1" applyBorder="1">
      <alignment vertical="center"/>
    </xf>
    <xf numFmtId="0" fontId="9" fillId="0" borderId="0" xfId="5" applyFont="1">
      <alignment vertical="center"/>
    </xf>
    <xf numFmtId="49" fontId="62" fillId="0" borderId="6" xfId="4" applyNumberFormat="1" applyFont="1" applyBorder="1" applyAlignment="1">
      <alignment vertical="center" wrapText="1"/>
    </xf>
    <xf numFmtId="0" fontId="5" fillId="0" borderId="0" xfId="6" applyFont="1" applyAlignment="1">
      <alignment horizontal="center" vertical="center"/>
    </xf>
    <xf numFmtId="0" fontId="38" fillId="0" borderId="0" xfId="5" applyFont="1">
      <alignment vertical="center"/>
    </xf>
    <xf numFmtId="0" fontId="3" fillId="0" borderId="8" xfId="4" applyFont="1" applyBorder="1" applyAlignment="1">
      <alignment horizontal="center"/>
    </xf>
    <xf numFmtId="0" fontId="3" fillId="0" borderId="0" xfId="4" applyFont="1" applyAlignment="1">
      <alignment horizontal="center"/>
    </xf>
    <xf numFmtId="0" fontId="3" fillId="0" borderId="9" xfId="4" applyFont="1" applyBorder="1" applyAlignment="1">
      <alignment horizontal="center"/>
    </xf>
    <xf numFmtId="0" fontId="19" fillId="0" borderId="0" xfId="4" applyFont="1" applyAlignment="1">
      <alignment horizontal="center"/>
    </xf>
    <xf numFmtId="0" fontId="3" fillId="0" borderId="0" xfId="4" applyFont="1" applyAlignment="1">
      <alignment horizontal="left" vertical="center" wrapText="1"/>
    </xf>
    <xf numFmtId="0" fontId="3" fillId="0" borderId="9" xfId="4" applyFont="1" applyBorder="1" applyAlignment="1">
      <alignment horizontal="left" vertical="center" wrapText="1"/>
    </xf>
    <xf numFmtId="0" fontId="3" fillId="0" borderId="8" xfId="4" applyFont="1" applyBorder="1" applyAlignment="1">
      <alignment horizontal="left" vertical="center" wrapText="1"/>
    </xf>
    <xf numFmtId="0" fontId="3" fillId="0" borderId="0" xfId="4" applyFont="1" applyAlignment="1">
      <alignment horizontal="left" vertical="center"/>
    </xf>
    <xf numFmtId="0" fontId="3" fillId="0" borderId="9" xfId="4" applyFont="1" applyBorder="1" applyAlignment="1">
      <alignment horizontal="left" vertical="center"/>
    </xf>
    <xf numFmtId="0" fontId="7" fillId="0" borderId="8" xfId="4" applyFont="1" applyBorder="1" applyAlignment="1">
      <alignment horizontal="left" vertical="top"/>
    </xf>
    <xf numFmtId="0" fontId="7" fillId="0" borderId="9" xfId="4" applyFont="1" applyBorder="1" applyAlignment="1">
      <alignment horizontal="left" vertical="top"/>
    </xf>
    <xf numFmtId="0" fontId="48" fillId="0" borderId="19" xfId="4" applyFont="1" applyBorder="1" applyAlignment="1">
      <alignment horizontal="center" vertical="center"/>
    </xf>
    <xf numFmtId="0" fontId="48" fillId="0" borderId="4" xfId="4" applyFont="1" applyBorder="1" applyAlignment="1">
      <alignment horizontal="center" vertical="center"/>
    </xf>
    <xf numFmtId="0" fontId="34" fillId="4" borderId="0" xfId="2" applyFont="1" applyFill="1" applyAlignment="1">
      <alignment horizontal="center" vertical="center"/>
    </xf>
    <xf numFmtId="0" fontId="32" fillId="4" borderId="0" xfId="2" applyFont="1" applyFill="1" applyAlignment="1">
      <alignment horizontal="center" vertical="center"/>
    </xf>
    <xf numFmtId="0" fontId="34" fillId="4" borderId="0" xfId="2" applyFont="1" applyFill="1" applyAlignment="1">
      <alignment horizontal="right"/>
    </xf>
    <xf numFmtId="0" fontId="36" fillId="4" borderId="0" xfId="2" applyFont="1" applyFill="1" applyAlignment="1">
      <alignment horizontal="left" vertical="center"/>
    </xf>
    <xf numFmtId="0" fontId="36" fillId="4" borderId="11" xfId="2" applyFont="1" applyFill="1" applyBorder="1" applyAlignment="1">
      <alignment horizontal="left" vertical="center"/>
    </xf>
    <xf numFmtId="0" fontId="36" fillId="4" borderId="6" xfId="2" applyFont="1" applyFill="1" applyBorder="1" applyAlignment="1">
      <alignment horizontal="left"/>
    </xf>
    <xf numFmtId="0" fontId="36" fillId="4" borderId="6" xfId="2" applyFont="1" applyFill="1" applyBorder="1" applyAlignment="1">
      <alignment horizontal="center" vertical="center"/>
    </xf>
    <xf numFmtId="0" fontId="36" fillId="4" borderId="11" xfId="2" applyFont="1" applyFill="1" applyBorder="1" applyAlignment="1">
      <alignment horizontal="center" vertical="center"/>
    </xf>
    <xf numFmtId="0" fontId="33" fillId="4" borderId="11" xfId="2" applyFont="1" applyFill="1" applyBorder="1" applyAlignment="1">
      <alignment horizontal="center"/>
    </xf>
    <xf numFmtId="0" fontId="32" fillId="0" borderId="19" xfId="2" applyFont="1" applyBorder="1" applyAlignment="1">
      <alignment horizontal="left" vertical="center"/>
    </xf>
    <xf numFmtId="0" fontId="32" fillId="0" borderId="41" xfId="2" applyFont="1" applyBorder="1" applyAlignment="1">
      <alignment horizontal="left" vertical="center"/>
    </xf>
    <xf numFmtId="0" fontId="32" fillId="0" borderId="4" xfId="2" applyFont="1" applyBorder="1" applyAlignment="1">
      <alignment horizontal="left" vertical="center"/>
    </xf>
    <xf numFmtId="0" fontId="32" fillId="0" borderId="2" xfId="2" applyFont="1" applyBorder="1" applyAlignment="1">
      <alignment horizontal="left" vertical="center"/>
    </xf>
    <xf numFmtId="0" fontId="32" fillId="4" borderId="0" xfId="2" applyFont="1" applyFill="1" applyAlignment="1">
      <alignment horizontal="center" vertical="top"/>
    </xf>
    <xf numFmtId="0" fontId="32" fillId="4" borderId="19" xfId="2" applyFont="1" applyFill="1" applyBorder="1" applyAlignment="1">
      <alignment horizontal="left" vertical="center"/>
    </xf>
    <xf numFmtId="0" fontId="32" fillId="4" borderId="41" xfId="2" applyFont="1" applyFill="1" applyBorder="1" applyAlignment="1">
      <alignment horizontal="left" vertical="center"/>
    </xf>
    <xf numFmtId="0" fontId="32" fillId="4" borderId="4" xfId="2" applyFont="1" applyFill="1" applyBorder="1" applyAlignment="1">
      <alignment horizontal="left" vertical="center"/>
    </xf>
    <xf numFmtId="0" fontId="32" fillId="4" borderId="2" xfId="2" applyFont="1" applyFill="1" applyBorder="1" applyAlignment="1">
      <alignment horizontal="left" vertical="center"/>
    </xf>
    <xf numFmtId="0" fontId="5" fillId="0" borderId="2" xfId="1" applyFont="1" applyBorder="1">
      <alignment vertical="center"/>
    </xf>
    <xf numFmtId="0" fontId="5" fillId="0" borderId="19" xfId="6" applyFont="1" applyBorder="1" applyAlignment="1">
      <alignment horizontal="center" vertical="center" wrapText="1"/>
    </xf>
    <xf numFmtId="0" fontId="5" fillId="0" borderId="41" xfId="6" applyFont="1" applyBorder="1" applyAlignment="1">
      <alignment horizontal="center" vertical="center" wrapText="1"/>
    </xf>
    <xf numFmtId="0" fontId="5" fillId="0" borderId="4" xfId="6" applyFont="1" applyBorder="1" applyAlignment="1">
      <alignment horizontal="center" vertical="center" wrapText="1"/>
    </xf>
    <xf numFmtId="0" fontId="5" fillId="0" borderId="2" xfId="1" applyFont="1" applyBorder="1" applyAlignment="1">
      <alignment horizontal="center" vertical="center"/>
    </xf>
    <xf numFmtId="0" fontId="5" fillId="0" borderId="19" xfId="6" applyFont="1" applyBorder="1" applyAlignment="1">
      <alignment horizontal="center" vertical="center"/>
    </xf>
    <xf numFmtId="0" fontId="5" fillId="0" borderId="41" xfId="6" applyFont="1" applyBorder="1" applyAlignment="1">
      <alignment horizontal="center" vertical="center"/>
    </xf>
    <xf numFmtId="0" fontId="5" fillId="0" borderId="4" xfId="6" applyFont="1" applyBorder="1" applyAlignment="1">
      <alignment horizontal="center" vertical="center"/>
    </xf>
    <xf numFmtId="0" fontId="5" fillId="0" borderId="2" xfId="6" applyFont="1" applyBorder="1" applyAlignment="1">
      <alignment horizontal="center" vertical="center" wrapText="1"/>
    </xf>
    <xf numFmtId="0" fontId="5" fillId="0" borderId="2" xfId="6" applyFont="1" applyBorder="1" applyAlignment="1">
      <alignment horizontal="center" vertical="center"/>
    </xf>
    <xf numFmtId="0" fontId="5" fillId="0" borderId="2" xfId="1" applyFont="1" applyBorder="1" applyAlignment="1">
      <alignment horizontal="center" vertical="center" wrapText="1"/>
    </xf>
    <xf numFmtId="0" fontId="5" fillId="0" borderId="19" xfId="1" applyFont="1" applyBorder="1" applyAlignment="1">
      <alignment horizontal="right" vertical="center"/>
    </xf>
    <xf numFmtId="0" fontId="5" fillId="0" borderId="4" xfId="1" applyFont="1" applyBorder="1" applyAlignment="1">
      <alignment horizontal="right" vertical="center"/>
    </xf>
    <xf numFmtId="0" fontId="5" fillId="0" borderId="46" xfId="1" applyFont="1" applyBorder="1" applyAlignment="1">
      <alignment horizontal="right" vertical="center"/>
    </xf>
    <xf numFmtId="0" fontId="5" fillId="0" borderId="8" xfId="1" applyFont="1" applyBorder="1" applyAlignment="1">
      <alignment horizontal="right" vertical="center"/>
    </xf>
    <xf numFmtId="0" fontId="5" fillId="0" borderId="9" xfId="1" applyFont="1" applyBorder="1" applyAlignment="1">
      <alignment horizontal="right" vertical="center"/>
    </xf>
    <xf numFmtId="0" fontId="5" fillId="6" borderId="2" xfId="1" applyFont="1" applyFill="1" applyBorder="1" applyAlignment="1">
      <alignment horizontal="right" vertical="center"/>
    </xf>
    <xf numFmtId="0" fontId="5" fillId="0" borderId="19" xfId="1" applyFont="1" applyBorder="1" applyAlignment="1">
      <alignment horizontal="center" vertical="center"/>
    </xf>
    <xf numFmtId="0" fontId="5" fillId="0" borderId="4" xfId="1" applyFont="1" applyBorder="1" applyAlignment="1">
      <alignment horizontal="center" vertical="center"/>
    </xf>
    <xf numFmtId="0" fontId="5" fillId="0" borderId="4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6" applyFont="1" applyAlignment="1">
      <alignment horizontal="center" vertical="center" wrapText="1"/>
    </xf>
    <xf numFmtId="177" fontId="5" fillId="0" borderId="51" xfId="1" applyNumberFormat="1" applyFont="1" applyBorder="1">
      <alignment vertical="center"/>
    </xf>
    <xf numFmtId="177" fontId="5" fillId="0" borderId="48" xfId="1" applyNumberFormat="1" applyFont="1" applyBorder="1">
      <alignment vertical="center"/>
    </xf>
    <xf numFmtId="0" fontId="5" fillId="0" borderId="2" xfId="1" applyFont="1" applyBorder="1" applyAlignment="1">
      <alignment horizontal="left" vertical="center"/>
    </xf>
    <xf numFmtId="180" fontId="5" fillId="0" borderId="2" xfId="1" applyNumberFormat="1" applyFont="1" applyBorder="1" applyAlignment="1">
      <alignment horizontal="center" vertical="center"/>
    </xf>
    <xf numFmtId="0" fontId="9" fillId="7" borderId="2" xfId="1" applyFont="1" applyFill="1" applyBorder="1">
      <alignment vertical="center"/>
    </xf>
    <xf numFmtId="0" fontId="5" fillId="0" borderId="41" xfId="1" applyFont="1" applyBorder="1" applyAlignment="1">
      <alignment horizontal="center" vertical="center"/>
    </xf>
    <xf numFmtId="0" fontId="9" fillId="0" borderId="2" xfId="1" applyFont="1" applyBorder="1">
      <alignment vertical="center"/>
    </xf>
    <xf numFmtId="0" fontId="9" fillId="0" borderId="2" xfId="1" applyFont="1" applyBorder="1" applyAlignment="1">
      <alignment horizontal="center" vertical="center" wrapText="1"/>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5" xfId="1" applyFont="1" applyBorder="1" applyAlignment="1">
      <alignment horizontal="center" vertical="center" wrapText="1"/>
    </xf>
    <xf numFmtId="0" fontId="5" fillId="0" borderId="10" xfId="1" applyFont="1" applyBorder="1" applyAlignment="1">
      <alignment horizontal="center" vertical="center" wrapText="1"/>
    </xf>
    <xf numFmtId="49" fontId="5" fillId="0" borderId="2" xfId="1" applyNumberFormat="1" applyFont="1" applyBorder="1" applyAlignment="1">
      <alignment horizontal="center" vertical="center"/>
    </xf>
    <xf numFmtId="0" fontId="5" fillId="0" borderId="4" xfId="1" applyFont="1" applyBorder="1" applyAlignment="1">
      <alignment horizontal="center" vertical="center" wrapText="1"/>
    </xf>
    <xf numFmtId="0" fontId="60" fillId="0" borderId="8" xfId="1" applyFont="1" applyBorder="1" applyAlignment="1">
      <alignment horizontal="center" vertical="center" wrapText="1"/>
    </xf>
    <xf numFmtId="0" fontId="60" fillId="0" borderId="10" xfId="1" applyFont="1" applyBorder="1" applyAlignment="1">
      <alignment horizontal="center" vertical="center" wrapText="1"/>
    </xf>
    <xf numFmtId="0" fontId="9" fillId="5" borderId="2" xfId="1" applyFont="1" applyFill="1" applyBorder="1" applyAlignment="1">
      <alignment horizontal="center" vertical="center" wrapText="1"/>
    </xf>
    <xf numFmtId="0" fontId="9" fillId="6" borderId="11" xfId="1" applyFont="1" applyFill="1" applyBorder="1" applyAlignment="1">
      <alignment horizontal="center" vertical="center"/>
    </xf>
    <xf numFmtId="0" fontId="9" fillId="0" borderId="11" xfId="1" applyFont="1" applyBorder="1" applyAlignment="1">
      <alignment horizontal="center" vertical="center"/>
    </xf>
    <xf numFmtId="0" fontId="9" fillId="7" borderId="2" xfId="1" applyFont="1" applyFill="1" applyBorder="1" applyAlignment="1">
      <alignment horizontal="center" vertical="center"/>
    </xf>
    <xf numFmtId="0" fontId="9" fillId="5" borderId="2" xfId="1" applyFont="1" applyFill="1" applyBorder="1" applyAlignment="1">
      <alignment horizontal="center" vertical="center"/>
    </xf>
    <xf numFmtId="0" fontId="54" fillId="8" borderId="2" xfId="5" applyFont="1" applyFill="1" applyBorder="1">
      <alignment vertical="center"/>
    </xf>
    <xf numFmtId="0" fontId="5" fillId="0" borderId="2" xfId="1" applyFont="1" applyBorder="1" applyAlignment="1">
      <alignment horizontal="right" vertical="center"/>
    </xf>
    <xf numFmtId="0" fontId="9" fillId="5" borderId="19" xfId="1" applyFont="1" applyFill="1" applyBorder="1" applyAlignment="1">
      <alignment horizontal="center" vertical="center" wrapText="1"/>
    </xf>
    <xf numFmtId="0" fontId="9" fillId="5" borderId="41"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5" fillId="0" borderId="0" xfId="1" applyFont="1" applyAlignment="1">
      <alignment horizontal="right" vertical="center"/>
    </xf>
    <xf numFmtId="0" fontId="5" fillId="4" borderId="4" xfId="1" applyFont="1" applyFill="1" applyBorder="1" applyAlignment="1">
      <alignment horizontal="center" vertical="center" wrapText="1"/>
    </xf>
    <xf numFmtId="0" fontId="54" fillId="8" borderId="19" xfId="5" applyFont="1" applyFill="1" applyBorder="1">
      <alignment vertical="center"/>
    </xf>
    <xf numFmtId="0" fontId="54" fillId="8" borderId="41" xfId="5" applyFont="1" applyFill="1" applyBorder="1">
      <alignment vertical="center"/>
    </xf>
    <xf numFmtId="0" fontId="54" fillId="8" borderId="4" xfId="5" applyFont="1" applyFill="1" applyBorder="1">
      <alignment vertical="center"/>
    </xf>
    <xf numFmtId="0" fontId="5" fillId="6" borderId="19" xfId="1" applyFont="1" applyFill="1" applyBorder="1" applyAlignment="1">
      <alignment horizontal="right" vertical="center"/>
    </xf>
    <xf numFmtId="0" fontId="5" fillId="6" borderId="41" xfId="1" applyFont="1" applyFill="1" applyBorder="1" applyAlignment="1">
      <alignment horizontal="right" vertical="center"/>
    </xf>
    <xf numFmtId="0" fontId="5" fillId="6" borderId="4" xfId="1" applyFont="1" applyFill="1" applyBorder="1" applyAlignment="1">
      <alignment horizontal="right" vertical="center"/>
    </xf>
    <xf numFmtId="0" fontId="54" fillId="8" borderId="0" xfId="5" applyFont="1" applyFill="1">
      <alignment vertical="center"/>
    </xf>
    <xf numFmtId="0" fontId="8" fillId="5" borderId="2" xfId="1"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shrinkToFit="1"/>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8" xfId="0" applyFont="1" applyBorder="1" applyAlignment="1">
      <alignment horizontal="left" vertical="center" wrapText="1"/>
    </xf>
    <xf numFmtId="0" fontId="11" fillId="0" borderId="64" xfId="0" applyFont="1" applyBorder="1" applyAlignment="1">
      <alignment horizontal="left" vertical="center"/>
    </xf>
    <xf numFmtId="0" fontId="11" fillId="0" borderId="64" xfId="0" applyFont="1" applyBorder="1" applyAlignment="1">
      <alignment horizontal="left" vertical="top"/>
    </xf>
    <xf numFmtId="0" fontId="11" fillId="0" borderId="65" xfId="0" applyFont="1" applyBorder="1" applyAlignment="1">
      <alignment horizontal="left" vertical="top"/>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7" xfId="0" applyFont="1" applyBorder="1" applyAlignment="1">
      <alignment horizontal="distributed" vertical="center"/>
    </xf>
    <xf numFmtId="0" fontId="11" fillId="0" borderId="44" xfId="0" applyFont="1" applyBorder="1" applyAlignment="1">
      <alignment horizontal="distributed" vertical="center"/>
    </xf>
    <xf numFmtId="0" fontId="11" fillId="0" borderId="6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57" xfId="0" applyFont="1" applyBorder="1" applyAlignment="1">
      <alignment horizontal="center" vertical="center"/>
    </xf>
    <xf numFmtId="0" fontId="11" fillId="0" borderId="71" xfId="0" applyFont="1" applyBorder="1" applyAlignment="1">
      <alignment horizontal="center" vertical="center"/>
    </xf>
    <xf numFmtId="0" fontId="11" fillId="0" borderId="70" xfId="0" applyFont="1" applyBorder="1" applyAlignment="1">
      <alignment horizontal="center" vertical="center"/>
    </xf>
    <xf numFmtId="0" fontId="11" fillId="0" borderId="61" xfId="0" applyFont="1" applyBorder="1" applyAlignment="1">
      <alignment horizontal="center" vertical="center"/>
    </xf>
    <xf numFmtId="0" fontId="11" fillId="0" borderId="75" xfId="0" applyFont="1" applyBorder="1" applyAlignment="1">
      <alignment horizontal="distributed" vertical="center"/>
    </xf>
    <xf numFmtId="0" fontId="11" fillId="0" borderId="54" xfId="0" applyFont="1" applyBorder="1" applyAlignment="1">
      <alignment horizontal="distributed"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4"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3" xfId="0" applyFont="1" applyBorder="1" applyAlignment="1">
      <alignment horizontal="left" vertical="center"/>
    </xf>
    <xf numFmtId="0" fontId="11" fillId="0" borderId="62" xfId="0" applyFont="1" applyBorder="1" applyAlignment="1">
      <alignment horizontal="distributed" vertical="center"/>
    </xf>
    <xf numFmtId="0" fontId="11" fillId="0" borderId="46" xfId="0" applyFont="1" applyBorder="1" applyAlignment="1">
      <alignment horizontal="distributed" vertical="center"/>
    </xf>
    <xf numFmtId="0" fontId="11" fillId="0" borderId="76"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43" xfId="0" applyFont="1" applyBorder="1" applyAlignment="1">
      <alignment horizontal="center" vertical="center"/>
    </xf>
    <xf numFmtId="0" fontId="11" fillId="0" borderId="68" xfId="0" applyFont="1" applyBorder="1" applyAlignment="1">
      <alignment horizontal="center" vertical="center"/>
    </xf>
    <xf numFmtId="0" fontId="11" fillId="0" borderId="66" xfId="0" applyFont="1" applyBorder="1" applyAlignment="1">
      <alignment horizontal="center" vertical="center"/>
    </xf>
    <xf numFmtId="0" fontId="11" fillId="0" borderId="49" xfId="0" applyFont="1" applyBorder="1" applyAlignment="1">
      <alignment horizontal="center" vertical="center"/>
    </xf>
    <xf numFmtId="0" fontId="11" fillId="0" borderId="41"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60" xfId="0" applyFont="1" applyBorder="1" applyAlignment="1">
      <alignment horizontal="center" vertical="center"/>
    </xf>
    <xf numFmtId="0" fontId="11" fillId="0" borderId="5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4" xfId="0" applyFont="1" applyBorder="1" applyAlignment="1">
      <alignment horizontal="center" vertical="center"/>
    </xf>
    <xf numFmtId="0" fontId="11" fillId="0" borderId="52" xfId="0" applyFont="1" applyBorder="1" applyAlignment="1">
      <alignment horizontal="center" vertical="center"/>
    </xf>
    <xf numFmtId="0" fontId="11" fillId="0" borderId="58"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18" xfId="0" applyFont="1" applyBorder="1" applyAlignment="1">
      <alignment horizontal="left" vertical="top" wrapText="1"/>
    </xf>
    <xf numFmtId="0" fontId="11" fillId="0" borderId="64" xfId="0" applyFont="1" applyBorder="1" applyAlignment="1">
      <alignment horizontal="left" vertical="top" wrapText="1"/>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64" xfId="0" applyFont="1" applyBorder="1" applyAlignment="1">
      <alignment horizontal="center" vertical="top"/>
    </xf>
    <xf numFmtId="0" fontId="11" fillId="0" borderId="65" xfId="0" applyFont="1" applyBorder="1" applyAlignment="1">
      <alignment horizontal="center" vertical="top"/>
    </xf>
    <xf numFmtId="0" fontId="11" fillId="0" borderId="1" xfId="0" applyFont="1" applyBorder="1" applyAlignment="1">
      <alignment vertical="top" wrapText="1"/>
    </xf>
    <xf numFmtId="0" fontId="11" fillId="0" borderId="2" xfId="0" applyFont="1" applyBorder="1" applyAlignment="1">
      <alignment vertical="top"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3" xfId="0" applyBorder="1" applyAlignment="1">
      <alignment horizontal="left" vertical="center"/>
    </xf>
    <xf numFmtId="0" fontId="11" fillId="0" borderId="59" xfId="0" applyFont="1" applyBorder="1" applyAlignment="1">
      <alignment horizontal="center" vertical="center"/>
    </xf>
    <xf numFmtId="0" fontId="11" fillId="0" borderId="13" xfId="0" applyFont="1" applyBorder="1" applyAlignment="1">
      <alignment horizontal="center" vertical="top"/>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1" fillId="0" borderId="1" xfId="0" applyFont="1" applyBorder="1" applyAlignment="1">
      <alignment vertical="top"/>
    </xf>
    <xf numFmtId="0" fontId="11" fillId="0" borderId="2" xfId="0" applyFont="1" applyBorder="1" applyAlignment="1">
      <alignmen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65" xfId="0" applyFont="1" applyBorder="1" applyAlignment="1">
      <alignment horizontal="left" vertical="center"/>
    </xf>
    <xf numFmtId="0" fontId="11" fillId="0" borderId="19" xfId="0" applyFont="1" applyBorder="1" applyAlignment="1">
      <alignment horizontal="left" vertical="top"/>
    </xf>
    <xf numFmtId="0" fontId="11" fillId="0" borderId="41" xfId="0" applyFont="1" applyBorder="1" applyAlignment="1">
      <alignment horizontal="left" vertical="top"/>
    </xf>
    <xf numFmtId="0" fontId="11" fillId="0" borderId="60" xfId="0" applyFont="1" applyBorder="1" applyAlignment="1">
      <alignment horizontal="left" vertical="top"/>
    </xf>
    <xf numFmtId="0" fontId="11" fillId="0" borderId="50" xfId="0" applyFont="1" applyBorder="1" applyAlignment="1">
      <alignment horizontal="center" vertical="center" wrapText="1"/>
    </xf>
    <xf numFmtId="0" fontId="11" fillId="0" borderId="5" xfId="0" applyFont="1" applyBorder="1" applyAlignment="1">
      <alignment horizontal="center" vertical="center" wrapText="1"/>
    </xf>
    <xf numFmtId="49" fontId="8" fillId="0" borderId="0" xfId="0" applyNumberFormat="1" applyFont="1" applyAlignment="1">
      <alignment horizontal="left" vertical="top" wrapText="1"/>
    </xf>
    <xf numFmtId="49" fontId="8" fillId="0" borderId="0" xfId="0" applyNumberFormat="1" applyFont="1" applyAlignment="1">
      <alignment horizontal="left" vertical="center" wrapText="1"/>
    </xf>
    <xf numFmtId="49" fontId="20" fillId="0" borderId="0" xfId="0" applyNumberFormat="1" applyFont="1" applyAlignment="1">
      <alignment horizontal="center" vertical="center"/>
    </xf>
    <xf numFmtId="49" fontId="7" fillId="0" borderId="5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4"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7" xfId="0" applyNumberFormat="1" applyFont="1" applyBorder="1" applyAlignment="1">
      <alignment horizontal="center" vertical="center"/>
    </xf>
    <xf numFmtId="49" fontId="7" fillId="0" borderId="52" xfId="0" applyNumberFormat="1" applyFont="1" applyBorder="1" applyAlignment="1">
      <alignment horizontal="center" vertical="center"/>
    </xf>
    <xf numFmtId="49" fontId="7" fillId="0" borderId="58" xfId="0" applyNumberFormat="1" applyFont="1" applyBorder="1" applyAlignment="1">
      <alignment horizontal="center" vertical="center"/>
    </xf>
    <xf numFmtId="49" fontId="7" fillId="0" borderId="59" xfId="0" applyNumberFormat="1" applyFont="1" applyBorder="1" applyAlignment="1">
      <alignment horizontal="center" vertical="center"/>
    </xf>
    <xf numFmtId="49" fontId="7" fillId="0" borderId="50" xfId="0" applyNumberFormat="1" applyFont="1" applyBorder="1" applyAlignment="1">
      <alignment horizontal="left" vertical="center"/>
    </xf>
    <xf numFmtId="49" fontId="7" fillId="0" borderId="6" xfId="0" applyNumberFormat="1" applyFont="1" applyBorder="1" applyAlignment="1">
      <alignment horizontal="left" vertical="center"/>
    </xf>
    <xf numFmtId="49" fontId="7" fillId="0" borderId="74" xfId="0" applyNumberFormat="1" applyFont="1" applyBorder="1" applyAlignment="1">
      <alignment horizontal="left" vertical="center"/>
    </xf>
    <xf numFmtId="49" fontId="7" fillId="0" borderId="77" xfId="0" applyNumberFormat="1" applyFont="1" applyBorder="1" applyAlignment="1">
      <alignment horizontal="left" vertical="center" shrinkToFit="1"/>
    </xf>
    <xf numFmtId="49" fontId="7" fillId="0" borderId="78" xfId="0" applyNumberFormat="1" applyFont="1" applyBorder="1" applyAlignment="1">
      <alignment horizontal="left" vertical="center" shrinkToFit="1"/>
    </xf>
    <xf numFmtId="49" fontId="7" fillId="0" borderId="79" xfId="0" applyNumberFormat="1" applyFont="1" applyBorder="1" applyAlignment="1">
      <alignment horizontal="left" vertical="center" shrinkToFit="1"/>
    </xf>
    <xf numFmtId="49" fontId="7" fillId="0" borderId="68" xfId="0" applyNumberFormat="1" applyFont="1" applyBorder="1" applyAlignment="1">
      <alignment horizontal="right" vertical="center"/>
    </xf>
    <xf numFmtId="49" fontId="7" fillId="0" borderId="66" xfId="0" applyNumberFormat="1" applyFont="1" applyBorder="1" applyAlignment="1">
      <alignment horizontal="right" vertical="center"/>
    </xf>
    <xf numFmtId="49" fontId="7" fillId="0" borderId="47" xfId="0" applyNumberFormat="1" applyFont="1" applyBorder="1" applyAlignment="1">
      <alignment horizontal="left" vertical="center" shrinkToFit="1"/>
    </xf>
    <xf numFmtId="49" fontId="7" fillId="0" borderId="11" xfId="0" applyNumberFormat="1" applyFont="1" applyBorder="1" applyAlignment="1">
      <alignment horizontal="left" vertical="center" shrinkToFit="1"/>
    </xf>
    <xf numFmtId="49" fontId="7" fillId="0" borderId="63" xfId="0" applyNumberFormat="1" applyFont="1" applyBorder="1" applyAlignment="1">
      <alignment horizontal="left" vertical="center" shrinkToFit="1"/>
    </xf>
    <xf numFmtId="49" fontId="7" fillId="0" borderId="43" xfId="0" applyNumberFormat="1" applyFont="1" applyBorder="1" applyAlignment="1">
      <alignment horizontal="center" vertical="center"/>
    </xf>
    <xf numFmtId="49" fontId="7" fillId="0" borderId="68" xfId="0" applyNumberFormat="1" applyFont="1" applyBorder="1" applyAlignment="1">
      <alignment horizontal="center" vertical="center"/>
    </xf>
    <xf numFmtId="49" fontId="7" fillId="0" borderId="66" xfId="0" applyNumberFormat="1" applyFont="1" applyBorder="1" applyAlignment="1">
      <alignment horizontal="center" vertical="center"/>
    </xf>
    <xf numFmtId="49" fontId="7" fillId="0" borderId="80" xfId="0" applyNumberFormat="1" applyFont="1" applyBorder="1" applyAlignment="1">
      <alignment horizontal="center" vertical="center"/>
    </xf>
    <xf numFmtId="49" fontId="7" fillId="0" borderId="55" xfId="0" applyNumberFormat="1" applyFont="1" applyBorder="1" applyAlignment="1">
      <alignment horizontal="center" vertical="center"/>
    </xf>
    <xf numFmtId="49" fontId="7" fillId="0" borderId="56" xfId="0" applyNumberFormat="1" applyFont="1" applyBorder="1" applyAlignment="1">
      <alignment horizontal="center" vertical="center"/>
    </xf>
    <xf numFmtId="49" fontId="7" fillId="0" borderId="81" xfId="0" applyNumberFormat="1" applyFont="1" applyBorder="1" applyAlignment="1">
      <alignment horizontal="center" vertical="center" shrinkToFit="1"/>
    </xf>
    <xf numFmtId="49" fontId="7" fillId="0" borderId="82" xfId="0" applyNumberFormat="1" applyFont="1" applyBorder="1" applyAlignment="1">
      <alignment horizontal="center" vertical="center" shrinkToFit="1"/>
    </xf>
    <xf numFmtId="49" fontId="7" fillId="0" borderId="83" xfId="0" applyNumberFormat="1" applyFont="1" applyBorder="1" applyAlignment="1">
      <alignment horizontal="center" vertical="center" shrinkToFit="1"/>
    </xf>
    <xf numFmtId="49" fontId="7" fillId="0" borderId="47"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63" xfId="0" applyNumberFormat="1" applyFont="1" applyBorder="1" applyAlignment="1">
      <alignment horizontal="center" vertical="center" shrinkToFit="1"/>
    </xf>
    <xf numFmtId="49" fontId="7" fillId="0" borderId="84" xfId="0" applyNumberFormat="1" applyFont="1" applyBorder="1" applyAlignment="1">
      <alignment horizontal="right" vertical="center"/>
    </xf>
    <xf numFmtId="49" fontId="7" fillId="0" borderId="85" xfId="0" applyNumberFormat="1" applyFont="1" applyBorder="1" applyAlignment="1">
      <alignment horizontal="right" vertical="center"/>
    </xf>
    <xf numFmtId="49" fontId="7" fillId="0" borderId="86" xfId="0" applyNumberFormat="1" applyFont="1" applyBorder="1" applyAlignment="1">
      <alignment horizontal="right" vertical="center"/>
    </xf>
    <xf numFmtId="49" fontId="7" fillId="0" borderId="87" xfId="0" applyNumberFormat="1" applyFont="1" applyBorder="1" applyAlignment="1">
      <alignment horizontal="left" vertical="center" shrinkToFit="1"/>
    </xf>
    <xf numFmtId="49" fontId="7" fillId="0" borderId="88" xfId="0" applyNumberFormat="1" applyFont="1" applyBorder="1" applyAlignment="1">
      <alignment horizontal="left" vertical="center" shrinkToFit="1"/>
    </xf>
    <xf numFmtId="49" fontId="7" fillId="0" borderId="89" xfId="0" applyNumberFormat="1" applyFont="1" applyBorder="1" applyAlignment="1">
      <alignment horizontal="left" vertical="center" shrinkToFit="1"/>
    </xf>
    <xf numFmtId="49" fontId="7" fillId="0" borderId="87" xfId="0" applyNumberFormat="1" applyFont="1" applyBorder="1" applyAlignment="1">
      <alignment horizontal="center" vertical="center"/>
    </xf>
    <xf numFmtId="49" fontId="7" fillId="0" borderId="88" xfId="0" applyNumberFormat="1" applyFont="1" applyBorder="1" applyAlignment="1">
      <alignment horizontal="center" vertical="center"/>
    </xf>
    <xf numFmtId="49" fontId="7" fillId="0" borderId="89" xfId="0" applyNumberFormat="1" applyFont="1" applyBorder="1" applyAlignment="1">
      <alignment horizontal="center" vertical="center"/>
    </xf>
    <xf numFmtId="49" fontId="7" fillId="0" borderId="84" xfId="0" applyNumberFormat="1" applyFont="1" applyBorder="1" applyAlignment="1">
      <alignment horizontal="left" vertical="center" shrinkToFit="1"/>
    </xf>
    <xf numFmtId="49" fontId="7" fillId="0" borderId="85" xfId="0" applyNumberFormat="1" applyFont="1" applyBorder="1" applyAlignment="1">
      <alignment horizontal="left" vertical="center" shrinkToFit="1"/>
    </xf>
    <xf numFmtId="49" fontId="7" fillId="0" borderId="86" xfId="0" applyNumberFormat="1" applyFont="1" applyBorder="1" applyAlignment="1">
      <alignment horizontal="left" vertical="center" shrinkToFit="1"/>
    </xf>
    <xf numFmtId="49" fontId="7" fillId="0" borderId="77" xfId="0" applyNumberFormat="1" applyFont="1" applyBorder="1" applyAlignment="1">
      <alignment horizontal="right" vertical="center"/>
    </xf>
    <xf numFmtId="49" fontId="7" fillId="0" borderId="78" xfId="0" applyNumberFormat="1" applyFont="1" applyBorder="1" applyAlignment="1">
      <alignment horizontal="right" vertical="center"/>
    </xf>
    <xf numFmtId="49" fontId="7" fillId="0" borderId="79" xfId="0" applyNumberFormat="1" applyFont="1" applyBorder="1" applyAlignment="1">
      <alignment horizontal="right" vertical="center"/>
    </xf>
    <xf numFmtId="0" fontId="3" fillId="0" borderId="19" xfId="0" applyFont="1" applyBorder="1" applyAlignment="1">
      <alignment horizontal="left" vertical="center"/>
    </xf>
    <xf numFmtId="0" fontId="3" fillId="0" borderId="41" xfId="0" applyFont="1" applyBorder="1" applyAlignment="1">
      <alignment horizontal="left" vertical="center"/>
    </xf>
    <xf numFmtId="0" fontId="3" fillId="0" borderId="4" xfId="0" applyFont="1" applyBorder="1" applyAlignment="1">
      <alignment horizontal="left" vertical="center"/>
    </xf>
    <xf numFmtId="0" fontId="3" fillId="0" borderId="19" xfId="0" applyFont="1" applyBorder="1" applyAlignment="1">
      <alignment horizontal="center"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7" fillId="0" borderId="19" xfId="0" applyFont="1" applyBorder="1" applyAlignment="1">
      <alignment horizontal="left" vertical="center"/>
    </xf>
    <xf numFmtId="0" fontId="0" fillId="0" borderId="41" xfId="0" applyBorder="1" applyAlignment="1">
      <alignment vertical="center"/>
    </xf>
    <xf numFmtId="0" fontId="0" fillId="0" borderId="4" xfId="0" applyBorder="1" applyAlignment="1">
      <alignment vertical="center"/>
    </xf>
    <xf numFmtId="0" fontId="16" fillId="0" borderId="19" xfId="0" applyFont="1" applyBorder="1" applyAlignment="1">
      <alignment horizontal="center" vertical="center"/>
    </xf>
    <xf numFmtId="0" fontId="16" fillId="0" borderId="41" xfId="0" applyFont="1" applyBorder="1" applyAlignment="1">
      <alignment horizontal="center" vertical="center"/>
    </xf>
    <xf numFmtId="0" fontId="16" fillId="0" borderId="41" xfId="0" applyFont="1" applyBorder="1" applyAlignment="1">
      <alignment horizontal="center"/>
    </xf>
    <xf numFmtId="0" fontId="16" fillId="0" borderId="4" xfId="0" applyFont="1" applyBorder="1" applyAlignment="1">
      <alignment horizont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16" fillId="0" borderId="4" xfId="0" applyFont="1" applyBorder="1" applyAlignment="1">
      <alignment horizontal="center" vertical="center"/>
    </xf>
    <xf numFmtId="0" fontId="0" fillId="0" borderId="41" xfId="0" applyBorder="1" applyAlignment="1">
      <alignment horizontal="center" vertical="center"/>
    </xf>
    <xf numFmtId="0" fontId="0" fillId="0" borderId="4" xfId="0" applyBorder="1" applyAlignment="1">
      <alignment horizontal="center" vertical="center"/>
    </xf>
    <xf numFmtId="0" fontId="7" fillId="0" borderId="41" xfId="0" applyFont="1" applyBorder="1" applyAlignment="1">
      <alignment horizontal="center" vertical="center"/>
    </xf>
    <xf numFmtId="0" fontId="7" fillId="0" borderId="41" xfId="0" applyFont="1" applyBorder="1" applyAlignment="1">
      <alignment horizontal="center"/>
    </xf>
    <xf numFmtId="0" fontId="7" fillId="0" borderId="4" xfId="0" applyFont="1" applyBorder="1" applyAlignment="1">
      <alignment horizontal="center"/>
    </xf>
    <xf numFmtId="0" fontId="11" fillId="0" borderId="0" xfId="0" applyFont="1" applyAlignment="1">
      <alignment horizontal="right"/>
    </xf>
    <xf numFmtId="0" fontId="11" fillId="3" borderId="90" xfId="0" applyFont="1" applyFill="1" applyBorder="1" applyAlignment="1">
      <alignment horizontal="center"/>
    </xf>
    <xf numFmtId="0" fontId="11" fillId="3" borderId="91" xfId="0" applyFont="1" applyFill="1" applyBorder="1" applyAlignment="1">
      <alignment horizontal="center"/>
    </xf>
    <xf numFmtId="0" fontId="11" fillId="3" borderId="67" xfId="0" applyFont="1" applyFill="1" applyBorder="1" applyAlignment="1">
      <alignment horizont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left" vertical="center"/>
    </xf>
    <xf numFmtId="0" fontId="0" fillId="0" borderId="7" xfId="0" applyBorder="1" applyAlignment="1">
      <alignment horizontal="left" vertical="center"/>
    </xf>
    <xf numFmtId="0" fontId="7" fillId="0" borderId="19" xfId="0" applyFont="1" applyBorder="1" applyAlignment="1">
      <alignment vertical="center"/>
    </xf>
    <xf numFmtId="0" fontId="0" fillId="0" borderId="4" xfId="0" applyBorder="1" applyAlignment="1">
      <alignment horizontal="left" vertical="center"/>
    </xf>
    <xf numFmtId="0" fontId="7" fillId="0" borderId="19" xfId="0" applyFont="1" applyBorder="1"/>
    <xf numFmtId="0" fontId="7" fillId="0" borderId="41" xfId="0" applyFont="1" applyBorder="1"/>
    <xf numFmtId="0" fontId="7" fillId="0" borderId="19" xfId="0" applyFont="1" applyBorder="1" applyAlignment="1">
      <alignment horizontal="left" vertical="center" wrapText="1"/>
    </xf>
    <xf numFmtId="0" fontId="7" fillId="0" borderId="4" xfId="0" applyFont="1" applyBorder="1" applyAlignment="1">
      <alignment horizontal="left" vertical="center" wrapText="1"/>
    </xf>
    <xf numFmtId="0" fontId="21" fillId="0" borderId="8" xfId="0" applyFont="1" applyBorder="1" applyAlignment="1">
      <alignment vertical="center" wrapText="1"/>
    </xf>
    <xf numFmtId="0" fontId="0" fillId="0" borderId="8" xfId="0" applyBorder="1"/>
    <xf numFmtId="0" fontId="3" fillId="0" borderId="1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1" xfId="0" applyFont="1" applyBorder="1" applyAlignment="1">
      <alignment horizontal="center" vertical="center" shrinkToFit="1"/>
    </xf>
    <xf numFmtId="0" fontId="7" fillId="0" borderId="51" xfId="0" applyFont="1" applyBorder="1" applyAlignment="1">
      <alignment horizontal="center" vertical="center" wrapText="1" shrinkToFit="1"/>
    </xf>
    <xf numFmtId="0" fontId="7" fillId="0" borderId="46" xfId="0" applyFont="1" applyBorder="1" applyAlignment="1">
      <alignment horizontal="center" vertical="center" wrapText="1" shrinkToFit="1"/>
    </xf>
    <xf numFmtId="0" fontId="7" fillId="0" borderId="48" xfId="0" applyFont="1" applyBorder="1" applyAlignment="1">
      <alignment horizontal="center" vertical="center" wrapText="1" shrinkToFit="1"/>
    </xf>
    <xf numFmtId="0" fontId="8" fillId="0" borderId="19" xfId="0" applyFont="1" applyBorder="1" applyAlignment="1">
      <alignment horizontal="left" vertical="center" wrapText="1" shrinkToFit="1"/>
    </xf>
    <xf numFmtId="0" fontId="22" fillId="0" borderId="41" xfId="0" applyFont="1" applyBorder="1" applyAlignment="1">
      <alignment horizontal="left" wrapText="1"/>
    </xf>
    <xf numFmtId="0" fontId="22" fillId="0" borderId="4" xfId="0" applyFont="1" applyBorder="1" applyAlignment="1">
      <alignment horizontal="left" wrapText="1"/>
    </xf>
    <xf numFmtId="0" fontId="8" fillId="0" borderId="19" xfId="0" applyFont="1" applyBorder="1" applyAlignment="1">
      <alignment horizontal="left" vertical="center" wrapText="1"/>
    </xf>
    <xf numFmtId="0" fontId="22" fillId="0" borderId="41" xfId="0" applyFont="1" applyBorder="1" applyAlignment="1">
      <alignment horizontal="left" vertical="center" wrapText="1"/>
    </xf>
    <xf numFmtId="0" fontId="22" fillId="0" borderId="4" xfId="0" applyFont="1" applyBorder="1" applyAlignment="1">
      <alignment horizontal="left"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8" fillId="0" borderId="41" xfId="0" applyFont="1" applyBorder="1" applyAlignment="1">
      <alignment horizontal="center" vertical="center"/>
    </xf>
    <xf numFmtId="0" fontId="18" fillId="0" borderId="4" xfId="0" applyFont="1" applyBorder="1" applyAlignment="1">
      <alignment horizontal="center" vertical="center"/>
    </xf>
    <xf numFmtId="0" fontId="3" fillId="0" borderId="11" xfId="0" applyFont="1" applyBorder="1" applyAlignment="1">
      <alignment horizontal="left" wrapText="1"/>
    </xf>
    <xf numFmtId="0" fontId="18" fillId="0" borderId="41" xfId="0" applyFont="1" applyBorder="1" applyAlignment="1">
      <alignment horizontal="center" vertical="center" wrapText="1"/>
    </xf>
    <xf numFmtId="0" fontId="18" fillId="0" borderId="4" xfId="0" applyFont="1" applyBorder="1" applyAlignment="1">
      <alignment horizontal="center" vertical="center" wrapText="1"/>
    </xf>
    <xf numFmtId="0" fontId="24" fillId="0" borderId="11" xfId="0" applyFont="1" applyBorder="1" applyAlignment="1">
      <alignment horizontal="left" vertical="center"/>
    </xf>
    <xf numFmtId="0" fontId="24" fillId="0" borderId="19" xfId="0" applyFont="1" applyBorder="1" applyAlignment="1">
      <alignment horizontal="left" vertical="center"/>
    </xf>
    <xf numFmtId="0" fontId="24" fillId="0" borderId="41" xfId="0" applyFont="1" applyBorder="1" applyAlignment="1">
      <alignment horizontal="left" vertical="center"/>
    </xf>
    <xf numFmtId="0" fontId="24" fillId="0" borderId="4" xfId="0" applyFont="1" applyBorder="1" applyAlignment="1">
      <alignment horizontal="left" vertical="center"/>
    </xf>
    <xf numFmtId="0" fontId="8" fillId="0" borderId="41" xfId="0" applyFont="1" applyBorder="1" applyAlignment="1">
      <alignment horizontal="left" vertical="center" wrapText="1"/>
    </xf>
    <xf numFmtId="0" fontId="8" fillId="0" borderId="4" xfId="0" applyFont="1" applyBorder="1" applyAlignment="1">
      <alignment horizontal="left" vertical="center" wrapText="1"/>
    </xf>
    <xf numFmtId="0" fontId="7" fillId="0" borderId="19"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0" fillId="0" borderId="8" xfId="0" applyBorder="1" applyAlignment="1">
      <alignment vertical="center" wrapText="1"/>
    </xf>
    <xf numFmtId="0" fontId="3" fillId="0" borderId="11" xfId="0" applyFont="1" applyBorder="1" applyAlignment="1">
      <alignment horizontal="left" vertical="center"/>
    </xf>
  </cellXfs>
  <cellStyles count="7">
    <cellStyle name="標準" xfId="0" builtinId="0"/>
    <cellStyle name="標準 2" xfId="2" xr:uid="{9F89D07C-3B4D-4019-B14B-30632B5086FB}"/>
    <cellStyle name="標準 2 2" xfId="3" xr:uid="{DD44A50D-8CD6-4152-BC5F-DA56DB8FFC9A}"/>
    <cellStyle name="標準 2 2 2" xfId="4" xr:uid="{1B41EBBF-12BA-4D2C-891E-3CEA9C8F36C3}"/>
    <cellStyle name="標準 2 3" xfId="6" xr:uid="{2AE11F4E-2C51-4512-AAB3-64E4FED5C67F}"/>
    <cellStyle name="標準 3" xfId="5" xr:uid="{7AA3D52A-249D-4444-8A56-4F3C73E1597D}"/>
    <cellStyle name="標準_③-２加算様式（就労）"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76200</xdr:colOff>
      <xdr:row>9</xdr:row>
      <xdr:rowOff>9527</xdr:rowOff>
    </xdr:from>
    <xdr:to>
      <xdr:col>1</xdr:col>
      <xdr:colOff>4057650</xdr:colOff>
      <xdr:row>9</xdr:row>
      <xdr:rowOff>1343025</xdr:rowOff>
    </xdr:to>
    <xdr:sp macro="" textlink="">
      <xdr:nvSpPr>
        <xdr:cNvPr id="2" name="Text Box 1">
          <a:extLst>
            <a:ext uri="{FF2B5EF4-FFF2-40B4-BE49-F238E27FC236}">
              <a16:creationId xmlns:a16="http://schemas.microsoft.com/office/drawing/2014/main" id="{271C17BC-0879-47FD-BB60-73EC96F45DCD}"/>
            </a:ext>
          </a:extLst>
        </xdr:cNvPr>
        <xdr:cNvSpPr txBox="1">
          <a:spLocks noChangeArrowheads="1"/>
        </xdr:cNvSpPr>
      </xdr:nvSpPr>
      <xdr:spPr bwMode="auto">
        <a:xfrm>
          <a:off x="76200" y="1876427"/>
          <a:ext cx="6772275" cy="1333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　対応シートを作成し、担当者に確実に引き継ぐ体制を敷いている。</a:t>
          </a:r>
        </a:p>
        <a:p>
          <a:pPr algn="l" rtl="0">
            <a:defRPr sz="1000"/>
          </a:pPr>
          <a:r>
            <a:rPr lang="ja-JP" altLang="en-US" sz="900" b="0" i="0" u="none" strike="noStrike" baseline="0">
              <a:solidFill>
                <a:srgbClr val="000000"/>
              </a:solidFill>
              <a:latin typeface="ＭＳ Ｐゴシック"/>
              <a:ea typeface="ＭＳ Ｐゴシック"/>
            </a:rPr>
            <a:t>常設窓口　 電話         ○○○－○○○－○○○○</a:t>
          </a:r>
        </a:p>
        <a:p>
          <a:pPr algn="l" rtl="0">
            <a:lnSpc>
              <a:spcPts val="1300"/>
            </a:lnSpc>
            <a:defRPr sz="1000"/>
          </a:pPr>
          <a:r>
            <a:rPr lang="ja-JP" altLang="en-US" sz="900" b="0" i="0" u="none" strike="noStrike" baseline="0">
              <a:solidFill>
                <a:srgbClr val="000000"/>
              </a:solidFill>
              <a:latin typeface="ＭＳ Ｐゴシック"/>
              <a:ea typeface="ＭＳ Ｐゴシック"/>
            </a:rPr>
            <a:t>　　　　　　 　 ＦＡＸ　　  　○○○－○○○－○○○○</a:t>
          </a:r>
        </a:p>
        <a:p>
          <a:pPr algn="l" rtl="0">
            <a:lnSpc>
              <a:spcPts val="1300"/>
            </a:lnSpc>
            <a:defRPr sz="1000"/>
          </a:pPr>
          <a:r>
            <a:rPr lang="ja-JP" altLang="en-US" sz="900" b="0" i="0" u="none" strike="noStrike" baseline="0">
              <a:solidFill>
                <a:srgbClr val="000000"/>
              </a:solidFill>
              <a:latin typeface="ＭＳ Ｐゴシック"/>
              <a:ea typeface="ＭＳ Ｐゴシック"/>
            </a:rPr>
            <a:t>                  担当者　   ○○　○○（又は○○　○○）</a:t>
          </a:r>
        </a:p>
        <a:p>
          <a:pPr algn="l" rtl="0">
            <a:lnSpc>
              <a:spcPts val="1300"/>
            </a:lnSpc>
            <a:defRPr sz="1000"/>
          </a:pPr>
          <a:r>
            <a:rPr lang="ja-JP" altLang="en-US" sz="900" b="0" i="0" u="none" strike="noStrike" baseline="0">
              <a:solidFill>
                <a:srgbClr val="000000"/>
              </a:solidFill>
              <a:latin typeface="ＭＳ Ｐゴシック"/>
              <a:ea typeface="ＭＳ Ｐゴシック"/>
            </a:rPr>
            <a:t>             ※利用者には、この内容を印刷物で配布し、周知している。</a:t>
          </a:r>
        </a:p>
        <a:p>
          <a:pPr algn="l" rtl="0">
            <a:defRPr sz="1000"/>
          </a:pPr>
          <a:r>
            <a:rPr lang="ja-JP" altLang="en-US" sz="9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　　</a:t>
          </a:r>
        </a:p>
      </xdr:txBody>
    </xdr:sp>
    <xdr:clientData/>
  </xdr:twoCellAnchor>
  <xdr:twoCellAnchor>
    <xdr:from>
      <xdr:col>0</xdr:col>
      <xdr:colOff>57150</xdr:colOff>
      <xdr:row>11</xdr:row>
      <xdr:rowOff>95251</xdr:rowOff>
    </xdr:from>
    <xdr:to>
      <xdr:col>1</xdr:col>
      <xdr:colOff>4067175</xdr:colOff>
      <xdr:row>11</xdr:row>
      <xdr:rowOff>952501</xdr:rowOff>
    </xdr:to>
    <xdr:sp macro="" textlink="">
      <xdr:nvSpPr>
        <xdr:cNvPr id="3" name="Text Box 2">
          <a:extLst>
            <a:ext uri="{FF2B5EF4-FFF2-40B4-BE49-F238E27FC236}">
              <a16:creationId xmlns:a16="http://schemas.microsoft.com/office/drawing/2014/main" id="{7A067523-B254-4EB4-BA2D-F1352950CEDD}"/>
            </a:ext>
          </a:extLst>
        </xdr:cNvPr>
        <xdr:cNvSpPr txBox="1">
          <a:spLocks noChangeArrowheads="1"/>
        </xdr:cNvSpPr>
      </xdr:nvSpPr>
      <xdr:spPr bwMode="auto">
        <a:xfrm>
          <a:off x="57150" y="3505201"/>
          <a:ext cx="680085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9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p>
      </xdr:txBody>
    </xdr:sp>
    <xdr:clientData/>
  </xdr:twoCellAnchor>
  <xdr:twoCellAnchor>
    <xdr:from>
      <xdr:col>0</xdr:col>
      <xdr:colOff>1362075</xdr:colOff>
      <xdr:row>13</xdr:row>
      <xdr:rowOff>400050</xdr:rowOff>
    </xdr:from>
    <xdr:to>
      <xdr:col>1</xdr:col>
      <xdr:colOff>2181225</xdr:colOff>
      <xdr:row>13</xdr:row>
      <xdr:rowOff>990600</xdr:rowOff>
    </xdr:to>
    <xdr:sp macro="" textlink="">
      <xdr:nvSpPr>
        <xdr:cNvPr id="4" name="Rectangle 4">
          <a:extLst>
            <a:ext uri="{FF2B5EF4-FFF2-40B4-BE49-F238E27FC236}">
              <a16:creationId xmlns:a16="http://schemas.microsoft.com/office/drawing/2014/main" id="{C2B61C49-65C2-4AE7-BC9B-3845D729819A}"/>
            </a:ext>
          </a:extLst>
        </xdr:cNvPr>
        <xdr:cNvSpPr>
          <a:spLocks noChangeArrowheads="1"/>
        </xdr:cNvSpPr>
      </xdr:nvSpPr>
      <xdr:spPr bwMode="auto">
        <a:xfrm>
          <a:off x="1362075" y="5353050"/>
          <a:ext cx="3609975"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具体的な対応方針を記載</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161925</xdr:colOff>
      <xdr:row>15</xdr:row>
      <xdr:rowOff>57151</xdr:rowOff>
    </xdr:from>
    <xdr:to>
      <xdr:col>2</xdr:col>
      <xdr:colOff>47625</xdr:colOff>
      <xdr:row>15</xdr:row>
      <xdr:rowOff>552451</xdr:rowOff>
    </xdr:to>
    <xdr:sp macro="" textlink="">
      <xdr:nvSpPr>
        <xdr:cNvPr id="5" name="Text Box 3">
          <a:extLst>
            <a:ext uri="{FF2B5EF4-FFF2-40B4-BE49-F238E27FC236}">
              <a16:creationId xmlns:a16="http://schemas.microsoft.com/office/drawing/2014/main" id="{650E25E2-AD91-4638-90C2-FADEEFB934CB}"/>
            </a:ext>
          </a:extLst>
        </xdr:cNvPr>
        <xdr:cNvSpPr txBox="1">
          <a:spLocks noChangeArrowheads="1"/>
        </xdr:cNvSpPr>
      </xdr:nvSpPr>
      <xdr:spPr bwMode="auto">
        <a:xfrm>
          <a:off x="161925" y="6553201"/>
          <a:ext cx="683895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4121" name="Line 1">
          <a:extLst>
            <a:ext uri="{FF2B5EF4-FFF2-40B4-BE49-F238E27FC236}">
              <a16:creationId xmlns:a16="http://schemas.microsoft.com/office/drawing/2014/main" id="{00000000-0008-0000-0700-000019100000}"/>
            </a:ext>
          </a:extLst>
        </xdr:cNvPr>
        <xdr:cNvSpPr>
          <a:spLocks noChangeShapeType="1"/>
        </xdr:cNvSpPr>
      </xdr:nvSpPr>
      <xdr:spPr bwMode="auto">
        <a:xfrm>
          <a:off x="866775" y="1390650"/>
          <a:ext cx="18764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5145" name="Line 1">
          <a:extLst>
            <a:ext uri="{FF2B5EF4-FFF2-40B4-BE49-F238E27FC236}">
              <a16:creationId xmlns:a16="http://schemas.microsoft.com/office/drawing/2014/main" id="{00000000-0008-0000-0800-000019140000}"/>
            </a:ext>
          </a:extLst>
        </xdr:cNvPr>
        <xdr:cNvSpPr>
          <a:spLocks noChangeShapeType="1"/>
        </xdr:cNvSpPr>
      </xdr:nvSpPr>
      <xdr:spPr bwMode="auto">
        <a:xfrm>
          <a:off x="866775" y="1390650"/>
          <a:ext cx="20193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xdr:colOff>
      <xdr:row>15</xdr:row>
      <xdr:rowOff>95250</xdr:rowOff>
    </xdr:from>
    <xdr:to>
      <xdr:col>8</xdr:col>
      <xdr:colOff>438150</xdr:colOff>
      <xdr:row>31</xdr:row>
      <xdr:rowOff>28575</xdr:rowOff>
    </xdr:to>
    <xdr:sp macro="" textlink="">
      <xdr:nvSpPr>
        <xdr:cNvPr id="7169" name="Text Box 1">
          <a:extLst>
            <a:ext uri="{FF2B5EF4-FFF2-40B4-BE49-F238E27FC236}">
              <a16:creationId xmlns:a16="http://schemas.microsoft.com/office/drawing/2014/main" id="{00000000-0008-0000-1100-0000011C0000}"/>
            </a:ext>
          </a:extLst>
        </xdr:cNvPr>
        <xdr:cNvSpPr txBox="1">
          <a:spLocks noChangeArrowheads="1"/>
        </xdr:cNvSpPr>
      </xdr:nvSpPr>
      <xdr:spPr bwMode="auto">
        <a:xfrm>
          <a:off x="1885950" y="5334000"/>
          <a:ext cx="358140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協力病院と以下のような契約を結び、緊急時等に対する体制を整えている。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　入居者の緊急な医学的治療を要する際には、迅速に入院、往診の処置を行う。</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　日祝日並びに夜間についても、入居者の緊急な医学的治療を要する場合は、直ちに医学的処遇を行うため万全の体制を確保する。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３　相互に疑義を生じたときは、双方誠実に協議善処するものとする。</a:t>
          </a:r>
        </a:p>
        <a:p>
          <a:pPr algn="l" rtl="0">
            <a:lnSpc>
              <a:spcPts val="1200"/>
            </a:lnSpc>
            <a:defRPr sz="1000"/>
          </a:pPr>
          <a:r>
            <a:rPr lang="ja-JP" altLang="en-US" sz="1100" b="0" i="0" u="none" strike="noStrike" baseline="0">
              <a:solidFill>
                <a:srgbClr val="000000"/>
              </a:solidFill>
              <a:latin typeface="ＭＳ Ｐゴシック"/>
              <a:ea typeface="ＭＳ Ｐゴシック"/>
            </a:rPr>
            <a:t>　　　　　　　　　　　　　　　　　　　　　　　　　　　　　　　　　　等</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22</xdr:row>
          <xdr:rowOff>9525</xdr:rowOff>
        </xdr:from>
        <xdr:to>
          <xdr:col>3</xdr:col>
          <xdr:colOff>838200</xdr:colOff>
          <xdr:row>23</xdr:row>
          <xdr:rowOff>47625</xdr:rowOff>
        </xdr:to>
        <xdr:sp macro="" textlink="">
          <xdr:nvSpPr>
            <xdr:cNvPr id="48129" name="チェック 1" hidden="1">
              <a:extLst>
                <a:ext uri="{63B3BB69-23CF-44E3-9099-C40C66FF867C}">
                  <a14:compatExt spid="_x0000_s48129"/>
                </a:ext>
                <a:ext uri="{FF2B5EF4-FFF2-40B4-BE49-F238E27FC236}">
                  <a16:creationId xmlns:a16="http://schemas.microsoft.com/office/drawing/2014/main" id="{00000000-0008-0000-1700-000001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23</xdr:row>
          <xdr:rowOff>9525</xdr:rowOff>
        </xdr:from>
        <xdr:to>
          <xdr:col>3</xdr:col>
          <xdr:colOff>838200</xdr:colOff>
          <xdr:row>24</xdr:row>
          <xdr:rowOff>47625</xdr:rowOff>
        </xdr:to>
        <xdr:sp macro="" textlink="">
          <xdr:nvSpPr>
            <xdr:cNvPr id="48130" name="チェック 1" hidden="1">
              <a:extLst>
                <a:ext uri="{63B3BB69-23CF-44E3-9099-C40C66FF867C}">
                  <a14:compatExt spid="_x0000_s48130"/>
                </a:ext>
                <a:ext uri="{FF2B5EF4-FFF2-40B4-BE49-F238E27FC236}">
                  <a16:creationId xmlns:a16="http://schemas.microsoft.com/office/drawing/2014/main" id="{00000000-0008-0000-17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9525</xdr:rowOff>
        </xdr:from>
        <xdr:to>
          <xdr:col>3</xdr:col>
          <xdr:colOff>838200</xdr:colOff>
          <xdr:row>25</xdr:row>
          <xdr:rowOff>47625</xdr:rowOff>
        </xdr:to>
        <xdr:sp macro="" textlink="">
          <xdr:nvSpPr>
            <xdr:cNvPr id="48131" name="チェック 1" hidden="1">
              <a:extLst>
                <a:ext uri="{63B3BB69-23CF-44E3-9099-C40C66FF867C}">
                  <a14:compatExt spid="_x0000_s48131"/>
                </a:ext>
                <a:ext uri="{FF2B5EF4-FFF2-40B4-BE49-F238E27FC236}">
                  <a16:creationId xmlns:a16="http://schemas.microsoft.com/office/drawing/2014/main" id="{00000000-0008-0000-17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27</xdr:row>
          <xdr:rowOff>9525</xdr:rowOff>
        </xdr:from>
        <xdr:to>
          <xdr:col>3</xdr:col>
          <xdr:colOff>838200</xdr:colOff>
          <xdr:row>28</xdr:row>
          <xdr:rowOff>47625</xdr:rowOff>
        </xdr:to>
        <xdr:sp macro="" textlink="">
          <xdr:nvSpPr>
            <xdr:cNvPr id="48132" name="チェック 1" hidden="1">
              <a:extLst>
                <a:ext uri="{63B3BB69-23CF-44E3-9099-C40C66FF867C}">
                  <a14:compatExt spid="_x0000_s48132"/>
                </a:ext>
                <a:ext uri="{FF2B5EF4-FFF2-40B4-BE49-F238E27FC236}">
                  <a16:creationId xmlns:a16="http://schemas.microsoft.com/office/drawing/2014/main" id="{00000000-0008-0000-17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28</xdr:row>
          <xdr:rowOff>9525</xdr:rowOff>
        </xdr:from>
        <xdr:to>
          <xdr:col>3</xdr:col>
          <xdr:colOff>838200</xdr:colOff>
          <xdr:row>29</xdr:row>
          <xdr:rowOff>47625</xdr:rowOff>
        </xdr:to>
        <xdr:sp macro="" textlink="">
          <xdr:nvSpPr>
            <xdr:cNvPr id="48133" name="チェック 1" hidden="1">
              <a:extLst>
                <a:ext uri="{63B3BB69-23CF-44E3-9099-C40C66FF867C}">
                  <a14:compatExt spid="_x0000_s48133"/>
                </a:ext>
                <a:ext uri="{FF2B5EF4-FFF2-40B4-BE49-F238E27FC236}">
                  <a16:creationId xmlns:a16="http://schemas.microsoft.com/office/drawing/2014/main" id="{00000000-0008-0000-17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22</xdr:row>
          <xdr:rowOff>9525</xdr:rowOff>
        </xdr:from>
        <xdr:to>
          <xdr:col>3</xdr:col>
          <xdr:colOff>838200</xdr:colOff>
          <xdr:row>23</xdr:row>
          <xdr:rowOff>47625</xdr:rowOff>
        </xdr:to>
        <xdr:sp macro="" textlink="">
          <xdr:nvSpPr>
            <xdr:cNvPr id="49153" name="チェック 1" hidden="1">
              <a:extLst>
                <a:ext uri="{63B3BB69-23CF-44E3-9099-C40C66FF867C}">
                  <a14:compatExt spid="_x0000_s49153"/>
                </a:ext>
                <a:ext uri="{FF2B5EF4-FFF2-40B4-BE49-F238E27FC236}">
                  <a16:creationId xmlns:a16="http://schemas.microsoft.com/office/drawing/2014/main" id="{00000000-0008-0000-1800-000001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23</xdr:row>
          <xdr:rowOff>9525</xdr:rowOff>
        </xdr:from>
        <xdr:to>
          <xdr:col>3</xdr:col>
          <xdr:colOff>838200</xdr:colOff>
          <xdr:row>24</xdr:row>
          <xdr:rowOff>47625</xdr:rowOff>
        </xdr:to>
        <xdr:sp macro="" textlink="">
          <xdr:nvSpPr>
            <xdr:cNvPr id="49154" name="チェック 1" hidden="1">
              <a:extLst>
                <a:ext uri="{63B3BB69-23CF-44E3-9099-C40C66FF867C}">
                  <a14:compatExt spid="_x0000_s49154"/>
                </a:ext>
                <a:ext uri="{FF2B5EF4-FFF2-40B4-BE49-F238E27FC236}">
                  <a16:creationId xmlns:a16="http://schemas.microsoft.com/office/drawing/2014/main" id="{00000000-0008-0000-18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9525</xdr:rowOff>
        </xdr:from>
        <xdr:to>
          <xdr:col>3</xdr:col>
          <xdr:colOff>838200</xdr:colOff>
          <xdr:row>25</xdr:row>
          <xdr:rowOff>47625</xdr:rowOff>
        </xdr:to>
        <xdr:sp macro="" textlink="">
          <xdr:nvSpPr>
            <xdr:cNvPr id="49155" name="チェック 1" hidden="1">
              <a:extLst>
                <a:ext uri="{63B3BB69-23CF-44E3-9099-C40C66FF867C}">
                  <a14:compatExt spid="_x0000_s49155"/>
                </a:ext>
                <a:ext uri="{FF2B5EF4-FFF2-40B4-BE49-F238E27FC236}">
                  <a16:creationId xmlns:a16="http://schemas.microsoft.com/office/drawing/2014/main" id="{00000000-0008-0000-18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27</xdr:row>
          <xdr:rowOff>9525</xdr:rowOff>
        </xdr:from>
        <xdr:to>
          <xdr:col>3</xdr:col>
          <xdr:colOff>838200</xdr:colOff>
          <xdr:row>28</xdr:row>
          <xdr:rowOff>47625</xdr:rowOff>
        </xdr:to>
        <xdr:sp macro="" textlink="">
          <xdr:nvSpPr>
            <xdr:cNvPr id="49156" name="チェック 1" hidden="1">
              <a:extLst>
                <a:ext uri="{63B3BB69-23CF-44E3-9099-C40C66FF867C}">
                  <a14:compatExt spid="_x0000_s49156"/>
                </a:ext>
                <a:ext uri="{FF2B5EF4-FFF2-40B4-BE49-F238E27FC236}">
                  <a16:creationId xmlns:a16="http://schemas.microsoft.com/office/drawing/2014/main" id="{00000000-0008-0000-18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28</xdr:row>
          <xdr:rowOff>9525</xdr:rowOff>
        </xdr:from>
        <xdr:to>
          <xdr:col>3</xdr:col>
          <xdr:colOff>838200</xdr:colOff>
          <xdr:row>29</xdr:row>
          <xdr:rowOff>47625</xdr:rowOff>
        </xdr:to>
        <xdr:sp macro="" textlink="">
          <xdr:nvSpPr>
            <xdr:cNvPr id="49157" name="チェック 1" hidden="1">
              <a:extLst>
                <a:ext uri="{63B3BB69-23CF-44E3-9099-C40C66FF867C}">
                  <a14:compatExt spid="_x0000_s49157"/>
                </a:ext>
                <a:ext uri="{FF2B5EF4-FFF2-40B4-BE49-F238E27FC236}">
                  <a16:creationId xmlns:a16="http://schemas.microsoft.com/office/drawing/2014/main" id="{00000000-0008-0000-18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9313;&#21220;&#21209;&#24418;&#24907;&#19968;&#35239;&#34920;&#65291;&#33258;&#27835;&#20307;&#12372;&#24847;&#352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personal/amsid_lansys_mhlw_go_jp/Documents/PassageDrive/PCfolder/Downloads/0014715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2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52F-F2D6-4C66-9865-FB98BAA2EB93}">
  <sheetPr>
    <pageSetUpPr fitToPage="1"/>
  </sheetPr>
  <dimension ref="A1:C21"/>
  <sheetViews>
    <sheetView zoomScaleNormal="100" zoomScaleSheetLayoutView="100" workbookViewId="0">
      <selection activeCell="A14" sqref="A14:B14"/>
    </sheetView>
  </sheetViews>
  <sheetFormatPr defaultColWidth="8.625" defaultRowHeight="19.5" customHeight="1" x14ac:dyDescent="0.15"/>
  <cols>
    <col min="1" max="1" width="4.625" style="235" customWidth="1"/>
    <col min="2" max="2" width="40.625" style="235" customWidth="1"/>
    <col min="3" max="3" width="50.625" style="235" customWidth="1"/>
    <col min="4" max="16384" width="8.625" style="235"/>
  </cols>
  <sheetData>
    <row r="1" spans="1:3" ht="18" customHeight="1" x14ac:dyDescent="0.2">
      <c r="A1" s="234" t="s">
        <v>322</v>
      </c>
    </row>
    <row r="2" spans="1:3" ht="18" customHeight="1" x14ac:dyDescent="0.15"/>
    <row r="3" spans="1:3" ht="18" customHeight="1" x14ac:dyDescent="0.15">
      <c r="A3" s="316" t="s">
        <v>308</v>
      </c>
      <c r="B3" s="316"/>
      <c r="C3" s="316"/>
    </row>
    <row r="4" spans="1:3" ht="36" customHeight="1" x14ac:dyDescent="0.15">
      <c r="A4" s="237"/>
      <c r="B4" s="237"/>
      <c r="C4" s="237"/>
    </row>
    <row r="5" spans="1:3" ht="18" customHeight="1" x14ac:dyDescent="0.15">
      <c r="B5" s="238" t="s">
        <v>157</v>
      </c>
      <c r="C5" s="239"/>
    </row>
    <row r="6" spans="1:3" ht="18" customHeight="1" x14ac:dyDescent="0.15">
      <c r="B6" s="240" t="s">
        <v>309</v>
      </c>
      <c r="C6" s="239"/>
    </row>
    <row r="7" spans="1:3" ht="18" customHeight="1" x14ac:dyDescent="0.15"/>
    <row r="8" spans="1:3" ht="18" customHeight="1" x14ac:dyDescent="0.15">
      <c r="A8" s="241"/>
      <c r="B8" s="242"/>
      <c r="C8" s="243"/>
    </row>
    <row r="9" spans="1:3" ht="18" customHeight="1" x14ac:dyDescent="0.15">
      <c r="A9" s="244" t="s">
        <v>504</v>
      </c>
      <c r="C9" s="245"/>
    </row>
    <row r="10" spans="1:3" ht="18" customHeight="1" x14ac:dyDescent="0.15">
      <c r="A10" s="244"/>
      <c r="C10" s="245"/>
    </row>
    <row r="11" spans="1:3" ht="18" customHeight="1" x14ac:dyDescent="0.15">
      <c r="A11" s="244"/>
      <c r="B11" s="235" t="s">
        <v>310</v>
      </c>
      <c r="C11" s="245"/>
    </row>
    <row r="12" spans="1:3" ht="18" customHeight="1" x14ac:dyDescent="0.15">
      <c r="A12" s="244"/>
      <c r="B12" s="317" t="s">
        <v>311</v>
      </c>
      <c r="C12" s="318"/>
    </row>
    <row r="13" spans="1:3" ht="18" customHeight="1" x14ac:dyDescent="0.15">
      <c r="A13" s="313"/>
      <c r="B13" s="314"/>
      <c r="C13" s="315"/>
    </row>
    <row r="14" spans="1:3" ht="18" customHeight="1" x14ac:dyDescent="0.15">
      <c r="A14" s="244" t="s">
        <v>158</v>
      </c>
      <c r="C14" s="245"/>
    </row>
    <row r="15" spans="1:3" ht="198" customHeight="1" x14ac:dyDescent="0.15">
      <c r="A15" s="313"/>
      <c r="B15" s="314"/>
      <c r="C15" s="315"/>
    </row>
    <row r="16" spans="1:3" ht="18" customHeight="1" x14ac:dyDescent="0.15">
      <c r="A16" s="244" t="s">
        <v>159</v>
      </c>
      <c r="B16" s="247"/>
      <c r="C16" s="245"/>
    </row>
    <row r="17" spans="1:3" ht="18" customHeight="1" x14ac:dyDescent="0.15">
      <c r="A17" s="244" t="s">
        <v>312</v>
      </c>
      <c r="C17" s="246" t="s">
        <v>313</v>
      </c>
    </row>
    <row r="18" spans="1:3" ht="18" customHeight="1" x14ac:dyDescent="0.15">
      <c r="A18" s="244" t="s">
        <v>314</v>
      </c>
      <c r="C18" s="245"/>
    </row>
    <row r="19" spans="1:3" ht="90" customHeight="1" x14ac:dyDescent="0.15">
      <c r="A19" s="313"/>
      <c r="B19" s="314"/>
      <c r="C19" s="315"/>
    </row>
    <row r="20" spans="1:3" ht="18" customHeight="1" x14ac:dyDescent="0.15">
      <c r="A20" s="244" t="s">
        <v>315</v>
      </c>
      <c r="C20" s="245"/>
    </row>
    <row r="21" spans="1:3" ht="90" customHeight="1" x14ac:dyDescent="0.15">
      <c r="A21" s="313"/>
      <c r="B21" s="314"/>
      <c r="C21" s="315"/>
    </row>
  </sheetData>
  <mergeCells count="6">
    <mergeCell ref="A21:C21"/>
    <mergeCell ref="A3:C3"/>
    <mergeCell ref="B12:C12"/>
    <mergeCell ref="A13:C13"/>
    <mergeCell ref="A15:C15"/>
    <mergeCell ref="A19:C19"/>
  </mergeCells>
  <phoneticPr fontId="2"/>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BD9B-A630-4D9F-A14D-59C3BF4E46E0}">
  <dimension ref="A1:AS85"/>
  <sheetViews>
    <sheetView showGridLines="0" view="pageBreakPreview" zoomScale="106" zoomScaleNormal="106" zoomScaleSheetLayoutView="106" workbookViewId="0">
      <selection activeCell="L14" sqref="L14"/>
    </sheetView>
  </sheetViews>
  <sheetFormatPr defaultColWidth="8.25" defaultRowHeight="21" customHeight="1" x14ac:dyDescent="0.15"/>
  <cols>
    <col min="1" max="1" width="2.625" style="1" customWidth="1"/>
    <col min="2" max="2" width="15" style="257"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5.75" style="1" customWidth="1"/>
    <col min="45" max="45" width="32.125" style="1" customWidth="1"/>
    <col min="46" max="16384" width="8.25" style="1"/>
  </cols>
  <sheetData>
    <row r="1" spans="1:45" ht="20.100000000000001"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382" t="s">
        <v>434</v>
      </c>
      <c r="AL1" s="382"/>
      <c r="AM1" s="382"/>
      <c r="AN1" s="382"/>
    </row>
    <row r="2" spans="1:45"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5"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t="s">
        <v>381</v>
      </c>
      <c r="AL3" s="386"/>
      <c r="AM3" s="386"/>
      <c r="AN3" s="386"/>
    </row>
    <row r="4" spans="1:45"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5" ht="18" customHeight="1" x14ac:dyDescent="0.15">
      <c r="A5" s="264"/>
      <c r="B5" s="264"/>
      <c r="C5" s="264"/>
      <c r="D5" s="264"/>
      <c r="E5" s="264"/>
      <c r="F5" s="264"/>
      <c r="G5" s="264"/>
      <c r="H5" s="264"/>
      <c r="I5" s="264"/>
      <c r="J5" s="264"/>
      <c r="K5" s="264"/>
      <c r="L5" s="264"/>
      <c r="M5" s="264"/>
      <c r="N5" s="264"/>
      <c r="O5" s="264"/>
      <c r="P5" s="264"/>
      <c r="Q5" s="264"/>
      <c r="R5" s="264"/>
      <c r="S5" s="264"/>
      <c r="T5" s="264"/>
      <c r="U5" s="264"/>
      <c r="V5" s="264"/>
      <c r="W5" s="264"/>
      <c r="Y5" s="265"/>
      <c r="Z5" s="265"/>
      <c r="AA5" s="265"/>
      <c r="AB5" s="260"/>
      <c r="AC5" s="309"/>
      <c r="AD5" s="302"/>
      <c r="AE5" s="302"/>
      <c r="AF5" s="302"/>
      <c r="AG5" s="302"/>
      <c r="AH5" s="302"/>
      <c r="AI5" s="303" t="s">
        <v>402</v>
      </c>
      <c r="AJ5" s="304"/>
      <c r="AK5" s="386" t="s">
        <v>403</v>
      </c>
      <c r="AL5" s="386"/>
      <c r="AM5" s="386"/>
      <c r="AN5" s="386"/>
    </row>
    <row r="6" spans="1:45" ht="18" customHeight="1" x14ac:dyDescent="0.15">
      <c r="A6" s="264"/>
      <c r="B6" s="264"/>
      <c r="C6" s="264"/>
      <c r="D6" s="264"/>
      <c r="E6" s="264"/>
      <c r="F6" s="264"/>
      <c r="G6" s="264"/>
      <c r="H6" s="264"/>
      <c r="I6" s="264"/>
      <c r="J6" s="264"/>
      <c r="K6" s="264"/>
      <c r="L6" s="264"/>
      <c r="M6" s="264"/>
      <c r="N6" s="264"/>
      <c r="O6" s="264"/>
      <c r="P6" s="264"/>
      <c r="Q6" s="264"/>
      <c r="R6" s="264"/>
      <c r="S6" s="264"/>
      <c r="U6" s="264"/>
      <c r="V6" s="264"/>
      <c r="W6" s="264"/>
      <c r="Y6" s="265"/>
      <c r="Z6" s="265"/>
      <c r="AA6" s="265"/>
      <c r="AB6" s="260"/>
      <c r="AC6" s="265"/>
      <c r="AD6" s="265"/>
      <c r="AE6" s="265"/>
      <c r="AF6" s="265"/>
      <c r="AG6" s="306" t="s">
        <v>404</v>
      </c>
      <c r="AH6" s="387">
        <v>40</v>
      </c>
      <c r="AI6" s="387"/>
      <c r="AJ6" s="387"/>
      <c r="AK6" s="265" t="s">
        <v>331</v>
      </c>
      <c r="AL6" s="292">
        <v>160</v>
      </c>
      <c r="AM6" s="265" t="s">
        <v>332</v>
      </c>
      <c r="AN6" s="260"/>
    </row>
    <row r="7" spans="1:45" ht="17.25" customHeight="1" x14ac:dyDescent="0.15">
      <c r="A7" s="260"/>
      <c r="B7" s="268"/>
      <c r="C7" s="268"/>
      <c r="D7" s="268"/>
      <c r="E7" s="268"/>
      <c r="F7" s="268"/>
      <c r="G7" s="268"/>
      <c r="H7" s="268"/>
      <c r="I7" s="268"/>
      <c r="J7" s="268"/>
      <c r="K7" s="268"/>
      <c r="L7" s="268"/>
      <c r="M7" s="268"/>
      <c r="N7" s="268"/>
      <c r="O7" s="268"/>
      <c r="P7" s="268"/>
      <c r="Q7" s="268"/>
      <c r="R7" s="268"/>
      <c r="S7" s="268"/>
      <c r="T7" s="268"/>
      <c r="U7" s="268"/>
      <c r="V7" s="268"/>
      <c r="W7" s="268"/>
      <c r="X7" s="263"/>
      <c r="Y7" s="263"/>
      <c r="Z7" s="263"/>
      <c r="AA7" s="263"/>
      <c r="AB7" s="263"/>
      <c r="AC7" s="263"/>
      <c r="AD7" s="263"/>
      <c r="AE7" s="263"/>
      <c r="AF7" s="263"/>
      <c r="AG7" s="263"/>
      <c r="AH7" s="263"/>
      <c r="AI7" s="263"/>
      <c r="AJ7" s="263"/>
      <c r="AK7" s="263"/>
      <c r="AL7" s="263"/>
      <c r="AM7" s="260"/>
      <c r="AN7" s="260"/>
      <c r="AS7" s="310"/>
    </row>
    <row r="8" spans="1:45" ht="15" customHeight="1" x14ac:dyDescent="0.15">
      <c r="A8" s="372" t="s">
        <v>333</v>
      </c>
      <c r="B8" s="374" t="s">
        <v>405</v>
      </c>
      <c r="C8" s="376" t="s">
        <v>406</v>
      </c>
      <c r="D8" s="348" t="s">
        <v>407</v>
      </c>
      <c r="E8" s="361" t="s">
        <v>408</v>
      </c>
      <c r="F8" s="378" t="s">
        <v>409</v>
      </c>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t="s">
        <v>410</v>
      </c>
      <c r="AL8" s="354" t="s">
        <v>411</v>
      </c>
      <c r="AM8" s="373" t="s">
        <v>412</v>
      </c>
      <c r="AN8" s="373"/>
    </row>
    <row r="9" spans="1:45" ht="15" customHeight="1" x14ac:dyDescent="0.15">
      <c r="A9" s="372"/>
      <c r="B9" s="375"/>
      <c r="C9" s="364"/>
      <c r="D9" s="348"/>
      <c r="E9" s="361"/>
      <c r="F9" s="348" t="s">
        <v>4</v>
      </c>
      <c r="G9" s="348"/>
      <c r="H9" s="348"/>
      <c r="I9" s="348"/>
      <c r="J9" s="348"/>
      <c r="K9" s="348"/>
      <c r="L9" s="348"/>
      <c r="M9" s="348" t="s">
        <v>5</v>
      </c>
      <c r="N9" s="348"/>
      <c r="O9" s="348"/>
      <c r="P9" s="348"/>
      <c r="Q9" s="348"/>
      <c r="R9" s="348"/>
      <c r="S9" s="348"/>
      <c r="T9" s="348" t="s">
        <v>6</v>
      </c>
      <c r="U9" s="348"/>
      <c r="V9" s="348"/>
      <c r="W9" s="348"/>
      <c r="X9" s="348"/>
      <c r="Y9" s="348"/>
      <c r="Z9" s="348"/>
      <c r="AA9" s="348" t="s">
        <v>7</v>
      </c>
      <c r="AB9" s="348"/>
      <c r="AC9" s="348"/>
      <c r="AD9" s="348"/>
      <c r="AE9" s="348"/>
      <c r="AF9" s="348"/>
      <c r="AG9" s="348"/>
      <c r="AH9" s="348" t="s">
        <v>342</v>
      </c>
      <c r="AI9" s="348"/>
      <c r="AJ9" s="348"/>
      <c r="AK9" s="379"/>
      <c r="AL9" s="354"/>
      <c r="AM9" s="373"/>
      <c r="AN9" s="373"/>
    </row>
    <row r="10" spans="1:45" ht="15" customHeight="1" x14ac:dyDescent="0.15">
      <c r="A10" s="372"/>
      <c r="B10" s="380" t="s">
        <v>382</v>
      </c>
      <c r="C10" s="364"/>
      <c r="D10" s="348"/>
      <c r="E10" s="361"/>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379"/>
      <c r="AL10" s="354"/>
      <c r="AM10" s="373"/>
      <c r="AN10" s="373"/>
    </row>
    <row r="11" spans="1:45" ht="15" customHeight="1" x14ac:dyDescent="0.15">
      <c r="A11" s="372"/>
      <c r="B11" s="381"/>
      <c r="C11" s="377"/>
      <c r="D11" s="348"/>
      <c r="E11" s="361"/>
      <c r="F11" s="273">
        <f>DATE($M$2,$S$2,1)</f>
        <v>45413</v>
      </c>
      <c r="G11" s="273">
        <f>DATE($M$2,$S$2,2)</f>
        <v>45414</v>
      </c>
      <c r="H11" s="273">
        <f>DATE($M$2,$S$2,3)</f>
        <v>45415</v>
      </c>
      <c r="I11" s="273">
        <f>DATE($M$2,$S$2,4)</f>
        <v>45416</v>
      </c>
      <c r="J11" s="273">
        <f>DATE($M$2,$S$2,5)</f>
        <v>45417</v>
      </c>
      <c r="K11" s="273">
        <f>DATE($M$2,$S$2,6)</f>
        <v>45418</v>
      </c>
      <c r="L11" s="273">
        <f>DATE($M$2,$S$2,7)</f>
        <v>45419</v>
      </c>
      <c r="M11" s="273">
        <f>DATE($M$2,$S$2,8)</f>
        <v>45420</v>
      </c>
      <c r="N11" s="273">
        <f>DATE($M$2,$S$2,9)</f>
        <v>45421</v>
      </c>
      <c r="O11" s="273">
        <f>DATE($M$2,$S$2,10)</f>
        <v>45422</v>
      </c>
      <c r="P11" s="273">
        <f>DATE($M$2,$S$2,11)</f>
        <v>45423</v>
      </c>
      <c r="Q11" s="273">
        <f>DATE($M$2,$S$2,12)</f>
        <v>45424</v>
      </c>
      <c r="R11" s="273">
        <f>DATE($M$2,$S$2,13)</f>
        <v>45425</v>
      </c>
      <c r="S11" s="273">
        <f>DATE($M$2,$S$2,14)</f>
        <v>45426</v>
      </c>
      <c r="T11" s="273">
        <f>DATE($M$2,$S$2,15)</f>
        <v>45427</v>
      </c>
      <c r="U11" s="273">
        <f>DATE($M$2,$S$2,16)</f>
        <v>45428</v>
      </c>
      <c r="V11" s="273">
        <f>DATE($M$2,$S$2,17)</f>
        <v>45429</v>
      </c>
      <c r="W11" s="273">
        <f>DATE($M$2,$S$2,18)</f>
        <v>45430</v>
      </c>
      <c r="X11" s="273">
        <f>DATE($M$2,$S$2,19)</f>
        <v>45431</v>
      </c>
      <c r="Y11" s="273">
        <f>DATE($M$2,$S$2,20)</f>
        <v>45432</v>
      </c>
      <c r="Z11" s="273">
        <f>DATE($M$2,$S$2,21)</f>
        <v>45433</v>
      </c>
      <c r="AA11" s="273">
        <f>DATE($M$2,$S$2,22)</f>
        <v>45434</v>
      </c>
      <c r="AB11" s="273">
        <f>DATE($M$2,$S$2,23)</f>
        <v>45435</v>
      </c>
      <c r="AC11" s="273">
        <f>DATE($M$2,$S$2,24)</f>
        <v>45436</v>
      </c>
      <c r="AD11" s="273">
        <f>DATE($M$2,$S$2,25)</f>
        <v>45437</v>
      </c>
      <c r="AE11" s="273">
        <f>DATE($M$2,$S$2,26)</f>
        <v>45438</v>
      </c>
      <c r="AF11" s="273">
        <f>DATE($M$2,$S$2,27)</f>
        <v>45439</v>
      </c>
      <c r="AG11" s="273">
        <f>DATE($M$2,$S$2,28)</f>
        <v>45440</v>
      </c>
      <c r="AH11" s="273">
        <f>IF(DAY(EOMONTH(F11,0))&lt;29,"",DATE($M$2,$S$2,29))</f>
        <v>45441</v>
      </c>
      <c r="AI11" s="273">
        <f>IF(DAY(EOMONTH(F11,0))&lt;30,"",DATE($M$2,$S$2,30))</f>
        <v>45442</v>
      </c>
      <c r="AJ11" s="273">
        <f>IF(DAY(EOMONTH(F11,0))&lt;31,"",DATE($M$2,$S$2,31))</f>
        <v>45443</v>
      </c>
      <c r="AK11" s="379"/>
      <c r="AL11" s="354"/>
      <c r="AM11" s="373"/>
      <c r="AN11" s="373"/>
    </row>
    <row r="12" spans="1:45" ht="18" customHeight="1" x14ac:dyDescent="0.15">
      <c r="A12" s="269">
        <v>1</v>
      </c>
      <c r="B12" s="293" t="s">
        <v>383</v>
      </c>
      <c r="C12" s="275" t="s">
        <v>353</v>
      </c>
      <c r="D12" s="294"/>
      <c r="E12" s="295" t="s">
        <v>353</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+SUM(F12:AJ12)</f>
        <v>0</v>
      </c>
      <c r="AL12" s="280">
        <f t="shared" ref="AL12:AL32" si="0">IF($AK$3="４週",AK12/4,AK12/(DAY(EOMONTH($F$10,0))/7))</f>
        <v>0</v>
      </c>
      <c r="AM12" s="370"/>
      <c r="AN12" s="370"/>
    </row>
    <row r="13" spans="1:45" ht="18" customHeight="1" x14ac:dyDescent="0.15">
      <c r="A13" s="269">
        <v>2</v>
      </c>
      <c r="B13" s="293" t="s">
        <v>413</v>
      </c>
      <c r="C13" s="275" t="s">
        <v>355</v>
      </c>
      <c r="D13" s="294"/>
      <c r="E13" s="295" t="s">
        <v>355</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ref="AK13:AK32" si="1">+SUM(F13:AJ13)</f>
        <v>0</v>
      </c>
      <c r="AL13" s="280">
        <f t="shared" si="0"/>
        <v>0</v>
      </c>
      <c r="AM13" s="370"/>
      <c r="AN13" s="370"/>
    </row>
    <row r="14" spans="1:45" ht="18" customHeight="1" x14ac:dyDescent="0.15">
      <c r="A14" s="269">
        <v>3</v>
      </c>
      <c r="B14" s="293" t="s">
        <v>415</v>
      </c>
      <c r="C14" s="275" t="s">
        <v>357</v>
      </c>
      <c r="D14" s="294"/>
      <c r="E14" s="295" t="s">
        <v>357</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1"/>
        <v>0</v>
      </c>
      <c r="AL14" s="280">
        <f t="shared" si="0"/>
        <v>0</v>
      </c>
      <c r="AM14" s="370"/>
      <c r="AN14" s="370"/>
    </row>
    <row r="15" spans="1:45" ht="18" customHeight="1" x14ac:dyDescent="0.15">
      <c r="A15" s="269">
        <v>4</v>
      </c>
      <c r="B15" s="293" t="s">
        <v>430</v>
      </c>
      <c r="C15" s="275" t="s">
        <v>359</v>
      </c>
      <c r="D15" s="294"/>
      <c r="E15" s="295" t="s">
        <v>359</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1"/>
        <v>0</v>
      </c>
      <c r="AL15" s="280">
        <f t="shared" si="0"/>
        <v>0</v>
      </c>
      <c r="AM15" s="370"/>
      <c r="AN15" s="370"/>
    </row>
    <row r="16" spans="1:45" ht="18" customHeight="1" x14ac:dyDescent="0.15">
      <c r="A16" s="269">
        <v>5</v>
      </c>
      <c r="B16" s="293"/>
      <c r="C16" s="275"/>
      <c r="D16" s="294"/>
      <c r="E16" s="295"/>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1"/>
        <v>0</v>
      </c>
      <c r="AL16" s="280">
        <f t="shared" si="0"/>
        <v>0</v>
      </c>
      <c r="AM16" s="370"/>
      <c r="AN16" s="370"/>
    </row>
    <row r="17" spans="1:40" ht="18" customHeight="1" x14ac:dyDescent="0.15">
      <c r="A17" s="269">
        <v>6</v>
      </c>
      <c r="B17" s="293"/>
      <c r="C17" s="275"/>
      <c r="D17" s="294"/>
      <c r="E17" s="295"/>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1"/>
        <v>0</v>
      </c>
      <c r="AL17" s="280">
        <f t="shared" si="0"/>
        <v>0</v>
      </c>
      <c r="AM17" s="370"/>
      <c r="AN17" s="370"/>
    </row>
    <row r="18" spans="1:40" ht="18" customHeight="1" x14ac:dyDescent="0.15">
      <c r="A18" s="269">
        <v>7</v>
      </c>
      <c r="B18" s="293"/>
      <c r="C18" s="275"/>
      <c r="D18" s="294"/>
      <c r="E18" s="295"/>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1"/>
        <v>0</v>
      </c>
      <c r="AL18" s="280">
        <f t="shared" si="0"/>
        <v>0</v>
      </c>
      <c r="AM18" s="370"/>
      <c r="AN18" s="370"/>
    </row>
    <row r="19" spans="1:40" ht="18" customHeight="1" x14ac:dyDescent="0.15">
      <c r="A19" s="269">
        <v>8</v>
      </c>
      <c r="B19" s="293"/>
      <c r="C19" s="275"/>
      <c r="D19" s="294"/>
      <c r="E19" s="295"/>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1"/>
        <v>0</v>
      </c>
      <c r="AL19" s="280">
        <f t="shared" si="0"/>
        <v>0</v>
      </c>
      <c r="AM19" s="370"/>
      <c r="AN19" s="370"/>
    </row>
    <row r="20" spans="1:40" ht="18" customHeight="1" x14ac:dyDescent="0.15">
      <c r="A20" s="269">
        <v>9</v>
      </c>
      <c r="B20" s="293"/>
      <c r="C20" s="275"/>
      <c r="D20" s="294"/>
      <c r="E20" s="295"/>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1"/>
        <v>0</v>
      </c>
      <c r="AL20" s="280">
        <f t="shared" si="0"/>
        <v>0</v>
      </c>
      <c r="AM20" s="370"/>
      <c r="AN20" s="370"/>
    </row>
    <row r="21" spans="1:40" ht="18" customHeight="1" x14ac:dyDescent="0.15">
      <c r="A21" s="269">
        <v>10</v>
      </c>
      <c r="B21" s="293"/>
      <c r="C21" s="275"/>
      <c r="D21" s="294"/>
      <c r="E21" s="295"/>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1"/>
        <v>0</v>
      </c>
      <c r="AL21" s="280">
        <f t="shared" si="0"/>
        <v>0</v>
      </c>
      <c r="AM21" s="370"/>
      <c r="AN21" s="370"/>
    </row>
    <row r="22" spans="1:40" ht="18" customHeight="1" x14ac:dyDescent="0.15">
      <c r="A22" s="269">
        <v>11</v>
      </c>
      <c r="B22" s="293"/>
      <c r="C22" s="275"/>
      <c r="D22" s="294"/>
      <c r="E22" s="295"/>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1"/>
        <v>0</v>
      </c>
      <c r="AL22" s="280">
        <f t="shared" si="0"/>
        <v>0</v>
      </c>
      <c r="AM22" s="370"/>
      <c r="AN22" s="370"/>
    </row>
    <row r="23" spans="1:40" ht="18" customHeight="1" x14ac:dyDescent="0.15">
      <c r="A23" s="269">
        <v>12</v>
      </c>
      <c r="B23" s="293"/>
      <c r="C23" s="275"/>
      <c r="D23" s="294"/>
      <c r="E23" s="295"/>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1"/>
        <v>0</v>
      </c>
      <c r="AL23" s="280">
        <f t="shared" si="0"/>
        <v>0</v>
      </c>
      <c r="AM23" s="370"/>
      <c r="AN23" s="370"/>
    </row>
    <row r="24" spans="1:40" ht="18" customHeight="1" x14ac:dyDescent="0.15">
      <c r="A24" s="269">
        <v>13</v>
      </c>
      <c r="B24" s="293"/>
      <c r="C24" s="275"/>
      <c r="D24" s="294"/>
      <c r="E24" s="295"/>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1"/>
        <v>0</v>
      </c>
      <c r="AL24" s="280">
        <f t="shared" si="0"/>
        <v>0</v>
      </c>
      <c r="AM24" s="370"/>
      <c r="AN24" s="370"/>
    </row>
    <row r="25" spans="1:40" ht="18" customHeight="1" x14ac:dyDescent="0.15">
      <c r="A25" s="269">
        <v>14</v>
      </c>
      <c r="B25" s="293"/>
      <c r="C25" s="275"/>
      <c r="D25" s="294"/>
      <c r="E25" s="295"/>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1"/>
        <v>0</v>
      </c>
      <c r="AL25" s="280">
        <f t="shared" si="0"/>
        <v>0</v>
      </c>
      <c r="AM25" s="370"/>
      <c r="AN25" s="370"/>
    </row>
    <row r="26" spans="1:40" ht="18" customHeight="1" x14ac:dyDescent="0.15">
      <c r="A26" s="269">
        <v>15</v>
      </c>
      <c r="B26" s="293"/>
      <c r="C26" s="275"/>
      <c r="D26" s="294"/>
      <c r="E26" s="295"/>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1"/>
        <v>0</v>
      </c>
      <c r="AL26" s="280">
        <f t="shared" si="0"/>
        <v>0</v>
      </c>
      <c r="AM26" s="370"/>
      <c r="AN26" s="370"/>
    </row>
    <row r="27" spans="1:40" ht="18" customHeight="1" x14ac:dyDescent="0.15">
      <c r="A27" s="269">
        <v>16</v>
      </c>
      <c r="B27" s="293"/>
      <c r="C27" s="275"/>
      <c r="D27" s="294"/>
      <c r="E27" s="295"/>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1"/>
        <v>0</v>
      </c>
      <c r="AL27" s="280">
        <f t="shared" si="0"/>
        <v>0</v>
      </c>
      <c r="AM27" s="370"/>
      <c r="AN27" s="370"/>
    </row>
    <row r="28" spans="1:40" ht="18" customHeight="1" x14ac:dyDescent="0.15">
      <c r="A28" s="269">
        <v>17</v>
      </c>
      <c r="B28" s="293"/>
      <c r="C28" s="275"/>
      <c r="D28" s="294"/>
      <c r="E28" s="295"/>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1"/>
        <v>0</v>
      </c>
      <c r="AL28" s="280">
        <f t="shared" si="0"/>
        <v>0</v>
      </c>
      <c r="AM28" s="370"/>
      <c r="AN28" s="370"/>
    </row>
    <row r="29" spans="1:40" ht="18" customHeight="1" x14ac:dyDescent="0.15">
      <c r="A29" s="269">
        <v>18</v>
      </c>
      <c r="B29" s="293"/>
      <c r="C29" s="275"/>
      <c r="D29" s="294"/>
      <c r="E29" s="295"/>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1"/>
        <v>0</v>
      </c>
      <c r="AL29" s="280">
        <f t="shared" si="0"/>
        <v>0</v>
      </c>
      <c r="AM29" s="370"/>
      <c r="AN29" s="370"/>
    </row>
    <row r="30" spans="1:40" ht="18" customHeight="1" x14ac:dyDescent="0.15">
      <c r="A30" s="269">
        <v>19</v>
      </c>
      <c r="B30" s="293"/>
      <c r="C30" s="275"/>
      <c r="D30" s="294"/>
      <c r="E30" s="295"/>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1"/>
        <v>0</v>
      </c>
      <c r="AL30" s="280">
        <f t="shared" si="0"/>
        <v>0</v>
      </c>
      <c r="AM30" s="370"/>
      <c r="AN30" s="370"/>
    </row>
    <row r="31" spans="1:40" ht="18" customHeight="1" x14ac:dyDescent="0.15">
      <c r="A31" s="269">
        <v>20</v>
      </c>
      <c r="B31" s="293"/>
      <c r="C31" s="275"/>
      <c r="D31" s="294"/>
      <c r="E31" s="295"/>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9">
        <f t="shared" si="1"/>
        <v>0</v>
      </c>
      <c r="AL31" s="280">
        <f t="shared" si="0"/>
        <v>0</v>
      </c>
      <c r="AM31" s="370"/>
      <c r="AN31" s="370"/>
    </row>
    <row r="32" spans="1:40" ht="18" customHeight="1" x14ac:dyDescent="0.15">
      <c r="A32" s="361" t="s">
        <v>8</v>
      </c>
      <c r="B32" s="371"/>
      <c r="C32" s="371"/>
      <c r="D32" s="371"/>
      <c r="E32" s="371"/>
      <c r="F32" s="281">
        <f>+SUM(F12:F31)</f>
        <v>0</v>
      </c>
      <c r="G32" s="281">
        <f t="shared" ref="G32:AJ32" si="2">+SUM(G12:G31)</f>
        <v>0</v>
      </c>
      <c r="H32" s="281">
        <f t="shared" si="2"/>
        <v>0</v>
      </c>
      <c r="I32" s="281">
        <f t="shared" si="2"/>
        <v>0</v>
      </c>
      <c r="J32" s="281">
        <f t="shared" si="2"/>
        <v>0</v>
      </c>
      <c r="K32" s="281">
        <f t="shared" si="2"/>
        <v>0</v>
      </c>
      <c r="L32" s="281">
        <f t="shared" si="2"/>
        <v>0</v>
      </c>
      <c r="M32" s="281">
        <f t="shared" si="2"/>
        <v>0</v>
      </c>
      <c r="N32" s="281">
        <f t="shared" si="2"/>
        <v>0</v>
      </c>
      <c r="O32" s="281">
        <f t="shared" si="2"/>
        <v>0</v>
      </c>
      <c r="P32" s="281">
        <f t="shared" si="2"/>
        <v>0</v>
      </c>
      <c r="Q32" s="281">
        <f t="shared" si="2"/>
        <v>0</v>
      </c>
      <c r="R32" s="281">
        <f t="shared" si="2"/>
        <v>0</v>
      </c>
      <c r="S32" s="281">
        <f t="shared" si="2"/>
        <v>0</v>
      </c>
      <c r="T32" s="281">
        <f t="shared" si="2"/>
        <v>0</v>
      </c>
      <c r="U32" s="281">
        <f t="shared" si="2"/>
        <v>0</v>
      </c>
      <c r="V32" s="281">
        <f t="shared" si="2"/>
        <v>0</v>
      </c>
      <c r="W32" s="281">
        <f t="shared" si="2"/>
        <v>0</v>
      </c>
      <c r="X32" s="281">
        <f t="shared" si="2"/>
        <v>0</v>
      </c>
      <c r="Y32" s="281">
        <f t="shared" si="2"/>
        <v>0</v>
      </c>
      <c r="Z32" s="281">
        <f t="shared" si="2"/>
        <v>0</v>
      </c>
      <c r="AA32" s="281">
        <f t="shared" si="2"/>
        <v>0</v>
      </c>
      <c r="AB32" s="281">
        <f t="shared" si="2"/>
        <v>0</v>
      </c>
      <c r="AC32" s="281">
        <f t="shared" si="2"/>
        <v>0</v>
      </c>
      <c r="AD32" s="281">
        <f t="shared" si="2"/>
        <v>0</v>
      </c>
      <c r="AE32" s="281">
        <f t="shared" si="2"/>
        <v>0</v>
      </c>
      <c r="AF32" s="281">
        <f t="shared" si="2"/>
        <v>0</v>
      </c>
      <c r="AG32" s="281">
        <f t="shared" si="2"/>
        <v>0</v>
      </c>
      <c r="AH32" s="281">
        <f t="shared" si="2"/>
        <v>0</v>
      </c>
      <c r="AI32" s="281">
        <f t="shared" si="2"/>
        <v>0</v>
      </c>
      <c r="AJ32" s="281">
        <f t="shared" si="2"/>
        <v>0</v>
      </c>
      <c r="AK32" s="279">
        <f t="shared" si="1"/>
        <v>0</v>
      </c>
      <c r="AL32" s="280">
        <f t="shared" si="0"/>
        <v>0</v>
      </c>
      <c r="AM32" s="372"/>
      <c r="AN32" s="372"/>
    </row>
    <row r="33" spans="1:43" ht="18" customHeight="1" x14ac:dyDescent="0.15">
      <c r="A33" s="371" t="s">
        <v>343</v>
      </c>
      <c r="B33" s="371"/>
      <c r="C33" s="371"/>
      <c r="D33" s="371"/>
      <c r="E33" s="362"/>
      <c r="F33" s="282">
        <v>12</v>
      </c>
      <c r="G33" s="282">
        <v>20</v>
      </c>
      <c r="H33" s="282">
        <v>12</v>
      </c>
      <c r="I33" s="282">
        <v>20</v>
      </c>
      <c r="J33" s="282">
        <v>12</v>
      </c>
      <c r="K33" s="282">
        <v>20</v>
      </c>
      <c r="L33" s="282">
        <v>12</v>
      </c>
      <c r="M33" s="282">
        <v>20</v>
      </c>
      <c r="N33" s="282">
        <v>12</v>
      </c>
      <c r="O33" s="282">
        <v>20</v>
      </c>
      <c r="P33" s="282">
        <v>12</v>
      </c>
      <c r="Q33" s="282">
        <v>20</v>
      </c>
      <c r="R33" s="282">
        <v>12</v>
      </c>
      <c r="S33" s="282">
        <v>20</v>
      </c>
      <c r="T33" s="282">
        <v>12</v>
      </c>
      <c r="U33" s="282">
        <v>20</v>
      </c>
      <c r="V33" s="282">
        <v>12</v>
      </c>
      <c r="W33" s="282">
        <v>20</v>
      </c>
      <c r="X33" s="282">
        <v>12</v>
      </c>
      <c r="Y33" s="282">
        <v>20</v>
      </c>
      <c r="Z33" s="282">
        <v>12</v>
      </c>
      <c r="AA33" s="282">
        <v>20</v>
      </c>
      <c r="AB33" s="282">
        <v>12</v>
      </c>
      <c r="AC33" s="282">
        <v>20</v>
      </c>
      <c r="AD33" s="282">
        <v>12</v>
      </c>
      <c r="AE33" s="282">
        <v>20</v>
      </c>
      <c r="AF33" s="282">
        <v>12</v>
      </c>
      <c r="AG33" s="282">
        <v>20</v>
      </c>
      <c r="AH33" s="282">
        <v>12</v>
      </c>
      <c r="AI33" s="282">
        <v>20</v>
      </c>
      <c r="AJ33" s="282">
        <v>20</v>
      </c>
      <c r="AK33" s="281"/>
      <c r="AL33" s="283"/>
      <c r="AM33" s="372"/>
      <c r="AN33" s="372"/>
    </row>
    <row r="34" spans="1:43" ht="15" customHeight="1" x14ac:dyDescent="0.15">
      <c r="A34" s="268"/>
      <c r="B34" s="268"/>
      <c r="C34" s="268"/>
      <c r="D34" s="268"/>
      <c r="E34" s="26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68"/>
      <c r="AL34" s="268"/>
      <c r="AM34" s="260"/>
    </row>
    <row r="35" spans="1:43" ht="15" customHeight="1" x14ac:dyDescent="0.15">
      <c r="A35" s="268"/>
      <c r="B35" s="268"/>
      <c r="C35" s="268"/>
      <c r="D35" s="268"/>
      <c r="E35" s="26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68"/>
      <c r="AL35" s="268"/>
      <c r="AM35" s="260"/>
    </row>
    <row r="36" spans="1:43" ht="15" customHeight="1" x14ac:dyDescent="0.15">
      <c r="A36" s="268"/>
      <c r="B36" s="268"/>
      <c r="C36" s="268"/>
      <c r="D36" s="268"/>
      <c r="E36" s="268"/>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68"/>
      <c r="AL36" s="268"/>
      <c r="AM36" s="260"/>
    </row>
    <row r="37" spans="1:43" ht="15" customHeight="1" x14ac:dyDescent="0.15">
      <c r="A37" s="268"/>
      <c r="B37" s="268"/>
      <c r="C37" s="268"/>
      <c r="D37" s="268"/>
      <c r="E37" s="268"/>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68"/>
      <c r="AL37" s="268"/>
      <c r="AM37" s="260"/>
    </row>
    <row r="38" spans="1:43" ht="21" customHeight="1" x14ac:dyDescent="0.15">
      <c r="A38" s="259" t="s">
        <v>385</v>
      </c>
      <c r="B38" s="268"/>
      <c r="C38" s="268"/>
      <c r="D38" s="268"/>
      <c r="E38" s="268"/>
      <c r="F38" s="268"/>
      <c r="G38" s="2"/>
      <c r="H38" s="2"/>
      <c r="I38" s="2"/>
      <c r="J38" s="2"/>
      <c r="K38" s="2"/>
      <c r="L38" s="2"/>
      <c r="M38" s="2"/>
      <c r="N38" s="2"/>
      <c r="O38" s="2"/>
      <c r="AM38" s="268"/>
      <c r="AN38" s="260"/>
    </row>
    <row r="39" spans="1:43" ht="24.95" customHeight="1" x14ac:dyDescent="0.15">
      <c r="A39" s="348"/>
      <c r="B39" s="348"/>
      <c r="C39" s="348"/>
      <c r="D39" s="296">
        <v>4</v>
      </c>
      <c r="E39" s="296">
        <v>5</v>
      </c>
      <c r="F39" s="369">
        <v>6</v>
      </c>
      <c r="G39" s="369"/>
      <c r="H39" s="369"/>
      <c r="I39" s="369">
        <v>7</v>
      </c>
      <c r="J39" s="369"/>
      <c r="K39" s="369"/>
      <c r="L39" s="369">
        <v>8</v>
      </c>
      <c r="M39" s="369"/>
      <c r="N39" s="369"/>
      <c r="O39" s="369">
        <v>9</v>
      </c>
      <c r="P39" s="369"/>
      <c r="Q39" s="369"/>
      <c r="R39" s="369">
        <v>10</v>
      </c>
      <c r="S39" s="369"/>
      <c r="T39" s="369"/>
      <c r="U39" s="369">
        <v>11</v>
      </c>
      <c r="V39" s="369"/>
      <c r="W39" s="369"/>
      <c r="X39" s="369">
        <v>12</v>
      </c>
      <c r="Y39" s="369"/>
      <c r="Z39" s="369"/>
      <c r="AA39" s="369">
        <v>1</v>
      </c>
      <c r="AB39" s="369"/>
      <c r="AC39" s="369"/>
      <c r="AD39" s="369">
        <v>2</v>
      </c>
      <c r="AE39" s="369"/>
      <c r="AF39" s="369"/>
      <c r="AG39" s="369">
        <v>3</v>
      </c>
      <c r="AH39" s="369"/>
      <c r="AI39" s="369"/>
      <c r="AJ39" s="348" t="s">
        <v>386</v>
      </c>
      <c r="AK39" s="348"/>
      <c r="AL39" s="271" t="s">
        <v>387</v>
      </c>
      <c r="AM39" s="297"/>
      <c r="AN39" s="297"/>
      <c r="AO39" s="297"/>
      <c r="AP39" s="297"/>
      <c r="AQ39" s="297"/>
    </row>
    <row r="40" spans="1:43" ht="18" customHeight="1" x14ac:dyDescent="0.15">
      <c r="A40" s="368" t="s">
        <v>388</v>
      </c>
      <c r="B40" s="368"/>
      <c r="C40" s="368"/>
      <c r="D40" s="278">
        <v>1400</v>
      </c>
      <c r="E40" s="278">
        <v>1310</v>
      </c>
      <c r="F40" s="397">
        <v>1400</v>
      </c>
      <c r="G40" s="398"/>
      <c r="H40" s="399"/>
      <c r="I40" s="397">
        <v>1470</v>
      </c>
      <c r="J40" s="398"/>
      <c r="K40" s="399"/>
      <c r="L40" s="397">
        <v>1470</v>
      </c>
      <c r="M40" s="398"/>
      <c r="N40" s="399"/>
      <c r="O40" s="397">
        <v>1330</v>
      </c>
      <c r="P40" s="398"/>
      <c r="Q40" s="399"/>
      <c r="R40" s="397">
        <v>1400</v>
      </c>
      <c r="S40" s="398"/>
      <c r="T40" s="399"/>
      <c r="U40" s="397">
        <v>1400</v>
      </c>
      <c r="V40" s="398"/>
      <c r="W40" s="399"/>
      <c r="X40" s="397">
        <v>1330</v>
      </c>
      <c r="Y40" s="398"/>
      <c r="Z40" s="399"/>
      <c r="AA40" s="397">
        <v>1330</v>
      </c>
      <c r="AB40" s="398"/>
      <c r="AC40" s="399"/>
      <c r="AD40" s="397">
        <v>1330</v>
      </c>
      <c r="AE40" s="398"/>
      <c r="AF40" s="399"/>
      <c r="AG40" s="397">
        <v>1400</v>
      </c>
      <c r="AH40" s="398"/>
      <c r="AI40" s="399"/>
      <c r="AJ40" s="344">
        <f>SUM(D40:AI40)</f>
        <v>16570</v>
      </c>
      <c r="AK40" s="344"/>
      <c r="AL40" s="366">
        <f>ROUNDUP(AJ40/AJ41,1)</f>
        <v>70</v>
      </c>
      <c r="AM40" s="297"/>
      <c r="AN40" s="297"/>
      <c r="AO40" s="297"/>
      <c r="AP40" s="297"/>
      <c r="AQ40" s="297"/>
    </row>
    <row r="41" spans="1:43" ht="18" customHeight="1" x14ac:dyDescent="0.15">
      <c r="A41" s="368" t="s">
        <v>389</v>
      </c>
      <c r="B41" s="368"/>
      <c r="C41" s="368"/>
      <c r="D41" s="278">
        <v>20</v>
      </c>
      <c r="E41" s="278">
        <v>19</v>
      </c>
      <c r="F41" s="360">
        <v>20</v>
      </c>
      <c r="G41" s="360"/>
      <c r="H41" s="360"/>
      <c r="I41" s="360">
        <v>21</v>
      </c>
      <c r="J41" s="360"/>
      <c r="K41" s="360"/>
      <c r="L41" s="360">
        <v>21</v>
      </c>
      <c r="M41" s="360"/>
      <c r="N41" s="360"/>
      <c r="O41" s="360">
        <v>19</v>
      </c>
      <c r="P41" s="360"/>
      <c r="Q41" s="360"/>
      <c r="R41" s="360">
        <v>20</v>
      </c>
      <c r="S41" s="360"/>
      <c r="T41" s="360"/>
      <c r="U41" s="360">
        <v>20</v>
      </c>
      <c r="V41" s="360"/>
      <c r="W41" s="360"/>
      <c r="X41" s="360">
        <v>19</v>
      </c>
      <c r="Y41" s="360"/>
      <c r="Z41" s="360"/>
      <c r="AA41" s="360">
        <v>19</v>
      </c>
      <c r="AB41" s="360"/>
      <c r="AC41" s="360"/>
      <c r="AD41" s="360">
        <v>19</v>
      </c>
      <c r="AE41" s="360"/>
      <c r="AF41" s="360"/>
      <c r="AG41" s="360">
        <v>20</v>
      </c>
      <c r="AH41" s="360"/>
      <c r="AI41" s="360"/>
      <c r="AJ41" s="344">
        <f>+SUM(D41:AI41)</f>
        <v>237</v>
      </c>
      <c r="AK41" s="344"/>
      <c r="AL41" s="367"/>
      <c r="AM41" s="297"/>
      <c r="AN41" s="297"/>
      <c r="AO41" s="297"/>
      <c r="AP41" s="297"/>
      <c r="AQ41" s="297"/>
    </row>
    <row r="42" spans="1:43" ht="5.0999999999999996" customHeight="1" x14ac:dyDescent="0.15">
      <c r="A42" s="205"/>
      <c r="B42" s="205"/>
      <c r="C42" s="205"/>
      <c r="D42" s="297"/>
      <c r="E42" s="297"/>
      <c r="F42" s="297"/>
      <c r="G42" s="297"/>
      <c r="H42" s="297"/>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98"/>
      <c r="AK42" s="2"/>
      <c r="AL42" s="268"/>
      <c r="AM42" s="268"/>
      <c r="AN42" s="260"/>
    </row>
    <row r="43" spans="1:43" ht="18" customHeight="1" x14ac:dyDescent="0.15">
      <c r="A43" s="259" t="s">
        <v>390</v>
      </c>
      <c r="B43" s="2"/>
      <c r="D43" s="2"/>
      <c r="E43" s="2"/>
      <c r="F43" s="2"/>
      <c r="G43" s="2"/>
      <c r="H43" s="2"/>
      <c r="I43" s="297"/>
      <c r="J43" s="297"/>
      <c r="K43" s="297"/>
      <c r="L43" s="297"/>
      <c r="M43" s="297"/>
      <c r="N43" s="297"/>
      <c r="O43" s="2"/>
      <c r="P43" s="2"/>
      <c r="Q43" s="2"/>
      <c r="R43" s="2"/>
      <c r="S43" s="2"/>
      <c r="T43" s="2"/>
      <c r="U43" s="2"/>
      <c r="V43" s="2"/>
      <c r="W43" s="268"/>
      <c r="X43" s="2"/>
      <c r="Y43" s="2"/>
      <c r="Z43" s="2"/>
      <c r="AA43" s="2"/>
      <c r="AB43" s="2"/>
      <c r="AC43" s="2"/>
      <c r="AD43" s="2"/>
      <c r="AE43" s="2"/>
      <c r="AF43" s="2"/>
      <c r="AG43" s="2"/>
      <c r="AH43" s="2"/>
      <c r="AI43" s="2"/>
      <c r="AJ43" s="298"/>
      <c r="AK43" s="2"/>
      <c r="AL43" s="268"/>
      <c r="AM43" s="268"/>
      <c r="AN43" s="260"/>
    </row>
    <row r="44" spans="1:43" ht="24.95" customHeight="1" x14ac:dyDescent="0.15">
      <c r="A44" s="348" t="s">
        <v>391</v>
      </c>
      <c r="B44" s="348"/>
      <c r="C44" s="348" t="s">
        <v>413</v>
      </c>
      <c r="D44" s="348"/>
      <c r="E44" s="354" t="s">
        <v>416</v>
      </c>
      <c r="F44" s="354"/>
      <c r="G44" s="354"/>
      <c r="H44" s="354"/>
      <c r="I44" s="297"/>
      <c r="J44" s="297"/>
      <c r="K44" s="297"/>
      <c r="L44" s="297"/>
      <c r="M44" s="297"/>
      <c r="N44" s="297"/>
      <c r="O44" s="297"/>
      <c r="P44" s="297"/>
      <c r="Q44" s="297"/>
      <c r="R44" s="297"/>
      <c r="S44" s="297"/>
      <c r="T44" s="297"/>
      <c r="U44" s="297"/>
      <c r="W44" s="268"/>
      <c r="X44" s="2"/>
      <c r="Y44" s="2"/>
      <c r="Z44" s="2"/>
      <c r="AA44" s="2"/>
      <c r="AB44" s="2"/>
      <c r="AC44" s="2"/>
      <c r="AD44" s="2"/>
      <c r="AE44" s="2"/>
      <c r="AF44" s="2"/>
      <c r="AG44" s="2"/>
      <c r="AH44" s="2"/>
      <c r="AI44" s="2"/>
      <c r="AJ44" s="298"/>
      <c r="AK44" s="2"/>
      <c r="AL44" s="268"/>
      <c r="AM44" s="268"/>
      <c r="AN44" s="260"/>
    </row>
    <row r="45" spans="1:43" ht="18" customHeight="1" x14ac:dyDescent="0.15">
      <c r="A45" s="354" t="s">
        <v>392</v>
      </c>
      <c r="B45" s="354"/>
      <c r="C45" s="388">
        <f>ROUNDDOWN(IF(AL40&lt;=60,1,1+ROUNDUP((AL40-60)/40,0)),1)</f>
        <v>2</v>
      </c>
      <c r="D45" s="388"/>
      <c r="E45" s="388">
        <f>ROUNDDOWN(AL40/10,1)</f>
        <v>7</v>
      </c>
      <c r="F45" s="388"/>
      <c r="G45" s="388"/>
      <c r="H45" s="388"/>
      <c r="I45" s="297"/>
      <c r="J45" s="297"/>
      <c r="K45" s="297"/>
      <c r="L45" s="297"/>
      <c r="M45" s="297"/>
      <c r="N45" s="297"/>
      <c r="O45" s="297"/>
      <c r="P45" s="297"/>
      <c r="Q45" s="297"/>
      <c r="R45" s="297"/>
      <c r="S45" s="297"/>
      <c r="T45" s="297"/>
      <c r="U45" s="297"/>
      <c r="W45" s="268"/>
      <c r="X45" s="2"/>
      <c r="Y45" s="2"/>
      <c r="Z45" s="2"/>
      <c r="AA45" s="2"/>
      <c r="AB45" s="2"/>
      <c r="AC45" s="2"/>
      <c r="AD45" s="2"/>
      <c r="AE45" s="2"/>
      <c r="AF45" s="2"/>
      <c r="AG45" s="2"/>
      <c r="AH45" s="2"/>
      <c r="AI45" s="2"/>
      <c r="AJ45" s="298"/>
      <c r="AK45" s="2"/>
      <c r="AL45" s="268"/>
      <c r="AM45" s="268"/>
      <c r="AN45" s="260"/>
    </row>
    <row r="46" spans="1:43" ht="5.0999999999999996" customHeight="1" x14ac:dyDescent="0.15">
      <c r="A46" s="205"/>
      <c r="B46" s="205"/>
      <c r="C46" s="205"/>
      <c r="D46" s="205"/>
      <c r="E46" s="205"/>
      <c r="F46" s="205"/>
      <c r="G46" s="205"/>
      <c r="H46" s="205"/>
      <c r="I46" s="205"/>
      <c r="J46" s="2"/>
      <c r="K46" s="2"/>
      <c r="L46" s="2"/>
      <c r="M46" s="298"/>
      <c r="N46" s="2"/>
      <c r="O46" s="2"/>
      <c r="P46" s="2"/>
      <c r="Q46" s="297"/>
      <c r="W46" s="268"/>
      <c r="X46" s="2"/>
      <c r="Y46" s="2"/>
      <c r="Z46" s="2"/>
      <c r="AA46" s="2"/>
      <c r="AB46" s="2"/>
      <c r="AC46" s="2"/>
      <c r="AD46" s="2"/>
      <c r="AE46" s="2"/>
      <c r="AF46" s="2"/>
      <c r="AG46" s="2"/>
      <c r="AH46" s="2"/>
      <c r="AI46" s="2"/>
      <c r="AJ46" s="298"/>
      <c r="AK46" s="2"/>
      <c r="AL46" s="268"/>
      <c r="AM46" s="268"/>
      <c r="AN46" s="260"/>
    </row>
    <row r="47" spans="1:43" ht="21" customHeight="1" x14ac:dyDescent="0.15">
      <c r="A47" s="259" t="s">
        <v>393</v>
      </c>
      <c r="B47" s="1"/>
      <c r="C47" s="263"/>
      <c r="D47" s="263"/>
      <c r="E47" s="263"/>
      <c r="F47" s="263"/>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3"/>
      <c r="AM47" s="263"/>
      <c r="AN47" s="260"/>
    </row>
    <row r="48" spans="1:43" ht="24.95" customHeight="1" x14ac:dyDescent="0.15">
      <c r="A48" s="260"/>
      <c r="B48" s="268"/>
      <c r="C48" s="345" t="str">
        <f>IF(VLOOKUP($AK$1,[2]選択肢!$A$1:$J$32,C53,FALSE)=0,"-",VLOOKUP($AK$1,[2]選択肢!$A$1:$J$32,C53,FALSE))</f>
        <v>管理者</v>
      </c>
      <c r="D48" s="346"/>
      <c r="E48" s="352" t="str">
        <f>IF(VLOOKUP($AK$1,[2]選択肢!$A$1:$J$32,E53,FALSE)=0,"-",VLOOKUP($AK$1,[2]選択肢!$A$1:$J$32,E53,FALSE))</f>
        <v>サービス管理責任者</v>
      </c>
      <c r="F48" s="352"/>
      <c r="G48" s="352"/>
      <c r="H48" s="352"/>
      <c r="I48" s="345" t="str">
        <f>IF(VLOOKUP($AK$1,[2]選択肢!$A$1:$J$32,I53,FALSE)=0,"-",VLOOKUP($AK$1,[2]選択肢!$A$1:$J$32,I53,FALSE))</f>
        <v>職業指導員</v>
      </c>
      <c r="J48" s="346"/>
      <c r="K48" s="346"/>
      <c r="L48" s="346"/>
      <c r="M48" s="346"/>
      <c r="N48" s="347"/>
      <c r="O48" s="345" t="str">
        <f>IF(VLOOKUP($AK$1,[2]選択肢!$A$1:$J$32,O53,FALSE)=0,"-",VLOOKUP($AK$1,[2]選択肢!$A$1:$J$32,O53,FALSE))</f>
        <v>生活支援員</v>
      </c>
      <c r="P48" s="346"/>
      <c r="Q48" s="346"/>
      <c r="R48" s="346"/>
      <c r="S48" s="346"/>
      <c r="T48" s="347"/>
      <c r="U48" s="345" t="str">
        <f>IF(VLOOKUP($AK$1,[2]選択肢!$A$1:$J$32,U53,FALSE)=0,"-",VLOOKUP($AK$1,[2]選択肢!$A$1:$J$32,U53,FALSE))</f>
        <v>-</v>
      </c>
      <c r="V48" s="346"/>
      <c r="W48" s="346"/>
      <c r="X48" s="346"/>
      <c r="Y48" s="346"/>
      <c r="Z48" s="347"/>
      <c r="AA48" s="345" t="str">
        <f>IF(VLOOKUP($AK$1,[2]選択肢!$A$1:$J$32,AA53,FALSE)=0,"-",VLOOKUP($AK$1,[2]選択肢!$A$1:$J$32,AA53,FALSE))</f>
        <v>-</v>
      </c>
      <c r="AB48" s="346"/>
      <c r="AC48" s="346"/>
      <c r="AD48" s="346"/>
      <c r="AE48" s="346"/>
      <c r="AF48" s="347"/>
      <c r="AG48" s="352" t="str">
        <f>IF(VLOOKUP($AK$1,[2]選択肢!$A$1:$J$32,AG53,FALSE)=0,"-",VLOOKUP($AK$1,[2]選択肢!$A$1:$J$32,AG53,FALSE))</f>
        <v>-</v>
      </c>
      <c r="AH48" s="352"/>
      <c r="AI48" s="352"/>
      <c r="AJ48" s="352"/>
      <c r="AK48" s="352"/>
      <c r="AL48" s="352" t="str">
        <f>IF(VLOOKUP($AK$1,[2]選択肢!$A$1:$J$32,AL53,FALSE)=0,"-",VLOOKUP($AK$1,[2]選択肢!$A$1:$J$32,AL53,FALSE))</f>
        <v>-</v>
      </c>
      <c r="AM48" s="352"/>
      <c r="AN48" s="260"/>
    </row>
    <row r="49" spans="1:40" ht="18" customHeight="1" x14ac:dyDescent="0.15">
      <c r="A49" s="260"/>
      <c r="B49" s="268"/>
      <c r="C49" s="299" t="s">
        <v>394</v>
      </c>
      <c r="D49" s="299" t="s">
        <v>395</v>
      </c>
      <c r="E49" s="300" t="s">
        <v>394</v>
      </c>
      <c r="F49" s="353" t="s">
        <v>395</v>
      </c>
      <c r="G49" s="353"/>
      <c r="H49" s="353"/>
      <c r="I49" s="349" t="s">
        <v>394</v>
      </c>
      <c r="J49" s="350"/>
      <c r="K49" s="351"/>
      <c r="L49" s="349" t="s">
        <v>395</v>
      </c>
      <c r="M49" s="350"/>
      <c r="N49" s="351"/>
      <c r="O49" s="349" t="s">
        <v>394</v>
      </c>
      <c r="P49" s="350"/>
      <c r="Q49" s="351"/>
      <c r="R49" s="349" t="s">
        <v>395</v>
      </c>
      <c r="S49" s="350"/>
      <c r="T49" s="351"/>
      <c r="U49" s="349" t="s">
        <v>394</v>
      </c>
      <c r="V49" s="350"/>
      <c r="W49" s="351"/>
      <c r="X49" s="349" t="s">
        <v>395</v>
      </c>
      <c r="Y49" s="350"/>
      <c r="Z49" s="351"/>
      <c r="AA49" s="349" t="s">
        <v>394</v>
      </c>
      <c r="AB49" s="350"/>
      <c r="AC49" s="351"/>
      <c r="AD49" s="349" t="s">
        <v>395</v>
      </c>
      <c r="AE49" s="350"/>
      <c r="AF49" s="351"/>
      <c r="AG49" s="349" t="s">
        <v>394</v>
      </c>
      <c r="AH49" s="350"/>
      <c r="AI49" s="351"/>
      <c r="AJ49" s="349" t="s">
        <v>395</v>
      </c>
      <c r="AK49" s="351"/>
      <c r="AL49" s="300" t="s">
        <v>396</v>
      </c>
      <c r="AM49" s="300" t="s">
        <v>397</v>
      </c>
      <c r="AN49" s="260"/>
    </row>
    <row r="50" spans="1:40" ht="18" customHeight="1" x14ac:dyDescent="0.15">
      <c r="A50" s="260"/>
      <c r="B50" s="270" t="s">
        <v>398</v>
      </c>
      <c r="C50" s="300">
        <f>COUNTIFS($B$12:$B$31,C$48,$C$12:$C$31,"A",$E$12:$E$31,"*")</f>
        <v>1</v>
      </c>
      <c r="D50" s="300">
        <f>COUNTIFS($B$12:$B$31,C$48,$C$12:$C$31,"B",$E$12:$E$31,"*")</f>
        <v>0</v>
      </c>
      <c r="E50" s="300">
        <f>COUNTIFS($B$12:$B$31,E$48,$C$12:$C$31,"A",$E$12:$E$31,"*")</f>
        <v>0</v>
      </c>
      <c r="F50" s="349">
        <f>COUNTIFS($B$12:$B$31,E$48,$C$12:$C$31,"B",$E$12:$E$31,"*")</f>
        <v>1</v>
      </c>
      <c r="G50" s="350"/>
      <c r="H50" s="351"/>
      <c r="I50" s="349">
        <f>COUNTIFS($B$12:$B$31,I$48,$C$12:$C$31,"A",$E$12:$E$31,"*")</f>
        <v>0</v>
      </c>
      <c r="J50" s="350"/>
      <c r="K50" s="351"/>
      <c r="L50" s="349">
        <f>COUNTIFS($B$12:$B$31,I$48,$C$12:$C$31,"B",$E$12:$E$31,"*")</f>
        <v>0</v>
      </c>
      <c r="M50" s="350"/>
      <c r="N50" s="351"/>
      <c r="O50" s="349">
        <f>COUNTIFS($B$12:$B$31,O$48,$C$12:$C$31,"A",$E$12:$E$31,"*")</f>
        <v>0</v>
      </c>
      <c r="P50" s="350"/>
      <c r="Q50" s="351"/>
      <c r="R50" s="349">
        <f>COUNTIFS($B$12:$B$31,O$48,$C$12:$C$31,"B",$E$12:$E$31,"*")</f>
        <v>0</v>
      </c>
      <c r="S50" s="350"/>
      <c r="T50" s="351"/>
      <c r="U50" s="349">
        <f>COUNTIFS($B$12:$B$31,U$48,$C$12:$C$31,"A",$E$12:$E$31,"*")</f>
        <v>0</v>
      </c>
      <c r="V50" s="350"/>
      <c r="W50" s="351"/>
      <c r="X50" s="349">
        <f>COUNTIFS($B$12:$B$31,U$48,$C$12:$C$31,"B",$E$12:$E$31,"*")</f>
        <v>0</v>
      </c>
      <c r="Y50" s="350"/>
      <c r="Z50" s="351"/>
      <c r="AA50" s="349">
        <f>COUNTIFS($B$12:$B$31,AA$48,$C$12:$C$31,"A",$E$12:$E$31,"*")</f>
        <v>0</v>
      </c>
      <c r="AB50" s="350"/>
      <c r="AC50" s="351"/>
      <c r="AD50" s="349">
        <f>COUNTIFS($B$12:$B$31,AA$48,$C$12:$C$31,"B",$E$12:$E$31,"*")</f>
        <v>0</v>
      </c>
      <c r="AE50" s="350"/>
      <c r="AF50" s="351"/>
      <c r="AG50" s="349">
        <f>COUNTIFS($B$12:$B$31,AG$48,$C$12:$C$31,"A",$E$12:$E$31,"*")</f>
        <v>0</v>
      </c>
      <c r="AH50" s="350"/>
      <c r="AI50" s="351"/>
      <c r="AJ50" s="349">
        <f>COUNTIFS($B$12:$B$31,AG$48,$C$12:$C$31,"B",$E$12:$E$31,"*")</f>
        <v>0</v>
      </c>
      <c r="AK50" s="351"/>
      <c r="AL50" s="300">
        <f>COUNTIFS($B$12:$B$31,AL$48,$C$12:$C$31,"A",$E$12:$E$31,"*")</f>
        <v>0</v>
      </c>
      <c r="AM50" s="300">
        <f>COUNTIFS($B$12:$B$31,AL$48,$C$12:$C$31,"B",$E$12:$E$31,"*")</f>
        <v>0</v>
      </c>
      <c r="AN50" s="260"/>
    </row>
    <row r="51" spans="1:40" ht="18" customHeight="1" x14ac:dyDescent="0.15">
      <c r="A51" s="260"/>
      <c r="B51" s="271" t="s">
        <v>399</v>
      </c>
      <c r="C51" s="300">
        <f>COUNTIFS($B$12:$B$31,C$48,$C$12:$C$31,"C",$E$12:$E$31,"*")</f>
        <v>0</v>
      </c>
      <c r="D51" s="300">
        <f>COUNTIFS($B$12:$B$31,C$48,$C$12:$C$31,"D",$E$12:$E$31,"*")</f>
        <v>0</v>
      </c>
      <c r="E51" s="300">
        <f>COUNTIFS($B$12:$B$31,E$48,$C$12:$C$31,"C",$E$12:$E$31,"*")</f>
        <v>0</v>
      </c>
      <c r="F51" s="349">
        <f>COUNTIFS($B$12:$B$31,E$48,$C$12:$C$31,"D",$E$12:$E$31,"*")</f>
        <v>0</v>
      </c>
      <c r="G51" s="350"/>
      <c r="H51" s="351"/>
      <c r="I51" s="349">
        <f>COUNTIFS($B$12:$B$31,I$48,$C$12:$C$31,"C",$E$12:$E$31,"*")</f>
        <v>1</v>
      </c>
      <c r="J51" s="350"/>
      <c r="K51" s="351"/>
      <c r="L51" s="349">
        <f>COUNTIFS($B$12:$B$31,I$48,$C$12:$C$31,"D",$E$12:$E$31,"*")</f>
        <v>0</v>
      </c>
      <c r="M51" s="350"/>
      <c r="N51" s="351"/>
      <c r="O51" s="349">
        <f>COUNTIFS($B$12:$B$31,O$48,$C$12:$C$31,"C",$E$12:$E$31,"*")</f>
        <v>0</v>
      </c>
      <c r="P51" s="350"/>
      <c r="Q51" s="351"/>
      <c r="R51" s="349">
        <f>COUNTIFS($B$12:$B$31,O$48,$C$12:$C$31,"D",$E$12:$E$31,"*")</f>
        <v>1</v>
      </c>
      <c r="S51" s="350"/>
      <c r="T51" s="351"/>
      <c r="U51" s="349">
        <f>COUNTIFS($B$12:$B$31,U$48,$C$12:$C$31,"C",$E$12:$E$31,"*")</f>
        <v>0</v>
      </c>
      <c r="V51" s="350"/>
      <c r="W51" s="351"/>
      <c r="X51" s="349">
        <f>COUNTIFS($B$12:$B$31,U$48,$C$12:$C$31,"D",$E$12:$E$31,"*")</f>
        <v>0</v>
      </c>
      <c r="Y51" s="350"/>
      <c r="Z51" s="351"/>
      <c r="AA51" s="349">
        <f>COUNTIFS($B$12:$B$31,AA$48,$C$12:$C$31,"C",$E$12:$E$31,"*")</f>
        <v>0</v>
      </c>
      <c r="AB51" s="350"/>
      <c r="AC51" s="351"/>
      <c r="AD51" s="349">
        <f>COUNTIFS($B$12:$B$31,AA$48,$C$12:$C$31,"D",$E$12:$E$31,"*")</f>
        <v>0</v>
      </c>
      <c r="AE51" s="350"/>
      <c r="AF51" s="351"/>
      <c r="AG51" s="349">
        <f>COUNTIFS($B$12:$B$31,AG$48,$C$12:$C$31,"C",$E$12:$E$31,"*")</f>
        <v>0</v>
      </c>
      <c r="AH51" s="350"/>
      <c r="AI51" s="351"/>
      <c r="AJ51" s="349">
        <f>COUNTIFS($B$12:$B$31,AG$48,$C$12:$C$31,"D",$E$12:$E$31,"*")</f>
        <v>0</v>
      </c>
      <c r="AK51" s="351"/>
      <c r="AL51" s="300">
        <f>COUNTIFS($B$12:$B$31,AL$48,$C$12:$C$31,"C",$E$12:$E$31,"*")</f>
        <v>0</v>
      </c>
      <c r="AM51" s="300">
        <f>COUNTIFS($B$12:$B$31,AL$48,$C$12:$C$31,"D",$E$12:$E$31,"*")</f>
        <v>0</v>
      </c>
      <c r="AN51" s="260"/>
    </row>
    <row r="52" spans="1:40" ht="24.95" customHeight="1" x14ac:dyDescent="0.15">
      <c r="A52" s="260"/>
      <c r="B52" s="271" t="s">
        <v>400</v>
      </c>
      <c r="C52" s="345">
        <f>IF($AK$3="４週",SUMIFS($AK$12:$AK$31,$B$12:$B$31,C48)/4/$AH$6,IF($AK$3="歴月",SUMIFS($AK$12:$AK$31,$B$12:$B$31,C48)/$AL$6,"記載する期間を選択してください"))</f>
        <v>0</v>
      </c>
      <c r="D52" s="347"/>
      <c r="E52" s="345">
        <f>IF($AK$3="４週",SUMIFS($AK$12:$AK$31,$B$12:$B$31,E48)/4/$AH$6,IF($AK$3="歴月",SUMIFS($AK$12:$AK$31,$B$12:$B$31,E48)/$AL$6,"記載する期間を選択してください"))</f>
        <v>0</v>
      </c>
      <c r="F52" s="346"/>
      <c r="G52" s="346"/>
      <c r="H52" s="347"/>
      <c r="I52" s="345">
        <f>IF($AK$3="４週",SUMIFS($AK$12:$AK$31,$B$12:$B$31,I48)/4/$AH$6,IF($AK$3="歴月",SUMIFS($AK$12:$AK$31,$B$12:$B$31,I48)/$AL$6,"記載する期間を選択してください"))</f>
        <v>0</v>
      </c>
      <c r="J52" s="346"/>
      <c r="K52" s="346"/>
      <c r="L52" s="346"/>
      <c r="M52" s="346"/>
      <c r="N52" s="347"/>
      <c r="O52" s="345">
        <f>IF($AK$3="４週",SUMIFS($AK$12:$AK$31,$B$12:$B$31,O48)/4/$AH$6,IF($AK$3="歴月",SUMIFS($AK$12:$AK$31,$B$12:$B$31,O48)/$AL$6,"記載する期間を選択してください"))</f>
        <v>0</v>
      </c>
      <c r="P52" s="346"/>
      <c r="Q52" s="346"/>
      <c r="R52" s="346"/>
      <c r="S52" s="346"/>
      <c r="T52" s="347"/>
      <c r="U52" s="345">
        <f>IF($AK$3="４週",SUMIFS($AK$12:$AK$31,$B$12:$B$31,U48)/4/$AH$6,IF($AK$3="歴月",SUMIFS($AK$12:$AK$31,$B$12:$B$31,U48)/$AL$6,"記載する期間を選択してください"))</f>
        <v>0</v>
      </c>
      <c r="V52" s="346"/>
      <c r="W52" s="346"/>
      <c r="X52" s="346"/>
      <c r="Y52" s="346"/>
      <c r="Z52" s="347"/>
      <c r="AA52" s="345">
        <f>IF($AK$3="４週",SUMIFS($AK$12:$AK$31,$B$12:$B$31,AA48)/4/$AH$6,IF($AK$3="歴月",SUMIFS($AK$12:$AK$31,$B$12:$B$31,AA48)/$AL$6,"記載する期間を選択してください"))</f>
        <v>0</v>
      </c>
      <c r="AB52" s="346"/>
      <c r="AC52" s="346"/>
      <c r="AD52" s="346"/>
      <c r="AE52" s="346"/>
      <c r="AF52" s="347"/>
      <c r="AG52" s="345">
        <f>IF($AK$3="４週",SUMIFS($AK$12:$AK$31,$B$12:$B$31,AG48)/4/$AH$6,IF($AK$3="歴月",SUMIFS($AK$12:$AK$31,$B$12:$B$31,AG48)/$AL$6,"記載する期間を選択してください"))</f>
        <v>0</v>
      </c>
      <c r="AH52" s="346"/>
      <c r="AI52" s="346"/>
      <c r="AJ52" s="346"/>
      <c r="AK52" s="347"/>
      <c r="AL52" s="345">
        <f>IF($AK$3="４週",SUMIFS($AK$12:$AK$31,$B$12:$B$31,AL48)/4/$AH$6,IF($AK$3="歴月",SUMIFS($AK$12:$AK$31,$B$12:$B$31,AL48)/$AL$6,"記載する期間を選択してください"))</f>
        <v>0</v>
      </c>
      <c r="AM52" s="347"/>
      <c r="AN52" s="260"/>
    </row>
    <row r="53" spans="1:40" ht="5.0999999999999996" customHeight="1" x14ac:dyDescent="0.15">
      <c r="A53" s="260"/>
      <c r="B53" s="1"/>
      <c r="C53" s="287">
        <v>2</v>
      </c>
      <c r="D53" s="287"/>
      <c r="E53" s="287">
        <v>3</v>
      </c>
      <c r="F53" s="287"/>
      <c r="G53" s="287"/>
      <c r="H53" s="287"/>
      <c r="I53" s="287">
        <v>4</v>
      </c>
      <c r="J53" s="287"/>
      <c r="K53" s="287"/>
      <c r="L53" s="287"/>
      <c r="M53" s="287"/>
      <c r="N53" s="287"/>
      <c r="O53" s="287">
        <v>5</v>
      </c>
      <c r="P53" s="287"/>
      <c r="Q53" s="287"/>
      <c r="R53" s="287"/>
      <c r="S53" s="287"/>
      <c r="T53" s="287"/>
      <c r="U53" s="287">
        <v>6</v>
      </c>
      <c r="V53" s="287"/>
      <c r="W53" s="287"/>
      <c r="X53" s="287"/>
      <c r="Y53" s="287"/>
      <c r="Z53" s="287"/>
      <c r="AA53" s="287">
        <v>7</v>
      </c>
      <c r="AB53" s="287"/>
      <c r="AC53" s="287"/>
      <c r="AD53" s="287"/>
      <c r="AE53" s="287"/>
      <c r="AF53" s="287"/>
      <c r="AG53" s="287">
        <v>8</v>
      </c>
      <c r="AH53" s="287"/>
      <c r="AI53" s="287"/>
      <c r="AJ53" s="287"/>
      <c r="AK53" s="287"/>
      <c r="AL53" s="287">
        <v>9</v>
      </c>
      <c r="AM53" s="301"/>
      <c r="AN53" s="260"/>
    </row>
    <row r="54" spans="1:40" ht="15" customHeight="1" x14ac:dyDescent="0.15">
      <c r="A54" s="2" t="s">
        <v>344</v>
      </c>
      <c r="B54" s="268"/>
      <c r="C54" s="311"/>
      <c r="D54" s="311"/>
      <c r="E54" s="311"/>
      <c r="F54" s="2"/>
      <c r="G54" s="311"/>
      <c r="H54" s="301"/>
      <c r="I54" s="301"/>
      <c r="J54" s="301"/>
      <c r="K54" s="301"/>
      <c r="L54" s="301"/>
      <c r="M54" s="301"/>
      <c r="N54" s="301"/>
      <c r="O54" s="301"/>
      <c r="P54" s="301"/>
      <c r="Q54" s="301"/>
      <c r="R54" s="301">
        <v>6</v>
      </c>
      <c r="S54" s="301"/>
      <c r="T54" s="301"/>
      <c r="U54" s="301"/>
      <c r="V54" s="301"/>
      <c r="W54" s="301"/>
      <c r="X54" s="301">
        <v>7</v>
      </c>
      <c r="Y54" s="301"/>
      <c r="Z54" s="301"/>
      <c r="AA54" s="301"/>
      <c r="AB54" s="301"/>
      <c r="AC54" s="301"/>
      <c r="AD54" s="301">
        <v>8</v>
      </c>
      <c r="AE54" s="301"/>
      <c r="AF54" s="301"/>
      <c r="AG54" s="260"/>
      <c r="AH54" s="260"/>
      <c r="AI54" s="260"/>
      <c r="AJ54" s="260">
        <v>9</v>
      </c>
      <c r="AK54" s="263"/>
      <c r="AL54" s="289"/>
      <c r="AM54" s="260"/>
    </row>
    <row r="55" spans="1:40" s="2" customFormat="1" ht="15" customHeight="1" x14ac:dyDescent="0.15">
      <c r="A55" s="2" t="s">
        <v>345</v>
      </c>
      <c r="B55" s="205"/>
      <c r="C55" s="205"/>
      <c r="D55" s="205"/>
      <c r="E55" s="205"/>
      <c r="F55" s="205"/>
      <c r="G55" s="205"/>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row>
    <row r="56" spans="1:40" s="2" customFormat="1" ht="15" customHeight="1" x14ac:dyDescent="0.15">
      <c r="A56" s="2" t="s">
        <v>346</v>
      </c>
      <c r="B56" s="205"/>
      <c r="C56" s="205"/>
      <c r="D56" s="205"/>
      <c r="E56" s="205"/>
      <c r="F56" s="205"/>
      <c r="G56" s="205"/>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row>
    <row r="57" spans="1:40" s="2" customFormat="1" ht="15" customHeight="1" x14ac:dyDescent="0.15">
      <c r="A57" s="2" t="s">
        <v>418</v>
      </c>
      <c r="B57" s="205"/>
      <c r="C57" s="205"/>
      <c r="D57" s="205"/>
      <c r="E57" s="205"/>
      <c r="F57" s="205"/>
      <c r="G57" s="205"/>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row>
    <row r="58" spans="1:40" s="2" customFormat="1" ht="15" customHeight="1" x14ac:dyDescent="0.15">
      <c r="A58" s="2" t="s">
        <v>419</v>
      </c>
      <c r="B58" s="205"/>
      <c r="C58" s="205"/>
      <c r="D58" s="205"/>
      <c r="E58" s="205"/>
      <c r="F58" s="205"/>
      <c r="G58" s="205"/>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row>
    <row r="59" spans="1:40" s="2" customFormat="1" ht="15" customHeight="1" x14ac:dyDescent="0.15">
      <c r="A59" s="2" t="s">
        <v>420</v>
      </c>
      <c r="B59" s="205"/>
      <c r="C59" s="205"/>
      <c r="D59" s="205"/>
      <c r="E59" s="205"/>
      <c r="F59" s="205"/>
      <c r="G59" s="205"/>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row>
    <row r="60" spans="1:40" ht="15" customHeight="1" x14ac:dyDescent="0.15">
      <c r="A60" s="2" t="s">
        <v>349</v>
      </c>
      <c r="B60" s="290"/>
      <c r="C60" s="2"/>
      <c r="D60" s="2"/>
      <c r="E60" s="2"/>
      <c r="F60" s="2"/>
      <c r="G60" s="2"/>
    </row>
    <row r="61" spans="1:40" ht="15" customHeight="1" x14ac:dyDescent="0.15">
      <c r="A61" s="2" t="s">
        <v>421</v>
      </c>
      <c r="B61" s="290"/>
      <c r="C61" s="2"/>
      <c r="D61" s="2"/>
      <c r="E61" s="2"/>
      <c r="F61" s="2"/>
      <c r="G61" s="2"/>
    </row>
    <row r="62" spans="1:40" ht="15" customHeight="1" x14ac:dyDescent="0.15">
      <c r="A62" s="2"/>
      <c r="B62" s="270" t="s">
        <v>351</v>
      </c>
      <c r="C62" s="348" t="s">
        <v>352</v>
      </c>
      <c r="D62" s="348"/>
      <c r="E62" s="348"/>
      <c r="F62" s="2"/>
      <c r="G62" s="2"/>
    </row>
    <row r="63" spans="1:40" ht="15" customHeight="1" x14ac:dyDescent="0.15">
      <c r="A63" s="2"/>
      <c r="B63" s="291" t="s">
        <v>353</v>
      </c>
      <c r="C63" s="344" t="s">
        <v>354</v>
      </c>
      <c r="D63" s="344"/>
      <c r="E63" s="344"/>
      <c r="F63" s="2"/>
      <c r="G63" s="2"/>
    </row>
    <row r="64" spans="1:40" ht="15" customHeight="1" x14ac:dyDescent="0.15">
      <c r="A64" s="2"/>
      <c r="B64" s="291" t="s">
        <v>355</v>
      </c>
      <c r="C64" s="344" t="s">
        <v>356</v>
      </c>
      <c r="D64" s="344"/>
      <c r="E64" s="344"/>
      <c r="F64" s="2"/>
      <c r="G64" s="2"/>
    </row>
    <row r="65" spans="1:7" ht="15" customHeight="1" x14ac:dyDescent="0.15">
      <c r="A65" s="2"/>
      <c r="B65" s="291" t="s">
        <v>357</v>
      </c>
      <c r="C65" s="344" t="s">
        <v>358</v>
      </c>
      <c r="D65" s="344"/>
      <c r="E65" s="344"/>
      <c r="F65" s="2"/>
      <c r="G65" s="2"/>
    </row>
    <row r="66" spans="1:7" ht="15" customHeight="1" x14ac:dyDescent="0.15">
      <c r="A66" s="2"/>
      <c r="B66" s="291" t="s">
        <v>359</v>
      </c>
      <c r="C66" s="344" t="s">
        <v>360</v>
      </c>
      <c r="D66" s="344"/>
      <c r="E66" s="344"/>
      <c r="F66" s="2"/>
      <c r="G66" s="2"/>
    </row>
    <row r="67" spans="1:7" ht="15" customHeight="1" x14ac:dyDescent="0.15">
      <c r="A67" s="2"/>
      <c r="B67" s="2" t="s">
        <v>361</v>
      </c>
      <c r="C67" s="2"/>
      <c r="D67" s="2"/>
      <c r="E67" s="2"/>
      <c r="F67" s="2"/>
      <c r="G67" s="2"/>
    </row>
    <row r="68" spans="1:7" ht="15" customHeight="1" x14ac:dyDescent="0.15">
      <c r="A68" s="2"/>
      <c r="B68" s="2" t="s">
        <v>362</v>
      </c>
      <c r="C68" s="2"/>
      <c r="D68" s="2"/>
      <c r="E68" s="2"/>
      <c r="F68" s="2"/>
      <c r="G68" s="2"/>
    </row>
    <row r="69" spans="1:7" ht="15" customHeight="1" x14ac:dyDescent="0.15">
      <c r="A69" s="2"/>
      <c r="B69" s="2" t="s">
        <v>363</v>
      </c>
      <c r="C69" s="2"/>
      <c r="D69" s="2"/>
      <c r="E69" s="2"/>
      <c r="F69" s="2"/>
      <c r="G69" s="2"/>
    </row>
    <row r="70" spans="1:7" ht="15" customHeight="1" x14ac:dyDescent="0.15">
      <c r="A70" s="2" t="s">
        <v>422</v>
      </c>
      <c r="B70" s="290"/>
      <c r="C70" s="2"/>
      <c r="D70" s="2"/>
      <c r="E70" s="2"/>
      <c r="F70" s="2"/>
      <c r="G70" s="2"/>
    </row>
    <row r="71" spans="1:7" ht="15" customHeight="1" x14ac:dyDescent="0.15">
      <c r="A71" s="2" t="s">
        <v>435</v>
      </c>
      <c r="B71" s="290"/>
      <c r="C71" s="2"/>
      <c r="D71" s="2"/>
      <c r="E71" s="2"/>
      <c r="F71" s="2"/>
      <c r="G71" s="2"/>
    </row>
    <row r="72" spans="1:7" ht="15" customHeight="1" x14ac:dyDescent="0.15">
      <c r="A72" s="2" t="s">
        <v>366</v>
      </c>
      <c r="B72" s="290"/>
      <c r="C72" s="2"/>
      <c r="D72" s="2"/>
      <c r="E72" s="2"/>
      <c r="F72" s="2"/>
      <c r="G72" s="2"/>
    </row>
    <row r="73" spans="1:7" ht="15" customHeight="1" x14ac:dyDescent="0.15">
      <c r="A73" s="2" t="s">
        <v>423</v>
      </c>
      <c r="B73" s="290"/>
      <c r="C73" s="2"/>
      <c r="D73" s="2"/>
      <c r="E73" s="2"/>
      <c r="F73" s="2"/>
      <c r="G73" s="2"/>
    </row>
    <row r="74" spans="1:7" ht="15" customHeight="1" x14ac:dyDescent="0.15">
      <c r="A74" s="2" t="s">
        <v>424</v>
      </c>
      <c r="B74" s="290"/>
      <c r="C74" s="2"/>
      <c r="D74" s="2"/>
      <c r="E74" s="2"/>
      <c r="F74" s="2"/>
      <c r="G74" s="2"/>
    </row>
    <row r="75" spans="1:7" ht="15" customHeight="1" x14ac:dyDescent="0.15">
      <c r="A75" s="2" t="s">
        <v>425</v>
      </c>
      <c r="B75" s="290"/>
      <c r="C75" s="2"/>
      <c r="D75" s="2"/>
      <c r="E75" s="2"/>
      <c r="F75" s="2"/>
      <c r="G75" s="2"/>
    </row>
    <row r="76" spans="1:7" ht="15" customHeight="1" x14ac:dyDescent="0.15">
      <c r="A76" s="2"/>
      <c r="B76" s="2" t="s">
        <v>370</v>
      </c>
      <c r="C76" s="2"/>
      <c r="D76" s="2"/>
      <c r="E76" s="2"/>
      <c r="F76" s="2"/>
      <c r="G76" s="2"/>
    </row>
    <row r="77" spans="1:7" ht="15" customHeight="1" x14ac:dyDescent="0.15">
      <c r="A77" s="2"/>
      <c r="B77" s="2" t="s">
        <v>371</v>
      </c>
      <c r="C77" s="2"/>
      <c r="D77" s="2"/>
      <c r="E77" s="2"/>
      <c r="F77" s="2"/>
      <c r="G77" s="2"/>
    </row>
    <row r="78" spans="1:7" ht="15" customHeight="1" x14ac:dyDescent="0.15">
      <c r="A78" s="2" t="s">
        <v>431</v>
      </c>
      <c r="B78" s="290"/>
      <c r="C78" s="2"/>
      <c r="D78" s="2"/>
      <c r="E78" s="2"/>
      <c r="F78" s="2"/>
      <c r="G78" s="2"/>
    </row>
    <row r="79" spans="1:7" ht="15" customHeight="1" x14ac:dyDescent="0.15">
      <c r="A79" s="2" t="s">
        <v>373</v>
      </c>
      <c r="B79" s="290"/>
      <c r="C79" s="2"/>
      <c r="D79" s="2"/>
      <c r="E79" s="2"/>
      <c r="F79" s="2"/>
      <c r="G79" s="2"/>
    </row>
    <row r="80" spans="1:7" ht="15" customHeight="1" x14ac:dyDescent="0.15">
      <c r="A80" s="2" t="s">
        <v>432</v>
      </c>
      <c r="B80" s="290"/>
      <c r="C80" s="2"/>
      <c r="D80" s="2"/>
      <c r="E80" s="2"/>
      <c r="F80" s="2"/>
      <c r="G80" s="2"/>
    </row>
    <row r="81" spans="1:7" ht="15" customHeight="1" x14ac:dyDescent="0.15">
      <c r="A81" s="2" t="s">
        <v>433</v>
      </c>
      <c r="B81" s="290"/>
      <c r="C81" s="2"/>
      <c r="D81" s="2"/>
      <c r="E81" s="2"/>
      <c r="F81" s="2"/>
      <c r="G81" s="2"/>
    </row>
    <row r="82" spans="1:7" ht="15" customHeight="1" x14ac:dyDescent="0.15">
      <c r="A82" s="2" t="s">
        <v>376</v>
      </c>
      <c r="B82" s="290"/>
      <c r="C82" s="2"/>
      <c r="D82" s="2"/>
      <c r="E82" s="2"/>
      <c r="F82" s="2"/>
      <c r="G82" s="2"/>
    </row>
    <row r="83" spans="1:7" ht="15" customHeight="1" x14ac:dyDescent="0.15">
      <c r="A83" s="2" t="s">
        <v>377</v>
      </c>
      <c r="B83" s="290"/>
      <c r="C83" s="2"/>
      <c r="D83" s="2"/>
      <c r="E83" s="2"/>
      <c r="F83" s="2"/>
      <c r="G83" s="2"/>
    </row>
    <row r="84" spans="1:7" ht="15" customHeight="1" x14ac:dyDescent="0.15">
      <c r="A84" s="2" t="s">
        <v>426</v>
      </c>
      <c r="B84" s="290"/>
      <c r="C84" s="2"/>
      <c r="D84" s="2"/>
      <c r="E84" s="2"/>
      <c r="F84" s="2"/>
      <c r="G84" s="2"/>
    </row>
    <row r="85" spans="1:7" ht="15" customHeight="1" x14ac:dyDescent="0.15">
      <c r="A85" s="2" t="s">
        <v>427</v>
      </c>
      <c r="B85" s="290"/>
      <c r="C85" s="2"/>
      <c r="D85" s="2"/>
      <c r="E85" s="2"/>
      <c r="F85" s="2"/>
      <c r="G85" s="2"/>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2"/>
  <dataValidations count="8">
    <dataValidation type="list" allowBlank="1" showInputMessage="1" showErrorMessage="1" sqref="C12:C31" xr:uid="{9560E94F-B76E-48DB-8B2F-1EACE9F7F0E8}">
      <formula1>"A,B,C,D"</formula1>
    </dataValidation>
    <dataValidation operator="greaterThanOrEqual" allowBlank="1" showInputMessage="1" showErrorMessage="1" sqref="I46 AJ40:AJ41 AL40 L42 L46 I42" xr:uid="{371FC87B-8534-406B-988C-F67A1E12E8F2}"/>
    <dataValidation type="whole" operator="greaterThanOrEqual" allowBlank="1" showInputMessage="1" showErrorMessage="1" sqref="I40:I41 D40:F41 AG40:AG41 AD40:AD41 AA40:AA41 X40:X41 U40:U41 R40:R41 O40:O41 L40:L41" xr:uid="{DAE93691-E8AE-4305-BBC3-61AA3239F763}">
      <formula1>0</formula1>
    </dataValidation>
    <dataValidation type="list" allowBlank="1" showInputMessage="1" showErrorMessage="1" sqref="AK4:AN4" xr:uid="{CC4EB774-D84C-4B97-8766-3DEADCF0412A}">
      <formula1>"予定,実績"</formula1>
    </dataValidation>
    <dataValidation type="list" allowBlank="1" showInputMessage="1" showErrorMessage="1" sqref="AK3:AN3" xr:uid="{D24EB2D8-9894-4E9C-82F8-493C69DB32A9}">
      <formula1>"４週,歴月"</formula1>
    </dataValidation>
    <dataValidation type="list" allowBlank="1" showInputMessage="1" sqref="B14:B31" xr:uid="{61427270-51EE-4029-A290-EAAE13F30E52}">
      <formula1>INDIRECT($AK$1)</formula1>
    </dataValidation>
    <dataValidation allowBlank="1" showInputMessage="1" sqref="B12:B13" xr:uid="{C475B792-E589-469E-B218-0AA61CC1ABED}"/>
    <dataValidation type="list" allowBlank="1" showInputMessage="1" showErrorMessage="1" sqref="AK5:AN5" xr:uid="{8ACD4498-0E4D-40B9-9D82-5655EAD9921A}">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headerFooter>
  <rowBreaks count="1" manualBreakCount="1">
    <brk id="37"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75EA-0BA9-4DFD-9550-02CF879574B3}">
  <dimension ref="A1:AQ82"/>
  <sheetViews>
    <sheetView showGridLines="0" view="pageBreakPreview" zoomScaleNormal="100" zoomScaleSheetLayoutView="100" workbookViewId="0">
      <selection activeCell="L14" sqref="L14"/>
    </sheetView>
  </sheetViews>
  <sheetFormatPr defaultColWidth="8.25" defaultRowHeight="21" customHeight="1" x14ac:dyDescent="0.15"/>
  <cols>
    <col min="1" max="1" width="2.625" style="1" customWidth="1"/>
    <col min="2" max="2" width="14.75" style="257"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382" t="s">
        <v>436</v>
      </c>
      <c r="AL1" s="382"/>
      <c r="AM1" s="382"/>
      <c r="AN1" s="382"/>
    </row>
    <row r="2" spans="1:40"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0"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t="s">
        <v>381</v>
      </c>
      <c r="AL3" s="386"/>
      <c r="AM3" s="386"/>
      <c r="AN3" s="386"/>
    </row>
    <row r="4" spans="1:40"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0" ht="18" customHeight="1" x14ac:dyDescent="0.15">
      <c r="A5" s="264"/>
      <c r="B5" s="264"/>
      <c r="C5" s="264"/>
      <c r="D5" s="264"/>
      <c r="E5" s="264"/>
      <c r="F5" s="264"/>
      <c r="G5" s="264"/>
      <c r="H5" s="264"/>
      <c r="I5" s="264"/>
      <c r="J5" s="264"/>
      <c r="K5" s="264"/>
      <c r="L5" s="264"/>
      <c r="M5" s="264"/>
      <c r="N5" s="264"/>
      <c r="O5" s="264"/>
      <c r="P5" s="264"/>
      <c r="Q5" s="264"/>
      <c r="R5" s="264"/>
      <c r="S5" s="264"/>
      <c r="U5" s="264"/>
      <c r="V5" s="264"/>
      <c r="W5" s="264"/>
      <c r="Y5" s="265"/>
      <c r="Z5" s="265"/>
      <c r="AA5" s="265"/>
      <c r="AB5" s="260"/>
      <c r="AC5" s="265"/>
      <c r="AD5" s="265"/>
      <c r="AE5" s="265"/>
      <c r="AF5" s="265"/>
      <c r="AG5" s="266" t="s">
        <v>330</v>
      </c>
      <c r="AH5" s="387">
        <v>40</v>
      </c>
      <c r="AI5" s="387"/>
      <c r="AJ5" s="387"/>
      <c r="AK5" s="265" t="s">
        <v>331</v>
      </c>
      <c r="AL5" s="292">
        <v>160</v>
      </c>
      <c r="AM5" s="265" t="s">
        <v>332</v>
      </c>
      <c r="AN5" s="260"/>
    </row>
    <row r="6" spans="1:40" ht="9.9499999999999993" customHeight="1" x14ac:dyDescent="0.15">
      <c r="A6" s="260"/>
      <c r="B6" s="268"/>
      <c r="C6" s="268"/>
      <c r="D6" s="268"/>
      <c r="E6" s="268"/>
      <c r="F6" s="268"/>
      <c r="G6" s="268"/>
      <c r="H6" s="268"/>
      <c r="I6" s="268"/>
      <c r="J6" s="268"/>
      <c r="K6" s="268"/>
      <c r="L6" s="268"/>
      <c r="M6" s="268"/>
      <c r="N6" s="268"/>
      <c r="O6" s="268"/>
      <c r="P6" s="268"/>
      <c r="Q6" s="268"/>
      <c r="R6" s="268"/>
      <c r="S6" s="268"/>
      <c r="T6" s="268"/>
      <c r="U6" s="268"/>
      <c r="V6" s="268"/>
      <c r="W6" s="268"/>
      <c r="X6" s="263"/>
      <c r="Y6" s="263"/>
      <c r="Z6" s="263"/>
      <c r="AA6" s="263"/>
      <c r="AB6" s="263"/>
      <c r="AC6" s="263"/>
      <c r="AD6" s="263"/>
      <c r="AE6" s="263"/>
      <c r="AF6" s="263"/>
      <c r="AG6" s="263"/>
      <c r="AH6" s="263"/>
      <c r="AI6" s="263"/>
      <c r="AJ6" s="263"/>
      <c r="AK6" s="263"/>
      <c r="AL6" s="263"/>
      <c r="AM6" s="260"/>
      <c r="AN6" s="260"/>
    </row>
    <row r="7" spans="1:40" ht="15" customHeight="1" x14ac:dyDescent="0.15">
      <c r="A7" s="372" t="s">
        <v>333</v>
      </c>
      <c r="B7" s="374" t="s">
        <v>334</v>
      </c>
      <c r="C7" s="376" t="s">
        <v>335</v>
      </c>
      <c r="D7" s="348" t="s">
        <v>336</v>
      </c>
      <c r="E7" s="361" t="s">
        <v>337</v>
      </c>
      <c r="F7" s="378" t="s">
        <v>338</v>
      </c>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9" t="s">
        <v>339</v>
      </c>
      <c r="AL7" s="354" t="s">
        <v>340</v>
      </c>
      <c r="AM7" s="373" t="s">
        <v>341</v>
      </c>
      <c r="AN7" s="373"/>
    </row>
    <row r="8" spans="1:40" ht="15" customHeight="1" x14ac:dyDescent="0.15">
      <c r="A8" s="372"/>
      <c r="B8" s="375"/>
      <c r="C8" s="364"/>
      <c r="D8" s="348"/>
      <c r="E8" s="361"/>
      <c r="F8" s="348" t="s">
        <v>4</v>
      </c>
      <c r="G8" s="348"/>
      <c r="H8" s="348"/>
      <c r="I8" s="348"/>
      <c r="J8" s="348"/>
      <c r="K8" s="348"/>
      <c r="L8" s="348"/>
      <c r="M8" s="348" t="s">
        <v>5</v>
      </c>
      <c r="N8" s="348"/>
      <c r="O8" s="348"/>
      <c r="P8" s="348"/>
      <c r="Q8" s="348"/>
      <c r="R8" s="348"/>
      <c r="S8" s="348"/>
      <c r="T8" s="348" t="s">
        <v>6</v>
      </c>
      <c r="U8" s="348"/>
      <c r="V8" s="348"/>
      <c r="W8" s="348"/>
      <c r="X8" s="348"/>
      <c r="Y8" s="348"/>
      <c r="Z8" s="348"/>
      <c r="AA8" s="348" t="s">
        <v>7</v>
      </c>
      <c r="AB8" s="348"/>
      <c r="AC8" s="348"/>
      <c r="AD8" s="348"/>
      <c r="AE8" s="348"/>
      <c r="AF8" s="348"/>
      <c r="AG8" s="348"/>
      <c r="AH8" s="348" t="s">
        <v>342</v>
      </c>
      <c r="AI8" s="348"/>
      <c r="AJ8" s="348"/>
      <c r="AK8" s="379"/>
      <c r="AL8" s="354"/>
      <c r="AM8" s="373"/>
      <c r="AN8" s="373"/>
    </row>
    <row r="9" spans="1:40" ht="15" customHeight="1" x14ac:dyDescent="0.15">
      <c r="A9" s="372"/>
      <c r="B9" s="380" t="s">
        <v>382</v>
      </c>
      <c r="C9" s="364"/>
      <c r="D9" s="348"/>
      <c r="E9" s="361"/>
      <c r="F9" s="272">
        <f>DATE($M$2,$S$2,1)</f>
        <v>45413</v>
      </c>
      <c r="G9" s="272">
        <f>DATE($M$2,$S$2,2)</f>
        <v>45414</v>
      </c>
      <c r="H9" s="272">
        <f>DATE($M$2,$S$2,3)</f>
        <v>45415</v>
      </c>
      <c r="I9" s="272">
        <f>DATE($M$2,$S$2,4)</f>
        <v>45416</v>
      </c>
      <c r="J9" s="272">
        <f>DATE($M$2,$S$2,5)</f>
        <v>45417</v>
      </c>
      <c r="K9" s="272">
        <f>DATE($M$2,$S$2,6)</f>
        <v>45418</v>
      </c>
      <c r="L9" s="272">
        <f>DATE($M$2,$S$2,7)</f>
        <v>45419</v>
      </c>
      <c r="M9" s="272">
        <f>DATE($M$2,$S$2,8)</f>
        <v>45420</v>
      </c>
      <c r="N9" s="272">
        <f>DATE($M$2,$S$2,9)</f>
        <v>45421</v>
      </c>
      <c r="O9" s="272">
        <f>DATE($M$2,$S$2,10)</f>
        <v>45422</v>
      </c>
      <c r="P9" s="272">
        <f>DATE($M$2,$S$2,11)</f>
        <v>45423</v>
      </c>
      <c r="Q9" s="272">
        <f>DATE($M$2,$S$2,12)</f>
        <v>45424</v>
      </c>
      <c r="R9" s="272">
        <f>DATE($M$2,$S$2,13)</f>
        <v>45425</v>
      </c>
      <c r="S9" s="272">
        <f>DATE($M$2,$S$2,14)</f>
        <v>45426</v>
      </c>
      <c r="T9" s="272">
        <f>DATE($M$2,$S$2,15)</f>
        <v>45427</v>
      </c>
      <c r="U9" s="272">
        <f>DATE($M$2,$S$2,16)</f>
        <v>45428</v>
      </c>
      <c r="V9" s="272">
        <f>DATE($M$2,$S$2,17)</f>
        <v>45429</v>
      </c>
      <c r="W9" s="272">
        <f>DATE($M$2,$S$2,18)</f>
        <v>45430</v>
      </c>
      <c r="X9" s="272">
        <f>DATE($M$2,$S$2,19)</f>
        <v>45431</v>
      </c>
      <c r="Y9" s="272">
        <f>DATE($M$2,$S$2,20)</f>
        <v>45432</v>
      </c>
      <c r="Z9" s="272">
        <f>DATE($M$2,$S$2,21)</f>
        <v>45433</v>
      </c>
      <c r="AA9" s="272">
        <f>DATE($M$2,$S$2,22)</f>
        <v>45434</v>
      </c>
      <c r="AB9" s="272">
        <f>DATE($M$2,$S$2,23)</f>
        <v>45435</v>
      </c>
      <c r="AC9" s="272">
        <f>DATE($M$2,$S$2,24)</f>
        <v>45436</v>
      </c>
      <c r="AD9" s="272">
        <f>DATE($M$2,$S$2,25)</f>
        <v>45437</v>
      </c>
      <c r="AE9" s="272">
        <f>DATE($M$2,$S$2,26)</f>
        <v>45438</v>
      </c>
      <c r="AF9" s="272">
        <f>DATE($M$2,$S$2,27)</f>
        <v>45439</v>
      </c>
      <c r="AG9" s="272">
        <f>DATE($M$2,$S$2,28)</f>
        <v>45440</v>
      </c>
      <c r="AH9" s="272">
        <f>IF(DAY(EOMONTH(F9,0))&lt;29,"",DATE($M$2,$S$2,29))</f>
        <v>45441</v>
      </c>
      <c r="AI9" s="272">
        <f>IF(DAY(EOMONTH(F9,0))&lt;30,"",DATE($M$2,$S$2,30))</f>
        <v>45442</v>
      </c>
      <c r="AJ9" s="272">
        <f>IF(DAY(EOMONTH(F9,0))&lt;31,"",DATE($M$2,$S$2,31))</f>
        <v>45443</v>
      </c>
      <c r="AK9" s="379"/>
      <c r="AL9" s="354"/>
      <c r="AM9" s="373"/>
      <c r="AN9" s="373"/>
    </row>
    <row r="10" spans="1:40" ht="15" customHeight="1" x14ac:dyDescent="0.15">
      <c r="A10" s="372"/>
      <c r="B10" s="381"/>
      <c r="C10" s="377"/>
      <c r="D10" s="348"/>
      <c r="E10" s="361"/>
      <c r="F10" s="273">
        <f>DATE($M$2,$S$2,1)</f>
        <v>45413</v>
      </c>
      <c r="G10" s="273">
        <f>DATE($M$2,$S$2,2)</f>
        <v>45414</v>
      </c>
      <c r="H10" s="273">
        <f>DATE($M$2,$S$2,3)</f>
        <v>45415</v>
      </c>
      <c r="I10" s="273">
        <f>DATE($M$2,$S$2,4)</f>
        <v>45416</v>
      </c>
      <c r="J10" s="273">
        <f>DATE($M$2,$S$2,5)</f>
        <v>45417</v>
      </c>
      <c r="K10" s="273">
        <f>DATE($M$2,$S$2,6)</f>
        <v>45418</v>
      </c>
      <c r="L10" s="273">
        <f>DATE($M$2,$S$2,7)</f>
        <v>45419</v>
      </c>
      <c r="M10" s="273">
        <f>DATE($M$2,$S$2,8)</f>
        <v>45420</v>
      </c>
      <c r="N10" s="273">
        <f>DATE($M$2,$S$2,9)</f>
        <v>45421</v>
      </c>
      <c r="O10" s="273">
        <f>DATE($M$2,$S$2,10)</f>
        <v>45422</v>
      </c>
      <c r="P10" s="273">
        <f>DATE($M$2,$S$2,11)</f>
        <v>45423</v>
      </c>
      <c r="Q10" s="273">
        <f>DATE($M$2,$S$2,12)</f>
        <v>45424</v>
      </c>
      <c r="R10" s="273">
        <f>DATE($M$2,$S$2,13)</f>
        <v>45425</v>
      </c>
      <c r="S10" s="273">
        <f>DATE($M$2,$S$2,14)</f>
        <v>45426</v>
      </c>
      <c r="T10" s="273">
        <f>DATE($M$2,$S$2,15)</f>
        <v>45427</v>
      </c>
      <c r="U10" s="273">
        <f>DATE($M$2,$S$2,16)</f>
        <v>45428</v>
      </c>
      <c r="V10" s="273">
        <f>DATE($M$2,$S$2,17)</f>
        <v>45429</v>
      </c>
      <c r="W10" s="273">
        <f>DATE($M$2,$S$2,18)</f>
        <v>45430</v>
      </c>
      <c r="X10" s="273">
        <f>DATE($M$2,$S$2,19)</f>
        <v>45431</v>
      </c>
      <c r="Y10" s="273">
        <f>DATE($M$2,$S$2,20)</f>
        <v>45432</v>
      </c>
      <c r="Z10" s="273">
        <f>DATE($M$2,$S$2,21)</f>
        <v>45433</v>
      </c>
      <c r="AA10" s="273">
        <f>DATE($M$2,$S$2,22)</f>
        <v>45434</v>
      </c>
      <c r="AB10" s="273">
        <f>DATE($M$2,$S$2,23)</f>
        <v>45435</v>
      </c>
      <c r="AC10" s="273">
        <f>DATE($M$2,$S$2,24)</f>
        <v>45436</v>
      </c>
      <c r="AD10" s="273">
        <f>DATE($M$2,$S$2,25)</f>
        <v>45437</v>
      </c>
      <c r="AE10" s="273">
        <f>DATE($M$2,$S$2,26)</f>
        <v>45438</v>
      </c>
      <c r="AF10" s="273">
        <f>DATE($M$2,$S$2,27)</f>
        <v>45439</v>
      </c>
      <c r="AG10" s="273">
        <f>DATE($M$2,$S$2,28)</f>
        <v>45440</v>
      </c>
      <c r="AH10" s="273">
        <f>IF(DAY(EOMONTH(F10,0))&lt;29,"",DATE($M$2,$S$2,29))</f>
        <v>45441</v>
      </c>
      <c r="AI10" s="273">
        <f>IF(DAY(EOMONTH(F10,0))&lt;30,"",DATE($M$2,$S$2,30))</f>
        <v>45442</v>
      </c>
      <c r="AJ10" s="273">
        <f>IF(DAY(EOMONTH(F10,0))&lt;31,"",DATE($M$2,$S$2,31))</f>
        <v>45443</v>
      </c>
      <c r="AK10" s="379"/>
      <c r="AL10" s="354"/>
      <c r="AM10" s="373"/>
      <c r="AN10" s="373"/>
    </row>
    <row r="11" spans="1:40" ht="18" customHeight="1" x14ac:dyDescent="0.15">
      <c r="A11" s="269">
        <v>1</v>
      </c>
      <c r="B11" s="293" t="s">
        <v>383</v>
      </c>
      <c r="C11" s="275" t="s">
        <v>353</v>
      </c>
      <c r="D11" s="294"/>
      <c r="E11" s="295" t="s">
        <v>353</v>
      </c>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370"/>
      <c r="AN11" s="370"/>
    </row>
    <row r="12" spans="1:40" ht="18" customHeight="1" x14ac:dyDescent="0.15">
      <c r="A12" s="269">
        <v>2</v>
      </c>
      <c r="B12" s="293" t="s">
        <v>413</v>
      </c>
      <c r="C12" s="275" t="s">
        <v>355</v>
      </c>
      <c r="D12" s="294"/>
      <c r="E12" s="295" t="s">
        <v>355</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IF($AK$3="４週",AK12/4,AK12/(DAY(EOMONTH($F$9,0))/7))</f>
        <v>0</v>
      </c>
      <c r="AM12" s="370"/>
      <c r="AN12" s="370"/>
    </row>
    <row r="13" spans="1:40" ht="18" customHeight="1" x14ac:dyDescent="0.15">
      <c r="A13" s="269">
        <v>3</v>
      </c>
      <c r="B13" s="293" t="s">
        <v>437</v>
      </c>
      <c r="C13" s="275" t="s">
        <v>357</v>
      </c>
      <c r="D13" s="294"/>
      <c r="E13" s="295" t="s">
        <v>357</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IF($AK$3="４週",AK13/4,AK13/(DAY(EOMONTH($F$9,0))/7))</f>
        <v>0</v>
      </c>
      <c r="AM13" s="370"/>
      <c r="AN13" s="370"/>
    </row>
    <row r="14" spans="1:40" ht="18" customHeight="1" x14ac:dyDescent="0.15">
      <c r="A14" s="269">
        <v>4</v>
      </c>
      <c r="B14" s="293" t="s">
        <v>437</v>
      </c>
      <c r="C14" s="275" t="s">
        <v>359</v>
      </c>
      <c r="D14" s="294"/>
      <c r="E14" s="295" t="s">
        <v>359</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IF($AK$3="４週",AK14/4,AK14/(DAY(EOMONTH($F$9,0))/7))</f>
        <v>0</v>
      </c>
      <c r="AM14" s="370"/>
      <c r="AN14" s="370"/>
    </row>
    <row r="15" spans="1:40" ht="18" customHeight="1" x14ac:dyDescent="0.15">
      <c r="A15" s="269">
        <v>5</v>
      </c>
      <c r="B15" s="293"/>
      <c r="C15" s="275"/>
      <c r="D15" s="294"/>
      <c r="E15" s="295"/>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ref="AL15:AL30" si="1">IF($AK$3="４週",AK15/4,AK15/(DAY(EOMONTH($F$9,0))/7))</f>
        <v>0</v>
      </c>
      <c r="AM15" s="370"/>
      <c r="AN15" s="370"/>
    </row>
    <row r="16" spans="1:40" ht="18" customHeight="1" x14ac:dyDescent="0.15">
      <c r="A16" s="269">
        <v>6</v>
      </c>
      <c r="B16" s="293"/>
      <c r="C16" s="275"/>
      <c r="D16" s="294"/>
      <c r="E16" s="295"/>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370"/>
      <c r="AN16" s="370"/>
    </row>
    <row r="17" spans="1:40" ht="18" customHeight="1" x14ac:dyDescent="0.15">
      <c r="A17" s="269">
        <v>7</v>
      </c>
      <c r="B17" s="293"/>
      <c r="C17" s="275"/>
      <c r="D17" s="294"/>
      <c r="E17" s="295"/>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370"/>
      <c r="AN17" s="370"/>
    </row>
    <row r="18" spans="1:40" ht="18" customHeight="1" x14ac:dyDescent="0.15">
      <c r="A18" s="269">
        <v>8</v>
      </c>
      <c r="B18" s="293"/>
      <c r="C18" s="275"/>
      <c r="D18" s="294"/>
      <c r="E18" s="295"/>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370"/>
      <c r="AN18" s="370"/>
    </row>
    <row r="19" spans="1:40" ht="18" customHeight="1" x14ac:dyDescent="0.15">
      <c r="A19" s="269">
        <v>9</v>
      </c>
      <c r="B19" s="293"/>
      <c r="C19" s="275"/>
      <c r="D19" s="294"/>
      <c r="E19" s="295"/>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370"/>
      <c r="AN19" s="370"/>
    </row>
    <row r="20" spans="1:40" ht="18" customHeight="1" x14ac:dyDescent="0.15">
      <c r="A20" s="269">
        <v>10</v>
      </c>
      <c r="B20" s="293"/>
      <c r="C20" s="275"/>
      <c r="D20" s="294"/>
      <c r="E20" s="295"/>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370"/>
      <c r="AN20" s="370"/>
    </row>
    <row r="21" spans="1:40" ht="18" customHeight="1" x14ac:dyDescent="0.15">
      <c r="A21" s="269">
        <v>11</v>
      </c>
      <c r="B21" s="293"/>
      <c r="C21" s="275"/>
      <c r="D21" s="294"/>
      <c r="E21" s="295"/>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370"/>
      <c r="AN21" s="370"/>
    </row>
    <row r="22" spans="1:40" ht="18" customHeight="1" x14ac:dyDescent="0.15">
      <c r="A22" s="269">
        <v>12</v>
      </c>
      <c r="B22" s="293"/>
      <c r="C22" s="275"/>
      <c r="D22" s="294"/>
      <c r="E22" s="295"/>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370"/>
      <c r="AN22" s="370"/>
    </row>
    <row r="23" spans="1:40" ht="18" customHeight="1" x14ac:dyDescent="0.15">
      <c r="A23" s="269">
        <v>13</v>
      </c>
      <c r="B23" s="293"/>
      <c r="C23" s="275"/>
      <c r="D23" s="294"/>
      <c r="E23" s="295"/>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370"/>
      <c r="AN23" s="370"/>
    </row>
    <row r="24" spans="1:40" ht="18" customHeight="1" x14ac:dyDescent="0.15">
      <c r="A24" s="269">
        <v>14</v>
      </c>
      <c r="B24" s="293"/>
      <c r="C24" s="275"/>
      <c r="D24" s="294"/>
      <c r="E24" s="295"/>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370"/>
      <c r="AN24" s="370"/>
    </row>
    <row r="25" spans="1:40" ht="18" customHeight="1" x14ac:dyDescent="0.15">
      <c r="A25" s="269">
        <v>15</v>
      </c>
      <c r="B25" s="293"/>
      <c r="C25" s="275"/>
      <c r="D25" s="294"/>
      <c r="E25" s="295"/>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370"/>
      <c r="AN25" s="370"/>
    </row>
    <row r="26" spans="1:40" ht="18" customHeight="1" x14ac:dyDescent="0.15">
      <c r="A26" s="269">
        <v>16</v>
      </c>
      <c r="B26" s="293"/>
      <c r="C26" s="275"/>
      <c r="D26" s="294"/>
      <c r="E26" s="295"/>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370"/>
      <c r="AN26" s="370"/>
    </row>
    <row r="27" spans="1:40" ht="18" customHeight="1" x14ac:dyDescent="0.15">
      <c r="A27" s="269">
        <v>17</v>
      </c>
      <c r="B27" s="293"/>
      <c r="C27" s="275"/>
      <c r="D27" s="294"/>
      <c r="E27" s="295"/>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370"/>
      <c r="AN27" s="370"/>
    </row>
    <row r="28" spans="1:40" ht="18" customHeight="1" x14ac:dyDescent="0.15">
      <c r="A28" s="269">
        <v>18</v>
      </c>
      <c r="B28" s="293"/>
      <c r="C28" s="275"/>
      <c r="D28" s="294"/>
      <c r="E28" s="295"/>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370"/>
      <c r="AN28" s="370"/>
    </row>
    <row r="29" spans="1:40" ht="18" customHeight="1" x14ac:dyDescent="0.15">
      <c r="A29" s="269">
        <v>19</v>
      </c>
      <c r="B29" s="293"/>
      <c r="C29" s="275"/>
      <c r="D29" s="294"/>
      <c r="E29" s="295"/>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370"/>
      <c r="AN29" s="370"/>
    </row>
    <row r="30" spans="1:40" ht="18" customHeight="1" x14ac:dyDescent="0.15">
      <c r="A30" s="269">
        <v>20</v>
      </c>
      <c r="B30" s="293"/>
      <c r="C30" s="275"/>
      <c r="D30" s="294"/>
      <c r="E30" s="295"/>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370"/>
      <c r="AN30" s="370"/>
    </row>
    <row r="31" spans="1:40" ht="18" customHeight="1" x14ac:dyDescent="0.15">
      <c r="A31" s="361" t="s">
        <v>8</v>
      </c>
      <c r="B31" s="371"/>
      <c r="C31" s="371"/>
      <c r="D31" s="371"/>
      <c r="E31" s="37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372"/>
      <c r="AN31" s="372"/>
    </row>
    <row r="32" spans="1:40" ht="18" customHeight="1" x14ac:dyDescent="0.15">
      <c r="A32" s="371" t="s">
        <v>343</v>
      </c>
      <c r="B32" s="371"/>
      <c r="C32" s="371"/>
      <c r="D32" s="371"/>
      <c r="E32" s="36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372"/>
      <c r="AN32" s="372"/>
    </row>
    <row r="33" spans="1:43" ht="15" customHeight="1" x14ac:dyDescent="0.15">
      <c r="A33" s="268"/>
      <c r="B33" s="268"/>
      <c r="C33" s="268"/>
      <c r="D33" s="268"/>
      <c r="E33" s="26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68"/>
      <c r="AL33" s="268"/>
      <c r="AM33" s="260"/>
    </row>
    <row r="34" spans="1:43" ht="15" customHeight="1" x14ac:dyDescent="0.15">
      <c r="A34" s="268"/>
      <c r="B34" s="268"/>
      <c r="C34" s="268"/>
      <c r="D34" s="268"/>
      <c r="E34" s="26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68"/>
      <c r="AL34" s="268"/>
      <c r="AM34" s="260"/>
    </row>
    <row r="35" spans="1:43" ht="15" customHeight="1" x14ac:dyDescent="0.15">
      <c r="A35" s="268"/>
      <c r="B35" s="268"/>
      <c r="C35" s="268"/>
      <c r="D35" s="268"/>
      <c r="E35" s="26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68"/>
      <c r="AL35" s="268"/>
      <c r="AM35" s="260"/>
    </row>
    <row r="36" spans="1:43" ht="21" customHeight="1" x14ac:dyDescent="0.15">
      <c r="A36" s="259" t="s">
        <v>385</v>
      </c>
      <c r="B36" s="268"/>
      <c r="C36" s="268"/>
      <c r="D36" s="268"/>
      <c r="E36" s="268"/>
      <c r="F36" s="268"/>
      <c r="G36" s="2"/>
      <c r="H36" s="2"/>
      <c r="I36" s="2"/>
      <c r="J36" s="2"/>
      <c r="K36" s="2"/>
      <c r="L36" s="2"/>
      <c r="M36" s="2"/>
      <c r="N36" s="2"/>
      <c r="O36" s="2"/>
      <c r="AM36" s="268"/>
      <c r="AN36" s="260"/>
    </row>
    <row r="37" spans="1:43" ht="24.95" customHeight="1" x14ac:dyDescent="0.15">
      <c r="A37" s="348"/>
      <c r="B37" s="348"/>
      <c r="C37" s="348"/>
      <c r="D37" s="296">
        <v>4</v>
      </c>
      <c r="E37" s="296">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48" t="s">
        <v>386</v>
      </c>
      <c r="AK37" s="348"/>
      <c r="AL37" s="271" t="s">
        <v>387</v>
      </c>
      <c r="AM37" s="297"/>
      <c r="AN37" s="297"/>
      <c r="AO37" s="297"/>
      <c r="AP37" s="297"/>
      <c r="AQ37" s="297"/>
    </row>
    <row r="38" spans="1:43" ht="18" customHeight="1" x14ac:dyDescent="0.15">
      <c r="A38" s="368" t="s">
        <v>388</v>
      </c>
      <c r="B38" s="368"/>
      <c r="C38" s="368"/>
      <c r="D38" s="278">
        <v>1400</v>
      </c>
      <c r="E38" s="278">
        <v>1310</v>
      </c>
      <c r="F38" s="360">
        <v>1400</v>
      </c>
      <c r="G38" s="360"/>
      <c r="H38" s="360"/>
      <c r="I38" s="360">
        <v>1470</v>
      </c>
      <c r="J38" s="360"/>
      <c r="K38" s="360"/>
      <c r="L38" s="360">
        <v>1470</v>
      </c>
      <c r="M38" s="360"/>
      <c r="N38" s="360"/>
      <c r="O38" s="360">
        <v>1330</v>
      </c>
      <c r="P38" s="360"/>
      <c r="Q38" s="360"/>
      <c r="R38" s="360">
        <v>1400</v>
      </c>
      <c r="S38" s="360"/>
      <c r="T38" s="360"/>
      <c r="U38" s="360">
        <v>1400</v>
      </c>
      <c r="V38" s="360"/>
      <c r="W38" s="360"/>
      <c r="X38" s="360">
        <v>1330</v>
      </c>
      <c r="Y38" s="360"/>
      <c r="Z38" s="360"/>
      <c r="AA38" s="360">
        <v>1330</v>
      </c>
      <c r="AB38" s="360"/>
      <c r="AC38" s="360"/>
      <c r="AD38" s="360">
        <v>1330</v>
      </c>
      <c r="AE38" s="360"/>
      <c r="AF38" s="360"/>
      <c r="AG38" s="360">
        <v>1400</v>
      </c>
      <c r="AH38" s="360"/>
      <c r="AI38" s="360"/>
      <c r="AJ38" s="344">
        <f>SUM(D38:AI38)</f>
        <v>16570</v>
      </c>
      <c r="AK38" s="344"/>
      <c r="AL38" s="366">
        <f>ROUNDUP(AJ38/AJ39,1)</f>
        <v>70</v>
      </c>
      <c r="AM38" s="297"/>
      <c r="AN38" s="297"/>
      <c r="AO38" s="297"/>
      <c r="AP38" s="297"/>
      <c r="AQ38" s="297"/>
    </row>
    <row r="39" spans="1:43" ht="18" customHeight="1" x14ac:dyDescent="0.15">
      <c r="A39" s="368" t="s">
        <v>389</v>
      </c>
      <c r="B39" s="368"/>
      <c r="C39" s="368"/>
      <c r="D39" s="278">
        <v>20</v>
      </c>
      <c r="E39" s="278">
        <v>19</v>
      </c>
      <c r="F39" s="360">
        <v>20</v>
      </c>
      <c r="G39" s="360"/>
      <c r="H39" s="360"/>
      <c r="I39" s="360">
        <v>21</v>
      </c>
      <c r="J39" s="360"/>
      <c r="K39" s="360"/>
      <c r="L39" s="360">
        <v>21</v>
      </c>
      <c r="M39" s="360"/>
      <c r="N39" s="360"/>
      <c r="O39" s="360">
        <v>19</v>
      </c>
      <c r="P39" s="360"/>
      <c r="Q39" s="360"/>
      <c r="R39" s="360">
        <v>20</v>
      </c>
      <c r="S39" s="360"/>
      <c r="T39" s="360"/>
      <c r="U39" s="360">
        <v>20</v>
      </c>
      <c r="V39" s="360"/>
      <c r="W39" s="360"/>
      <c r="X39" s="360">
        <v>19</v>
      </c>
      <c r="Y39" s="360"/>
      <c r="Z39" s="360"/>
      <c r="AA39" s="360">
        <v>19</v>
      </c>
      <c r="AB39" s="360"/>
      <c r="AC39" s="360"/>
      <c r="AD39" s="360">
        <v>19</v>
      </c>
      <c r="AE39" s="360"/>
      <c r="AF39" s="360"/>
      <c r="AG39" s="360">
        <v>20</v>
      </c>
      <c r="AH39" s="360"/>
      <c r="AI39" s="360"/>
      <c r="AJ39" s="344">
        <f>+SUM(D39:AI39)</f>
        <v>237</v>
      </c>
      <c r="AK39" s="344"/>
      <c r="AL39" s="367"/>
      <c r="AM39" s="297"/>
      <c r="AN39" s="297"/>
      <c r="AO39" s="297"/>
      <c r="AP39" s="297"/>
      <c r="AQ39" s="297"/>
    </row>
    <row r="40" spans="1:43" ht="5.0999999999999996" customHeight="1" x14ac:dyDescent="0.15">
      <c r="A40" s="205"/>
      <c r="B40" s="205"/>
      <c r="C40" s="205"/>
      <c r="D40" s="297"/>
      <c r="E40" s="297"/>
      <c r="F40" s="297"/>
      <c r="G40" s="297"/>
      <c r="H40" s="297"/>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98"/>
      <c r="AK40" s="2"/>
      <c r="AL40" s="268"/>
      <c r="AM40" s="268"/>
      <c r="AN40" s="260"/>
    </row>
    <row r="41" spans="1:43" ht="18" customHeight="1" x14ac:dyDescent="0.15">
      <c r="A41" s="259" t="s">
        <v>390</v>
      </c>
      <c r="B41" s="2"/>
      <c r="D41" s="2"/>
      <c r="E41" s="2"/>
      <c r="F41" s="2"/>
      <c r="G41" s="2"/>
      <c r="H41" s="2"/>
      <c r="I41" s="297"/>
      <c r="J41" s="297"/>
      <c r="K41" s="297"/>
      <c r="L41" s="297"/>
      <c r="M41" s="297"/>
      <c r="N41" s="297"/>
      <c r="O41" s="2"/>
      <c r="P41" s="2"/>
      <c r="Q41" s="2"/>
      <c r="R41" s="2"/>
      <c r="S41" s="2"/>
      <c r="T41" s="2"/>
      <c r="U41" s="2"/>
      <c r="V41" s="2"/>
      <c r="W41" s="268"/>
      <c r="X41" s="2"/>
      <c r="Y41" s="2"/>
      <c r="Z41" s="2"/>
      <c r="AA41" s="2"/>
      <c r="AB41" s="2"/>
      <c r="AC41" s="2"/>
      <c r="AD41" s="2"/>
      <c r="AE41" s="2"/>
      <c r="AF41" s="2"/>
      <c r="AG41" s="2"/>
      <c r="AH41" s="2"/>
      <c r="AI41" s="2"/>
      <c r="AJ41" s="298"/>
      <c r="AK41" s="2"/>
      <c r="AL41" s="268"/>
      <c r="AM41" s="268"/>
      <c r="AN41" s="260"/>
    </row>
    <row r="42" spans="1:43" ht="24.95" customHeight="1" x14ac:dyDescent="0.15">
      <c r="A42" s="348" t="s">
        <v>391</v>
      </c>
      <c r="B42" s="348"/>
      <c r="C42" s="348" t="s">
        <v>413</v>
      </c>
      <c r="D42" s="348"/>
      <c r="E42" s="354" t="s">
        <v>438</v>
      </c>
      <c r="F42" s="354"/>
      <c r="G42" s="354"/>
      <c r="H42" s="354"/>
      <c r="I42" s="297"/>
      <c r="J42" s="297"/>
      <c r="K42" s="297"/>
      <c r="L42" s="297"/>
      <c r="M42" s="297"/>
      <c r="N42" s="297"/>
      <c r="O42" s="297"/>
      <c r="P42" s="297"/>
      <c r="Q42" s="297"/>
      <c r="R42" s="297"/>
      <c r="S42" s="297"/>
      <c r="T42" s="297"/>
      <c r="U42" s="297"/>
      <c r="W42" s="268"/>
      <c r="X42" s="2"/>
      <c r="Y42" s="2"/>
      <c r="Z42" s="2"/>
      <c r="AA42" s="2"/>
      <c r="AB42" s="2"/>
      <c r="AC42" s="2"/>
      <c r="AD42" s="2"/>
      <c r="AE42" s="2"/>
      <c r="AF42" s="2"/>
      <c r="AG42" s="2"/>
      <c r="AH42" s="2"/>
      <c r="AI42" s="2"/>
      <c r="AJ42" s="298"/>
      <c r="AK42" s="2"/>
      <c r="AL42" s="268"/>
      <c r="AM42" s="268"/>
      <c r="AN42" s="260"/>
    </row>
    <row r="43" spans="1:43" ht="18" customHeight="1" x14ac:dyDescent="0.15">
      <c r="A43" s="354" t="s">
        <v>392</v>
      </c>
      <c r="B43" s="354"/>
      <c r="C43" s="388">
        <f>ROUNDDOWN(IF(AL38&lt;=60,1,1+ROUNDUP((AL38-60)/40,0)),1)</f>
        <v>2</v>
      </c>
      <c r="D43" s="388"/>
      <c r="E43" s="388">
        <f>ROUNDDOWN(AL38/40,1)</f>
        <v>1.7</v>
      </c>
      <c r="F43" s="388"/>
      <c r="G43" s="388"/>
      <c r="H43" s="388"/>
      <c r="I43" s="297"/>
      <c r="J43" s="297"/>
      <c r="K43" s="297"/>
      <c r="L43" s="297"/>
      <c r="M43" s="297"/>
      <c r="N43" s="297"/>
      <c r="O43" s="297"/>
      <c r="P43" s="297"/>
      <c r="Q43" s="297"/>
      <c r="R43" s="297"/>
      <c r="S43" s="297"/>
      <c r="T43" s="297"/>
      <c r="U43" s="297"/>
      <c r="W43" s="268"/>
      <c r="X43" s="2"/>
      <c r="Y43" s="2"/>
      <c r="Z43" s="2"/>
      <c r="AA43" s="2"/>
      <c r="AB43" s="2"/>
      <c r="AC43" s="2"/>
      <c r="AD43" s="2"/>
      <c r="AE43" s="2"/>
      <c r="AF43" s="2"/>
      <c r="AG43" s="2"/>
      <c r="AH43" s="2"/>
      <c r="AI43" s="2"/>
      <c r="AJ43" s="298"/>
      <c r="AK43" s="2"/>
      <c r="AL43" s="268"/>
      <c r="AM43" s="268"/>
      <c r="AN43" s="260"/>
    </row>
    <row r="44" spans="1:43" ht="5.0999999999999996" customHeight="1" x14ac:dyDescent="0.15">
      <c r="A44" s="205"/>
      <c r="B44" s="205"/>
      <c r="C44" s="205"/>
      <c r="D44" s="205"/>
      <c r="E44" s="205"/>
      <c r="F44" s="205"/>
      <c r="G44" s="205"/>
      <c r="H44" s="205"/>
      <c r="I44" s="205"/>
      <c r="J44" s="2"/>
      <c r="K44" s="2"/>
      <c r="L44" s="2"/>
      <c r="M44" s="298"/>
      <c r="N44" s="2"/>
      <c r="O44" s="2"/>
      <c r="P44" s="2"/>
      <c r="Q44" s="297"/>
      <c r="W44" s="268"/>
      <c r="X44" s="2"/>
      <c r="Y44" s="2"/>
      <c r="Z44" s="2"/>
      <c r="AA44" s="2"/>
      <c r="AB44" s="2"/>
      <c r="AC44" s="2"/>
      <c r="AD44" s="2"/>
      <c r="AE44" s="2"/>
      <c r="AF44" s="2"/>
      <c r="AG44" s="2"/>
      <c r="AH44" s="2"/>
      <c r="AI44" s="2"/>
      <c r="AJ44" s="298"/>
      <c r="AK44" s="2"/>
      <c r="AL44" s="268"/>
      <c r="AM44" s="268"/>
      <c r="AN44" s="260"/>
    </row>
    <row r="45" spans="1:43" ht="21" customHeight="1" x14ac:dyDescent="0.15">
      <c r="A45" s="259" t="s">
        <v>393</v>
      </c>
      <c r="B45" s="1"/>
      <c r="C45" s="263"/>
      <c r="D45" s="263"/>
      <c r="E45" s="263"/>
      <c r="F45" s="263"/>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3"/>
      <c r="AM45" s="263"/>
      <c r="AN45" s="260"/>
    </row>
    <row r="46" spans="1:43" ht="24.95" customHeight="1" x14ac:dyDescent="0.15">
      <c r="A46" s="260"/>
      <c r="B46" s="268"/>
      <c r="C46" s="345" t="str">
        <f>IF(VLOOKUP($AK$1,[3]選択肢!$A$1:$J$32,C51,FALSE)=0,"-",VLOOKUP($AK$1,[3]選択肢!$A$1:$J$32,C51,FALSE))</f>
        <v>管理者</v>
      </c>
      <c r="D46" s="346"/>
      <c r="E46" s="352" t="str">
        <f>IF(VLOOKUP($AK$1,[3]選択肢!$A$1:$J$32,E51,FALSE)=0,"-",VLOOKUP($AK$1,[3]選択肢!$A$1:$J$32,E51,FALSE))</f>
        <v>サービス管理責任者</v>
      </c>
      <c r="F46" s="352"/>
      <c r="G46" s="352"/>
      <c r="H46" s="352"/>
      <c r="I46" s="345" t="str">
        <f>IF(VLOOKUP($AK$1,[3]選択肢!$A$1:$J$32,I51,FALSE)=0,"-",VLOOKUP($AK$1,[3]選択肢!$A$1:$J$32,I51,FALSE))</f>
        <v>就労定着支援員</v>
      </c>
      <c r="J46" s="346"/>
      <c r="K46" s="346"/>
      <c r="L46" s="346"/>
      <c r="M46" s="346"/>
      <c r="N46" s="347"/>
      <c r="O46" s="345" t="str">
        <f>IF(VLOOKUP($AK$1,[3]選択肢!$A$1:$J$32,O51,FALSE)=0,"-",VLOOKUP($AK$1,[3]選択肢!$A$1:$J$32,O51,FALSE))</f>
        <v>-</v>
      </c>
      <c r="P46" s="346"/>
      <c r="Q46" s="346"/>
      <c r="R46" s="346"/>
      <c r="S46" s="346"/>
      <c r="T46" s="347"/>
      <c r="U46" s="345" t="str">
        <f>IF(VLOOKUP($AK$1,[3]選択肢!$A$1:$J$32,U51,FALSE)=0,"-",VLOOKUP($AK$1,[3]選択肢!$A$1:$J$32,U51,FALSE))</f>
        <v>-</v>
      </c>
      <c r="V46" s="346"/>
      <c r="W46" s="346"/>
      <c r="X46" s="346"/>
      <c r="Y46" s="346"/>
      <c r="Z46" s="347"/>
      <c r="AA46" s="345" t="str">
        <f>IF(VLOOKUP($AK$1,[3]選択肢!$A$1:$J$32,AA51,FALSE)=0,"-",VLOOKUP($AK$1,[3]選択肢!$A$1:$J$32,AA51,FALSE))</f>
        <v>-</v>
      </c>
      <c r="AB46" s="346"/>
      <c r="AC46" s="346"/>
      <c r="AD46" s="346"/>
      <c r="AE46" s="346"/>
      <c r="AF46" s="347"/>
      <c r="AG46" s="352" t="str">
        <f>IF(VLOOKUP($AK$1,[3]選択肢!$A$1:$J$32,AG51,FALSE)=0,"-",VLOOKUP($AK$1,[3]選択肢!$A$1:$J$32,AG51,FALSE))</f>
        <v>-</v>
      </c>
      <c r="AH46" s="352"/>
      <c r="AI46" s="352"/>
      <c r="AJ46" s="352"/>
      <c r="AK46" s="352"/>
      <c r="AL46" s="352" t="str">
        <f>IF(VLOOKUP($AK$1,[3]選択肢!$A$1:$J$32,AL51,FALSE)=0,"-",VLOOKUP($AK$1,[3]選択肢!$A$1:$J$32,AL51,FALSE))</f>
        <v>-</v>
      </c>
      <c r="AM46" s="352"/>
      <c r="AN46" s="260"/>
    </row>
    <row r="47" spans="1:43" ht="18" customHeight="1" x14ac:dyDescent="0.15">
      <c r="A47" s="260"/>
      <c r="B47" s="268"/>
      <c r="C47" s="299" t="s">
        <v>394</v>
      </c>
      <c r="D47" s="299" t="s">
        <v>395</v>
      </c>
      <c r="E47" s="300" t="s">
        <v>394</v>
      </c>
      <c r="F47" s="353" t="s">
        <v>395</v>
      </c>
      <c r="G47" s="353"/>
      <c r="H47" s="353"/>
      <c r="I47" s="349" t="s">
        <v>394</v>
      </c>
      <c r="J47" s="350"/>
      <c r="K47" s="351"/>
      <c r="L47" s="349" t="s">
        <v>395</v>
      </c>
      <c r="M47" s="350"/>
      <c r="N47" s="351"/>
      <c r="O47" s="349" t="s">
        <v>394</v>
      </c>
      <c r="P47" s="350"/>
      <c r="Q47" s="351"/>
      <c r="R47" s="349" t="s">
        <v>395</v>
      </c>
      <c r="S47" s="350"/>
      <c r="T47" s="351"/>
      <c r="U47" s="349" t="s">
        <v>394</v>
      </c>
      <c r="V47" s="350"/>
      <c r="W47" s="351"/>
      <c r="X47" s="349" t="s">
        <v>395</v>
      </c>
      <c r="Y47" s="350"/>
      <c r="Z47" s="351"/>
      <c r="AA47" s="349" t="s">
        <v>394</v>
      </c>
      <c r="AB47" s="350"/>
      <c r="AC47" s="351"/>
      <c r="AD47" s="349" t="s">
        <v>395</v>
      </c>
      <c r="AE47" s="350"/>
      <c r="AF47" s="351"/>
      <c r="AG47" s="349" t="s">
        <v>394</v>
      </c>
      <c r="AH47" s="350"/>
      <c r="AI47" s="351"/>
      <c r="AJ47" s="349" t="s">
        <v>395</v>
      </c>
      <c r="AK47" s="351"/>
      <c r="AL47" s="300" t="s">
        <v>396</v>
      </c>
      <c r="AM47" s="300" t="s">
        <v>397</v>
      </c>
      <c r="AN47" s="260"/>
    </row>
    <row r="48" spans="1:43" ht="18" customHeight="1" x14ac:dyDescent="0.15">
      <c r="A48" s="260"/>
      <c r="B48" s="270" t="s">
        <v>398</v>
      </c>
      <c r="C48" s="300">
        <f>COUNTIFS($B$11:$B$30,C$46,$C$11:$C$30,"A",$E$11:$E$30,"*")</f>
        <v>1</v>
      </c>
      <c r="D48" s="300">
        <f>COUNTIFS($B$11:$B$30,C$46,$C$11:$C$30,"B",$E$11:$E$30,"*")</f>
        <v>0</v>
      </c>
      <c r="E48" s="300">
        <f>COUNTIFS($B$11:$B$30,E$46,$C$11:$C$30,"A",$E$11:$E$30,"*")</f>
        <v>0</v>
      </c>
      <c r="F48" s="349">
        <f>COUNTIFS($B$11:$B$30,E$46,$C$11:$C$30,"B",$E$11:$E$30,"*")</f>
        <v>1</v>
      </c>
      <c r="G48" s="350"/>
      <c r="H48" s="351"/>
      <c r="I48" s="349">
        <f>COUNTIFS($B$11:$B$30,I$46,$C$11:$C$30,"A",$E$11:$E$30,"*")</f>
        <v>0</v>
      </c>
      <c r="J48" s="350"/>
      <c r="K48" s="351"/>
      <c r="L48" s="349">
        <f>COUNTIFS($B$11:$B$30,I$46,$C$11:$C$30,"B",$E$11:$E$30,"*")</f>
        <v>0</v>
      </c>
      <c r="M48" s="350"/>
      <c r="N48" s="351"/>
      <c r="O48" s="349">
        <f>COUNTIFS($B$11:$B$30,O$46,$C$11:$C$30,"A",$E$11:$E$30,"*")</f>
        <v>0</v>
      </c>
      <c r="P48" s="350"/>
      <c r="Q48" s="351"/>
      <c r="R48" s="349">
        <f>COUNTIFS($B$11:$B$30,O$46,$C$11:$C$30,"B",$E$11:$E$30,"*")</f>
        <v>0</v>
      </c>
      <c r="S48" s="350"/>
      <c r="T48" s="351"/>
      <c r="U48" s="349">
        <f>COUNTIFS($B$11:$B$30,U$46,$C$11:$C$30,"A",$E$11:$E$30,"*")</f>
        <v>0</v>
      </c>
      <c r="V48" s="350"/>
      <c r="W48" s="351"/>
      <c r="X48" s="349">
        <f>COUNTIFS($B$11:$B$30,U$46,$C$11:$C$30,"B",$E$11:$E$30,"*")</f>
        <v>0</v>
      </c>
      <c r="Y48" s="350"/>
      <c r="Z48" s="351"/>
      <c r="AA48" s="349">
        <f>COUNTIFS($B$11:$B$30,AA$46,$C$11:$C$30,"A",$E$11:$E$30,"*")</f>
        <v>0</v>
      </c>
      <c r="AB48" s="350"/>
      <c r="AC48" s="351"/>
      <c r="AD48" s="349">
        <f>COUNTIFS($B$11:$B$30,AA$46,$C$11:$C$30,"B",$E$11:$E$30,"*")</f>
        <v>0</v>
      </c>
      <c r="AE48" s="350"/>
      <c r="AF48" s="351"/>
      <c r="AG48" s="349">
        <f>COUNTIFS($B$11:$B$30,AG$46,$C$11:$C$30,"A",$E$11:$E$30,"*")</f>
        <v>0</v>
      </c>
      <c r="AH48" s="350"/>
      <c r="AI48" s="351"/>
      <c r="AJ48" s="349">
        <f>COUNTIFS($B$11:$B$30,AG$46,$C$11:$C$30,"B",$E$11:$E$30,"*")</f>
        <v>0</v>
      </c>
      <c r="AK48" s="351"/>
      <c r="AL48" s="300">
        <f>COUNTIFS($B$11:$B$30,AL$46,$C$11:$C$30,"A",$E$11:$E$30,"*")</f>
        <v>0</v>
      </c>
      <c r="AM48" s="300">
        <f>COUNTIFS($B$11:$B$30,AL$46,$C$11:$C$30,"B",$E$11:$E$30,"*")</f>
        <v>0</v>
      </c>
      <c r="AN48" s="260"/>
    </row>
    <row r="49" spans="1:40" ht="18" customHeight="1" x14ac:dyDescent="0.15">
      <c r="A49" s="260"/>
      <c r="B49" s="271" t="s">
        <v>399</v>
      </c>
      <c r="C49" s="300">
        <f>COUNTIFS($B$11:$B$30,C$46,$C$11:$C$30,"C",$E$11:$E$30,"*")</f>
        <v>0</v>
      </c>
      <c r="D49" s="300">
        <f>COUNTIFS($B$11:$B$30,C$46,$C$11:$C$30,"D",$E$11:$E$30,"*")</f>
        <v>0</v>
      </c>
      <c r="E49" s="300">
        <f>COUNTIFS($B$11:$B$30,E$46,$C$11:$C$30,"C",$E$11:$E$30,"*")</f>
        <v>0</v>
      </c>
      <c r="F49" s="349">
        <f>COUNTIFS($B$11:$B$30,E$46,$C$11:$C$30,"D",$E$11:$E$30,"*")</f>
        <v>0</v>
      </c>
      <c r="G49" s="350"/>
      <c r="H49" s="351"/>
      <c r="I49" s="349">
        <f>COUNTIFS($B$11:$B$30,I$46,$C$11:$C$30,"C",$E$11:$E$30,"*")</f>
        <v>1</v>
      </c>
      <c r="J49" s="350"/>
      <c r="K49" s="351"/>
      <c r="L49" s="349">
        <f>COUNTIFS($B$11:$B$30,I$46,$C$11:$C$30,"D",$E$11:$E$30,"*")</f>
        <v>1</v>
      </c>
      <c r="M49" s="350"/>
      <c r="N49" s="351"/>
      <c r="O49" s="349">
        <f>COUNTIFS($B$11:$B$30,O$46,$C$11:$C$30,"C",$E$11:$E$30,"*")</f>
        <v>0</v>
      </c>
      <c r="P49" s="350"/>
      <c r="Q49" s="351"/>
      <c r="R49" s="349">
        <f>COUNTIFS($B$11:$B$30,O$46,$C$11:$C$30,"D",$E$11:$E$30,"*")</f>
        <v>0</v>
      </c>
      <c r="S49" s="350"/>
      <c r="T49" s="351"/>
      <c r="U49" s="349">
        <f>COUNTIFS($B$11:$B$30,U$46,$C$11:$C$30,"C",$E$11:$E$30,"*")</f>
        <v>0</v>
      </c>
      <c r="V49" s="350"/>
      <c r="W49" s="351"/>
      <c r="X49" s="349">
        <f>COUNTIFS($B$11:$B$30,U$46,$C$11:$C$30,"D",$E$11:$E$30,"*")</f>
        <v>0</v>
      </c>
      <c r="Y49" s="350"/>
      <c r="Z49" s="351"/>
      <c r="AA49" s="349">
        <f>COUNTIFS($B$11:$B$30,AA$46,$C$11:$C$30,"C",$E$11:$E$30,"*")</f>
        <v>0</v>
      </c>
      <c r="AB49" s="350"/>
      <c r="AC49" s="351"/>
      <c r="AD49" s="349">
        <f>COUNTIFS($B$11:$B$30,AA$46,$C$11:$C$30,"D",$E$11:$E$30,"*")</f>
        <v>0</v>
      </c>
      <c r="AE49" s="350"/>
      <c r="AF49" s="351"/>
      <c r="AG49" s="349">
        <f>COUNTIFS($B$11:$B$30,AG$46,$C$11:$C$30,"C",$E$11:$E$30,"*")</f>
        <v>0</v>
      </c>
      <c r="AH49" s="350"/>
      <c r="AI49" s="351"/>
      <c r="AJ49" s="349">
        <f>COUNTIFS($B$11:$B$30,AG$46,$C$11:$C$30,"D",$E$11:$E$30,"*")</f>
        <v>0</v>
      </c>
      <c r="AK49" s="351"/>
      <c r="AL49" s="300">
        <f>COUNTIFS($B$11:$B$30,AL$46,$C$11:$C$30,"C",$E$11:$E$30,"*")</f>
        <v>0</v>
      </c>
      <c r="AM49" s="300">
        <f>COUNTIFS($B$11:$B$30,AL$46,$C$11:$C$30,"D",$E$11:$E$30,"*")</f>
        <v>0</v>
      </c>
      <c r="AN49" s="260"/>
    </row>
    <row r="50" spans="1:40" ht="24.95" customHeight="1" x14ac:dyDescent="0.15">
      <c r="A50" s="260"/>
      <c r="B50" s="271" t="s">
        <v>400</v>
      </c>
      <c r="C50" s="345">
        <f>IF($AK$3="４週",SUMIFS($AK$11:$AK$30,$B$11:$B$30,C46)/4/$AH$5,IF($AK$3="歴月",SUMIFS($AK$11:$AK$30,$B$11:$B$30,C46)/$AL$5,"記載する期間を選択してください"))</f>
        <v>0</v>
      </c>
      <c r="D50" s="347"/>
      <c r="E50" s="345">
        <f>IF($AK$3="４週",SUMIFS($AK$11:$AK$30,$B$11:$B$30,E46)/4/$AH$5,IF($AK$3="歴月",SUMIFS($AK$11:$AK$30,$B$11:$B$30,E46)/$AL$5,"記載する期間を選択してください"))</f>
        <v>0</v>
      </c>
      <c r="F50" s="346"/>
      <c r="G50" s="346"/>
      <c r="H50" s="347"/>
      <c r="I50" s="345">
        <f>IF($AK$3="４週",SUMIFS($AK$11:$AK$30,$B$11:$B$30,I46)/4/$AH$5,IF($AK$3="歴月",SUMIFS($AK$11:$AK$30,$B$11:$B$30,I46)/$AL$5,"記載する期間を選択してください"))</f>
        <v>0</v>
      </c>
      <c r="J50" s="346"/>
      <c r="K50" s="346"/>
      <c r="L50" s="346"/>
      <c r="M50" s="346"/>
      <c r="N50" s="347"/>
      <c r="O50" s="345">
        <f>IF($AK$3="４週",SUMIFS($AK$11:$AK$30,$B$11:$B$30,O46)/4/$AH$5,IF($AK$3="歴月",SUMIFS($AK$11:$AK$30,$B$11:$B$30,O46)/$AL$5,"記載する期間を選択してください"))</f>
        <v>0</v>
      </c>
      <c r="P50" s="346"/>
      <c r="Q50" s="346"/>
      <c r="R50" s="346"/>
      <c r="S50" s="346"/>
      <c r="T50" s="347"/>
      <c r="U50" s="345">
        <f>IF($AK$3="４週",SUMIFS($AK$11:$AK$30,$B$11:$B$30,U46)/4/$AH$5,IF($AK$3="歴月",SUMIFS($AK$11:$AK$30,$B$11:$B$30,U46)/$AL$5,"記載する期間を選択してください"))</f>
        <v>0</v>
      </c>
      <c r="V50" s="346"/>
      <c r="W50" s="346"/>
      <c r="X50" s="346"/>
      <c r="Y50" s="346"/>
      <c r="Z50" s="347"/>
      <c r="AA50" s="345">
        <f>IF($AK$3="４週",SUMIFS($AK$11:$AK$30,$B$11:$B$30,AA46)/4/$AH$5,IF($AK$3="歴月",SUMIFS($AK$11:$AK$30,$B$11:$B$30,AA46)/$AL$5,"記載する期間を選択してください"))</f>
        <v>0</v>
      </c>
      <c r="AB50" s="346"/>
      <c r="AC50" s="346"/>
      <c r="AD50" s="346"/>
      <c r="AE50" s="346"/>
      <c r="AF50" s="347"/>
      <c r="AG50" s="345">
        <f>IF($AK$3="４週",SUMIFS($AK$11:$AK$30,$B$11:$B$30,AG46)/4/$AH$5,IF($AK$3="歴月",SUMIFS($AK$11:$AK$30,$B$11:$B$30,AG46)/$AL$5,"記載する期間を選択してください"))</f>
        <v>0</v>
      </c>
      <c r="AH50" s="346"/>
      <c r="AI50" s="346"/>
      <c r="AJ50" s="346"/>
      <c r="AK50" s="347"/>
      <c r="AL50" s="345">
        <f>IF($AK$3="４週",SUMIFS($AK$11:$AK$30,$B$11:$B$30,AL46)/4/$AH$5,IF($AK$3="歴月",SUMIFS($AK$11:$AK$30,$B$11:$B$30,AL46)/$AL$5,"記載する期間を選択してください"))</f>
        <v>0</v>
      </c>
      <c r="AM50" s="347"/>
      <c r="AN50" s="260"/>
    </row>
    <row r="51" spans="1:40" ht="6" customHeight="1" x14ac:dyDescent="0.15">
      <c r="A51" s="260"/>
      <c r="B51" s="1"/>
      <c r="C51" s="287">
        <v>2</v>
      </c>
      <c r="D51" s="287"/>
      <c r="E51" s="287">
        <v>3</v>
      </c>
      <c r="F51" s="287"/>
      <c r="G51" s="287"/>
      <c r="H51" s="287"/>
      <c r="I51" s="287">
        <v>4</v>
      </c>
      <c r="J51" s="287"/>
      <c r="K51" s="287"/>
      <c r="L51" s="287"/>
      <c r="M51" s="287"/>
      <c r="N51" s="287"/>
      <c r="O51" s="287">
        <v>5</v>
      </c>
      <c r="P51" s="287"/>
      <c r="Q51" s="287"/>
      <c r="R51" s="287"/>
      <c r="S51" s="287"/>
      <c r="T51" s="287"/>
      <c r="U51" s="287">
        <v>6</v>
      </c>
      <c r="V51" s="287"/>
      <c r="W51" s="287"/>
      <c r="X51" s="287"/>
      <c r="Y51" s="287"/>
      <c r="Z51" s="287"/>
      <c r="AA51" s="287">
        <v>7</v>
      </c>
      <c r="AB51" s="287"/>
      <c r="AC51" s="287"/>
      <c r="AD51" s="287"/>
      <c r="AE51" s="287"/>
      <c r="AF51" s="287"/>
      <c r="AG51" s="287">
        <v>8</v>
      </c>
      <c r="AH51" s="287"/>
      <c r="AI51" s="287"/>
      <c r="AJ51" s="287"/>
      <c r="AK51" s="287"/>
      <c r="AL51" s="287">
        <v>9</v>
      </c>
      <c r="AM51" s="301"/>
      <c r="AN51" s="260"/>
    </row>
    <row r="52" spans="1:40" ht="15" customHeight="1" x14ac:dyDescent="0.15">
      <c r="A52" s="2" t="s">
        <v>344</v>
      </c>
      <c r="B52" s="284"/>
      <c r="C52" s="285"/>
      <c r="D52" s="285"/>
      <c r="E52" s="285"/>
      <c r="F52" s="286"/>
      <c r="G52" s="285"/>
      <c r="H52" s="287"/>
      <c r="I52" s="287"/>
      <c r="J52" s="287"/>
      <c r="K52" s="287"/>
      <c r="L52" s="287"/>
      <c r="M52" s="287"/>
      <c r="N52" s="287"/>
      <c r="O52" s="287"/>
      <c r="P52" s="287"/>
      <c r="Q52" s="287"/>
      <c r="R52" s="287">
        <v>6</v>
      </c>
      <c r="S52" s="287"/>
      <c r="T52" s="287"/>
      <c r="U52" s="287"/>
      <c r="V52" s="287"/>
      <c r="W52" s="287"/>
      <c r="X52" s="287">
        <v>7</v>
      </c>
      <c r="Y52" s="287"/>
      <c r="Z52" s="287"/>
      <c r="AA52" s="287"/>
      <c r="AB52" s="287"/>
      <c r="AC52" s="287"/>
      <c r="AD52" s="287">
        <v>8</v>
      </c>
      <c r="AE52" s="287"/>
      <c r="AF52" s="287"/>
      <c r="AG52" s="288"/>
      <c r="AH52" s="288"/>
      <c r="AI52" s="288"/>
      <c r="AJ52" s="288">
        <v>9</v>
      </c>
      <c r="AK52" s="289"/>
      <c r="AL52" s="289"/>
      <c r="AM52" s="260"/>
    </row>
    <row r="53" spans="1:40" s="2" customFormat="1" ht="15" customHeight="1" x14ac:dyDescent="0.15">
      <c r="A53" s="2" t="s">
        <v>345</v>
      </c>
      <c r="B53" s="205"/>
      <c r="C53" s="205"/>
      <c r="D53" s="205"/>
      <c r="E53" s="205"/>
      <c r="F53" s="205"/>
      <c r="G53" s="205"/>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row>
    <row r="54" spans="1:40" s="2" customFormat="1" ht="15" customHeight="1" x14ac:dyDescent="0.15">
      <c r="A54" s="2" t="s">
        <v>346</v>
      </c>
      <c r="B54" s="205"/>
      <c r="C54" s="205"/>
      <c r="D54" s="205"/>
      <c r="E54" s="205"/>
      <c r="F54" s="205"/>
      <c r="G54" s="205"/>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row>
    <row r="55" spans="1:40" s="2" customFormat="1" ht="15" customHeight="1" x14ac:dyDescent="0.15">
      <c r="A55" s="2" t="s">
        <v>347</v>
      </c>
      <c r="B55" s="205"/>
      <c r="C55" s="205"/>
      <c r="D55" s="205"/>
      <c r="E55" s="205"/>
      <c r="F55" s="205"/>
      <c r="G55" s="205"/>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row>
    <row r="56" spans="1:40" s="2" customFormat="1" ht="15" customHeight="1" x14ac:dyDescent="0.15">
      <c r="A56" s="2" t="s">
        <v>348</v>
      </c>
      <c r="B56" s="205"/>
      <c r="C56" s="205"/>
      <c r="D56" s="205"/>
      <c r="E56" s="205"/>
      <c r="F56" s="205"/>
      <c r="G56" s="205"/>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row>
    <row r="57" spans="1:40" ht="15" customHeight="1" x14ac:dyDescent="0.15">
      <c r="A57" s="2" t="s">
        <v>349</v>
      </c>
      <c r="B57" s="290"/>
      <c r="C57" s="2"/>
      <c r="D57" s="2"/>
      <c r="E57" s="2"/>
      <c r="F57" s="2"/>
      <c r="G57" s="2"/>
    </row>
    <row r="58" spans="1:40" ht="15" customHeight="1" x14ac:dyDescent="0.15">
      <c r="A58" s="2" t="s">
        <v>350</v>
      </c>
      <c r="B58" s="290"/>
      <c r="C58" s="2"/>
      <c r="D58" s="2"/>
      <c r="E58" s="2"/>
      <c r="F58" s="2"/>
      <c r="G58" s="2"/>
    </row>
    <row r="59" spans="1:40" ht="15" customHeight="1" x14ac:dyDescent="0.15">
      <c r="A59" s="2"/>
      <c r="B59" s="270" t="s">
        <v>351</v>
      </c>
      <c r="C59" s="348" t="s">
        <v>352</v>
      </c>
      <c r="D59" s="348"/>
      <c r="E59" s="348"/>
      <c r="F59" s="2"/>
      <c r="G59" s="2"/>
    </row>
    <row r="60" spans="1:40" ht="15" customHeight="1" x14ac:dyDescent="0.15">
      <c r="A60" s="2"/>
      <c r="B60" s="291" t="s">
        <v>353</v>
      </c>
      <c r="C60" s="344" t="s">
        <v>354</v>
      </c>
      <c r="D60" s="344"/>
      <c r="E60" s="344"/>
      <c r="F60" s="2"/>
      <c r="G60" s="2"/>
    </row>
    <row r="61" spans="1:40" ht="15" customHeight="1" x14ac:dyDescent="0.15">
      <c r="A61" s="2"/>
      <c r="B61" s="291" t="s">
        <v>355</v>
      </c>
      <c r="C61" s="344" t="s">
        <v>356</v>
      </c>
      <c r="D61" s="344"/>
      <c r="E61" s="344"/>
      <c r="F61" s="2"/>
      <c r="G61" s="2"/>
    </row>
    <row r="62" spans="1:40" ht="15" customHeight="1" x14ac:dyDescent="0.15">
      <c r="A62" s="2"/>
      <c r="B62" s="291" t="s">
        <v>357</v>
      </c>
      <c r="C62" s="344" t="s">
        <v>358</v>
      </c>
      <c r="D62" s="344"/>
      <c r="E62" s="344"/>
      <c r="F62" s="2"/>
      <c r="G62" s="2"/>
    </row>
    <row r="63" spans="1:40" ht="15" customHeight="1" x14ac:dyDescent="0.15">
      <c r="A63" s="2"/>
      <c r="B63" s="291" t="s">
        <v>359</v>
      </c>
      <c r="C63" s="344" t="s">
        <v>360</v>
      </c>
      <c r="D63" s="344"/>
      <c r="E63" s="344"/>
      <c r="F63" s="2"/>
      <c r="G63" s="2"/>
    </row>
    <row r="64" spans="1:40" ht="15" customHeight="1" x14ac:dyDescent="0.15">
      <c r="A64" s="2"/>
      <c r="B64" s="2" t="s">
        <v>361</v>
      </c>
      <c r="C64" s="2"/>
      <c r="D64" s="2"/>
      <c r="E64" s="2"/>
      <c r="F64" s="2"/>
      <c r="G64" s="2"/>
    </row>
    <row r="65" spans="1:7" ht="15" customHeight="1" x14ac:dyDescent="0.15">
      <c r="A65" s="2"/>
      <c r="B65" s="2" t="s">
        <v>362</v>
      </c>
      <c r="C65" s="2"/>
      <c r="D65" s="2"/>
      <c r="E65" s="2"/>
      <c r="F65" s="2"/>
      <c r="G65" s="2"/>
    </row>
    <row r="66" spans="1:7" ht="15" customHeight="1" x14ac:dyDescent="0.15">
      <c r="A66" s="2"/>
      <c r="B66" s="2" t="s">
        <v>363</v>
      </c>
      <c r="C66" s="2"/>
      <c r="D66" s="2"/>
      <c r="E66" s="2"/>
      <c r="F66" s="2"/>
      <c r="G66" s="2"/>
    </row>
    <row r="67" spans="1:7" ht="15" customHeight="1" x14ac:dyDescent="0.15">
      <c r="A67" s="2" t="s">
        <v>364</v>
      </c>
      <c r="B67" s="290"/>
      <c r="C67" s="2"/>
      <c r="D67" s="2"/>
      <c r="E67" s="2"/>
      <c r="F67" s="2"/>
      <c r="G67" s="2"/>
    </row>
    <row r="68" spans="1:7" ht="15" customHeight="1" x14ac:dyDescent="0.15">
      <c r="A68" s="2" t="s">
        <v>365</v>
      </c>
      <c r="B68" s="290"/>
      <c r="C68" s="2"/>
      <c r="D68" s="2"/>
      <c r="E68" s="2"/>
      <c r="F68" s="2"/>
      <c r="G68" s="2"/>
    </row>
    <row r="69" spans="1:7" ht="15" customHeight="1" x14ac:dyDescent="0.15">
      <c r="A69" s="2" t="s">
        <v>366</v>
      </c>
      <c r="B69" s="290"/>
      <c r="C69" s="2"/>
      <c r="D69" s="2"/>
      <c r="E69" s="2"/>
      <c r="F69" s="2"/>
      <c r="G69" s="2"/>
    </row>
    <row r="70" spans="1:7" ht="15" customHeight="1" x14ac:dyDescent="0.15">
      <c r="A70" s="2" t="s">
        <v>367</v>
      </c>
      <c r="B70" s="290"/>
      <c r="C70" s="2"/>
      <c r="D70" s="2"/>
      <c r="E70" s="2"/>
      <c r="F70" s="2"/>
      <c r="G70" s="2"/>
    </row>
    <row r="71" spans="1:7" ht="15" customHeight="1" x14ac:dyDescent="0.15">
      <c r="A71" s="2" t="s">
        <v>368</v>
      </c>
      <c r="B71" s="290"/>
      <c r="C71" s="2"/>
      <c r="D71" s="2"/>
      <c r="E71" s="2"/>
      <c r="F71" s="2"/>
      <c r="G71" s="2"/>
    </row>
    <row r="72" spans="1:7" ht="15" customHeight="1" x14ac:dyDescent="0.15">
      <c r="A72" s="2" t="s">
        <v>369</v>
      </c>
      <c r="B72" s="290"/>
      <c r="C72" s="2"/>
      <c r="D72" s="2"/>
      <c r="E72" s="2"/>
      <c r="F72" s="2"/>
      <c r="G72" s="2"/>
    </row>
    <row r="73" spans="1:7" ht="15" customHeight="1" x14ac:dyDescent="0.15">
      <c r="A73" s="2"/>
      <c r="B73" s="2" t="s">
        <v>370</v>
      </c>
      <c r="C73" s="2"/>
      <c r="D73" s="2"/>
      <c r="E73" s="2"/>
      <c r="F73" s="2"/>
      <c r="G73" s="2"/>
    </row>
    <row r="74" spans="1:7" ht="15" customHeight="1" x14ac:dyDescent="0.15">
      <c r="A74" s="2"/>
      <c r="B74" s="2" t="s">
        <v>371</v>
      </c>
      <c r="C74" s="2"/>
      <c r="D74" s="2"/>
      <c r="E74" s="2"/>
      <c r="F74" s="2"/>
      <c r="G74" s="2"/>
    </row>
    <row r="75" spans="1:7" ht="15" customHeight="1" x14ac:dyDescent="0.15">
      <c r="A75" s="2" t="s">
        <v>372</v>
      </c>
      <c r="B75" s="290"/>
      <c r="C75" s="2"/>
      <c r="D75" s="2"/>
      <c r="E75" s="2"/>
      <c r="F75" s="2"/>
      <c r="G75" s="2"/>
    </row>
    <row r="76" spans="1:7" ht="15" customHeight="1" x14ac:dyDescent="0.15">
      <c r="A76" s="2" t="s">
        <v>373</v>
      </c>
      <c r="B76" s="290"/>
      <c r="C76" s="2"/>
      <c r="D76" s="2"/>
      <c r="E76" s="2"/>
      <c r="F76" s="2"/>
      <c r="G76" s="2"/>
    </row>
    <row r="77" spans="1:7" ht="15" customHeight="1" x14ac:dyDescent="0.15">
      <c r="A77" s="2" t="s">
        <v>374</v>
      </c>
      <c r="B77" s="290"/>
      <c r="C77" s="2"/>
      <c r="D77" s="2"/>
      <c r="E77" s="2"/>
      <c r="F77" s="2"/>
      <c r="G77" s="2"/>
    </row>
    <row r="78" spans="1:7" ht="15" customHeight="1" x14ac:dyDescent="0.15">
      <c r="A78" s="2" t="s">
        <v>375</v>
      </c>
      <c r="B78" s="290"/>
      <c r="C78" s="2"/>
      <c r="D78" s="2"/>
      <c r="E78" s="2"/>
      <c r="F78" s="2"/>
      <c r="G78" s="2"/>
    </row>
    <row r="79" spans="1:7" ht="15" customHeight="1" x14ac:dyDescent="0.15">
      <c r="A79" s="2" t="s">
        <v>376</v>
      </c>
      <c r="B79" s="290"/>
      <c r="C79" s="2"/>
      <c r="D79" s="2"/>
      <c r="E79" s="2"/>
      <c r="F79" s="2"/>
      <c r="G79" s="2"/>
    </row>
    <row r="80" spans="1:7" ht="15" customHeight="1" x14ac:dyDescent="0.15">
      <c r="A80" s="2" t="s">
        <v>377</v>
      </c>
      <c r="B80" s="290"/>
      <c r="C80" s="2"/>
      <c r="D80" s="2"/>
      <c r="E80" s="2"/>
      <c r="F80" s="2"/>
      <c r="G80" s="2"/>
    </row>
    <row r="81" spans="1:7" ht="15" customHeight="1" x14ac:dyDescent="0.15">
      <c r="A81" s="2" t="s">
        <v>378</v>
      </c>
      <c r="B81" s="290"/>
      <c r="C81" s="2"/>
      <c r="D81" s="2"/>
      <c r="E81" s="2"/>
      <c r="F81" s="2"/>
      <c r="G81" s="2"/>
    </row>
    <row r="82" spans="1:7" ht="15" customHeight="1" x14ac:dyDescent="0.15">
      <c r="A82" s="2" t="s">
        <v>379</v>
      </c>
      <c r="B82" s="290"/>
      <c r="C82" s="2"/>
      <c r="D82" s="2"/>
      <c r="E82" s="2"/>
      <c r="F82" s="2"/>
      <c r="G82" s="2"/>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
  <dataValidations count="7">
    <dataValidation type="whole" operator="greaterThanOrEqual" allowBlank="1" showInputMessage="1" showErrorMessage="1" sqref="I38:I39 D38:F39 AG38:AG39 AD38:AD39 AA38:AA39 X38:X39 U38:U39 R38:R39 O38:O39 L38:L39" xr:uid="{5B5076F9-BE39-4A92-A9F7-9442C10698D1}">
      <formula1>0</formula1>
    </dataValidation>
    <dataValidation operator="greaterThanOrEqual" allowBlank="1" showInputMessage="1" showErrorMessage="1" sqref="I44 AJ38:AJ39 AL38 L40 L44 I40" xr:uid="{6BE20A3A-9F79-4AA5-8AFD-01990B0AE0AA}"/>
    <dataValidation type="list" allowBlank="1" showInputMessage="1" showErrorMessage="1" sqref="C11:C30" xr:uid="{560C7BBA-C46A-463E-83F7-12FFBCEB2AE7}">
      <formula1>"A,B,C,D"</formula1>
    </dataValidation>
    <dataValidation type="list" allowBlank="1" showInputMessage="1" showErrorMessage="1" sqref="AK4:AN4" xr:uid="{DF071F7F-1D70-4D29-8394-1B752E4AFD48}">
      <formula1>"予定,実績"</formula1>
    </dataValidation>
    <dataValidation type="list" allowBlank="1" showInputMessage="1" showErrorMessage="1" sqref="AK3:AN3" xr:uid="{93C48CC9-2110-40FA-8733-287389BDDF21}">
      <formula1>"４週,歴月"</formula1>
    </dataValidation>
    <dataValidation type="list" allowBlank="1" showInputMessage="1" sqref="B13:B30" xr:uid="{D393DE0C-0A99-4531-81EC-9250CD16F9B3}">
      <formula1>INDIRECT($AK$1)</formula1>
    </dataValidation>
    <dataValidation allowBlank="1" showInputMessage="1" sqref="B11:B12" xr:uid="{D65BB4E2-C835-43D9-B456-C26B9D444AF8}"/>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B9130-08C9-4DCB-B37D-BA37912E0250}">
  <dimension ref="A1:AN64"/>
  <sheetViews>
    <sheetView showGridLines="0" view="pageBreakPreview" zoomScale="115" zoomScaleNormal="100" zoomScaleSheetLayoutView="115" workbookViewId="0">
      <selection activeCell="L14" sqref="L14"/>
    </sheetView>
  </sheetViews>
  <sheetFormatPr defaultColWidth="8.25" defaultRowHeight="21" customHeight="1" x14ac:dyDescent="0.15"/>
  <cols>
    <col min="1" max="1" width="2.625" style="1" customWidth="1"/>
    <col min="2" max="2" width="15" style="257" customWidth="1"/>
    <col min="3" max="5" width="6.625" style="1" customWidth="1"/>
    <col min="6" max="36" width="2.625" style="1" customWidth="1"/>
    <col min="37" max="37" width="6.625" style="1" customWidth="1"/>
    <col min="38" max="39" width="7.625" style="1" customWidth="1"/>
    <col min="40" max="40" width="5.625" style="1" customWidth="1"/>
    <col min="41" max="16384" width="8.25" style="1"/>
  </cols>
  <sheetData>
    <row r="1" spans="1:40" ht="18"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401" t="s">
        <v>326</v>
      </c>
      <c r="AL1" s="401"/>
      <c r="AM1" s="401"/>
      <c r="AN1" s="401"/>
    </row>
    <row r="2" spans="1:40"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0"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c r="AL3" s="386"/>
      <c r="AM3" s="386"/>
      <c r="AN3" s="386"/>
    </row>
    <row r="4" spans="1:40"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0" ht="18" customHeight="1" x14ac:dyDescent="0.15">
      <c r="A5" s="264"/>
      <c r="B5" s="264"/>
      <c r="C5" s="264"/>
      <c r="D5" s="264"/>
      <c r="E5" s="264"/>
      <c r="F5" s="264"/>
      <c r="G5" s="264"/>
      <c r="H5" s="264"/>
      <c r="I5" s="264"/>
      <c r="J5" s="264"/>
      <c r="K5" s="264"/>
      <c r="L5" s="264"/>
      <c r="M5" s="264"/>
      <c r="N5" s="264"/>
      <c r="O5" s="264"/>
      <c r="P5" s="264"/>
      <c r="Q5" s="264"/>
      <c r="R5" s="264"/>
      <c r="S5" s="264"/>
      <c r="U5" s="264"/>
      <c r="V5" s="264"/>
      <c r="W5" s="264"/>
      <c r="Y5" s="265"/>
      <c r="Z5" s="265"/>
      <c r="AA5" s="265"/>
      <c r="AB5" s="260"/>
      <c r="AC5" s="265"/>
      <c r="AD5" s="265"/>
      <c r="AE5" s="265"/>
      <c r="AF5" s="265"/>
      <c r="AG5" s="266" t="s">
        <v>330</v>
      </c>
      <c r="AH5" s="400"/>
      <c r="AI5" s="400"/>
      <c r="AJ5" s="400"/>
      <c r="AK5" s="265" t="s">
        <v>331</v>
      </c>
      <c r="AL5" s="267"/>
      <c r="AM5" s="265" t="s">
        <v>332</v>
      </c>
      <c r="AN5" s="260"/>
    </row>
    <row r="6" spans="1:40" ht="9.9499999999999993" customHeight="1" x14ac:dyDescent="0.15">
      <c r="A6" s="260"/>
      <c r="B6" s="268"/>
      <c r="C6" s="268"/>
      <c r="D6" s="268"/>
      <c r="E6" s="268"/>
      <c r="F6" s="268"/>
      <c r="G6" s="268"/>
      <c r="H6" s="268"/>
      <c r="I6" s="268"/>
      <c r="J6" s="268"/>
      <c r="K6" s="268"/>
      <c r="L6" s="268"/>
      <c r="M6" s="268"/>
      <c r="N6" s="268"/>
      <c r="O6" s="268"/>
      <c r="P6" s="268"/>
      <c r="Q6" s="268"/>
      <c r="R6" s="268"/>
      <c r="S6" s="268"/>
      <c r="T6" s="268"/>
      <c r="U6" s="268"/>
      <c r="V6" s="268"/>
      <c r="W6" s="268"/>
      <c r="X6" s="263"/>
      <c r="Y6" s="263"/>
      <c r="Z6" s="263"/>
      <c r="AA6" s="263"/>
      <c r="AB6" s="263"/>
      <c r="AC6" s="263"/>
      <c r="AD6" s="263"/>
      <c r="AE6" s="263"/>
      <c r="AF6" s="263"/>
      <c r="AG6" s="263"/>
      <c r="AH6" s="263"/>
      <c r="AI6" s="263"/>
      <c r="AJ6" s="263"/>
      <c r="AK6" s="263"/>
      <c r="AL6" s="263"/>
      <c r="AM6" s="260"/>
      <c r="AN6" s="260"/>
    </row>
    <row r="7" spans="1:40" ht="15" customHeight="1" x14ac:dyDescent="0.15">
      <c r="A7" s="372" t="s">
        <v>333</v>
      </c>
      <c r="B7" s="348" t="s">
        <v>334</v>
      </c>
      <c r="C7" s="376" t="s">
        <v>335</v>
      </c>
      <c r="D7" s="348" t="s">
        <v>336</v>
      </c>
      <c r="E7" s="361" t="s">
        <v>337</v>
      </c>
      <c r="F7" s="378" t="s">
        <v>338</v>
      </c>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9" t="s">
        <v>339</v>
      </c>
      <c r="AL7" s="354" t="s">
        <v>340</v>
      </c>
      <c r="AM7" s="373" t="s">
        <v>341</v>
      </c>
      <c r="AN7" s="373"/>
    </row>
    <row r="8" spans="1:40" ht="15" customHeight="1" x14ac:dyDescent="0.15">
      <c r="A8" s="372"/>
      <c r="B8" s="348"/>
      <c r="C8" s="364"/>
      <c r="D8" s="348"/>
      <c r="E8" s="361"/>
      <c r="F8" s="348" t="s">
        <v>4</v>
      </c>
      <c r="G8" s="348"/>
      <c r="H8" s="348"/>
      <c r="I8" s="348"/>
      <c r="J8" s="348"/>
      <c r="K8" s="348"/>
      <c r="L8" s="348"/>
      <c r="M8" s="348" t="s">
        <v>5</v>
      </c>
      <c r="N8" s="348"/>
      <c r="O8" s="348"/>
      <c r="P8" s="348"/>
      <c r="Q8" s="348"/>
      <c r="R8" s="348"/>
      <c r="S8" s="348"/>
      <c r="T8" s="348" t="s">
        <v>6</v>
      </c>
      <c r="U8" s="348"/>
      <c r="V8" s="348"/>
      <c r="W8" s="348"/>
      <c r="X8" s="348"/>
      <c r="Y8" s="348"/>
      <c r="Z8" s="348"/>
      <c r="AA8" s="348" t="s">
        <v>7</v>
      </c>
      <c r="AB8" s="348"/>
      <c r="AC8" s="348"/>
      <c r="AD8" s="348"/>
      <c r="AE8" s="348"/>
      <c r="AF8" s="348"/>
      <c r="AG8" s="348"/>
      <c r="AH8" s="348" t="s">
        <v>342</v>
      </c>
      <c r="AI8" s="348"/>
      <c r="AJ8" s="348"/>
      <c r="AK8" s="379"/>
      <c r="AL8" s="354"/>
      <c r="AM8" s="373"/>
      <c r="AN8" s="373"/>
    </row>
    <row r="9" spans="1:40" ht="15" customHeight="1" x14ac:dyDescent="0.15">
      <c r="A9" s="372"/>
      <c r="B9" s="348"/>
      <c r="C9" s="364"/>
      <c r="D9" s="348"/>
      <c r="E9" s="361"/>
      <c r="F9" s="272">
        <f>DATE($M$2,$S$2,1)</f>
        <v>45413</v>
      </c>
      <c r="G9" s="272">
        <f>DATE($M$2,$S$2,2)</f>
        <v>45414</v>
      </c>
      <c r="H9" s="272">
        <f>DATE($M$2,$S$2,3)</f>
        <v>45415</v>
      </c>
      <c r="I9" s="272">
        <f>DATE($M$2,$S$2,4)</f>
        <v>45416</v>
      </c>
      <c r="J9" s="272">
        <f>DATE($M$2,$S$2,5)</f>
        <v>45417</v>
      </c>
      <c r="K9" s="272">
        <f>DATE($M$2,$S$2,6)</f>
        <v>45418</v>
      </c>
      <c r="L9" s="272">
        <f>DATE($M$2,$S$2,7)</f>
        <v>45419</v>
      </c>
      <c r="M9" s="272">
        <f>DATE($M$2,$S$2,8)</f>
        <v>45420</v>
      </c>
      <c r="N9" s="272">
        <f>DATE($M$2,$S$2,9)</f>
        <v>45421</v>
      </c>
      <c r="O9" s="272">
        <f>DATE($M$2,$S$2,10)</f>
        <v>45422</v>
      </c>
      <c r="P9" s="272">
        <f>DATE($M$2,$S$2,11)</f>
        <v>45423</v>
      </c>
      <c r="Q9" s="272">
        <f>DATE($M$2,$S$2,12)</f>
        <v>45424</v>
      </c>
      <c r="R9" s="272">
        <f>DATE($M$2,$S$2,13)</f>
        <v>45425</v>
      </c>
      <c r="S9" s="272">
        <f>DATE($M$2,$S$2,14)</f>
        <v>45426</v>
      </c>
      <c r="T9" s="272">
        <f>DATE($M$2,$S$2,15)</f>
        <v>45427</v>
      </c>
      <c r="U9" s="272">
        <f>DATE($M$2,$S$2,16)</f>
        <v>45428</v>
      </c>
      <c r="V9" s="272">
        <f>DATE($M$2,$S$2,17)</f>
        <v>45429</v>
      </c>
      <c r="W9" s="272">
        <f>DATE($M$2,$S$2,18)</f>
        <v>45430</v>
      </c>
      <c r="X9" s="272">
        <f>DATE($M$2,$S$2,19)</f>
        <v>45431</v>
      </c>
      <c r="Y9" s="272">
        <f>DATE($M$2,$S$2,20)</f>
        <v>45432</v>
      </c>
      <c r="Z9" s="272">
        <f>DATE($M$2,$S$2,21)</f>
        <v>45433</v>
      </c>
      <c r="AA9" s="272">
        <f>DATE($M$2,$S$2,22)</f>
        <v>45434</v>
      </c>
      <c r="AB9" s="272">
        <f>DATE($M$2,$S$2,23)</f>
        <v>45435</v>
      </c>
      <c r="AC9" s="272">
        <f>DATE($M$2,$S$2,24)</f>
        <v>45436</v>
      </c>
      <c r="AD9" s="272">
        <f>DATE($M$2,$S$2,25)</f>
        <v>45437</v>
      </c>
      <c r="AE9" s="272">
        <f>DATE($M$2,$S$2,26)</f>
        <v>45438</v>
      </c>
      <c r="AF9" s="272">
        <f>DATE($M$2,$S$2,27)</f>
        <v>45439</v>
      </c>
      <c r="AG9" s="272">
        <f>DATE($M$2,$S$2,28)</f>
        <v>45440</v>
      </c>
      <c r="AH9" s="272">
        <f>IF(DAY(EOMONTH(F9,0))&lt;29,"",DATE($M$2,$S$2,29))</f>
        <v>45441</v>
      </c>
      <c r="AI9" s="272">
        <f>IF(DAY(EOMONTH(F9,0))&lt;30,"",DATE($M$2,$S$2,30))</f>
        <v>45442</v>
      </c>
      <c r="AJ9" s="272">
        <f>IF(DAY(EOMONTH(F9,0))&lt;31,"",DATE($M$2,$S$2,31))</f>
        <v>45443</v>
      </c>
      <c r="AK9" s="379"/>
      <c r="AL9" s="354"/>
      <c r="AM9" s="373"/>
      <c r="AN9" s="373"/>
    </row>
    <row r="10" spans="1:40" ht="15" customHeight="1" x14ac:dyDescent="0.15">
      <c r="A10" s="372"/>
      <c r="B10" s="348"/>
      <c r="C10" s="377"/>
      <c r="D10" s="348"/>
      <c r="E10" s="361"/>
      <c r="F10" s="273">
        <f>DATE($M$2,$S$2,1)</f>
        <v>45413</v>
      </c>
      <c r="G10" s="273">
        <f>DATE($M$2,$S$2,2)</f>
        <v>45414</v>
      </c>
      <c r="H10" s="273">
        <f>DATE($M$2,$S$2,3)</f>
        <v>45415</v>
      </c>
      <c r="I10" s="273">
        <f>DATE($M$2,$S$2,4)</f>
        <v>45416</v>
      </c>
      <c r="J10" s="273">
        <f>DATE($M$2,$S$2,5)</f>
        <v>45417</v>
      </c>
      <c r="K10" s="273">
        <f>DATE($M$2,$S$2,6)</f>
        <v>45418</v>
      </c>
      <c r="L10" s="273">
        <f>DATE($M$2,$S$2,7)</f>
        <v>45419</v>
      </c>
      <c r="M10" s="273">
        <f>DATE($M$2,$S$2,8)</f>
        <v>45420</v>
      </c>
      <c r="N10" s="273">
        <f>DATE($M$2,$S$2,9)</f>
        <v>45421</v>
      </c>
      <c r="O10" s="273">
        <f>DATE($M$2,$S$2,10)</f>
        <v>45422</v>
      </c>
      <c r="P10" s="273">
        <f>DATE($M$2,$S$2,11)</f>
        <v>45423</v>
      </c>
      <c r="Q10" s="273">
        <f>DATE($M$2,$S$2,12)</f>
        <v>45424</v>
      </c>
      <c r="R10" s="273">
        <f>DATE($M$2,$S$2,13)</f>
        <v>45425</v>
      </c>
      <c r="S10" s="273">
        <f>DATE($M$2,$S$2,14)</f>
        <v>45426</v>
      </c>
      <c r="T10" s="273">
        <f>DATE($M$2,$S$2,15)</f>
        <v>45427</v>
      </c>
      <c r="U10" s="273">
        <f>DATE($M$2,$S$2,16)</f>
        <v>45428</v>
      </c>
      <c r="V10" s="273">
        <f>DATE($M$2,$S$2,17)</f>
        <v>45429</v>
      </c>
      <c r="W10" s="273">
        <f>DATE($M$2,$S$2,18)</f>
        <v>45430</v>
      </c>
      <c r="X10" s="273">
        <f>DATE($M$2,$S$2,19)</f>
        <v>45431</v>
      </c>
      <c r="Y10" s="273">
        <f>DATE($M$2,$S$2,20)</f>
        <v>45432</v>
      </c>
      <c r="Z10" s="273">
        <f>DATE($M$2,$S$2,21)</f>
        <v>45433</v>
      </c>
      <c r="AA10" s="273">
        <f>DATE($M$2,$S$2,22)</f>
        <v>45434</v>
      </c>
      <c r="AB10" s="273">
        <f>DATE($M$2,$S$2,23)</f>
        <v>45435</v>
      </c>
      <c r="AC10" s="273">
        <f>DATE($M$2,$S$2,24)</f>
        <v>45436</v>
      </c>
      <c r="AD10" s="273">
        <f>DATE($M$2,$S$2,25)</f>
        <v>45437</v>
      </c>
      <c r="AE10" s="273">
        <f>DATE($M$2,$S$2,26)</f>
        <v>45438</v>
      </c>
      <c r="AF10" s="273">
        <f>DATE($M$2,$S$2,27)</f>
        <v>45439</v>
      </c>
      <c r="AG10" s="273">
        <f>DATE($M$2,$S$2,28)</f>
        <v>45440</v>
      </c>
      <c r="AH10" s="273">
        <f>IF(DAY(EOMONTH(F10,0))&lt;29,"",DATE($M$2,$S$2,29))</f>
        <v>45441</v>
      </c>
      <c r="AI10" s="273">
        <f>IF(DAY(EOMONTH(F10,0))&lt;30,"",DATE($M$2,$S$2,30))</f>
        <v>45442</v>
      </c>
      <c r="AJ10" s="273">
        <f>IF(DAY(EOMONTH(F10,0))&lt;31,"",DATE($M$2,$S$2,31))</f>
        <v>45443</v>
      </c>
      <c r="AK10" s="379"/>
      <c r="AL10" s="354"/>
      <c r="AM10" s="373"/>
      <c r="AN10" s="373"/>
    </row>
    <row r="11" spans="1:40" ht="18" customHeight="1" x14ac:dyDescent="0.15">
      <c r="A11" s="269">
        <v>1</v>
      </c>
      <c r="B11" s="274"/>
      <c r="C11" s="275"/>
      <c r="D11" s="276"/>
      <c r="E11" s="277"/>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370"/>
      <c r="AN11" s="370"/>
    </row>
    <row r="12" spans="1:40" ht="18" customHeight="1" x14ac:dyDescent="0.15">
      <c r="A12" s="269">
        <v>2</v>
      </c>
      <c r="B12" s="274"/>
      <c r="C12" s="275"/>
      <c r="D12" s="276"/>
      <c r="E12" s="277"/>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370"/>
      <c r="AN12" s="370"/>
    </row>
    <row r="13" spans="1:40" ht="18" customHeight="1" x14ac:dyDescent="0.15">
      <c r="A13" s="269">
        <v>3</v>
      </c>
      <c r="B13" s="274"/>
      <c r="C13" s="275"/>
      <c r="D13" s="276"/>
      <c r="E13" s="277"/>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370"/>
      <c r="AN13" s="370"/>
    </row>
    <row r="14" spans="1:40" ht="18" customHeight="1" x14ac:dyDescent="0.15">
      <c r="A14" s="269">
        <v>4</v>
      </c>
      <c r="B14" s="274"/>
      <c r="C14" s="275"/>
      <c r="D14" s="276"/>
      <c r="E14" s="277"/>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370"/>
      <c r="AN14" s="370"/>
    </row>
    <row r="15" spans="1:40" ht="18" customHeight="1" x14ac:dyDescent="0.15">
      <c r="A15" s="269">
        <v>5</v>
      </c>
      <c r="B15" s="274"/>
      <c r="C15" s="275"/>
      <c r="D15" s="276"/>
      <c r="E15" s="27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370"/>
      <c r="AN15" s="370"/>
    </row>
    <row r="16" spans="1:40" ht="18" customHeight="1" x14ac:dyDescent="0.15">
      <c r="A16" s="269">
        <v>6</v>
      </c>
      <c r="B16" s="274"/>
      <c r="C16" s="275"/>
      <c r="D16" s="276"/>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370"/>
      <c r="AN16" s="370"/>
    </row>
    <row r="17" spans="1:40" ht="18" customHeight="1" x14ac:dyDescent="0.15">
      <c r="A17" s="269">
        <v>7</v>
      </c>
      <c r="B17" s="274"/>
      <c r="C17" s="275"/>
      <c r="D17" s="276"/>
      <c r="E17" s="277"/>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370"/>
      <c r="AN17" s="370"/>
    </row>
    <row r="18" spans="1:40" ht="18" customHeight="1" x14ac:dyDescent="0.15">
      <c r="A18" s="269">
        <v>8</v>
      </c>
      <c r="B18" s="274"/>
      <c r="C18" s="275"/>
      <c r="D18" s="276"/>
      <c r="E18" s="27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370"/>
      <c r="AN18" s="370"/>
    </row>
    <row r="19" spans="1:40" ht="18" customHeight="1" x14ac:dyDescent="0.15">
      <c r="A19" s="269">
        <v>9</v>
      </c>
      <c r="B19" s="274"/>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370"/>
      <c r="AN19" s="370"/>
    </row>
    <row r="20" spans="1:40" ht="18" customHeight="1" x14ac:dyDescent="0.15">
      <c r="A20" s="269">
        <v>10</v>
      </c>
      <c r="B20" s="274"/>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370"/>
      <c r="AN20" s="370"/>
    </row>
    <row r="21" spans="1:40" ht="18" customHeight="1" x14ac:dyDescent="0.15">
      <c r="A21" s="269">
        <v>11</v>
      </c>
      <c r="B21" s="274"/>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370"/>
      <c r="AN21" s="370"/>
    </row>
    <row r="22" spans="1:40" ht="18" customHeight="1" x14ac:dyDescent="0.15">
      <c r="A22" s="269">
        <v>12</v>
      </c>
      <c r="B22" s="274"/>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370"/>
      <c r="AN22" s="370"/>
    </row>
    <row r="23" spans="1:40" ht="18" customHeight="1" x14ac:dyDescent="0.15">
      <c r="A23" s="269">
        <v>13</v>
      </c>
      <c r="B23" s="274"/>
      <c r="C23" s="275"/>
      <c r="D23" s="276"/>
      <c r="E23" s="27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370"/>
      <c r="AN23" s="370"/>
    </row>
    <row r="24" spans="1:40" ht="18" customHeight="1" x14ac:dyDescent="0.15">
      <c r="A24" s="269">
        <v>14</v>
      </c>
      <c r="B24" s="274"/>
      <c r="C24" s="275"/>
      <c r="D24" s="276"/>
      <c r="E24" s="27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370"/>
      <c r="AN24" s="370"/>
    </row>
    <row r="25" spans="1:40" ht="18" customHeight="1" x14ac:dyDescent="0.15">
      <c r="A25" s="269">
        <v>15</v>
      </c>
      <c r="B25" s="274"/>
      <c r="C25" s="275"/>
      <c r="D25" s="276"/>
      <c r="E25" s="27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370"/>
      <c r="AN25" s="370"/>
    </row>
    <row r="26" spans="1:40" ht="18" customHeight="1" x14ac:dyDescent="0.15">
      <c r="A26" s="269">
        <v>16</v>
      </c>
      <c r="B26" s="274"/>
      <c r="C26" s="275"/>
      <c r="D26" s="276"/>
      <c r="E26" s="27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370"/>
      <c r="AN26" s="370"/>
    </row>
    <row r="27" spans="1:40" ht="18" customHeight="1" x14ac:dyDescent="0.15">
      <c r="A27" s="269">
        <v>17</v>
      </c>
      <c r="B27" s="274"/>
      <c r="C27" s="275"/>
      <c r="D27" s="276"/>
      <c r="E27" s="27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370"/>
      <c r="AN27" s="370"/>
    </row>
    <row r="28" spans="1:40" ht="18" customHeight="1" x14ac:dyDescent="0.15">
      <c r="A28" s="269">
        <v>18</v>
      </c>
      <c r="B28" s="274"/>
      <c r="C28" s="275"/>
      <c r="D28" s="276"/>
      <c r="E28" s="27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370"/>
      <c r="AN28" s="370"/>
    </row>
    <row r="29" spans="1:40" ht="18" customHeight="1" x14ac:dyDescent="0.15">
      <c r="A29" s="269">
        <v>19</v>
      </c>
      <c r="B29" s="274"/>
      <c r="C29" s="275"/>
      <c r="D29" s="276"/>
      <c r="E29" s="27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370"/>
      <c r="AN29" s="370"/>
    </row>
    <row r="30" spans="1:40" ht="18" customHeight="1" x14ac:dyDescent="0.15">
      <c r="A30" s="269">
        <v>20</v>
      </c>
      <c r="B30" s="274"/>
      <c r="C30" s="275"/>
      <c r="D30" s="276"/>
      <c r="E30" s="27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370"/>
      <c r="AN30" s="370"/>
    </row>
    <row r="31" spans="1:40" ht="18" customHeight="1" x14ac:dyDescent="0.15">
      <c r="A31" s="361" t="s">
        <v>8</v>
      </c>
      <c r="B31" s="371"/>
      <c r="C31" s="371"/>
      <c r="D31" s="371"/>
      <c r="E31" s="37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372"/>
      <c r="AN31" s="372"/>
    </row>
    <row r="32" spans="1:40" ht="18" customHeight="1" x14ac:dyDescent="0.15">
      <c r="A32" s="371" t="s">
        <v>343</v>
      </c>
      <c r="B32" s="371"/>
      <c r="C32" s="371"/>
      <c r="D32" s="371"/>
      <c r="E32" s="36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372"/>
      <c r="AN32" s="372"/>
    </row>
    <row r="33" spans="1:39" ht="15" customHeight="1" x14ac:dyDescent="0.15">
      <c r="A33" s="268"/>
      <c r="B33" s="268"/>
      <c r="C33" s="268"/>
      <c r="D33" s="268"/>
      <c r="E33" s="26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68"/>
      <c r="AL33" s="268"/>
      <c r="AM33" s="260"/>
    </row>
    <row r="34" spans="1:39" ht="15" customHeight="1" x14ac:dyDescent="0.15">
      <c r="A34" s="2" t="s">
        <v>344</v>
      </c>
      <c r="B34" s="284"/>
      <c r="C34" s="285"/>
      <c r="D34" s="285"/>
      <c r="E34" s="285"/>
      <c r="F34" s="286"/>
      <c r="G34" s="285"/>
      <c r="H34" s="287"/>
      <c r="I34" s="287"/>
      <c r="J34" s="287"/>
      <c r="K34" s="287"/>
      <c r="L34" s="287"/>
      <c r="M34" s="287"/>
      <c r="N34" s="287"/>
      <c r="O34" s="287"/>
      <c r="P34" s="287"/>
      <c r="Q34" s="287"/>
      <c r="R34" s="287">
        <v>6</v>
      </c>
      <c r="S34" s="287"/>
      <c r="T34" s="287"/>
      <c r="U34" s="287"/>
      <c r="V34" s="287"/>
      <c r="W34" s="287"/>
      <c r="X34" s="287">
        <v>7</v>
      </c>
      <c r="Y34" s="287"/>
      <c r="Z34" s="287"/>
      <c r="AA34" s="287"/>
      <c r="AB34" s="287"/>
      <c r="AC34" s="287"/>
      <c r="AD34" s="287">
        <v>8</v>
      </c>
      <c r="AE34" s="287"/>
      <c r="AF34" s="287"/>
      <c r="AG34" s="288"/>
      <c r="AH34" s="288"/>
      <c r="AI34" s="288"/>
      <c r="AJ34" s="288">
        <v>9</v>
      </c>
      <c r="AK34" s="289"/>
      <c r="AL34" s="289"/>
      <c r="AM34" s="260"/>
    </row>
    <row r="35" spans="1:39" s="2" customFormat="1" ht="15" customHeight="1" x14ac:dyDescent="0.15">
      <c r="A35" s="2" t="s">
        <v>345</v>
      </c>
      <c r="B35" s="205"/>
      <c r="C35" s="205"/>
      <c r="D35" s="205"/>
      <c r="E35" s="205"/>
      <c r="F35" s="205"/>
      <c r="G35" s="205"/>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row>
    <row r="36" spans="1:39" s="2" customFormat="1" ht="15" customHeight="1" x14ac:dyDescent="0.15">
      <c r="A36" s="2" t="s">
        <v>346</v>
      </c>
      <c r="B36" s="205"/>
      <c r="C36" s="205"/>
      <c r="D36" s="205"/>
      <c r="E36" s="205"/>
      <c r="F36" s="205"/>
      <c r="G36" s="205"/>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row>
    <row r="37" spans="1:39" s="2" customFormat="1" ht="15" customHeight="1" x14ac:dyDescent="0.15">
      <c r="A37" s="2" t="s">
        <v>347</v>
      </c>
      <c r="B37" s="205"/>
      <c r="C37" s="205"/>
      <c r="D37" s="205"/>
      <c r="E37" s="205"/>
      <c r="F37" s="205"/>
      <c r="G37" s="205"/>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row>
    <row r="38" spans="1:39" s="2" customFormat="1" ht="15" customHeight="1" x14ac:dyDescent="0.15">
      <c r="A38" s="2" t="s">
        <v>348</v>
      </c>
      <c r="B38" s="205"/>
      <c r="C38" s="205"/>
      <c r="D38" s="205"/>
      <c r="E38" s="205"/>
      <c r="F38" s="205"/>
      <c r="G38" s="205"/>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row>
    <row r="39" spans="1:39" ht="15" customHeight="1" x14ac:dyDescent="0.15">
      <c r="A39" s="2" t="s">
        <v>349</v>
      </c>
      <c r="B39" s="290"/>
      <c r="C39" s="2"/>
      <c r="D39" s="2"/>
      <c r="E39" s="2"/>
      <c r="F39" s="2"/>
      <c r="G39" s="2"/>
    </row>
    <row r="40" spans="1:39" ht="15" customHeight="1" x14ac:dyDescent="0.15">
      <c r="A40" s="2" t="s">
        <v>350</v>
      </c>
      <c r="B40" s="290"/>
      <c r="C40" s="2"/>
      <c r="D40" s="2"/>
      <c r="E40" s="2"/>
      <c r="F40" s="2"/>
      <c r="G40" s="2"/>
    </row>
    <row r="41" spans="1:39" ht="15" customHeight="1" x14ac:dyDescent="0.15">
      <c r="A41" s="2"/>
      <c r="B41" s="270" t="s">
        <v>351</v>
      </c>
      <c r="C41" s="348" t="s">
        <v>352</v>
      </c>
      <c r="D41" s="348"/>
      <c r="E41" s="348"/>
      <c r="F41" s="2"/>
      <c r="G41" s="2"/>
    </row>
    <row r="42" spans="1:39" ht="15" customHeight="1" x14ac:dyDescent="0.15">
      <c r="A42" s="2"/>
      <c r="B42" s="291" t="s">
        <v>353</v>
      </c>
      <c r="C42" s="344" t="s">
        <v>354</v>
      </c>
      <c r="D42" s="344"/>
      <c r="E42" s="344"/>
      <c r="F42" s="2"/>
      <c r="G42" s="2"/>
    </row>
    <row r="43" spans="1:39" ht="15" customHeight="1" x14ac:dyDescent="0.15">
      <c r="A43" s="2"/>
      <c r="B43" s="291" t="s">
        <v>355</v>
      </c>
      <c r="C43" s="344" t="s">
        <v>356</v>
      </c>
      <c r="D43" s="344"/>
      <c r="E43" s="344"/>
      <c r="F43" s="2"/>
      <c r="G43" s="2"/>
    </row>
    <row r="44" spans="1:39" ht="15" customHeight="1" x14ac:dyDescent="0.15">
      <c r="A44" s="2"/>
      <c r="B44" s="291" t="s">
        <v>357</v>
      </c>
      <c r="C44" s="344" t="s">
        <v>358</v>
      </c>
      <c r="D44" s="344"/>
      <c r="E44" s="344"/>
      <c r="F44" s="2"/>
      <c r="G44" s="2"/>
    </row>
    <row r="45" spans="1:39" ht="15" customHeight="1" x14ac:dyDescent="0.15">
      <c r="A45" s="2"/>
      <c r="B45" s="291" t="s">
        <v>359</v>
      </c>
      <c r="C45" s="344" t="s">
        <v>360</v>
      </c>
      <c r="D45" s="344"/>
      <c r="E45" s="344"/>
      <c r="F45" s="2"/>
      <c r="G45" s="2"/>
    </row>
    <row r="46" spans="1:39" ht="15" customHeight="1" x14ac:dyDescent="0.15">
      <c r="A46" s="2"/>
      <c r="B46" s="2" t="s">
        <v>361</v>
      </c>
      <c r="C46" s="2"/>
      <c r="D46" s="2"/>
      <c r="E46" s="2"/>
      <c r="F46" s="2"/>
      <c r="G46" s="2"/>
    </row>
    <row r="47" spans="1:39" ht="15" customHeight="1" x14ac:dyDescent="0.15">
      <c r="A47" s="2"/>
      <c r="B47" s="2" t="s">
        <v>362</v>
      </c>
      <c r="C47" s="2"/>
      <c r="D47" s="2"/>
      <c r="E47" s="2"/>
      <c r="F47" s="2"/>
      <c r="G47" s="2"/>
    </row>
    <row r="48" spans="1:39" ht="15" customHeight="1" x14ac:dyDescent="0.15">
      <c r="A48" s="2"/>
      <c r="B48" s="2" t="s">
        <v>363</v>
      </c>
      <c r="C48" s="2"/>
      <c r="D48" s="2"/>
      <c r="E48" s="2"/>
      <c r="F48" s="2"/>
      <c r="G48" s="2"/>
    </row>
    <row r="49" spans="1:7" ht="15" customHeight="1" x14ac:dyDescent="0.15">
      <c r="A49" s="2" t="s">
        <v>364</v>
      </c>
      <c r="B49" s="290"/>
      <c r="C49" s="2"/>
      <c r="D49" s="2"/>
      <c r="E49" s="2"/>
      <c r="F49" s="2"/>
      <c r="G49" s="2"/>
    </row>
    <row r="50" spans="1:7" ht="15" customHeight="1" x14ac:dyDescent="0.15">
      <c r="A50" s="2" t="s">
        <v>365</v>
      </c>
      <c r="B50" s="290"/>
      <c r="C50" s="2"/>
      <c r="D50" s="2"/>
      <c r="E50" s="2"/>
      <c r="F50" s="2"/>
      <c r="G50" s="2"/>
    </row>
    <row r="51" spans="1:7" ht="15" customHeight="1" x14ac:dyDescent="0.15">
      <c r="A51" s="2" t="s">
        <v>366</v>
      </c>
      <c r="B51" s="290"/>
      <c r="C51" s="2"/>
      <c r="D51" s="2"/>
      <c r="E51" s="2"/>
      <c r="F51" s="2"/>
      <c r="G51" s="2"/>
    </row>
    <row r="52" spans="1:7" ht="15" customHeight="1" x14ac:dyDescent="0.15">
      <c r="A52" s="2" t="s">
        <v>367</v>
      </c>
      <c r="B52" s="290"/>
      <c r="C52" s="2"/>
      <c r="D52" s="2"/>
      <c r="E52" s="2"/>
      <c r="F52" s="2"/>
      <c r="G52" s="2"/>
    </row>
    <row r="53" spans="1:7" ht="15" customHeight="1" x14ac:dyDescent="0.15">
      <c r="A53" s="2" t="s">
        <v>368</v>
      </c>
      <c r="B53" s="290"/>
      <c r="C53" s="2"/>
      <c r="D53" s="2"/>
      <c r="E53" s="2"/>
      <c r="F53" s="2"/>
      <c r="G53" s="2"/>
    </row>
    <row r="54" spans="1:7" ht="15" customHeight="1" x14ac:dyDescent="0.15">
      <c r="A54" s="2" t="s">
        <v>369</v>
      </c>
      <c r="B54" s="290"/>
      <c r="C54" s="2"/>
      <c r="D54" s="2"/>
      <c r="E54" s="2"/>
      <c r="F54" s="2"/>
      <c r="G54" s="2"/>
    </row>
    <row r="55" spans="1:7" ht="15" customHeight="1" x14ac:dyDescent="0.15">
      <c r="A55" s="2"/>
      <c r="B55" s="2" t="s">
        <v>370</v>
      </c>
      <c r="C55" s="2"/>
      <c r="D55" s="2"/>
      <c r="E55" s="2"/>
      <c r="F55" s="2"/>
      <c r="G55" s="2"/>
    </row>
    <row r="56" spans="1:7" ht="15" customHeight="1" x14ac:dyDescent="0.15">
      <c r="A56" s="2"/>
      <c r="B56" s="2" t="s">
        <v>371</v>
      </c>
      <c r="C56" s="2"/>
      <c r="D56" s="2"/>
      <c r="E56" s="2"/>
      <c r="F56" s="2"/>
      <c r="G56" s="2"/>
    </row>
    <row r="57" spans="1:7" ht="15" customHeight="1" x14ac:dyDescent="0.15">
      <c r="A57" s="2" t="s">
        <v>372</v>
      </c>
      <c r="B57" s="290"/>
      <c r="C57" s="2"/>
      <c r="D57" s="2"/>
      <c r="E57" s="2"/>
      <c r="F57" s="2"/>
      <c r="G57" s="2"/>
    </row>
    <row r="58" spans="1:7" ht="15" customHeight="1" x14ac:dyDescent="0.15">
      <c r="A58" s="2" t="s">
        <v>373</v>
      </c>
      <c r="B58" s="290"/>
      <c r="C58" s="2"/>
      <c r="D58" s="2"/>
      <c r="E58" s="2"/>
      <c r="F58" s="2"/>
      <c r="G58" s="2"/>
    </row>
    <row r="59" spans="1:7" ht="15" customHeight="1" x14ac:dyDescent="0.15">
      <c r="A59" s="2" t="s">
        <v>374</v>
      </c>
      <c r="B59" s="290"/>
      <c r="C59" s="2"/>
      <c r="D59" s="2"/>
      <c r="E59" s="2"/>
      <c r="F59" s="2"/>
      <c r="G59" s="2"/>
    </row>
    <row r="60" spans="1:7" ht="15" customHeight="1" x14ac:dyDescent="0.15">
      <c r="A60" s="2" t="s">
        <v>375</v>
      </c>
      <c r="B60" s="290"/>
      <c r="C60" s="2"/>
      <c r="D60" s="2"/>
      <c r="E60" s="2"/>
      <c r="F60" s="2"/>
      <c r="G60" s="2"/>
    </row>
    <row r="61" spans="1:7" ht="15" customHeight="1" x14ac:dyDescent="0.15">
      <c r="A61" s="2" t="s">
        <v>376</v>
      </c>
      <c r="B61" s="290"/>
      <c r="C61" s="2"/>
      <c r="D61" s="2"/>
      <c r="E61" s="2"/>
      <c r="F61" s="2"/>
      <c r="G61" s="2"/>
    </row>
    <row r="62" spans="1:7" ht="15" customHeight="1" x14ac:dyDescent="0.15">
      <c r="A62" s="2" t="s">
        <v>377</v>
      </c>
      <c r="B62" s="290"/>
      <c r="C62" s="2"/>
      <c r="D62" s="2"/>
      <c r="E62" s="2"/>
      <c r="F62" s="2"/>
      <c r="G62" s="2"/>
    </row>
    <row r="63" spans="1:7" ht="15" customHeight="1" x14ac:dyDescent="0.15">
      <c r="A63" s="2" t="s">
        <v>378</v>
      </c>
      <c r="B63" s="290"/>
      <c r="C63" s="2"/>
      <c r="D63" s="2"/>
      <c r="E63" s="2"/>
      <c r="F63" s="2"/>
      <c r="G63" s="2"/>
    </row>
    <row r="64" spans="1:7" ht="15" customHeight="1" x14ac:dyDescent="0.15">
      <c r="A64" s="2" t="s">
        <v>379</v>
      </c>
      <c r="B64" s="290"/>
      <c r="C64" s="2"/>
      <c r="D64" s="2"/>
      <c r="E64" s="2"/>
      <c r="F64" s="2"/>
      <c r="G64" s="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2"/>
  <dataValidations count="3">
    <dataValidation type="list" allowBlank="1" showInputMessage="1" showErrorMessage="1" sqref="AK4:AN4" xr:uid="{C4C0B5FB-CCD8-4D79-9194-B0E3471B71E7}">
      <formula1>"予定,実績"</formula1>
    </dataValidation>
    <dataValidation type="list" allowBlank="1" showInputMessage="1" showErrorMessage="1" sqref="AK3:AN3" xr:uid="{EE1F29BB-3AAF-4A6F-AE44-4131AC7C0DF4}">
      <formula1>"４週,歴月"</formula1>
    </dataValidation>
    <dataValidation type="list" allowBlank="1" showInputMessage="1" showErrorMessage="1" sqref="C11:C30" xr:uid="{C0C360DD-FDFD-4D30-9287-AEDB1F7231D5}">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ゴシック,標準"&amp;10（参考様式４）</oddHeader>
  </headerFooter>
  <rowBreaks count="1" manualBreakCount="1">
    <brk id="33"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D163-4B0F-46C8-8FE5-C101C611BD86}">
  <dimension ref="A1:L32"/>
  <sheetViews>
    <sheetView workbookViewId="0">
      <selection activeCell="L14" sqref="L14"/>
    </sheetView>
  </sheetViews>
  <sheetFormatPr defaultRowHeight="13.5" x14ac:dyDescent="0.15"/>
  <cols>
    <col min="1" max="1" width="26.375" style="297" customWidth="1"/>
    <col min="2" max="2" width="9" style="297" customWidth="1"/>
    <col min="3" max="3" width="22" style="297" customWidth="1"/>
    <col min="4" max="16384" width="9" style="297"/>
  </cols>
  <sheetData>
    <row r="1" spans="1:12" x14ac:dyDescent="0.15">
      <c r="A1" s="297" t="s">
        <v>326</v>
      </c>
      <c r="B1" s="297" t="s">
        <v>439</v>
      </c>
      <c r="C1" s="297" t="s">
        <v>440</v>
      </c>
      <c r="D1" s="297" t="s">
        <v>441</v>
      </c>
      <c r="E1" s="297" t="s">
        <v>442</v>
      </c>
      <c r="F1" s="297" t="s">
        <v>443</v>
      </c>
      <c r="G1" s="297" t="s">
        <v>444</v>
      </c>
      <c r="H1" s="297" t="s">
        <v>445</v>
      </c>
      <c r="I1" s="297" t="s">
        <v>446</v>
      </c>
      <c r="J1" s="297" t="s">
        <v>447</v>
      </c>
      <c r="K1" s="297" t="s">
        <v>448</v>
      </c>
    </row>
    <row r="2" spans="1:12" x14ac:dyDescent="0.15">
      <c r="A2" s="297" t="s">
        <v>449</v>
      </c>
      <c r="B2" s="297" t="s">
        <v>383</v>
      </c>
      <c r="C2" s="297" t="s">
        <v>450</v>
      </c>
      <c r="D2" s="297" t="s">
        <v>451</v>
      </c>
    </row>
    <row r="3" spans="1:12" x14ac:dyDescent="0.15">
      <c r="A3" s="297" t="s">
        <v>452</v>
      </c>
      <c r="B3" s="297" t="s">
        <v>383</v>
      </c>
      <c r="C3" s="297" t="s">
        <v>450</v>
      </c>
      <c r="D3" s="297" t="s">
        <v>451</v>
      </c>
    </row>
    <row r="4" spans="1:12" x14ac:dyDescent="0.15">
      <c r="A4" s="297" t="s">
        <v>453</v>
      </c>
      <c r="B4" s="297" t="s">
        <v>383</v>
      </c>
      <c r="C4" s="297" t="s">
        <v>450</v>
      </c>
      <c r="D4" s="297" t="s">
        <v>451</v>
      </c>
    </row>
    <row r="5" spans="1:12" x14ac:dyDescent="0.15">
      <c r="A5" s="297" t="s">
        <v>454</v>
      </c>
      <c r="B5" s="297" t="s">
        <v>383</v>
      </c>
      <c r="C5" s="297" t="s">
        <v>450</v>
      </c>
      <c r="D5" s="297" t="s">
        <v>451</v>
      </c>
    </row>
    <row r="6" spans="1:12" x14ac:dyDescent="0.15">
      <c r="A6" s="312" t="s">
        <v>455</v>
      </c>
      <c r="B6" s="312" t="s">
        <v>383</v>
      </c>
      <c r="C6" s="312" t="s">
        <v>413</v>
      </c>
      <c r="D6" s="312" t="s">
        <v>456</v>
      </c>
      <c r="E6" s="312" t="s">
        <v>457</v>
      </c>
      <c r="F6" s="312" t="s">
        <v>458</v>
      </c>
      <c r="G6" s="312"/>
      <c r="H6" s="312"/>
      <c r="I6" s="312"/>
      <c r="J6" s="312"/>
    </row>
    <row r="7" spans="1:12" x14ac:dyDescent="0.15">
      <c r="A7" s="312" t="s">
        <v>459</v>
      </c>
      <c r="B7" s="312" t="s">
        <v>383</v>
      </c>
      <c r="C7" s="312" t="s">
        <v>413</v>
      </c>
      <c r="D7" s="312" t="s">
        <v>456</v>
      </c>
      <c r="E7" s="312" t="s">
        <v>457</v>
      </c>
      <c r="F7" s="312" t="s">
        <v>460</v>
      </c>
      <c r="G7" s="312" t="s">
        <v>461</v>
      </c>
      <c r="H7" s="312" t="s">
        <v>462</v>
      </c>
      <c r="I7" s="312" t="s">
        <v>458</v>
      </c>
      <c r="J7" s="312"/>
    </row>
    <row r="8" spans="1:12" x14ac:dyDescent="0.15">
      <c r="A8" s="312" t="s">
        <v>463</v>
      </c>
      <c r="B8" s="312" t="s">
        <v>383</v>
      </c>
      <c r="C8" s="312" t="s">
        <v>458</v>
      </c>
      <c r="D8" s="312"/>
      <c r="E8" s="312"/>
      <c r="F8" s="312"/>
      <c r="G8" s="312"/>
      <c r="H8" s="312"/>
      <c r="I8" s="312"/>
      <c r="J8" s="312"/>
    </row>
    <row r="9" spans="1:12" x14ac:dyDescent="0.15">
      <c r="A9" s="312" t="s">
        <v>464</v>
      </c>
      <c r="B9" s="312" t="s">
        <v>383</v>
      </c>
      <c r="C9" s="312" t="s">
        <v>458</v>
      </c>
      <c r="D9" s="312"/>
      <c r="E9" s="312"/>
      <c r="F9" s="312"/>
      <c r="G9" s="312"/>
      <c r="H9" s="312"/>
      <c r="I9" s="312"/>
      <c r="J9" s="312"/>
    </row>
    <row r="10" spans="1:12" x14ac:dyDescent="0.15">
      <c r="A10" s="312" t="s">
        <v>465</v>
      </c>
      <c r="B10" s="312" t="s">
        <v>383</v>
      </c>
      <c r="C10" s="312" t="s">
        <v>458</v>
      </c>
      <c r="D10" s="312"/>
      <c r="E10" s="312"/>
      <c r="F10" s="312"/>
      <c r="G10" s="312"/>
      <c r="H10" s="312"/>
      <c r="I10" s="312"/>
      <c r="J10" s="312"/>
    </row>
    <row r="11" spans="1:12" x14ac:dyDescent="0.15">
      <c r="A11" s="312" t="s">
        <v>466</v>
      </c>
      <c r="B11" s="312" t="s">
        <v>383</v>
      </c>
      <c r="C11" s="312" t="s">
        <v>450</v>
      </c>
      <c r="D11" s="312" t="s">
        <v>451</v>
      </c>
      <c r="E11" s="312"/>
      <c r="F11" s="312"/>
      <c r="G11" s="312"/>
      <c r="H11" s="312"/>
      <c r="I11" s="312"/>
      <c r="J11" s="312"/>
    </row>
    <row r="12" spans="1:12" x14ac:dyDescent="0.15">
      <c r="A12" s="312" t="s">
        <v>467</v>
      </c>
      <c r="B12" s="312" t="s">
        <v>383</v>
      </c>
      <c r="C12" s="312" t="s">
        <v>413</v>
      </c>
      <c r="D12" s="312" t="s">
        <v>468</v>
      </c>
      <c r="E12" s="312" t="s">
        <v>458</v>
      </c>
      <c r="F12" s="312"/>
      <c r="G12" s="312"/>
      <c r="H12" s="312"/>
      <c r="I12" s="312"/>
      <c r="J12" s="312"/>
    </row>
    <row r="13" spans="1:12" x14ac:dyDescent="0.15">
      <c r="A13" s="312" t="s">
        <v>469</v>
      </c>
      <c r="B13" s="312" t="s">
        <v>383</v>
      </c>
      <c r="C13" s="312" t="s">
        <v>413</v>
      </c>
      <c r="D13" s="312" t="s">
        <v>468</v>
      </c>
      <c r="E13" s="312"/>
      <c r="F13" s="312"/>
      <c r="G13" s="312"/>
      <c r="H13" s="312"/>
      <c r="I13" s="312"/>
      <c r="J13" s="312"/>
    </row>
    <row r="14" spans="1:12" x14ac:dyDescent="0.15">
      <c r="A14" s="312" t="s">
        <v>470</v>
      </c>
      <c r="B14" s="312" t="s">
        <v>383</v>
      </c>
      <c r="C14" s="312" t="s">
        <v>413</v>
      </c>
      <c r="D14" s="312" t="s">
        <v>468</v>
      </c>
      <c r="E14" s="312" t="s">
        <v>458</v>
      </c>
      <c r="F14" s="312" t="s">
        <v>471</v>
      </c>
      <c r="G14" s="312"/>
      <c r="H14" s="312"/>
      <c r="I14" s="312"/>
      <c r="J14" s="312"/>
    </row>
    <row r="15" spans="1:12" x14ac:dyDescent="0.15">
      <c r="A15" s="312" t="s">
        <v>472</v>
      </c>
      <c r="B15" s="312" t="s">
        <v>383</v>
      </c>
      <c r="C15" s="312" t="s">
        <v>413</v>
      </c>
      <c r="D15" s="312" t="s">
        <v>456</v>
      </c>
      <c r="E15" s="312" t="s">
        <v>457</v>
      </c>
      <c r="F15" s="312" t="s">
        <v>460</v>
      </c>
      <c r="G15" s="312" t="s">
        <v>461</v>
      </c>
      <c r="H15" s="312" t="s">
        <v>462</v>
      </c>
      <c r="I15" s="312" t="s">
        <v>473</v>
      </c>
      <c r="J15" s="312" t="s">
        <v>474</v>
      </c>
      <c r="K15" s="297" t="s">
        <v>458</v>
      </c>
      <c r="L15" s="312"/>
    </row>
    <row r="16" spans="1:12" x14ac:dyDescent="0.15">
      <c r="A16" s="312" t="s">
        <v>475</v>
      </c>
      <c r="B16" s="312" t="s">
        <v>383</v>
      </c>
      <c r="C16" s="312" t="s">
        <v>413</v>
      </c>
      <c r="D16" s="312" t="s">
        <v>457</v>
      </c>
      <c r="E16" s="312" t="s">
        <v>460</v>
      </c>
      <c r="F16" s="312" t="s">
        <v>461</v>
      </c>
      <c r="G16" s="312" t="s">
        <v>462</v>
      </c>
      <c r="H16" s="312" t="s">
        <v>458</v>
      </c>
      <c r="I16" s="312"/>
      <c r="J16" s="312"/>
    </row>
    <row r="17" spans="1:11" x14ac:dyDescent="0.15">
      <c r="A17" s="312" t="s">
        <v>476</v>
      </c>
      <c r="B17" s="312" t="s">
        <v>383</v>
      </c>
      <c r="C17" s="312" t="s">
        <v>413</v>
      </c>
      <c r="D17" s="312" t="s">
        <v>477</v>
      </c>
      <c r="E17" s="312" t="s">
        <v>458</v>
      </c>
      <c r="F17" s="312"/>
      <c r="G17" s="312"/>
      <c r="H17" s="312"/>
      <c r="I17" s="312"/>
      <c r="J17" s="312"/>
    </row>
    <row r="18" spans="1:11" x14ac:dyDescent="0.15">
      <c r="A18" s="312" t="s">
        <v>478</v>
      </c>
      <c r="B18" s="312" t="s">
        <v>383</v>
      </c>
      <c r="C18" s="312" t="s">
        <v>384</v>
      </c>
      <c r="D18" s="312"/>
      <c r="E18" s="312"/>
      <c r="F18" s="312"/>
      <c r="G18" s="312"/>
      <c r="H18" s="312"/>
      <c r="I18" s="312"/>
      <c r="J18" s="312"/>
    </row>
    <row r="19" spans="1:11" x14ac:dyDescent="0.15">
      <c r="A19" s="312" t="s">
        <v>401</v>
      </c>
      <c r="B19" s="312" t="s">
        <v>383</v>
      </c>
      <c r="C19" s="312" t="s">
        <v>413</v>
      </c>
      <c r="D19" s="312" t="s">
        <v>414</v>
      </c>
      <c r="E19" s="312" t="s">
        <v>415</v>
      </c>
      <c r="F19" s="312" t="s">
        <v>430</v>
      </c>
      <c r="G19" s="312"/>
      <c r="H19" s="312"/>
      <c r="I19" s="312"/>
      <c r="J19" s="312"/>
    </row>
    <row r="20" spans="1:11" x14ac:dyDescent="0.15">
      <c r="A20" s="312" t="s">
        <v>428</v>
      </c>
      <c r="B20" s="312" t="s">
        <v>383</v>
      </c>
      <c r="C20" s="312" t="s">
        <v>413</v>
      </c>
      <c r="D20" s="312" t="s">
        <v>415</v>
      </c>
      <c r="E20" s="312" t="s">
        <v>430</v>
      </c>
      <c r="F20" s="312"/>
      <c r="G20" s="312"/>
      <c r="H20" s="312"/>
      <c r="I20" s="312"/>
      <c r="J20" s="312"/>
    </row>
    <row r="21" spans="1:11" x14ac:dyDescent="0.15">
      <c r="A21" s="312" t="s">
        <v>434</v>
      </c>
      <c r="B21" s="312" t="s">
        <v>383</v>
      </c>
      <c r="C21" s="312" t="s">
        <v>413</v>
      </c>
      <c r="D21" s="312" t="s">
        <v>415</v>
      </c>
      <c r="E21" s="312" t="s">
        <v>430</v>
      </c>
      <c r="F21" s="312"/>
      <c r="G21" s="312"/>
      <c r="H21" s="312"/>
      <c r="I21" s="312"/>
      <c r="J21" s="312"/>
    </row>
    <row r="22" spans="1:11" x14ac:dyDescent="0.15">
      <c r="A22" s="312" t="s">
        <v>479</v>
      </c>
      <c r="B22" s="312" t="s">
        <v>383</v>
      </c>
      <c r="C22" s="312" t="s">
        <v>451</v>
      </c>
      <c r="D22" s="312"/>
      <c r="E22" s="312"/>
      <c r="F22" s="312"/>
      <c r="G22" s="312"/>
      <c r="H22" s="312"/>
      <c r="I22" s="312"/>
      <c r="J22" s="312"/>
    </row>
    <row r="23" spans="1:11" x14ac:dyDescent="0.15">
      <c r="A23" s="312" t="s">
        <v>436</v>
      </c>
      <c r="B23" s="312" t="s">
        <v>383</v>
      </c>
      <c r="C23" s="312" t="s">
        <v>413</v>
      </c>
      <c r="D23" s="312" t="s">
        <v>437</v>
      </c>
      <c r="E23" s="312"/>
      <c r="F23" s="312"/>
      <c r="G23" s="312"/>
      <c r="H23" s="312"/>
      <c r="I23" s="312"/>
      <c r="J23" s="312"/>
    </row>
    <row r="24" spans="1:11" x14ac:dyDescent="0.15">
      <c r="A24" s="312" t="s">
        <v>480</v>
      </c>
      <c r="B24" s="312" t="s">
        <v>383</v>
      </c>
      <c r="C24" s="312" t="s">
        <v>413</v>
      </c>
      <c r="D24" s="312" t="s">
        <v>481</v>
      </c>
      <c r="E24" s="312"/>
      <c r="F24" s="312"/>
      <c r="G24" s="312"/>
      <c r="H24" s="312"/>
      <c r="I24" s="312"/>
      <c r="J24" s="312"/>
    </row>
    <row r="25" spans="1:11" x14ac:dyDescent="0.15">
      <c r="A25" s="312" t="s">
        <v>482</v>
      </c>
      <c r="B25" s="312" t="s">
        <v>383</v>
      </c>
      <c r="C25" s="312" t="s">
        <v>483</v>
      </c>
      <c r="D25" s="312" t="s">
        <v>484</v>
      </c>
      <c r="E25" s="312"/>
      <c r="F25" s="312"/>
      <c r="G25" s="312"/>
      <c r="H25" s="312"/>
      <c r="I25" s="312"/>
      <c r="J25" s="312"/>
    </row>
    <row r="26" spans="1:11" x14ac:dyDescent="0.15">
      <c r="A26" s="312" t="s">
        <v>485</v>
      </c>
      <c r="B26" s="312" t="s">
        <v>383</v>
      </c>
      <c r="C26" s="312" t="s">
        <v>486</v>
      </c>
      <c r="D26" s="312" t="s">
        <v>487</v>
      </c>
      <c r="E26" s="312" t="s">
        <v>488</v>
      </c>
      <c r="F26" s="312" t="s">
        <v>489</v>
      </c>
      <c r="G26" s="312" t="s">
        <v>457</v>
      </c>
      <c r="H26" s="312" t="s">
        <v>490</v>
      </c>
      <c r="I26" s="312"/>
      <c r="J26" s="312"/>
    </row>
    <row r="27" spans="1:11" x14ac:dyDescent="0.15">
      <c r="A27" s="312" t="s">
        <v>491</v>
      </c>
      <c r="B27" s="312" t="s">
        <v>383</v>
      </c>
      <c r="C27" s="312" t="s">
        <v>486</v>
      </c>
      <c r="D27" s="312" t="s">
        <v>492</v>
      </c>
      <c r="E27" s="312" t="s">
        <v>457</v>
      </c>
      <c r="F27" s="312" t="s">
        <v>487</v>
      </c>
      <c r="G27" s="312" t="s">
        <v>488</v>
      </c>
      <c r="H27" s="312" t="s">
        <v>489</v>
      </c>
      <c r="I27" s="312" t="s">
        <v>490</v>
      </c>
      <c r="J27" s="312"/>
    </row>
    <row r="28" spans="1:11" x14ac:dyDescent="0.15">
      <c r="A28" s="312" t="s">
        <v>493</v>
      </c>
      <c r="B28" s="312" t="s">
        <v>383</v>
      </c>
      <c r="C28" s="312" t="s">
        <v>486</v>
      </c>
      <c r="D28" s="312" t="s">
        <v>492</v>
      </c>
      <c r="E28" s="312" t="s">
        <v>487</v>
      </c>
      <c r="F28" s="312" t="s">
        <v>488</v>
      </c>
      <c r="G28" s="312" t="s">
        <v>494</v>
      </c>
      <c r="H28" s="312" t="s">
        <v>495</v>
      </c>
      <c r="I28" s="312" t="s">
        <v>489</v>
      </c>
      <c r="J28" s="312" t="s">
        <v>457</v>
      </c>
      <c r="K28" s="312" t="s">
        <v>490</v>
      </c>
    </row>
    <row r="29" spans="1:11" x14ac:dyDescent="0.15">
      <c r="A29" s="312" t="s">
        <v>496</v>
      </c>
      <c r="B29" s="312" t="s">
        <v>383</v>
      </c>
      <c r="C29" s="312" t="s">
        <v>486</v>
      </c>
      <c r="D29" s="312" t="s">
        <v>497</v>
      </c>
      <c r="E29" s="312"/>
      <c r="F29" s="312"/>
      <c r="G29" s="312"/>
      <c r="H29" s="312"/>
      <c r="I29" s="312"/>
      <c r="J29" s="312"/>
      <c r="K29" s="312"/>
    </row>
    <row r="30" spans="1:11" x14ac:dyDescent="0.15">
      <c r="A30" s="312" t="s">
        <v>498</v>
      </c>
      <c r="B30" s="312" t="s">
        <v>383</v>
      </c>
      <c r="C30" s="312" t="s">
        <v>486</v>
      </c>
      <c r="D30" s="312" t="s">
        <v>497</v>
      </c>
      <c r="E30" s="312"/>
      <c r="F30" s="312"/>
      <c r="G30" s="312"/>
      <c r="H30" s="312"/>
      <c r="I30" s="312"/>
      <c r="J30" s="312"/>
      <c r="K30" s="312"/>
    </row>
    <row r="31" spans="1:11" x14ac:dyDescent="0.15">
      <c r="A31" s="312" t="s">
        <v>499</v>
      </c>
      <c r="B31" s="312" t="s">
        <v>383</v>
      </c>
      <c r="C31" s="312" t="s">
        <v>486</v>
      </c>
      <c r="D31" s="312" t="s">
        <v>456</v>
      </c>
      <c r="E31" s="312" t="s">
        <v>457</v>
      </c>
      <c r="F31" s="312" t="s">
        <v>487</v>
      </c>
      <c r="G31" s="312" t="s">
        <v>488</v>
      </c>
      <c r="H31" s="312" t="s">
        <v>494</v>
      </c>
      <c r="I31" s="312" t="s">
        <v>495</v>
      </c>
      <c r="J31" s="312" t="s">
        <v>500</v>
      </c>
      <c r="K31" s="312"/>
    </row>
    <row r="32" spans="1:11" x14ac:dyDescent="0.15">
      <c r="A32" s="312" t="s">
        <v>501</v>
      </c>
      <c r="B32" s="312" t="s">
        <v>486</v>
      </c>
      <c r="C32" s="312" t="s">
        <v>456</v>
      </c>
      <c r="D32" s="312" t="s">
        <v>457</v>
      </c>
      <c r="E32" s="312" t="s">
        <v>487</v>
      </c>
      <c r="F32" s="312" t="s">
        <v>488</v>
      </c>
      <c r="G32" s="312" t="s">
        <v>500</v>
      </c>
      <c r="H32" s="312" t="s">
        <v>502</v>
      </c>
      <c r="I32" s="312" t="s">
        <v>503</v>
      </c>
      <c r="J32" s="312"/>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I52"/>
  <sheetViews>
    <sheetView view="pageBreakPreview" zoomScaleNormal="100" zoomScaleSheetLayoutView="100" workbookViewId="0">
      <selection activeCell="D7" sqref="D7"/>
    </sheetView>
  </sheetViews>
  <sheetFormatPr defaultRowHeight="13.5" x14ac:dyDescent="0.15"/>
  <cols>
    <col min="1" max="9" width="9.625" style="9" customWidth="1"/>
    <col min="10" max="16384" width="9" style="9"/>
  </cols>
  <sheetData>
    <row r="1" spans="1:9" ht="17.25" x14ac:dyDescent="0.15">
      <c r="A1" s="8" t="s">
        <v>508</v>
      </c>
    </row>
    <row r="2" spans="1:9" ht="17.25" x14ac:dyDescent="0.15">
      <c r="A2" s="8"/>
    </row>
    <row r="3" spans="1:9" s="10" customFormat="1" ht="14.25" x14ac:dyDescent="0.15"/>
    <row r="4" spans="1:9" s="10" customFormat="1" ht="14.25" x14ac:dyDescent="0.15">
      <c r="C4" s="402"/>
      <c r="D4" s="403"/>
      <c r="E4" s="403"/>
      <c r="F4" s="10" t="s">
        <v>206</v>
      </c>
    </row>
    <row r="5" spans="1:9" s="10" customFormat="1" ht="14.25" x14ac:dyDescent="0.15"/>
    <row r="6" spans="1:9" s="10" customFormat="1" ht="14.25" x14ac:dyDescent="0.15"/>
    <row r="7" spans="1:9" s="10" customFormat="1" ht="14.25" x14ac:dyDescent="0.15"/>
    <row r="8" spans="1:9" ht="17.25" x14ac:dyDescent="0.15">
      <c r="A8" s="8"/>
      <c r="F8" s="11"/>
      <c r="G8" s="404"/>
      <c r="H8" s="404"/>
      <c r="I8" s="404"/>
    </row>
    <row r="9" spans="1:9" ht="18" thickBot="1" x14ac:dyDescent="0.2">
      <c r="A9" s="8"/>
    </row>
    <row r="10" spans="1:9" ht="15" customHeight="1" x14ac:dyDescent="0.15">
      <c r="A10" s="415" t="s">
        <v>9</v>
      </c>
      <c r="B10" s="416"/>
      <c r="C10" s="413"/>
      <c r="D10" s="413"/>
      <c r="E10" s="413"/>
      <c r="F10" s="413"/>
      <c r="G10" s="413"/>
      <c r="H10" s="413"/>
      <c r="I10" s="414"/>
    </row>
    <row r="11" spans="1:9" ht="15" customHeight="1" x14ac:dyDescent="0.15">
      <c r="A11" s="405" t="s">
        <v>2</v>
      </c>
      <c r="B11" s="406"/>
      <c r="C11" s="407"/>
      <c r="D11" s="407"/>
      <c r="E11" s="407"/>
      <c r="F11" s="407"/>
      <c r="G11" s="407"/>
      <c r="H11" s="407"/>
      <c r="I11" s="408"/>
    </row>
    <row r="12" spans="1:9" ht="40.5" customHeight="1" thickBot="1" x14ac:dyDescent="0.2">
      <c r="A12" s="409" t="s">
        <v>11</v>
      </c>
      <c r="B12" s="410"/>
      <c r="C12" s="411"/>
      <c r="D12" s="411"/>
      <c r="E12" s="411"/>
      <c r="F12" s="411"/>
      <c r="G12" s="411"/>
      <c r="H12" s="411"/>
      <c r="I12" s="412"/>
    </row>
    <row r="13" spans="1:9" ht="15" customHeight="1" x14ac:dyDescent="0.15">
      <c r="A13" s="12" t="s">
        <v>33</v>
      </c>
      <c r="B13" s="436"/>
      <c r="C13" s="436"/>
      <c r="D13" s="436"/>
      <c r="E13" s="436"/>
      <c r="F13" s="434" t="s">
        <v>12</v>
      </c>
      <c r="G13" s="417" t="s">
        <v>13</v>
      </c>
      <c r="H13" s="418"/>
      <c r="I13" s="419"/>
    </row>
    <row r="14" spans="1:9" ht="15" customHeight="1" x14ac:dyDescent="0.15">
      <c r="A14" s="426" t="s">
        <v>3</v>
      </c>
      <c r="B14" s="421"/>
      <c r="C14" s="421"/>
      <c r="D14" s="421"/>
      <c r="E14" s="421"/>
      <c r="F14" s="435"/>
      <c r="G14" s="420"/>
      <c r="H14" s="421"/>
      <c r="I14" s="422"/>
    </row>
    <row r="15" spans="1:9" ht="15" customHeight="1" x14ac:dyDescent="0.15">
      <c r="A15" s="427"/>
      <c r="B15" s="421"/>
      <c r="C15" s="421"/>
      <c r="D15" s="421"/>
      <c r="E15" s="421"/>
      <c r="F15" s="435"/>
      <c r="G15" s="420"/>
      <c r="H15" s="421"/>
      <c r="I15" s="422"/>
    </row>
    <row r="16" spans="1:9" ht="15" customHeight="1" x14ac:dyDescent="0.15">
      <c r="A16" s="426" t="s">
        <v>14</v>
      </c>
      <c r="B16" s="428" t="s">
        <v>15</v>
      </c>
      <c r="C16" s="429"/>
      <c r="D16" s="429"/>
      <c r="E16" s="429"/>
      <c r="F16" s="429"/>
      <c r="G16" s="429"/>
      <c r="H16" s="429"/>
      <c r="I16" s="430"/>
    </row>
    <row r="17" spans="1:9" ht="15" customHeight="1" x14ac:dyDescent="0.15">
      <c r="A17" s="427"/>
      <c r="B17" s="431"/>
      <c r="C17" s="432"/>
      <c r="D17" s="432"/>
      <c r="E17" s="432"/>
      <c r="F17" s="432"/>
      <c r="G17" s="432"/>
      <c r="H17" s="432"/>
      <c r="I17" s="433"/>
    </row>
    <row r="18" spans="1:9" ht="15" customHeight="1" thickBot="1" x14ac:dyDescent="0.2">
      <c r="A18" s="13" t="s">
        <v>16</v>
      </c>
      <c r="B18" s="423"/>
      <c r="C18" s="424"/>
      <c r="D18" s="424"/>
      <c r="E18" s="424"/>
      <c r="F18" s="424"/>
      <c r="G18" s="424"/>
      <c r="H18" s="424"/>
      <c r="I18" s="425"/>
    </row>
    <row r="19" spans="1:9" ht="15" customHeight="1" x14ac:dyDescent="0.15">
      <c r="A19" s="439" t="s">
        <v>17</v>
      </c>
      <c r="B19" s="440"/>
      <c r="C19" s="440"/>
      <c r="D19" s="440"/>
      <c r="E19" s="440"/>
      <c r="F19" s="440"/>
      <c r="G19" s="440"/>
      <c r="H19" s="440"/>
      <c r="I19" s="441"/>
    </row>
    <row r="20" spans="1:9" ht="15" customHeight="1" x14ac:dyDescent="0.15">
      <c r="A20" s="442" t="s">
        <v>18</v>
      </c>
      <c r="B20" s="443"/>
      <c r="C20" s="444"/>
      <c r="D20" s="445" t="s">
        <v>19</v>
      </c>
      <c r="E20" s="443"/>
      <c r="F20" s="444"/>
      <c r="G20" s="443" t="s">
        <v>20</v>
      </c>
      <c r="H20" s="443"/>
      <c r="I20" s="446"/>
    </row>
    <row r="21" spans="1:9" ht="15" customHeight="1" x14ac:dyDescent="0.15">
      <c r="A21" s="447"/>
      <c r="B21" s="448"/>
      <c r="C21" s="449"/>
      <c r="D21" s="450"/>
      <c r="E21" s="448"/>
      <c r="F21" s="449"/>
      <c r="G21" s="448"/>
      <c r="H21" s="448"/>
      <c r="I21" s="451"/>
    </row>
    <row r="22" spans="1:9" ht="15" customHeight="1" x14ac:dyDescent="0.15">
      <c r="A22" s="437"/>
      <c r="B22" s="421"/>
      <c r="C22" s="438"/>
      <c r="D22" s="420"/>
      <c r="E22" s="421"/>
      <c r="F22" s="438"/>
      <c r="G22" s="421"/>
      <c r="H22" s="421"/>
      <c r="I22" s="422"/>
    </row>
    <row r="23" spans="1:9" ht="15" customHeight="1" x14ac:dyDescent="0.15">
      <c r="A23" s="437"/>
      <c r="B23" s="421"/>
      <c r="C23" s="438"/>
      <c r="D23" s="420"/>
      <c r="E23" s="421"/>
      <c r="F23" s="438"/>
      <c r="G23" s="421"/>
      <c r="H23" s="421"/>
      <c r="I23" s="422"/>
    </row>
    <row r="24" spans="1:9" ht="15" customHeight="1" x14ac:dyDescent="0.15">
      <c r="A24" s="437"/>
      <c r="B24" s="421"/>
      <c r="C24" s="438"/>
      <c r="D24" s="420"/>
      <c r="E24" s="421"/>
      <c r="F24" s="438"/>
      <c r="G24" s="421"/>
      <c r="H24" s="421"/>
      <c r="I24" s="422"/>
    </row>
    <row r="25" spans="1:9" ht="15" customHeight="1" x14ac:dyDescent="0.15">
      <c r="A25" s="437"/>
      <c r="B25" s="421"/>
      <c r="C25" s="438"/>
      <c r="D25" s="420"/>
      <c r="E25" s="421"/>
      <c r="F25" s="438"/>
      <c r="G25" s="421"/>
      <c r="H25" s="421"/>
      <c r="I25" s="422"/>
    </row>
    <row r="26" spans="1:9" ht="15" customHeight="1" x14ac:dyDescent="0.15">
      <c r="A26" s="437"/>
      <c r="B26" s="421"/>
      <c r="C26" s="438"/>
      <c r="D26" s="420"/>
      <c r="E26" s="421"/>
      <c r="F26" s="438"/>
      <c r="G26" s="421"/>
      <c r="H26" s="421"/>
      <c r="I26" s="422"/>
    </row>
    <row r="27" spans="1:9" ht="15" customHeight="1" x14ac:dyDescent="0.15">
      <c r="A27" s="437"/>
      <c r="B27" s="421"/>
      <c r="C27" s="438"/>
      <c r="D27" s="420"/>
      <c r="E27" s="421"/>
      <c r="F27" s="438"/>
      <c r="G27" s="421"/>
      <c r="H27" s="421"/>
      <c r="I27" s="422"/>
    </row>
    <row r="28" spans="1:9" ht="15" customHeight="1" x14ac:dyDescent="0.15">
      <c r="A28" s="437"/>
      <c r="B28" s="421"/>
      <c r="C28" s="438"/>
      <c r="D28" s="420"/>
      <c r="E28" s="421"/>
      <c r="F28" s="438"/>
      <c r="G28" s="421"/>
      <c r="H28" s="421"/>
      <c r="I28" s="422"/>
    </row>
    <row r="29" spans="1:9" ht="15" customHeight="1" x14ac:dyDescent="0.15">
      <c r="A29" s="437"/>
      <c r="B29" s="421"/>
      <c r="C29" s="438"/>
      <c r="D29" s="420"/>
      <c r="E29" s="421"/>
      <c r="F29" s="438"/>
      <c r="G29" s="421"/>
      <c r="H29" s="421"/>
      <c r="I29" s="422"/>
    </row>
    <row r="30" spans="1:9" ht="15" customHeight="1" thickBot="1" x14ac:dyDescent="0.2">
      <c r="A30" s="452"/>
      <c r="B30" s="453"/>
      <c r="C30" s="454"/>
      <c r="D30" s="455"/>
      <c r="E30" s="453"/>
      <c r="F30" s="454"/>
      <c r="G30" s="455"/>
      <c r="H30" s="453"/>
      <c r="I30" s="469"/>
    </row>
    <row r="31" spans="1:9" ht="15" customHeight="1" x14ac:dyDescent="0.15">
      <c r="A31" s="439" t="s">
        <v>21</v>
      </c>
      <c r="B31" s="440"/>
      <c r="C31" s="440"/>
      <c r="D31" s="440"/>
      <c r="E31" s="440"/>
      <c r="F31" s="440"/>
      <c r="G31" s="440"/>
      <c r="H31" s="440"/>
      <c r="I31" s="441"/>
    </row>
    <row r="32" spans="1:9" ht="15" customHeight="1" x14ac:dyDescent="0.15">
      <c r="A32" s="442" t="s">
        <v>22</v>
      </c>
      <c r="B32" s="443"/>
      <c r="C32" s="443"/>
      <c r="D32" s="444"/>
      <c r="E32" s="445" t="s">
        <v>23</v>
      </c>
      <c r="F32" s="443"/>
      <c r="G32" s="443"/>
      <c r="H32" s="443"/>
      <c r="I32" s="446"/>
    </row>
    <row r="33" spans="1:9" ht="15" customHeight="1" x14ac:dyDescent="0.15">
      <c r="A33" s="447"/>
      <c r="B33" s="448"/>
      <c r="C33" s="448"/>
      <c r="D33" s="449"/>
      <c r="E33" s="450"/>
      <c r="F33" s="448"/>
      <c r="G33" s="448"/>
      <c r="H33" s="448"/>
      <c r="I33" s="451"/>
    </row>
    <row r="34" spans="1:9" ht="15" customHeight="1" x14ac:dyDescent="0.15">
      <c r="A34" s="437"/>
      <c r="B34" s="421"/>
      <c r="C34" s="421"/>
      <c r="D34" s="438"/>
      <c r="E34" s="420"/>
      <c r="F34" s="421"/>
      <c r="G34" s="421"/>
      <c r="H34" s="421"/>
      <c r="I34" s="422"/>
    </row>
    <row r="35" spans="1:9" ht="15" customHeight="1" x14ac:dyDescent="0.15">
      <c r="A35" s="437"/>
      <c r="B35" s="421"/>
      <c r="C35" s="421"/>
      <c r="D35" s="438"/>
      <c r="E35" s="420"/>
      <c r="F35" s="421"/>
      <c r="G35" s="421"/>
      <c r="H35" s="421"/>
      <c r="I35" s="422"/>
    </row>
    <row r="36" spans="1:9" ht="15" customHeight="1" x14ac:dyDescent="0.15">
      <c r="A36" s="437"/>
      <c r="B36" s="421"/>
      <c r="C36" s="421"/>
      <c r="D36" s="438"/>
      <c r="E36" s="420"/>
      <c r="F36" s="421"/>
      <c r="G36" s="421"/>
      <c r="H36" s="421"/>
      <c r="I36" s="422"/>
    </row>
    <row r="37" spans="1:9" ht="15" customHeight="1" thickBot="1" x14ac:dyDescent="0.2">
      <c r="A37" s="452"/>
      <c r="B37" s="453"/>
      <c r="C37" s="453"/>
      <c r="D37" s="454"/>
      <c r="E37" s="455"/>
      <c r="F37" s="453"/>
      <c r="G37" s="453"/>
      <c r="H37" s="453"/>
      <c r="I37" s="469"/>
    </row>
    <row r="38" spans="1:9" ht="15" customHeight="1" x14ac:dyDescent="0.15">
      <c r="A38" s="470" t="s">
        <v>24</v>
      </c>
      <c r="B38" s="471"/>
      <c r="C38" s="471"/>
      <c r="D38" s="471"/>
      <c r="E38" s="471"/>
      <c r="F38" s="471"/>
      <c r="G38" s="471"/>
      <c r="H38" s="471"/>
      <c r="I38" s="472"/>
    </row>
    <row r="39" spans="1:9" ht="15" customHeight="1" x14ac:dyDescent="0.15">
      <c r="A39" s="473" t="s">
        <v>25</v>
      </c>
      <c r="B39" s="474"/>
      <c r="C39" s="474"/>
      <c r="D39" s="474"/>
      <c r="E39" s="14" t="s">
        <v>26</v>
      </c>
      <c r="F39" s="14"/>
      <c r="G39" s="14"/>
      <c r="H39" s="14"/>
      <c r="I39" s="15"/>
    </row>
    <row r="40" spans="1:9" ht="15" customHeight="1" x14ac:dyDescent="0.15">
      <c r="A40" s="473"/>
      <c r="B40" s="474"/>
      <c r="C40" s="474"/>
      <c r="D40" s="474"/>
      <c r="E40" s="14" t="s">
        <v>26</v>
      </c>
      <c r="F40" s="14"/>
      <c r="G40" s="14"/>
      <c r="H40" s="14"/>
      <c r="I40" s="15"/>
    </row>
    <row r="41" spans="1:9" ht="15" customHeight="1" x14ac:dyDescent="0.15">
      <c r="A41" s="473"/>
      <c r="B41" s="474"/>
      <c r="C41" s="474"/>
      <c r="D41" s="474"/>
      <c r="E41" s="475" t="s">
        <v>27</v>
      </c>
      <c r="F41" s="475"/>
      <c r="G41" s="475"/>
      <c r="H41" s="475"/>
      <c r="I41" s="476"/>
    </row>
    <row r="42" spans="1:9" ht="15" customHeight="1" x14ac:dyDescent="0.15">
      <c r="A42" s="464" t="s">
        <v>28</v>
      </c>
      <c r="B42" s="465"/>
      <c r="C42" s="465"/>
      <c r="D42" s="465"/>
      <c r="E42" s="428" t="s">
        <v>29</v>
      </c>
      <c r="F42" s="429"/>
      <c r="G42" s="429"/>
      <c r="H42" s="429"/>
      <c r="I42" s="430"/>
    </row>
    <row r="43" spans="1:9" ht="15" customHeight="1" x14ac:dyDescent="0.15">
      <c r="A43" s="464"/>
      <c r="B43" s="465"/>
      <c r="C43" s="465"/>
      <c r="D43" s="465"/>
      <c r="E43" s="466"/>
      <c r="F43" s="467"/>
      <c r="G43" s="467"/>
      <c r="H43" s="467"/>
      <c r="I43" s="468"/>
    </row>
    <row r="44" spans="1:9" ht="15" customHeight="1" x14ac:dyDescent="0.15">
      <c r="A44" s="456" t="s">
        <v>30</v>
      </c>
      <c r="B44" s="457"/>
      <c r="C44" s="457"/>
      <c r="D44" s="457"/>
      <c r="E44" s="460"/>
      <c r="F44" s="460"/>
      <c r="G44" s="460"/>
      <c r="H44" s="460"/>
      <c r="I44" s="461"/>
    </row>
    <row r="45" spans="1:9" ht="15" customHeight="1" x14ac:dyDescent="0.15">
      <c r="A45" s="456"/>
      <c r="B45" s="457"/>
      <c r="C45" s="457"/>
      <c r="D45" s="457"/>
      <c r="E45" s="460"/>
      <c r="F45" s="460"/>
      <c r="G45" s="460"/>
      <c r="H45" s="460"/>
      <c r="I45" s="461"/>
    </row>
    <row r="46" spans="1:9" ht="15" customHeight="1" thickBot="1" x14ac:dyDescent="0.2">
      <c r="A46" s="458"/>
      <c r="B46" s="459"/>
      <c r="C46" s="459"/>
      <c r="D46" s="459"/>
      <c r="E46" s="462"/>
      <c r="F46" s="462"/>
      <c r="G46" s="462"/>
      <c r="H46" s="462"/>
      <c r="I46" s="463"/>
    </row>
    <row r="47" spans="1:9" ht="12" customHeight="1" x14ac:dyDescent="0.15">
      <c r="A47" s="16" t="s">
        <v>31</v>
      </c>
    </row>
    <row r="48" spans="1:9" ht="13.5" customHeight="1" x14ac:dyDescent="0.15">
      <c r="A48" s="16" t="s">
        <v>32</v>
      </c>
    </row>
    <row r="49" spans="1:1" x14ac:dyDescent="0.15">
      <c r="A49" s="16" t="s">
        <v>34</v>
      </c>
    </row>
    <row r="50" spans="1:1" x14ac:dyDescent="0.15">
      <c r="A50" s="16" t="s">
        <v>1</v>
      </c>
    </row>
    <row r="51" spans="1:1" x14ac:dyDescent="0.15">
      <c r="A51" s="16" t="s">
        <v>0</v>
      </c>
    </row>
    <row r="52" spans="1:1" x14ac:dyDescent="0.15">
      <c r="A52" s="16"/>
    </row>
  </sheetData>
  <mergeCells count="62">
    <mergeCell ref="D30:F30"/>
    <mergeCell ref="D29:F29"/>
    <mergeCell ref="A44:D46"/>
    <mergeCell ref="E44:I46"/>
    <mergeCell ref="A42:D43"/>
    <mergeCell ref="E42:I43"/>
    <mergeCell ref="E33:I37"/>
    <mergeCell ref="A33:D37"/>
    <mergeCell ref="A38:I38"/>
    <mergeCell ref="A39:D41"/>
    <mergeCell ref="E41:I41"/>
    <mergeCell ref="G29:I29"/>
    <mergeCell ref="G30:I30"/>
    <mergeCell ref="A31:I31"/>
    <mergeCell ref="A32:D32"/>
    <mergeCell ref="E32:I32"/>
    <mergeCell ref="A29:C29"/>
    <mergeCell ref="A30:C30"/>
    <mergeCell ref="G23:I23"/>
    <mergeCell ref="G24:I24"/>
    <mergeCell ref="G25:I25"/>
    <mergeCell ref="G26:I26"/>
    <mergeCell ref="G27:I27"/>
    <mergeCell ref="G28:I28"/>
    <mergeCell ref="D28:F28"/>
    <mergeCell ref="D27:F27"/>
    <mergeCell ref="D26:F26"/>
    <mergeCell ref="D25:F25"/>
    <mergeCell ref="D24:F24"/>
    <mergeCell ref="D23:F23"/>
    <mergeCell ref="A23:C23"/>
    <mergeCell ref="A24:C24"/>
    <mergeCell ref="A25:C25"/>
    <mergeCell ref="A26:C26"/>
    <mergeCell ref="A27:C27"/>
    <mergeCell ref="A28:C28"/>
    <mergeCell ref="A19:I19"/>
    <mergeCell ref="A20:C20"/>
    <mergeCell ref="D20:F20"/>
    <mergeCell ref="G20:I20"/>
    <mergeCell ref="A21:C21"/>
    <mergeCell ref="A22:C22"/>
    <mergeCell ref="D22:F22"/>
    <mergeCell ref="D21:F21"/>
    <mergeCell ref="G21:I21"/>
    <mergeCell ref="G22:I22"/>
    <mergeCell ref="G13:I15"/>
    <mergeCell ref="B18:I18"/>
    <mergeCell ref="A14:A15"/>
    <mergeCell ref="A16:A17"/>
    <mergeCell ref="B16:I17"/>
    <mergeCell ref="F13:F15"/>
    <mergeCell ref="B14:E15"/>
    <mergeCell ref="B13:E13"/>
    <mergeCell ref="C4:E4"/>
    <mergeCell ref="G8:I8"/>
    <mergeCell ref="A11:B11"/>
    <mergeCell ref="C11:I11"/>
    <mergeCell ref="A12:B12"/>
    <mergeCell ref="C12:I12"/>
    <mergeCell ref="C10:I10"/>
    <mergeCell ref="A10:B10"/>
  </mergeCells>
  <phoneticPr fontId="2"/>
  <dataValidations count="1">
    <dataValidation type="list" allowBlank="1" showInputMessage="1" showErrorMessage="1" sqref="C4:E4" xr:uid="{0C736560-0C5F-4C39-AE2D-499670581E88}">
      <formula1>"管理者,サービス管理者,就労選択支援員,管理者・サービス管理者,管理者・就労選択支援員"</formula1>
    </dataValidation>
  </dataValidations>
  <pageMargins left="0.78740157480314965" right="0.43307086614173229" top="0.78740157480314965"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F5E0-2635-4CA8-9A42-C153ADDE620A}">
  <sheetPr>
    <tabColor indexed="45"/>
  </sheetPr>
  <dimension ref="A1:I52"/>
  <sheetViews>
    <sheetView view="pageBreakPreview" zoomScaleNormal="100" zoomScaleSheetLayoutView="100" workbookViewId="0">
      <selection activeCell="G4" sqref="G4"/>
    </sheetView>
  </sheetViews>
  <sheetFormatPr defaultRowHeight="13.5" x14ac:dyDescent="0.15"/>
  <cols>
    <col min="1" max="9" width="9.625" style="9" customWidth="1"/>
    <col min="10" max="16384" width="9" style="9"/>
  </cols>
  <sheetData>
    <row r="1" spans="1:9" ht="17.25" x14ac:dyDescent="0.15">
      <c r="A1" s="8" t="s">
        <v>508</v>
      </c>
    </row>
    <row r="2" spans="1:9" ht="17.25" x14ac:dyDescent="0.15">
      <c r="A2" s="8"/>
    </row>
    <row r="3" spans="1:9" s="10" customFormat="1" ht="14.25" x14ac:dyDescent="0.15"/>
    <row r="4" spans="1:9" s="10" customFormat="1" ht="14.25" x14ac:dyDescent="0.15">
      <c r="C4" s="402" t="s">
        <v>256</v>
      </c>
      <c r="D4" s="403"/>
      <c r="E4" s="403"/>
      <c r="F4" s="10" t="s">
        <v>206</v>
      </c>
    </row>
    <row r="5" spans="1:9" s="10" customFormat="1" ht="14.25" x14ac:dyDescent="0.15"/>
    <row r="6" spans="1:9" s="10" customFormat="1" ht="14.25" x14ac:dyDescent="0.15"/>
    <row r="7" spans="1:9" s="10" customFormat="1" ht="14.25" x14ac:dyDescent="0.15"/>
    <row r="8" spans="1:9" ht="17.25" x14ac:dyDescent="0.15">
      <c r="A8" s="8"/>
      <c r="F8" s="11"/>
      <c r="G8" s="404"/>
      <c r="H8" s="404"/>
      <c r="I8" s="404"/>
    </row>
    <row r="9" spans="1:9" ht="18" thickBot="1" x14ac:dyDescent="0.2">
      <c r="A9" s="8"/>
    </row>
    <row r="10" spans="1:9" ht="15" customHeight="1" x14ac:dyDescent="0.15">
      <c r="A10" s="415" t="s">
        <v>9</v>
      </c>
      <c r="B10" s="416"/>
      <c r="C10" s="413"/>
      <c r="D10" s="413"/>
      <c r="E10" s="413"/>
      <c r="F10" s="413"/>
      <c r="G10" s="413"/>
      <c r="H10" s="413"/>
      <c r="I10" s="414"/>
    </row>
    <row r="11" spans="1:9" ht="15" customHeight="1" x14ac:dyDescent="0.15">
      <c r="A11" s="405" t="s">
        <v>2</v>
      </c>
      <c r="B11" s="406"/>
      <c r="C11" s="407"/>
      <c r="D11" s="407"/>
      <c r="E11" s="407"/>
      <c r="F11" s="407"/>
      <c r="G11" s="407"/>
      <c r="H11" s="407"/>
      <c r="I11" s="408"/>
    </row>
    <row r="12" spans="1:9" ht="40.5" customHeight="1" thickBot="1" x14ac:dyDescent="0.2">
      <c r="A12" s="409" t="s">
        <v>11</v>
      </c>
      <c r="B12" s="410"/>
      <c r="C12" s="411"/>
      <c r="D12" s="411"/>
      <c r="E12" s="411"/>
      <c r="F12" s="411"/>
      <c r="G12" s="411"/>
      <c r="H12" s="411"/>
      <c r="I12" s="412"/>
    </row>
    <row r="13" spans="1:9" ht="15" customHeight="1" x14ac:dyDescent="0.15">
      <c r="A13" s="12" t="s">
        <v>33</v>
      </c>
      <c r="B13" s="436"/>
      <c r="C13" s="436"/>
      <c r="D13" s="436"/>
      <c r="E13" s="436"/>
      <c r="F13" s="434" t="s">
        <v>12</v>
      </c>
      <c r="G13" s="417" t="s">
        <v>13</v>
      </c>
      <c r="H13" s="418"/>
      <c r="I13" s="419"/>
    </row>
    <row r="14" spans="1:9" ht="15" customHeight="1" x14ac:dyDescent="0.15">
      <c r="A14" s="426" t="s">
        <v>3</v>
      </c>
      <c r="B14" s="421"/>
      <c r="C14" s="421"/>
      <c r="D14" s="421"/>
      <c r="E14" s="421"/>
      <c r="F14" s="435"/>
      <c r="G14" s="420"/>
      <c r="H14" s="421"/>
      <c r="I14" s="422"/>
    </row>
    <row r="15" spans="1:9" ht="15" customHeight="1" x14ac:dyDescent="0.15">
      <c r="A15" s="427"/>
      <c r="B15" s="421"/>
      <c r="C15" s="421"/>
      <c r="D15" s="421"/>
      <c r="E15" s="421"/>
      <c r="F15" s="435"/>
      <c r="G15" s="420"/>
      <c r="H15" s="421"/>
      <c r="I15" s="422"/>
    </row>
    <row r="16" spans="1:9" ht="15" customHeight="1" x14ac:dyDescent="0.15">
      <c r="A16" s="426" t="s">
        <v>14</v>
      </c>
      <c r="B16" s="428" t="s">
        <v>15</v>
      </c>
      <c r="C16" s="429"/>
      <c r="D16" s="429"/>
      <c r="E16" s="429"/>
      <c r="F16" s="429"/>
      <c r="G16" s="429"/>
      <c r="H16" s="429"/>
      <c r="I16" s="430"/>
    </row>
    <row r="17" spans="1:9" ht="15" customHeight="1" x14ac:dyDescent="0.15">
      <c r="A17" s="427"/>
      <c r="B17" s="431"/>
      <c r="C17" s="432"/>
      <c r="D17" s="432"/>
      <c r="E17" s="432"/>
      <c r="F17" s="432"/>
      <c r="G17" s="432"/>
      <c r="H17" s="432"/>
      <c r="I17" s="433"/>
    </row>
    <row r="18" spans="1:9" ht="15" customHeight="1" thickBot="1" x14ac:dyDescent="0.2">
      <c r="A18" s="13" t="s">
        <v>16</v>
      </c>
      <c r="B18" s="423"/>
      <c r="C18" s="424"/>
      <c r="D18" s="424"/>
      <c r="E18" s="424"/>
      <c r="F18" s="424"/>
      <c r="G18" s="424"/>
      <c r="H18" s="424"/>
      <c r="I18" s="425"/>
    </row>
    <row r="19" spans="1:9" ht="15" customHeight="1" x14ac:dyDescent="0.15">
      <c r="A19" s="439" t="s">
        <v>17</v>
      </c>
      <c r="B19" s="440"/>
      <c r="C19" s="440"/>
      <c r="D19" s="440"/>
      <c r="E19" s="440"/>
      <c r="F19" s="440"/>
      <c r="G19" s="440"/>
      <c r="H19" s="440"/>
      <c r="I19" s="441"/>
    </row>
    <row r="20" spans="1:9" ht="15" customHeight="1" x14ac:dyDescent="0.15">
      <c r="A20" s="442" t="s">
        <v>18</v>
      </c>
      <c r="B20" s="443"/>
      <c r="C20" s="444"/>
      <c r="D20" s="445" t="s">
        <v>19</v>
      </c>
      <c r="E20" s="443"/>
      <c r="F20" s="444"/>
      <c r="G20" s="443" t="s">
        <v>20</v>
      </c>
      <c r="H20" s="443"/>
      <c r="I20" s="446"/>
    </row>
    <row r="21" spans="1:9" ht="15" customHeight="1" x14ac:dyDescent="0.15">
      <c r="A21" s="447" t="s">
        <v>247</v>
      </c>
      <c r="B21" s="448"/>
      <c r="C21" s="449"/>
      <c r="D21" s="450" t="s">
        <v>249</v>
      </c>
      <c r="E21" s="448"/>
      <c r="F21" s="449"/>
      <c r="G21" s="448" t="s">
        <v>208</v>
      </c>
      <c r="H21" s="448"/>
      <c r="I21" s="451"/>
    </row>
    <row r="22" spans="1:9" ht="15" customHeight="1" x14ac:dyDescent="0.15">
      <c r="A22" s="437" t="s">
        <v>248</v>
      </c>
      <c r="B22" s="421"/>
      <c r="C22" s="438"/>
      <c r="D22" s="420" t="s">
        <v>250</v>
      </c>
      <c r="E22" s="421"/>
      <c r="F22" s="438"/>
      <c r="G22" s="421" t="s">
        <v>251</v>
      </c>
      <c r="H22" s="421"/>
      <c r="I22" s="422"/>
    </row>
    <row r="23" spans="1:9" ht="15" customHeight="1" x14ac:dyDescent="0.15">
      <c r="A23" s="437"/>
      <c r="B23" s="421"/>
      <c r="C23" s="438"/>
      <c r="D23" s="420"/>
      <c r="E23" s="421"/>
      <c r="F23" s="438"/>
      <c r="G23" s="421"/>
      <c r="H23" s="421"/>
      <c r="I23" s="422"/>
    </row>
    <row r="24" spans="1:9" ht="15" customHeight="1" x14ac:dyDescent="0.15">
      <c r="A24" s="437"/>
      <c r="B24" s="421"/>
      <c r="C24" s="438"/>
      <c r="D24" s="420"/>
      <c r="E24" s="421"/>
      <c r="F24" s="438"/>
      <c r="G24" s="421"/>
      <c r="H24" s="421"/>
      <c r="I24" s="422"/>
    </row>
    <row r="25" spans="1:9" ht="15" customHeight="1" x14ac:dyDescent="0.15">
      <c r="A25" s="437"/>
      <c r="B25" s="421"/>
      <c r="C25" s="438"/>
      <c r="D25" s="420"/>
      <c r="E25" s="421"/>
      <c r="F25" s="438"/>
      <c r="G25" s="421"/>
      <c r="H25" s="421"/>
      <c r="I25" s="422"/>
    </row>
    <row r="26" spans="1:9" ht="15" customHeight="1" x14ac:dyDescent="0.15">
      <c r="A26" s="437"/>
      <c r="B26" s="421"/>
      <c r="C26" s="438"/>
      <c r="D26" s="420"/>
      <c r="E26" s="421"/>
      <c r="F26" s="438"/>
      <c r="G26" s="421"/>
      <c r="H26" s="421"/>
      <c r="I26" s="422"/>
    </row>
    <row r="27" spans="1:9" ht="15" customHeight="1" x14ac:dyDescent="0.15">
      <c r="A27" s="437"/>
      <c r="B27" s="421"/>
      <c r="C27" s="438"/>
      <c r="D27" s="420"/>
      <c r="E27" s="421"/>
      <c r="F27" s="438"/>
      <c r="G27" s="421"/>
      <c r="H27" s="421"/>
      <c r="I27" s="422"/>
    </row>
    <row r="28" spans="1:9" ht="15" customHeight="1" x14ac:dyDescent="0.15">
      <c r="A28" s="437"/>
      <c r="B28" s="421"/>
      <c r="C28" s="438"/>
      <c r="D28" s="420"/>
      <c r="E28" s="421"/>
      <c r="F28" s="438"/>
      <c r="G28" s="421"/>
      <c r="H28" s="421"/>
      <c r="I28" s="422"/>
    </row>
    <row r="29" spans="1:9" ht="15" customHeight="1" x14ac:dyDescent="0.15">
      <c r="A29" s="437"/>
      <c r="B29" s="421"/>
      <c r="C29" s="438"/>
      <c r="D29" s="420"/>
      <c r="E29" s="421"/>
      <c r="F29" s="438"/>
      <c r="G29" s="421"/>
      <c r="H29" s="421"/>
      <c r="I29" s="422"/>
    </row>
    <row r="30" spans="1:9" ht="15" customHeight="1" thickBot="1" x14ac:dyDescent="0.2">
      <c r="A30" s="452"/>
      <c r="B30" s="453"/>
      <c r="C30" s="454"/>
      <c r="D30" s="455"/>
      <c r="E30" s="453"/>
      <c r="F30" s="454"/>
      <c r="G30" s="455"/>
      <c r="H30" s="453"/>
      <c r="I30" s="469"/>
    </row>
    <row r="31" spans="1:9" ht="15" customHeight="1" x14ac:dyDescent="0.15">
      <c r="A31" s="439" t="s">
        <v>21</v>
      </c>
      <c r="B31" s="440"/>
      <c r="C31" s="440"/>
      <c r="D31" s="440"/>
      <c r="E31" s="440"/>
      <c r="F31" s="440"/>
      <c r="G31" s="440"/>
      <c r="H31" s="440"/>
      <c r="I31" s="441"/>
    </row>
    <row r="32" spans="1:9" ht="15" customHeight="1" x14ac:dyDescent="0.15">
      <c r="A32" s="442" t="s">
        <v>22</v>
      </c>
      <c r="B32" s="443"/>
      <c r="C32" s="443"/>
      <c r="D32" s="444"/>
      <c r="E32" s="445" t="s">
        <v>23</v>
      </c>
      <c r="F32" s="443"/>
      <c r="G32" s="443"/>
      <c r="H32" s="443"/>
      <c r="I32" s="446"/>
    </row>
    <row r="33" spans="1:9" ht="15" customHeight="1" x14ac:dyDescent="0.15">
      <c r="A33" s="484" t="s">
        <v>252</v>
      </c>
      <c r="B33" s="448"/>
      <c r="C33" s="448"/>
      <c r="D33" s="449"/>
      <c r="E33" s="485" t="s">
        <v>253</v>
      </c>
      <c r="F33" s="448"/>
      <c r="G33" s="448"/>
      <c r="H33" s="448"/>
      <c r="I33" s="451"/>
    </row>
    <row r="34" spans="1:9" ht="15" customHeight="1" x14ac:dyDescent="0.15">
      <c r="A34" s="437"/>
      <c r="B34" s="421"/>
      <c r="C34" s="421"/>
      <c r="D34" s="438"/>
      <c r="E34" s="420"/>
      <c r="F34" s="421"/>
      <c r="G34" s="421"/>
      <c r="H34" s="421"/>
      <c r="I34" s="422"/>
    </row>
    <row r="35" spans="1:9" ht="15" customHeight="1" x14ac:dyDescent="0.15">
      <c r="A35" s="437"/>
      <c r="B35" s="421"/>
      <c r="C35" s="421"/>
      <c r="D35" s="438"/>
      <c r="E35" s="420"/>
      <c r="F35" s="421"/>
      <c r="G35" s="421"/>
      <c r="H35" s="421"/>
      <c r="I35" s="422"/>
    </row>
    <row r="36" spans="1:9" ht="15" customHeight="1" x14ac:dyDescent="0.15">
      <c r="A36" s="437"/>
      <c r="B36" s="421"/>
      <c r="C36" s="421"/>
      <c r="D36" s="438"/>
      <c r="E36" s="420"/>
      <c r="F36" s="421"/>
      <c r="G36" s="421"/>
      <c r="H36" s="421"/>
      <c r="I36" s="422"/>
    </row>
    <row r="37" spans="1:9" ht="15" customHeight="1" thickBot="1" x14ac:dyDescent="0.2">
      <c r="A37" s="452"/>
      <c r="B37" s="453"/>
      <c r="C37" s="453"/>
      <c r="D37" s="454"/>
      <c r="E37" s="455"/>
      <c r="F37" s="453"/>
      <c r="G37" s="453"/>
      <c r="H37" s="453"/>
      <c r="I37" s="469"/>
    </row>
    <row r="38" spans="1:9" ht="15" customHeight="1" x14ac:dyDescent="0.15">
      <c r="A38" s="470" t="s">
        <v>24</v>
      </c>
      <c r="B38" s="471"/>
      <c r="C38" s="471"/>
      <c r="D38" s="471"/>
      <c r="E38" s="471"/>
      <c r="F38" s="471"/>
      <c r="G38" s="471"/>
      <c r="H38" s="471"/>
      <c r="I38" s="472"/>
    </row>
    <row r="39" spans="1:9" ht="15" customHeight="1" x14ac:dyDescent="0.15">
      <c r="A39" s="473" t="s">
        <v>25</v>
      </c>
      <c r="B39" s="474"/>
      <c r="C39" s="474"/>
      <c r="D39" s="474"/>
      <c r="E39" s="481" t="s">
        <v>254</v>
      </c>
      <c r="F39" s="482"/>
      <c r="G39" s="482"/>
      <c r="H39" s="482"/>
      <c r="I39" s="483"/>
    </row>
    <row r="40" spans="1:9" ht="15" customHeight="1" x14ac:dyDescent="0.15">
      <c r="A40" s="473"/>
      <c r="B40" s="474"/>
      <c r="C40" s="474"/>
      <c r="D40" s="474"/>
      <c r="E40" s="481" t="s">
        <v>255</v>
      </c>
      <c r="F40" s="482"/>
      <c r="G40" s="482"/>
      <c r="H40" s="482"/>
      <c r="I40" s="483"/>
    </row>
    <row r="41" spans="1:9" ht="15" customHeight="1" x14ac:dyDescent="0.15">
      <c r="A41" s="473"/>
      <c r="B41" s="474"/>
      <c r="C41" s="474"/>
      <c r="D41" s="474"/>
      <c r="E41" s="475" t="s">
        <v>27</v>
      </c>
      <c r="F41" s="475"/>
      <c r="G41" s="475"/>
      <c r="H41" s="475"/>
      <c r="I41" s="476"/>
    </row>
    <row r="42" spans="1:9" ht="15" customHeight="1" x14ac:dyDescent="0.15">
      <c r="A42" s="464" t="s">
        <v>28</v>
      </c>
      <c r="B42" s="465"/>
      <c r="C42" s="465"/>
      <c r="D42" s="465"/>
      <c r="E42" s="428" t="s">
        <v>29</v>
      </c>
      <c r="F42" s="429"/>
      <c r="G42" s="429"/>
      <c r="H42" s="429"/>
      <c r="I42" s="430"/>
    </row>
    <row r="43" spans="1:9" ht="15" customHeight="1" x14ac:dyDescent="0.15">
      <c r="A43" s="464"/>
      <c r="B43" s="465"/>
      <c r="C43" s="465"/>
      <c r="D43" s="465"/>
      <c r="E43" s="466"/>
      <c r="F43" s="467"/>
      <c r="G43" s="467"/>
      <c r="H43" s="467"/>
      <c r="I43" s="468"/>
    </row>
    <row r="44" spans="1:9" ht="15" customHeight="1" x14ac:dyDescent="0.15">
      <c r="A44" s="456" t="s">
        <v>30</v>
      </c>
      <c r="B44" s="457"/>
      <c r="C44" s="457"/>
      <c r="D44" s="457"/>
      <c r="E44" s="477" t="s">
        <v>246</v>
      </c>
      <c r="F44" s="478"/>
      <c r="G44" s="478"/>
      <c r="H44" s="478"/>
      <c r="I44" s="479"/>
    </row>
    <row r="45" spans="1:9" ht="15" customHeight="1" x14ac:dyDescent="0.15">
      <c r="A45" s="456"/>
      <c r="B45" s="457"/>
      <c r="C45" s="457"/>
      <c r="D45" s="457"/>
      <c r="E45" s="478"/>
      <c r="F45" s="478"/>
      <c r="G45" s="478"/>
      <c r="H45" s="478"/>
      <c r="I45" s="479"/>
    </row>
    <row r="46" spans="1:9" ht="15" customHeight="1" thickBot="1" x14ac:dyDescent="0.2">
      <c r="A46" s="458"/>
      <c r="B46" s="459"/>
      <c r="C46" s="459"/>
      <c r="D46" s="459"/>
      <c r="E46" s="410"/>
      <c r="F46" s="410"/>
      <c r="G46" s="410"/>
      <c r="H46" s="410"/>
      <c r="I46" s="480"/>
    </row>
    <row r="47" spans="1:9" ht="12" customHeight="1" x14ac:dyDescent="0.15">
      <c r="A47" s="16" t="s">
        <v>31</v>
      </c>
    </row>
    <row r="48" spans="1:9" ht="13.5" customHeight="1" x14ac:dyDescent="0.15">
      <c r="A48" s="16" t="s">
        <v>32</v>
      </c>
    </row>
    <row r="49" spans="1:1" x14ac:dyDescent="0.15">
      <c r="A49" s="16" t="s">
        <v>34</v>
      </c>
    </row>
    <row r="50" spans="1:1" x14ac:dyDescent="0.15">
      <c r="A50" s="16" t="s">
        <v>1</v>
      </c>
    </row>
    <row r="51" spans="1:1" x14ac:dyDescent="0.15">
      <c r="A51" s="16" t="s">
        <v>0</v>
      </c>
    </row>
    <row r="52" spans="1:1" x14ac:dyDescent="0.15">
      <c r="A52" s="16"/>
    </row>
  </sheetData>
  <mergeCells count="64">
    <mergeCell ref="C4:E4"/>
    <mergeCell ref="G8:I8"/>
    <mergeCell ref="A10:B10"/>
    <mergeCell ref="C10:I10"/>
    <mergeCell ref="A11:B11"/>
    <mergeCell ref="C11:I11"/>
    <mergeCell ref="A12:B12"/>
    <mergeCell ref="C12:I12"/>
    <mergeCell ref="B13:E13"/>
    <mergeCell ref="F13:F15"/>
    <mergeCell ref="G13:I15"/>
    <mergeCell ref="A14:A15"/>
    <mergeCell ref="B14:E15"/>
    <mergeCell ref="A16:A17"/>
    <mergeCell ref="B16:I17"/>
    <mergeCell ref="B18:I18"/>
    <mergeCell ref="A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8:I38"/>
    <mergeCell ref="A29:C29"/>
    <mergeCell ref="D29:F29"/>
    <mergeCell ref="G29:I29"/>
    <mergeCell ref="A30:C30"/>
    <mergeCell ref="D30:F30"/>
    <mergeCell ref="G30:I30"/>
    <mergeCell ref="A31:I31"/>
    <mergeCell ref="A32:D32"/>
    <mergeCell ref="E32:I32"/>
    <mergeCell ref="A33:D37"/>
    <mergeCell ref="E33:I37"/>
    <mergeCell ref="A39:D41"/>
    <mergeCell ref="E41:I41"/>
    <mergeCell ref="A42:D43"/>
    <mergeCell ref="E42:I43"/>
    <mergeCell ref="A44:D46"/>
    <mergeCell ref="E44:I46"/>
    <mergeCell ref="E39:I39"/>
    <mergeCell ref="E40:I40"/>
  </mergeCells>
  <phoneticPr fontId="2"/>
  <dataValidations count="1">
    <dataValidation type="list" allowBlank="1" showInputMessage="1" showErrorMessage="1" sqref="C4:E4" xr:uid="{D2D3295E-07AE-4E00-89FA-FE2C52018CE1}">
      <formula1>"管理者,サービス管理者,就労選択支援員,管理者・サービス管理者,管理者・就労選択支援員"</formula1>
    </dataValidation>
  </dataValidations>
  <pageMargins left="0.78740157480314965" right="0.43307086614173229" top="0.78740157480314965"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0"/>
  </sheetPr>
  <dimension ref="A1:K47"/>
  <sheetViews>
    <sheetView zoomScaleNormal="100" zoomScaleSheetLayoutView="75" workbookViewId="0">
      <selection activeCell="A2" sqref="A2:J2"/>
    </sheetView>
  </sheetViews>
  <sheetFormatPr defaultRowHeight="19.5" customHeight="1" x14ac:dyDescent="0.15"/>
  <cols>
    <col min="1" max="1" width="10" style="17" customWidth="1"/>
    <col min="2" max="3" width="4.375" style="17" customWidth="1"/>
    <col min="4" max="9" width="10" style="17" customWidth="1"/>
    <col min="10" max="10" width="10.625" style="17" customWidth="1"/>
    <col min="11" max="11" width="5" style="17" customWidth="1"/>
    <col min="12" max="16384" width="9" style="17"/>
  </cols>
  <sheetData>
    <row r="1" spans="1:11" ht="19.5" customHeight="1" x14ac:dyDescent="0.15">
      <c r="A1" s="17" t="s">
        <v>509</v>
      </c>
    </row>
    <row r="2" spans="1:11" ht="30" customHeight="1" x14ac:dyDescent="0.15">
      <c r="A2" s="488" t="s">
        <v>37</v>
      </c>
      <c r="B2" s="488"/>
      <c r="C2" s="488"/>
      <c r="D2" s="488"/>
      <c r="E2" s="488"/>
      <c r="F2" s="488"/>
      <c r="G2" s="488"/>
      <c r="H2" s="488"/>
      <c r="I2" s="488"/>
      <c r="J2" s="488"/>
      <c r="K2" s="18"/>
    </row>
    <row r="3" spans="1:11" s="165" customFormat="1" ht="15" customHeight="1" x14ac:dyDescent="0.15">
      <c r="A3" s="164"/>
      <c r="B3" s="164"/>
      <c r="C3" s="164"/>
      <c r="D3" s="164"/>
      <c r="E3" s="164"/>
      <c r="F3" s="164"/>
      <c r="G3" s="164"/>
      <c r="H3" s="164"/>
      <c r="I3" s="164"/>
      <c r="J3" s="164"/>
      <c r="K3" s="164"/>
    </row>
    <row r="4" spans="1:11" s="165" customFormat="1" ht="15" customHeight="1" x14ac:dyDescent="0.15">
      <c r="A4" s="164"/>
      <c r="B4" s="164"/>
      <c r="C4" s="164"/>
      <c r="D4" s="164"/>
      <c r="E4" s="164"/>
      <c r="F4" s="164"/>
      <c r="H4" s="164"/>
      <c r="I4" s="164"/>
      <c r="J4" s="166" t="s">
        <v>210</v>
      </c>
      <c r="K4" s="164"/>
    </row>
    <row r="5" spans="1:11" s="165" customFormat="1" ht="17.25" customHeight="1" x14ac:dyDescent="0.15">
      <c r="A5" s="165" t="s">
        <v>38</v>
      </c>
      <c r="D5" s="164"/>
    </row>
    <row r="6" spans="1:11" s="165" customFormat="1" ht="17.25" customHeight="1" x14ac:dyDescent="0.15">
      <c r="A6" s="165" t="s">
        <v>39</v>
      </c>
    </row>
    <row r="7" spans="1:11" s="165" customFormat="1" ht="17.25" customHeight="1" x14ac:dyDescent="0.15"/>
    <row r="8" spans="1:11" s="165" customFormat="1" ht="21.75" customHeight="1" x14ac:dyDescent="0.15">
      <c r="F8" s="165" t="s">
        <v>40</v>
      </c>
    </row>
    <row r="9" spans="1:11" s="165" customFormat="1" ht="21.75" customHeight="1" x14ac:dyDescent="0.15">
      <c r="F9" s="165" t="s">
        <v>41</v>
      </c>
    </row>
    <row r="10" spans="1:11" s="165" customFormat="1" ht="21.75" customHeight="1" x14ac:dyDescent="0.15">
      <c r="F10" s="165" t="s">
        <v>42</v>
      </c>
      <c r="J10" s="166" t="s">
        <v>36</v>
      </c>
    </row>
    <row r="11" spans="1:11" s="165" customFormat="1" ht="21.75" customHeight="1" x14ac:dyDescent="0.15">
      <c r="F11" s="165" t="s">
        <v>16</v>
      </c>
    </row>
    <row r="12" spans="1:11" s="165" customFormat="1" ht="22.5" customHeight="1" x14ac:dyDescent="0.15"/>
    <row r="13" spans="1:11" s="165" customFormat="1" ht="22.5" customHeight="1" x14ac:dyDescent="0.15">
      <c r="A13" s="165" t="s">
        <v>43</v>
      </c>
    </row>
    <row r="14" spans="1:11" s="165" customFormat="1" ht="6.75" customHeight="1" thickBot="1" x14ac:dyDescent="0.2"/>
    <row r="15" spans="1:11" s="165" customFormat="1" ht="30" customHeight="1" x14ac:dyDescent="0.15">
      <c r="A15" s="509" t="s">
        <v>44</v>
      </c>
      <c r="B15" s="510"/>
      <c r="C15" s="511"/>
      <c r="D15" s="167"/>
      <c r="E15" s="167"/>
      <c r="F15" s="167"/>
      <c r="G15" s="504" t="s">
        <v>45</v>
      </c>
      <c r="H15" s="504"/>
      <c r="I15" s="504"/>
      <c r="J15" s="505"/>
    </row>
    <row r="16" spans="1:11" s="165" customFormat="1" ht="36.75" customHeight="1" thickBot="1" x14ac:dyDescent="0.2">
      <c r="A16" s="512" t="s">
        <v>46</v>
      </c>
      <c r="B16" s="513"/>
      <c r="C16" s="514"/>
      <c r="D16" s="168"/>
      <c r="E16" s="168"/>
      <c r="F16" s="168"/>
      <c r="G16" s="168"/>
      <c r="H16" s="168"/>
      <c r="I16" s="168"/>
      <c r="J16" s="169"/>
    </row>
    <row r="17" spans="1:10" s="165" customFormat="1" ht="37.5" customHeight="1" thickTop="1" x14ac:dyDescent="0.15">
      <c r="A17" s="515" t="s">
        <v>47</v>
      </c>
      <c r="B17" s="516"/>
      <c r="C17" s="517"/>
      <c r="J17" s="170"/>
    </row>
    <row r="18" spans="1:10" s="165" customFormat="1" ht="22.5" customHeight="1" x14ac:dyDescent="0.15">
      <c r="A18" s="518"/>
      <c r="B18" s="519"/>
      <c r="C18" s="520"/>
      <c r="D18" s="506" t="s">
        <v>48</v>
      </c>
      <c r="E18" s="507"/>
      <c r="F18" s="507"/>
      <c r="G18" s="507"/>
      <c r="H18" s="507"/>
      <c r="I18" s="507"/>
      <c r="J18" s="508"/>
    </row>
    <row r="19" spans="1:10" s="165" customFormat="1" ht="36.75" customHeight="1" x14ac:dyDescent="0.15">
      <c r="A19" s="527" t="s">
        <v>49</v>
      </c>
      <c r="B19" s="528"/>
      <c r="C19" s="529"/>
      <c r="D19" s="524" t="s">
        <v>50</v>
      </c>
      <c r="E19" s="525"/>
      <c r="F19" s="525"/>
      <c r="G19" s="525"/>
      <c r="H19" s="525"/>
      <c r="I19" s="525"/>
      <c r="J19" s="526"/>
    </row>
    <row r="20" spans="1:10" s="165" customFormat="1" ht="36.75" customHeight="1" x14ac:dyDescent="0.15">
      <c r="A20" s="533" t="s">
        <v>51</v>
      </c>
      <c r="B20" s="534"/>
      <c r="C20" s="535"/>
      <c r="D20" s="501" t="s">
        <v>50</v>
      </c>
      <c r="E20" s="502"/>
      <c r="F20" s="502"/>
      <c r="G20" s="502"/>
      <c r="H20" s="502"/>
      <c r="I20" s="502"/>
      <c r="J20" s="503"/>
    </row>
    <row r="21" spans="1:10" s="165" customFormat="1" ht="36.75" customHeight="1" x14ac:dyDescent="0.15">
      <c r="A21" s="521" t="s">
        <v>52</v>
      </c>
      <c r="B21" s="522"/>
      <c r="C21" s="523"/>
      <c r="D21" s="530" t="s">
        <v>53</v>
      </c>
      <c r="E21" s="531"/>
      <c r="F21" s="531"/>
      <c r="G21" s="531"/>
      <c r="H21" s="531"/>
      <c r="I21" s="531"/>
      <c r="J21" s="532"/>
    </row>
    <row r="22" spans="1:10" s="165" customFormat="1" ht="30" customHeight="1" x14ac:dyDescent="0.15">
      <c r="A22" s="489" t="s">
        <v>54</v>
      </c>
      <c r="B22" s="490"/>
      <c r="C22" s="491"/>
      <c r="D22" s="498" t="s">
        <v>55</v>
      </c>
      <c r="E22" s="499"/>
      <c r="F22" s="499"/>
      <c r="G22" s="499"/>
      <c r="H22" s="499"/>
      <c r="I22" s="499"/>
      <c r="J22" s="500"/>
    </row>
    <row r="23" spans="1:10" s="165" customFormat="1" ht="30" customHeight="1" x14ac:dyDescent="0.15">
      <c r="A23" s="492"/>
      <c r="B23" s="493"/>
      <c r="C23" s="494"/>
      <c r="J23" s="170"/>
    </row>
    <row r="24" spans="1:10" s="165" customFormat="1" ht="38.25" customHeight="1" thickBot="1" x14ac:dyDescent="0.2">
      <c r="A24" s="495"/>
      <c r="B24" s="496"/>
      <c r="C24" s="497"/>
      <c r="D24" s="171"/>
      <c r="E24" s="171"/>
      <c r="F24" s="171"/>
      <c r="G24" s="171"/>
      <c r="H24" s="171"/>
      <c r="I24" s="171"/>
      <c r="J24" s="172"/>
    </row>
    <row r="25" spans="1:10" s="173" customFormat="1" ht="15" customHeight="1" x14ac:dyDescent="0.15">
      <c r="A25" s="173" t="s">
        <v>56</v>
      </c>
    </row>
    <row r="26" spans="1:10" s="173" customFormat="1" ht="15" customHeight="1" x14ac:dyDescent="0.15">
      <c r="A26" s="173" t="s">
        <v>57</v>
      </c>
    </row>
    <row r="27" spans="1:10" s="173" customFormat="1" ht="63" customHeight="1" x14ac:dyDescent="0.15">
      <c r="A27" s="487" t="s">
        <v>58</v>
      </c>
      <c r="B27" s="487"/>
      <c r="C27" s="487"/>
      <c r="D27" s="487"/>
      <c r="E27" s="487"/>
      <c r="F27" s="487"/>
      <c r="G27" s="487"/>
      <c r="H27" s="487"/>
      <c r="I27" s="487"/>
      <c r="J27" s="487"/>
    </row>
    <row r="28" spans="1:10" s="173" customFormat="1" ht="15" customHeight="1" x14ac:dyDescent="0.15">
      <c r="A28" s="487" t="s">
        <v>175</v>
      </c>
      <c r="B28" s="487"/>
      <c r="C28" s="487"/>
      <c r="D28" s="487"/>
      <c r="E28" s="487"/>
      <c r="F28" s="487"/>
      <c r="G28" s="487"/>
      <c r="H28" s="487"/>
      <c r="I28" s="487"/>
      <c r="J28" s="487"/>
    </row>
    <row r="29" spans="1:10" s="173" customFormat="1" ht="22.5" customHeight="1" x14ac:dyDescent="0.15">
      <c r="A29" s="486" t="s">
        <v>59</v>
      </c>
      <c r="B29" s="486"/>
      <c r="C29" s="486"/>
      <c r="D29" s="486"/>
      <c r="E29" s="486"/>
      <c r="F29" s="486"/>
      <c r="G29" s="486"/>
      <c r="H29" s="486"/>
      <c r="I29" s="486"/>
      <c r="J29" s="486"/>
    </row>
    <row r="30" spans="1:10" s="173" customFormat="1" ht="15" customHeight="1" x14ac:dyDescent="0.15">
      <c r="A30" s="486" t="s">
        <v>60</v>
      </c>
      <c r="B30" s="486"/>
      <c r="C30" s="486"/>
      <c r="D30" s="486"/>
      <c r="E30" s="486"/>
      <c r="F30" s="486"/>
      <c r="G30" s="486"/>
      <c r="H30" s="486"/>
      <c r="I30" s="486"/>
      <c r="J30" s="486"/>
    </row>
    <row r="31" spans="1:10" s="19" customFormat="1" ht="15" customHeight="1" x14ac:dyDescent="0.15">
      <c r="B31" s="20"/>
      <c r="C31" s="21"/>
      <c r="D31" s="21"/>
      <c r="E31" s="21"/>
      <c r="F31" s="21"/>
      <c r="G31" s="21"/>
      <c r="H31" s="21"/>
      <c r="I31" s="21"/>
      <c r="J31" s="21"/>
    </row>
    <row r="32" spans="1:10" s="19" customFormat="1" ht="15" customHeight="1" x14ac:dyDescent="0.15">
      <c r="B32" s="20"/>
      <c r="C32" s="21"/>
      <c r="D32" s="21"/>
      <c r="E32" s="21"/>
      <c r="F32" s="21"/>
      <c r="G32" s="21"/>
      <c r="H32" s="21"/>
      <c r="I32" s="21"/>
      <c r="J32" s="21"/>
    </row>
    <row r="33" spans="2:10" s="24" customFormat="1" ht="15" customHeight="1" x14ac:dyDescent="0.15">
      <c r="B33" s="22"/>
      <c r="C33" s="23"/>
      <c r="D33" s="23"/>
      <c r="E33" s="23"/>
      <c r="F33" s="23"/>
      <c r="G33" s="23"/>
      <c r="H33" s="23"/>
      <c r="I33" s="23"/>
      <c r="J33" s="23"/>
    </row>
    <row r="34" spans="2:10" s="24" customFormat="1" ht="15" customHeight="1" x14ac:dyDescent="0.15">
      <c r="B34" s="22"/>
      <c r="C34" s="23"/>
      <c r="D34" s="23"/>
      <c r="E34" s="23"/>
      <c r="F34" s="23"/>
      <c r="G34" s="23"/>
      <c r="H34" s="23"/>
      <c r="I34" s="23"/>
      <c r="J34" s="23"/>
    </row>
    <row r="35" spans="2:10" s="24" customFormat="1" ht="15" customHeight="1" x14ac:dyDescent="0.15">
      <c r="B35" s="25"/>
    </row>
    <row r="36" spans="2:10" s="24" customFormat="1" ht="15" customHeight="1" x14ac:dyDescent="0.15"/>
    <row r="37" spans="2:10" s="24" customFormat="1" ht="15" customHeight="1" x14ac:dyDescent="0.15"/>
    <row r="38" spans="2:10" s="24" customFormat="1" ht="15" customHeight="1" x14ac:dyDescent="0.15"/>
    <row r="39" spans="2:10" s="24" customFormat="1" ht="15" customHeight="1" x14ac:dyDescent="0.15"/>
    <row r="40" spans="2:10" s="24" customFormat="1" ht="15" customHeight="1" x14ac:dyDescent="0.15"/>
    <row r="41" spans="2:10" s="24" customFormat="1" ht="15" customHeight="1" x14ac:dyDescent="0.15"/>
    <row r="42" spans="2:10" s="24" customFormat="1" ht="15" customHeight="1" x14ac:dyDescent="0.15"/>
    <row r="43" spans="2:10" s="24" customFormat="1" ht="15" customHeight="1" x14ac:dyDescent="0.15"/>
    <row r="44" spans="2:10" s="24" customFormat="1" ht="15" customHeight="1" x14ac:dyDescent="0.15"/>
    <row r="45" spans="2:10" s="24" customFormat="1" ht="15" customHeight="1" x14ac:dyDescent="0.15"/>
    <row r="46" spans="2:10" s="24" customFormat="1" ht="15" customHeight="1" x14ac:dyDescent="0.15"/>
    <row r="47" spans="2:10" s="24" customFormat="1" ht="15" customHeight="1" x14ac:dyDescent="0.15"/>
  </sheetData>
  <mergeCells count="18">
    <mergeCell ref="D21:J21"/>
    <mergeCell ref="A20:C20"/>
    <mergeCell ref="A30:J30"/>
    <mergeCell ref="A27:J27"/>
    <mergeCell ref="A29:J29"/>
    <mergeCell ref="A28:J28"/>
    <mergeCell ref="A2:J2"/>
    <mergeCell ref="A22:C24"/>
    <mergeCell ref="D22:J22"/>
    <mergeCell ref="D20:J20"/>
    <mergeCell ref="G15:J15"/>
    <mergeCell ref="D18:J18"/>
    <mergeCell ref="A15:C15"/>
    <mergeCell ref="A16:C16"/>
    <mergeCell ref="A17:C18"/>
    <mergeCell ref="A21:C21"/>
    <mergeCell ref="D19:J19"/>
    <mergeCell ref="A19:C19"/>
  </mergeCells>
  <phoneticPr fontId="2"/>
  <pageMargins left="0.59055118110236227" right="0.59055118110236227" top="0.59055118110236227" bottom="0.5905511811023622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0"/>
    <pageSetUpPr fitToPage="1"/>
  </sheetPr>
  <dimension ref="A1:AC35"/>
  <sheetViews>
    <sheetView zoomScaleNormal="100" zoomScaleSheetLayoutView="75" workbookViewId="0">
      <selection activeCell="A2" sqref="A2"/>
    </sheetView>
  </sheetViews>
  <sheetFormatPr defaultRowHeight="15.95" customHeight="1" x14ac:dyDescent="0.15"/>
  <cols>
    <col min="1" max="27" width="4.625" style="26" customWidth="1"/>
    <col min="28" max="29" width="3.125" style="26" customWidth="1"/>
    <col min="30" max="16384" width="9" style="26"/>
  </cols>
  <sheetData>
    <row r="1" spans="1:29" ht="15.95" customHeight="1" x14ac:dyDescent="0.2">
      <c r="A1" s="5" t="s">
        <v>510</v>
      </c>
    </row>
    <row r="3" spans="1:29" ht="15.95" customHeight="1" x14ac:dyDescent="0.2">
      <c r="B3" s="5" t="s">
        <v>61</v>
      </c>
    </row>
    <row r="5" spans="1:29" ht="15.95" customHeight="1" x14ac:dyDescent="0.15">
      <c r="B5" s="539" t="s">
        <v>9</v>
      </c>
      <c r="C5" s="540"/>
      <c r="D5" s="540"/>
      <c r="E5" s="541"/>
      <c r="F5" s="536"/>
      <c r="G5" s="537"/>
      <c r="H5" s="537"/>
      <c r="I5" s="537"/>
      <c r="J5" s="537"/>
      <c r="K5" s="537"/>
      <c r="L5" s="537"/>
      <c r="M5" s="537"/>
      <c r="N5" s="537"/>
      <c r="O5" s="538"/>
    </row>
    <row r="7" spans="1:29" ht="15.95" customHeight="1" x14ac:dyDescent="0.15">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9"/>
    </row>
    <row r="8" spans="1:29" ht="15.95" customHeight="1" x14ac:dyDescent="0.15">
      <c r="A8" s="30"/>
      <c r="AC8" s="31"/>
    </row>
    <row r="9" spans="1:29" ht="15.95" customHeight="1" x14ac:dyDescent="0.15">
      <c r="A9" s="30"/>
      <c r="AC9" s="31"/>
    </row>
    <row r="10" spans="1:29" ht="15.95" customHeight="1" x14ac:dyDescent="0.15">
      <c r="A10" s="30"/>
      <c r="AC10" s="31"/>
    </row>
    <row r="11" spans="1:29" ht="15.95" customHeight="1" x14ac:dyDescent="0.15">
      <c r="A11" s="30"/>
      <c r="AC11" s="31"/>
    </row>
    <row r="12" spans="1:29" ht="15.95" customHeight="1" x14ac:dyDescent="0.15">
      <c r="A12" s="30"/>
      <c r="AC12" s="31"/>
    </row>
    <row r="13" spans="1:29" ht="15.95" customHeight="1" x14ac:dyDescent="0.15">
      <c r="A13" s="30"/>
      <c r="AC13" s="31"/>
    </row>
    <row r="14" spans="1:29" ht="15.95" customHeight="1" x14ac:dyDescent="0.15">
      <c r="A14" s="30"/>
      <c r="AC14" s="31"/>
    </row>
    <row r="15" spans="1:29" ht="15.95" customHeight="1" x14ac:dyDescent="0.15">
      <c r="A15" s="30"/>
      <c r="AC15" s="31"/>
    </row>
    <row r="16" spans="1:29" ht="15.95" customHeight="1" x14ac:dyDescent="0.15">
      <c r="A16" s="30"/>
      <c r="AC16" s="31"/>
    </row>
    <row r="17" spans="1:29" ht="15.95" customHeight="1" x14ac:dyDescent="0.15">
      <c r="A17" s="30"/>
      <c r="AC17" s="31"/>
    </row>
    <row r="18" spans="1:29" ht="15.95" customHeight="1" x14ac:dyDescent="0.15">
      <c r="A18" s="30"/>
      <c r="AC18" s="31"/>
    </row>
    <row r="19" spans="1:29" ht="15.95" customHeight="1" x14ac:dyDescent="0.15">
      <c r="A19" s="30"/>
      <c r="AC19" s="31"/>
    </row>
    <row r="20" spans="1:29" ht="15.95" customHeight="1" x14ac:dyDescent="0.15">
      <c r="A20" s="30"/>
      <c r="AC20" s="31"/>
    </row>
    <row r="21" spans="1:29" ht="15.95" customHeight="1" x14ac:dyDescent="0.15">
      <c r="A21" s="30"/>
      <c r="AC21" s="31"/>
    </row>
    <row r="22" spans="1:29" ht="15.95" customHeight="1" x14ac:dyDescent="0.15">
      <c r="A22" s="30"/>
      <c r="AC22" s="31"/>
    </row>
    <row r="23" spans="1:29" ht="15.95" customHeight="1" x14ac:dyDescent="0.15">
      <c r="A23" s="30"/>
      <c r="AC23" s="31"/>
    </row>
    <row r="24" spans="1:29" ht="15.95" customHeight="1" x14ac:dyDescent="0.15">
      <c r="A24" s="30"/>
      <c r="AC24" s="31"/>
    </row>
    <row r="25" spans="1:29" ht="15.95" customHeight="1" x14ac:dyDescent="0.15">
      <c r="A25" s="30"/>
      <c r="AC25" s="31"/>
    </row>
    <row r="26" spans="1:29" ht="15.95" customHeight="1" x14ac:dyDescent="0.15">
      <c r="A26" s="30"/>
      <c r="AC26" s="31"/>
    </row>
    <row r="27" spans="1:29" ht="15.95" customHeight="1" x14ac:dyDescent="0.15">
      <c r="A27" s="30"/>
      <c r="AC27" s="31"/>
    </row>
    <row r="28" spans="1:29" ht="15.95" customHeight="1" x14ac:dyDescent="0.15">
      <c r="A28" s="30"/>
      <c r="AC28" s="31"/>
    </row>
    <row r="29" spans="1:29" ht="15.95" customHeight="1" x14ac:dyDescent="0.15">
      <c r="A29" s="30"/>
      <c r="AC29" s="31"/>
    </row>
    <row r="30" spans="1:29" ht="15.95" customHeight="1" x14ac:dyDescent="0.15">
      <c r="A30" s="30"/>
      <c r="AC30" s="31"/>
    </row>
    <row r="31" spans="1:29" ht="15.95" customHeight="1" x14ac:dyDescent="0.15">
      <c r="A31" s="30"/>
      <c r="AC31" s="31"/>
    </row>
    <row r="32" spans="1:29" ht="15.95" customHeight="1" x14ac:dyDescent="0.15">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4"/>
    </row>
    <row r="33" spans="1:1" ht="15.95" customHeight="1" x14ac:dyDescent="0.15">
      <c r="A33" s="35" t="s">
        <v>62</v>
      </c>
    </row>
    <row r="34" spans="1:1" ht="15.95" customHeight="1" x14ac:dyDescent="0.15">
      <c r="A34" s="35" t="s">
        <v>63</v>
      </c>
    </row>
    <row r="35" spans="1:1" ht="15.95" customHeight="1" x14ac:dyDescent="0.15">
      <c r="A35" s="35" t="s">
        <v>174</v>
      </c>
    </row>
  </sheetData>
  <mergeCells count="2">
    <mergeCell ref="F5:O5"/>
    <mergeCell ref="B5:E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1"/>
    <pageSetUpPr fitToPage="1"/>
  </sheetPr>
  <dimension ref="A2:X43"/>
  <sheetViews>
    <sheetView zoomScaleNormal="100" zoomScaleSheetLayoutView="75" workbookViewId="0">
      <selection activeCell="A3" sqref="A3"/>
    </sheetView>
  </sheetViews>
  <sheetFormatPr defaultRowHeight="13.5" x14ac:dyDescent="0.15"/>
  <cols>
    <col min="1" max="1" width="11.25" customWidth="1"/>
    <col min="2" max="2" width="14.125" bestFit="1" customWidth="1"/>
    <col min="3" max="3" width="10.5" customWidth="1"/>
    <col min="4" max="4" width="5.625" bestFit="1" customWidth="1"/>
    <col min="8" max="8" width="5.625" bestFit="1" customWidth="1"/>
    <col min="12" max="12" width="5.625" bestFit="1" customWidth="1"/>
    <col min="16" max="16" width="5.625" bestFit="1" customWidth="1"/>
    <col min="20" max="20" width="5.625" bestFit="1" customWidth="1"/>
  </cols>
  <sheetData>
    <row r="2" spans="1:24" ht="17.25" x14ac:dyDescent="0.2">
      <c r="A2" s="5" t="s">
        <v>511</v>
      </c>
      <c r="C2" s="4"/>
      <c r="D2" s="4"/>
      <c r="E2" s="4"/>
      <c r="F2" s="4"/>
      <c r="G2" s="5" t="s">
        <v>64</v>
      </c>
      <c r="H2" s="4"/>
      <c r="I2" s="4"/>
      <c r="J2" s="4"/>
      <c r="K2" s="4"/>
      <c r="L2" s="4"/>
      <c r="M2" s="4"/>
      <c r="N2" s="4"/>
      <c r="O2" s="4"/>
      <c r="P2" s="4"/>
      <c r="Q2" s="4"/>
      <c r="R2" s="4"/>
      <c r="S2" s="4"/>
      <c r="T2" s="4"/>
      <c r="U2" s="4"/>
      <c r="V2" s="4"/>
      <c r="W2" s="4"/>
      <c r="X2" s="4"/>
    </row>
    <row r="3" spans="1:24" x14ac:dyDescent="0.15">
      <c r="B3" s="4"/>
      <c r="C3" s="4"/>
      <c r="D3" s="4"/>
      <c r="E3" s="4"/>
      <c r="F3" s="4"/>
      <c r="G3" s="4"/>
      <c r="H3" s="4"/>
      <c r="I3" s="4"/>
      <c r="J3" s="4"/>
      <c r="K3" s="4"/>
      <c r="L3" s="4"/>
      <c r="M3" s="4"/>
      <c r="N3" s="4"/>
      <c r="O3" s="4"/>
      <c r="P3" s="4"/>
      <c r="Q3" s="4"/>
      <c r="R3" s="4"/>
      <c r="S3" s="4"/>
      <c r="T3" s="4"/>
      <c r="U3" s="4"/>
      <c r="V3" s="4"/>
      <c r="W3" s="4"/>
      <c r="X3" s="4"/>
    </row>
    <row r="4" spans="1:24" ht="25.5" customHeight="1" x14ac:dyDescent="0.15">
      <c r="B4" s="4"/>
      <c r="C4" s="549" t="s">
        <v>9</v>
      </c>
      <c r="D4" s="550"/>
      <c r="E4" s="545" t="s">
        <v>65</v>
      </c>
      <c r="F4" s="546"/>
      <c r="G4" s="547"/>
      <c r="H4" s="547"/>
      <c r="I4" s="547"/>
      <c r="J4" s="547"/>
      <c r="K4" s="547"/>
      <c r="L4" s="547"/>
      <c r="M4" s="548"/>
      <c r="N4" s="38"/>
      <c r="O4" s="4"/>
      <c r="P4" s="4"/>
      <c r="Q4" s="4"/>
      <c r="R4" s="4"/>
      <c r="S4" s="4"/>
      <c r="T4" s="4"/>
      <c r="U4" s="4"/>
      <c r="V4" s="4"/>
      <c r="W4" s="4"/>
      <c r="X4" s="4"/>
    </row>
    <row r="5" spans="1:24" ht="25.5" customHeight="1" x14ac:dyDescent="0.15">
      <c r="B5" s="4"/>
      <c r="C5" s="549" t="s">
        <v>10</v>
      </c>
      <c r="D5" s="550"/>
      <c r="E5" s="545" t="s">
        <v>66</v>
      </c>
      <c r="F5" s="546"/>
      <c r="G5" s="546"/>
      <c r="H5" s="546"/>
      <c r="I5" s="546"/>
      <c r="J5" s="546"/>
      <c r="K5" s="546"/>
      <c r="L5" s="546"/>
      <c r="M5" s="551"/>
      <c r="N5" s="39"/>
      <c r="O5" s="4"/>
      <c r="P5" s="4"/>
      <c r="Q5" s="4"/>
      <c r="R5" s="4"/>
      <c r="S5" s="4"/>
      <c r="T5" s="4"/>
      <c r="U5" s="4"/>
      <c r="V5" s="4"/>
      <c r="W5" s="4"/>
      <c r="X5" s="4"/>
    </row>
    <row r="6" spans="1:24" x14ac:dyDescent="0.15">
      <c r="B6" s="4"/>
      <c r="C6" s="4"/>
      <c r="D6" s="4"/>
      <c r="E6" s="4" t="s">
        <v>66</v>
      </c>
      <c r="F6" s="4"/>
      <c r="G6" s="4"/>
      <c r="H6" s="4"/>
      <c r="I6" s="4"/>
      <c r="J6" s="4"/>
      <c r="K6" s="4"/>
      <c r="L6" s="4"/>
      <c r="M6" s="4"/>
      <c r="N6" s="4"/>
      <c r="O6" s="4"/>
      <c r="P6" s="4"/>
      <c r="Q6" s="4"/>
      <c r="R6" s="4"/>
      <c r="S6" s="4"/>
      <c r="T6" s="4"/>
      <c r="U6" s="4"/>
      <c r="V6" s="4"/>
      <c r="W6" s="4"/>
      <c r="X6" s="4"/>
    </row>
    <row r="7" spans="1:24" ht="17.25" customHeight="1" x14ac:dyDescent="0.15">
      <c r="B7" s="40"/>
      <c r="C7" s="41" t="s">
        <v>67</v>
      </c>
      <c r="D7" s="42"/>
      <c r="E7" s="43">
        <v>1</v>
      </c>
      <c r="F7" s="42" t="s">
        <v>68</v>
      </c>
      <c r="G7" s="41"/>
      <c r="H7" s="44"/>
      <c r="I7" s="43">
        <v>2</v>
      </c>
      <c r="J7" s="42" t="s">
        <v>68</v>
      </c>
      <c r="K7" s="41"/>
      <c r="L7" s="44"/>
      <c r="M7" s="42" t="s">
        <v>69</v>
      </c>
      <c r="N7" s="42" t="s">
        <v>68</v>
      </c>
      <c r="O7" s="41"/>
      <c r="P7" s="44"/>
      <c r="Q7" s="42" t="s">
        <v>69</v>
      </c>
      <c r="R7" s="42" t="s">
        <v>68</v>
      </c>
      <c r="S7" s="41"/>
      <c r="T7" s="549" t="s">
        <v>70</v>
      </c>
      <c r="U7" s="552"/>
      <c r="V7" s="553"/>
      <c r="W7" s="4"/>
      <c r="X7" s="4"/>
    </row>
    <row r="8" spans="1:24" ht="16.5" customHeight="1" x14ac:dyDescent="0.15">
      <c r="B8" s="45" t="s">
        <v>71</v>
      </c>
      <c r="C8" s="46"/>
      <c r="D8" s="42" t="s">
        <v>72</v>
      </c>
      <c r="E8" s="47" t="s">
        <v>73</v>
      </c>
      <c r="F8" s="48"/>
      <c r="G8" s="49" t="s">
        <v>74</v>
      </c>
      <c r="H8" s="42" t="s">
        <v>72</v>
      </c>
      <c r="I8" s="47" t="s">
        <v>73</v>
      </c>
      <c r="J8" s="48"/>
      <c r="K8" s="49" t="s">
        <v>74</v>
      </c>
      <c r="L8" s="42" t="s">
        <v>72</v>
      </c>
      <c r="M8" s="47" t="s">
        <v>73</v>
      </c>
      <c r="N8" s="48"/>
      <c r="O8" s="49" t="s">
        <v>74</v>
      </c>
      <c r="P8" s="42" t="s">
        <v>72</v>
      </c>
      <c r="Q8" s="47" t="s">
        <v>73</v>
      </c>
      <c r="R8" s="48"/>
      <c r="S8" s="49" t="s">
        <v>74</v>
      </c>
      <c r="T8" s="42" t="s">
        <v>72</v>
      </c>
      <c r="U8" s="50" t="s">
        <v>73</v>
      </c>
      <c r="V8" s="49" t="s">
        <v>74</v>
      </c>
      <c r="W8" s="4"/>
      <c r="X8" s="4"/>
    </row>
    <row r="9" spans="1:24" x14ac:dyDescent="0.15">
      <c r="B9" s="36" t="s">
        <v>75</v>
      </c>
      <c r="C9" s="37" t="s">
        <v>76</v>
      </c>
      <c r="D9" s="45"/>
      <c r="E9" s="51"/>
      <c r="F9" s="52" t="s">
        <v>77</v>
      </c>
      <c r="G9" s="53"/>
      <c r="H9" s="45"/>
      <c r="I9" s="51"/>
      <c r="J9" s="52" t="s">
        <v>77</v>
      </c>
      <c r="K9" s="53"/>
      <c r="L9" s="45"/>
      <c r="M9" s="51"/>
      <c r="N9" s="52" t="s">
        <v>77</v>
      </c>
      <c r="O9" s="53"/>
      <c r="P9" s="45"/>
      <c r="Q9" s="51"/>
      <c r="R9" s="52" t="s">
        <v>77</v>
      </c>
      <c r="S9" s="53"/>
      <c r="T9" s="45"/>
      <c r="U9" s="54"/>
      <c r="V9" s="53"/>
      <c r="W9" s="4"/>
      <c r="X9" s="4"/>
    </row>
    <row r="10" spans="1:24" ht="20.100000000000001" customHeight="1" x14ac:dyDescent="0.15">
      <c r="B10" s="55" t="s">
        <v>78</v>
      </c>
      <c r="C10" s="56" t="s">
        <v>78</v>
      </c>
      <c r="D10" s="57" t="s">
        <v>79</v>
      </c>
      <c r="E10" s="58"/>
      <c r="F10" s="59" t="s">
        <v>80</v>
      </c>
      <c r="G10" s="60"/>
      <c r="H10" s="61" t="s">
        <v>78</v>
      </c>
      <c r="I10" s="62" t="s">
        <v>78</v>
      </c>
      <c r="J10" s="59" t="s">
        <v>80</v>
      </c>
      <c r="K10" s="60"/>
      <c r="L10" s="57"/>
      <c r="M10" s="58"/>
      <c r="N10" s="59" t="s">
        <v>80</v>
      </c>
      <c r="O10" s="60"/>
      <c r="P10" s="57"/>
      <c r="Q10" s="58"/>
      <c r="R10" s="59" t="s">
        <v>80</v>
      </c>
      <c r="S10" s="60"/>
      <c r="T10" s="61" t="s">
        <v>78</v>
      </c>
      <c r="U10" s="62" t="s">
        <v>78</v>
      </c>
      <c r="V10" s="56"/>
      <c r="W10" s="4"/>
      <c r="X10" s="4"/>
    </row>
    <row r="11" spans="1:24" ht="20.100000000000001" customHeight="1" x14ac:dyDescent="0.15">
      <c r="B11" s="63" t="s">
        <v>78</v>
      </c>
      <c r="C11" s="64" t="s">
        <v>78</v>
      </c>
      <c r="D11" s="65" t="s">
        <v>79</v>
      </c>
      <c r="E11" s="66"/>
      <c r="F11" s="59" t="s">
        <v>80</v>
      </c>
      <c r="G11" s="67"/>
      <c r="H11" s="68" t="s">
        <v>78</v>
      </c>
      <c r="I11" s="69" t="s">
        <v>78</v>
      </c>
      <c r="J11" s="59" t="s">
        <v>80</v>
      </c>
      <c r="K11" s="67"/>
      <c r="L11" s="65"/>
      <c r="M11" s="66"/>
      <c r="N11" s="59" t="s">
        <v>80</v>
      </c>
      <c r="O11" s="67"/>
      <c r="P11" s="65"/>
      <c r="Q11" s="66"/>
      <c r="R11" s="59" t="s">
        <v>80</v>
      </c>
      <c r="S11" s="67"/>
      <c r="T11" s="68" t="s">
        <v>78</v>
      </c>
      <c r="U11" s="69" t="s">
        <v>78</v>
      </c>
      <c r="V11" s="64"/>
      <c r="W11" s="4"/>
      <c r="X11" s="4"/>
    </row>
    <row r="12" spans="1:24" ht="20.100000000000001" customHeight="1" x14ac:dyDescent="0.15">
      <c r="B12" s="63"/>
      <c r="C12" s="67"/>
      <c r="D12" s="65"/>
      <c r="E12" s="66"/>
      <c r="F12" s="59" t="s">
        <v>80</v>
      </c>
      <c r="G12" s="67"/>
      <c r="H12" s="65"/>
      <c r="I12" s="66"/>
      <c r="J12" s="59" t="s">
        <v>80</v>
      </c>
      <c r="K12" s="67"/>
      <c r="L12" s="65"/>
      <c r="M12" s="66"/>
      <c r="N12" s="59" t="s">
        <v>80</v>
      </c>
      <c r="O12" s="67"/>
      <c r="P12" s="65"/>
      <c r="Q12" s="66"/>
      <c r="R12" s="59" t="s">
        <v>80</v>
      </c>
      <c r="S12" s="67"/>
      <c r="T12" s="68"/>
      <c r="U12" s="69"/>
      <c r="V12" s="64"/>
      <c r="W12" s="4"/>
      <c r="X12" s="4"/>
    </row>
    <row r="13" spans="1:24" ht="20.100000000000001" customHeight="1" x14ac:dyDescent="0.15">
      <c r="B13" s="63"/>
      <c r="C13" s="67"/>
      <c r="D13" s="65"/>
      <c r="E13" s="66"/>
      <c r="F13" s="59" t="s">
        <v>80</v>
      </c>
      <c r="G13" s="67"/>
      <c r="H13" s="65"/>
      <c r="I13" s="66"/>
      <c r="J13" s="59" t="s">
        <v>80</v>
      </c>
      <c r="K13" s="67"/>
      <c r="L13" s="65"/>
      <c r="M13" s="66"/>
      <c r="N13" s="59" t="s">
        <v>80</v>
      </c>
      <c r="O13" s="67"/>
      <c r="P13" s="65"/>
      <c r="Q13" s="66"/>
      <c r="R13" s="59" t="s">
        <v>80</v>
      </c>
      <c r="S13" s="67"/>
      <c r="T13" s="68"/>
      <c r="U13" s="69"/>
      <c r="V13" s="64"/>
      <c r="W13" s="4"/>
      <c r="X13" s="4"/>
    </row>
    <row r="14" spans="1:24" ht="20.100000000000001" customHeight="1" x14ac:dyDescent="0.15">
      <c r="B14" s="63"/>
      <c r="C14" s="67"/>
      <c r="D14" s="65"/>
      <c r="E14" s="66"/>
      <c r="F14" s="59" t="s">
        <v>80</v>
      </c>
      <c r="G14" s="67"/>
      <c r="H14" s="65"/>
      <c r="I14" s="66"/>
      <c r="J14" s="59" t="s">
        <v>80</v>
      </c>
      <c r="K14" s="67"/>
      <c r="L14" s="65"/>
      <c r="M14" s="66"/>
      <c r="N14" s="59" t="s">
        <v>80</v>
      </c>
      <c r="O14" s="67"/>
      <c r="P14" s="65"/>
      <c r="Q14" s="66"/>
      <c r="R14" s="59" t="s">
        <v>80</v>
      </c>
      <c r="S14" s="67"/>
      <c r="T14" s="68"/>
      <c r="U14" s="69"/>
      <c r="V14" s="64"/>
      <c r="W14" s="4"/>
      <c r="X14" s="4"/>
    </row>
    <row r="15" spans="1:24" ht="20.100000000000001" customHeight="1" x14ac:dyDescent="0.15">
      <c r="B15" s="63"/>
      <c r="C15" s="67"/>
      <c r="D15" s="65"/>
      <c r="E15" s="66"/>
      <c r="F15" s="59" t="s">
        <v>80</v>
      </c>
      <c r="G15" s="67"/>
      <c r="H15" s="65"/>
      <c r="I15" s="66"/>
      <c r="J15" s="59" t="s">
        <v>80</v>
      </c>
      <c r="K15" s="67"/>
      <c r="L15" s="65"/>
      <c r="M15" s="66"/>
      <c r="N15" s="59" t="s">
        <v>80</v>
      </c>
      <c r="O15" s="67"/>
      <c r="P15" s="65"/>
      <c r="Q15" s="66"/>
      <c r="R15" s="59" t="s">
        <v>80</v>
      </c>
      <c r="S15" s="67"/>
      <c r="T15" s="68"/>
      <c r="U15" s="69"/>
      <c r="V15" s="64"/>
      <c r="W15" s="4"/>
      <c r="X15" s="4"/>
    </row>
    <row r="16" spans="1:24" ht="20.100000000000001" customHeight="1" x14ac:dyDescent="0.15">
      <c r="B16" s="63"/>
      <c r="C16" s="67"/>
      <c r="D16" s="65"/>
      <c r="E16" s="66"/>
      <c r="F16" s="59" t="s">
        <v>80</v>
      </c>
      <c r="G16" s="67"/>
      <c r="H16" s="65"/>
      <c r="I16" s="66"/>
      <c r="J16" s="59" t="s">
        <v>80</v>
      </c>
      <c r="K16" s="67"/>
      <c r="L16" s="65"/>
      <c r="M16" s="66"/>
      <c r="N16" s="59" t="s">
        <v>80</v>
      </c>
      <c r="O16" s="67"/>
      <c r="P16" s="65"/>
      <c r="Q16" s="66"/>
      <c r="R16" s="59" t="s">
        <v>80</v>
      </c>
      <c r="S16" s="67"/>
      <c r="T16" s="68"/>
      <c r="U16" s="69"/>
      <c r="V16" s="64"/>
      <c r="W16" s="4"/>
      <c r="X16" s="4"/>
    </row>
    <row r="17" spans="2:24" ht="20.100000000000001" customHeight="1" x14ac:dyDescent="0.15">
      <c r="B17" s="70"/>
      <c r="C17" s="53"/>
      <c r="D17" s="71"/>
      <c r="E17" s="72"/>
      <c r="F17" s="59" t="s">
        <v>80</v>
      </c>
      <c r="G17" s="73"/>
      <c r="H17" s="71"/>
      <c r="I17" s="72"/>
      <c r="J17" s="59" t="s">
        <v>80</v>
      </c>
      <c r="K17" s="73"/>
      <c r="L17" s="71"/>
      <c r="M17" s="72"/>
      <c r="N17" s="59" t="s">
        <v>80</v>
      </c>
      <c r="O17" s="73"/>
      <c r="P17" s="71"/>
      <c r="Q17" s="72"/>
      <c r="R17" s="59" t="s">
        <v>80</v>
      </c>
      <c r="S17" s="73"/>
      <c r="T17" s="74"/>
      <c r="U17" s="75"/>
      <c r="V17" s="76"/>
      <c r="W17" s="4"/>
      <c r="X17" s="4"/>
    </row>
    <row r="18" spans="2:24" ht="20.100000000000001" customHeight="1" x14ac:dyDescent="0.15">
      <c r="B18" s="77" t="s">
        <v>81</v>
      </c>
      <c r="C18" s="37"/>
      <c r="D18" s="36"/>
      <c r="E18" s="78"/>
      <c r="F18" s="78"/>
      <c r="G18" s="37"/>
      <c r="H18" s="36"/>
      <c r="I18" s="78"/>
      <c r="J18" s="78"/>
      <c r="K18" s="37"/>
      <c r="L18" s="36"/>
      <c r="M18" s="78"/>
      <c r="N18" s="78"/>
      <c r="O18" s="37"/>
      <c r="P18" s="36"/>
      <c r="Q18" s="78"/>
      <c r="R18" s="78"/>
      <c r="S18" s="37"/>
      <c r="T18" s="78"/>
      <c r="U18" s="78"/>
      <c r="V18" s="37"/>
      <c r="W18" s="4"/>
      <c r="X18" s="4"/>
    </row>
    <row r="19" spans="2:24" ht="20.100000000000001" customHeight="1" x14ac:dyDescent="0.15">
      <c r="B19" s="55" t="s">
        <v>82</v>
      </c>
      <c r="C19" s="79"/>
      <c r="D19" s="61" t="s">
        <v>82</v>
      </c>
      <c r="E19" s="62" t="s">
        <v>82</v>
      </c>
      <c r="F19" s="80"/>
      <c r="G19" s="81" t="s">
        <v>82</v>
      </c>
      <c r="H19" s="61" t="s">
        <v>82</v>
      </c>
      <c r="I19" s="62" t="s">
        <v>82</v>
      </c>
      <c r="J19" s="80"/>
      <c r="K19" s="81" t="s">
        <v>82</v>
      </c>
      <c r="L19" s="57"/>
      <c r="M19" s="58"/>
      <c r="N19" s="59"/>
      <c r="O19" s="60"/>
      <c r="P19" s="57"/>
      <c r="Q19" s="58"/>
      <c r="R19" s="59"/>
      <c r="S19" s="60"/>
      <c r="T19" s="61" t="s">
        <v>82</v>
      </c>
      <c r="U19" s="62" t="s">
        <v>82</v>
      </c>
      <c r="V19" s="60"/>
      <c r="W19" s="4"/>
      <c r="X19" s="4"/>
    </row>
    <row r="20" spans="2:24" ht="20.100000000000001" customHeight="1" x14ac:dyDescent="0.15">
      <c r="B20" s="63" t="s">
        <v>82</v>
      </c>
      <c r="C20" s="67"/>
      <c r="D20" s="68" t="s">
        <v>82</v>
      </c>
      <c r="E20" s="69" t="s">
        <v>82</v>
      </c>
      <c r="F20" s="82"/>
      <c r="G20" s="64" t="s">
        <v>82</v>
      </c>
      <c r="H20" s="68" t="s">
        <v>82</v>
      </c>
      <c r="I20" s="69" t="s">
        <v>82</v>
      </c>
      <c r="J20" s="82"/>
      <c r="K20" s="64" t="s">
        <v>82</v>
      </c>
      <c r="L20" s="65"/>
      <c r="M20" s="66"/>
      <c r="N20" s="83"/>
      <c r="O20" s="67"/>
      <c r="P20" s="65"/>
      <c r="Q20" s="66"/>
      <c r="R20" s="83"/>
      <c r="S20" s="67"/>
      <c r="T20" s="68" t="s">
        <v>82</v>
      </c>
      <c r="U20" s="69" t="s">
        <v>82</v>
      </c>
      <c r="V20" s="67"/>
      <c r="W20" s="4"/>
      <c r="X20" s="4"/>
    </row>
    <row r="21" spans="2:24" ht="20.100000000000001" customHeight="1" x14ac:dyDescent="0.15">
      <c r="B21" s="63" t="s">
        <v>82</v>
      </c>
      <c r="C21" s="67"/>
      <c r="D21" s="68" t="s">
        <v>82</v>
      </c>
      <c r="E21" s="69" t="s">
        <v>82</v>
      </c>
      <c r="F21" s="82"/>
      <c r="G21" s="64" t="s">
        <v>82</v>
      </c>
      <c r="H21" s="68" t="s">
        <v>82</v>
      </c>
      <c r="I21" s="69" t="s">
        <v>82</v>
      </c>
      <c r="J21" s="82"/>
      <c r="K21" s="64" t="s">
        <v>82</v>
      </c>
      <c r="L21" s="65"/>
      <c r="M21" s="66"/>
      <c r="N21" s="83"/>
      <c r="O21" s="67"/>
      <c r="P21" s="65"/>
      <c r="Q21" s="66"/>
      <c r="R21" s="83"/>
      <c r="S21" s="67"/>
      <c r="T21" s="68" t="s">
        <v>82</v>
      </c>
      <c r="U21" s="69" t="s">
        <v>82</v>
      </c>
      <c r="V21" s="67"/>
      <c r="W21" s="4"/>
      <c r="X21" s="4"/>
    </row>
    <row r="22" spans="2:24" ht="20.100000000000001" customHeight="1" x14ac:dyDescent="0.15">
      <c r="B22" s="63" t="s">
        <v>82</v>
      </c>
      <c r="C22" s="67"/>
      <c r="D22" s="68" t="s">
        <v>82</v>
      </c>
      <c r="E22" s="69" t="s">
        <v>82</v>
      </c>
      <c r="F22" s="82"/>
      <c r="G22" s="64" t="s">
        <v>82</v>
      </c>
      <c r="H22" s="68" t="s">
        <v>82</v>
      </c>
      <c r="I22" s="69" t="s">
        <v>82</v>
      </c>
      <c r="J22" s="82"/>
      <c r="K22" s="64" t="s">
        <v>82</v>
      </c>
      <c r="L22" s="65" t="s">
        <v>83</v>
      </c>
      <c r="M22" s="66" t="s">
        <v>83</v>
      </c>
      <c r="N22" s="83"/>
      <c r="O22" s="67"/>
      <c r="P22" s="65"/>
      <c r="Q22" s="66"/>
      <c r="R22" s="83"/>
      <c r="S22" s="67"/>
      <c r="T22" s="68" t="s">
        <v>82</v>
      </c>
      <c r="U22" s="69" t="s">
        <v>82</v>
      </c>
      <c r="V22" s="67"/>
      <c r="W22" s="4"/>
      <c r="X22" s="4"/>
    </row>
    <row r="23" spans="2:24" ht="20.100000000000001" customHeight="1" x14ac:dyDescent="0.15">
      <c r="B23" s="63" t="s">
        <v>82</v>
      </c>
      <c r="C23" s="67"/>
      <c r="D23" s="68" t="s">
        <v>82</v>
      </c>
      <c r="E23" s="69" t="s">
        <v>82</v>
      </c>
      <c r="F23" s="82"/>
      <c r="G23" s="64" t="s">
        <v>82</v>
      </c>
      <c r="H23" s="68" t="s">
        <v>82</v>
      </c>
      <c r="I23" s="69" t="s">
        <v>82</v>
      </c>
      <c r="J23" s="82"/>
      <c r="K23" s="64" t="s">
        <v>82</v>
      </c>
      <c r="L23" s="65" t="s">
        <v>83</v>
      </c>
      <c r="M23" s="66" t="s">
        <v>83</v>
      </c>
      <c r="N23" s="83" t="s">
        <v>83</v>
      </c>
      <c r="O23" s="67"/>
      <c r="P23" s="65"/>
      <c r="Q23" s="66"/>
      <c r="R23" s="83"/>
      <c r="S23" s="67"/>
      <c r="T23" s="68" t="s">
        <v>82</v>
      </c>
      <c r="U23" s="69" t="s">
        <v>82</v>
      </c>
      <c r="V23" s="67"/>
      <c r="W23" s="4"/>
      <c r="X23" s="4"/>
    </row>
    <row r="24" spans="2:24" ht="20.100000000000001" customHeight="1" x14ac:dyDescent="0.15">
      <c r="B24" s="63" t="s">
        <v>82</v>
      </c>
      <c r="C24" s="67"/>
      <c r="D24" s="68" t="s">
        <v>82</v>
      </c>
      <c r="E24" s="69" t="s">
        <v>82</v>
      </c>
      <c r="F24" s="82"/>
      <c r="G24" s="64" t="s">
        <v>82</v>
      </c>
      <c r="H24" s="68"/>
      <c r="I24" s="69" t="s">
        <v>82</v>
      </c>
      <c r="J24" s="82"/>
      <c r="K24" s="64" t="s">
        <v>83</v>
      </c>
      <c r="L24" s="65"/>
      <c r="M24" s="66"/>
      <c r="N24" s="83"/>
      <c r="O24" s="67"/>
      <c r="P24" s="65"/>
      <c r="Q24" s="66"/>
      <c r="R24" s="83"/>
      <c r="S24" s="67"/>
      <c r="T24" s="68" t="s">
        <v>82</v>
      </c>
      <c r="U24" s="69" t="s">
        <v>82</v>
      </c>
      <c r="V24" s="67"/>
      <c r="W24" s="4"/>
      <c r="X24" s="4"/>
    </row>
    <row r="25" spans="2:24" ht="20.100000000000001" customHeight="1" x14ac:dyDescent="0.15">
      <c r="B25" s="63" t="s">
        <v>82</v>
      </c>
      <c r="C25" s="67"/>
      <c r="D25" s="68" t="s">
        <v>82</v>
      </c>
      <c r="E25" s="69" t="s">
        <v>82</v>
      </c>
      <c r="F25" s="82"/>
      <c r="G25" s="64" t="s">
        <v>82</v>
      </c>
      <c r="H25" s="68"/>
      <c r="I25" s="69"/>
      <c r="J25" s="82"/>
      <c r="K25" s="64" t="s">
        <v>83</v>
      </c>
      <c r="L25" s="65"/>
      <c r="M25" s="66"/>
      <c r="N25" s="83"/>
      <c r="O25" s="67"/>
      <c r="P25" s="65"/>
      <c r="Q25" s="66"/>
      <c r="R25" s="83"/>
      <c r="S25" s="67"/>
      <c r="T25" s="68" t="s">
        <v>82</v>
      </c>
      <c r="U25" s="69" t="s">
        <v>82</v>
      </c>
      <c r="V25" s="67"/>
      <c r="W25" s="4"/>
      <c r="X25" s="4"/>
    </row>
    <row r="26" spans="2:24" ht="20.100000000000001" customHeight="1" x14ac:dyDescent="0.15">
      <c r="B26" s="63" t="s">
        <v>82</v>
      </c>
      <c r="C26" s="67"/>
      <c r="D26" s="68" t="s">
        <v>82</v>
      </c>
      <c r="E26" s="69" t="s">
        <v>82</v>
      </c>
      <c r="F26" s="82"/>
      <c r="G26" s="64" t="s">
        <v>84</v>
      </c>
      <c r="H26" s="68"/>
      <c r="I26" s="69"/>
      <c r="J26" s="82"/>
      <c r="K26" s="64" t="s">
        <v>83</v>
      </c>
      <c r="L26" s="65"/>
      <c r="M26" s="66"/>
      <c r="N26" s="83"/>
      <c r="O26" s="67"/>
      <c r="P26" s="65"/>
      <c r="Q26" s="66"/>
      <c r="R26" s="83"/>
      <c r="S26" s="67"/>
      <c r="T26" s="68" t="s">
        <v>82</v>
      </c>
      <c r="U26" s="69" t="s">
        <v>82</v>
      </c>
      <c r="V26" s="67"/>
      <c r="W26" s="4"/>
      <c r="X26" s="4"/>
    </row>
    <row r="27" spans="2:24" ht="20.100000000000001" customHeight="1" x14ac:dyDescent="0.15">
      <c r="B27" s="63" t="s">
        <v>82</v>
      </c>
      <c r="C27" s="67"/>
      <c r="D27" s="68" t="s">
        <v>82</v>
      </c>
      <c r="E27" s="69"/>
      <c r="F27" s="82"/>
      <c r="G27" s="64" t="s">
        <v>82</v>
      </c>
      <c r="H27" s="68"/>
      <c r="I27" s="69"/>
      <c r="J27" s="82"/>
      <c r="K27" s="64" t="s">
        <v>83</v>
      </c>
      <c r="L27" s="65"/>
      <c r="M27" s="66"/>
      <c r="N27" s="83"/>
      <c r="O27" s="67"/>
      <c r="P27" s="65"/>
      <c r="Q27" s="66"/>
      <c r="R27" s="83"/>
      <c r="S27" s="67"/>
      <c r="T27" s="68"/>
      <c r="U27" s="69"/>
      <c r="V27" s="67"/>
      <c r="W27" s="4"/>
      <c r="X27" s="4"/>
    </row>
    <row r="28" spans="2:24" ht="20.100000000000001" customHeight="1" x14ac:dyDescent="0.15">
      <c r="B28" s="63"/>
      <c r="C28" s="67"/>
      <c r="D28" s="68"/>
      <c r="E28" s="69"/>
      <c r="F28" s="82"/>
      <c r="G28" s="64"/>
      <c r="H28" s="68"/>
      <c r="I28" s="69"/>
      <c r="J28" s="82"/>
      <c r="K28" s="64"/>
      <c r="L28" s="65"/>
      <c r="M28" s="66"/>
      <c r="N28" s="83"/>
      <c r="O28" s="67"/>
      <c r="P28" s="65"/>
      <c r="Q28" s="66"/>
      <c r="R28" s="83"/>
      <c r="S28" s="67"/>
      <c r="T28" s="68"/>
      <c r="U28" s="69"/>
      <c r="V28" s="67"/>
      <c r="W28" s="4"/>
      <c r="X28" s="4"/>
    </row>
    <row r="29" spans="2:24" ht="21.75" customHeight="1" x14ac:dyDescent="0.15">
      <c r="B29" s="84" t="s">
        <v>85</v>
      </c>
      <c r="C29" s="49"/>
      <c r="D29" s="85" t="s">
        <v>86</v>
      </c>
      <c r="E29" s="43"/>
      <c r="F29" s="43"/>
      <c r="G29" s="86" t="s">
        <v>87</v>
      </c>
      <c r="H29" s="85" t="s">
        <v>86</v>
      </c>
      <c r="I29" s="43"/>
      <c r="J29" s="43"/>
      <c r="K29" s="86" t="s">
        <v>87</v>
      </c>
      <c r="L29" s="85" t="s">
        <v>86</v>
      </c>
      <c r="M29" s="43"/>
      <c r="N29" s="43"/>
      <c r="O29" s="86" t="s">
        <v>87</v>
      </c>
      <c r="P29" s="85" t="s">
        <v>86</v>
      </c>
      <c r="Q29" s="43"/>
      <c r="R29" s="43"/>
      <c r="S29" s="86" t="s">
        <v>87</v>
      </c>
      <c r="T29" s="84" t="s">
        <v>88</v>
      </c>
      <c r="U29" s="42"/>
      <c r="V29" s="41" t="s">
        <v>88</v>
      </c>
      <c r="W29" s="4"/>
      <c r="X29" s="4"/>
    </row>
    <row r="30" spans="2:24" ht="22.5" customHeight="1" x14ac:dyDescent="0.15">
      <c r="B30" s="70" t="s">
        <v>89</v>
      </c>
      <c r="C30" s="53"/>
      <c r="D30" s="45"/>
      <c r="E30" s="87"/>
      <c r="F30" s="87"/>
      <c r="G30" s="88" t="s">
        <v>90</v>
      </c>
      <c r="H30" s="89"/>
      <c r="I30" s="87"/>
      <c r="J30" s="87"/>
      <c r="K30" s="88" t="s">
        <v>90</v>
      </c>
      <c r="L30" s="89"/>
      <c r="M30" s="87"/>
      <c r="N30" s="87"/>
      <c r="O30" s="88" t="s">
        <v>90</v>
      </c>
      <c r="P30" s="89"/>
      <c r="Q30" s="87"/>
      <c r="R30" s="87"/>
      <c r="S30" s="88" t="s">
        <v>90</v>
      </c>
      <c r="T30" s="90"/>
      <c r="U30" s="90"/>
      <c r="V30" s="46" t="s">
        <v>91</v>
      </c>
      <c r="W30" s="4"/>
      <c r="X30" s="4"/>
    </row>
    <row r="31" spans="2:24" ht="26.25" customHeight="1" x14ac:dyDescent="0.15">
      <c r="B31" s="70" t="s">
        <v>92</v>
      </c>
      <c r="C31" s="46"/>
      <c r="D31" s="542" t="s">
        <v>93</v>
      </c>
      <c r="E31" s="543"/>
      <c r="F31" s="543"/>
      <c r="G31" s="543"/>
      <c r="H31" s="543"/>
      <c r="I31" s="543"/>
      <c r="J31" s="543"/>
      <c r="K31" s="543"/>
      <c r="L31" s="543"/>
      <c r="M31" s="543"/>
      <c r="N31" s="543"/>
      <c r="O31" s="543"/>
      <c r="P31" s="543"/>
      <c r="Q31" s="543"/>
      <c r="R31" s="543"/>
      <c r="S31" s="543"/>
      <c r="T31" s="543"/>
      <c r="U31" s="543"/>
      <c r="V31" s="544"/>
      <c r="W31" s="4"/>
      <c r="X31" s="4"/>
    </row>
    <row r="32" spans="2:24" x14ac:dyDescent="0.15">
      <c r="B32" s="4"/>
      <c r="C32" s="4"/>
      <c r="D32" s="4"/>
      <c r="E32" s="4"/>
      <c r="F32" s="4"/>
      <c r="G32" s="4"/>
      <c r="H32" s="4"/>
      <c r="I32" s="4"/>
      <c r="J32" s="4"/>
      <c r="K32" s="4"/>
      <c r="L32" s="4"/>
      <c r="M32" s="4"/>
      <c r="N32" s="4"/>
      <c r="O32" s="4"/>
      <c r="P32" s="4"/>
      <c r="Q32" s="4"/>
      <c r="R32" s="4"/>
      <c r="S32" s="4"/>
      <c r="T32" s="4"/>
      <c r="U32" s="4"/>
      <c r="V32" s="4"/>
      <c r="W32" s="4"/>
      <c r="X32" s="4"/>
    </row>
    <row r="33" spans="2:24" x14ac:dyDescent="0.15">
      <c r="B33" s="91" t="s">
        <v>94</v>
      </c>
      <c r="C33" s="4" t="s">
        <v>95</v>
      </c>
      <c r="D33" s="4"/>
      <c r="E33" s="4"/>
      <c r="F33" s="4"/>
      <c r="G33" s="4"/>
      <c r="H33" s="4"/>
      <c r="I33" s="4"/>
      <c r="J33" s="4"/>
      <c r="K33" s="4"/>
      <c r="L33" s="4"/>
      <c r="M33" s="4"/>
      <c r="N33" s="4"/>
      <c r="O33" s="4"/>
      <c r="P33" s="4"/>
      <c r="Q33" s="4"/>
      <c r="R33" s="4"/>
      <c r="S33" s="4"/>
      <c r="T33" s="4"/>
      <c r="U33" s="4"/>
      <c r="V33" s="4"/>
      <c r="W33" s="4"/>
      <c r="X33" s="4"/>
    </row>
    <row r="34" spans="2:24" x14ac:dyDescent="0.15">
      <c r="B34" s="92" t="s">
        <v>96</v>
      </c>
      <c r="C34" s="4" t="s">
        <v>97</v>
      </c>
      <c r="D34" s="4"/>
      <c r="E34" s="4"/>
      <c r="F34" s="4"/>
      <c r="G34" s="4"/>
      <c r="H34" s="4"/>
      <c r="I34" s="4"/>
      <c r="J34" s="4"/>
      <c r="K34" s="4"/>
      <c r="L34" s="4"/>
      <c r="M34" s="4"/>
      <c r="N34" s="4"/>
      <c r="O34" s="4"/>
      <c r="P34" s="4"/>
      <c r="Q34" s="4"/>
      <c r="R34" s="4"/>
      <c r="S34" s="4"/>
      <c r="T34" s="4"/>
      <c r="U34" s="4"/>
      <c r="V34" s="4"/>
      <c r="W34" s="4"/>
      <c r="X34" s="4"/>
    </row>
    <row r="35" spans="2:24" x14ac:dyDescent="0.15">
      <c r="B35" s="92" t="s">
        <v>98</v>
      </c>
      <c r="C35" s="4" t="s">
        <v>99</v>
      </c>
      <c r="D35" s="4"/>
      <c r="E35" s="4"/>
      <c r="F35" s="4"/>
      <c r="G35" s="4"/>
      <c r="H35" s="4"/>
      <c r="I35" s="4"/>
      <c r="J35" s="4"/>
      <c r="K35" s="4"/>
      <c r="L35" s="4"/>
      <c r="M35" s="4"/>
      <c r="N35" s="4"/>
      <c r="O35" s="4"/>
      <c r="P35" s="4"/>
      <c r="Q35" s="4"/>
      <c r="R35" s="4"/>
      <c r="S35" s="4"/>
      <c r="T35" s="4"/>
      <c r="U35" s="4"/>
      <c r="V35" s="4"/>
      <c r="W35" s="4"/>
      <c r="X35" s="4"/>
    </row>
    <row r="36" spans="2:24" x14ac:dyDescent="0.15">
      <c r="B36" s="92" t="s">
        <v>100</v>
      </c>
      <c r="C36" s="4" t="s">
        <v>101</v>
      </c>
      <c r="D36" s="4"/>
      <c r="E36" s="4"/>
      <c r="F36" s="4"/>
      <c r="G36" s="4"/>
      <c r="H36" s="4"/>
      <c r="I36" s="4"/>
      <c r="J36" s="4"/>
      <c r="K36" s="4"/>
      <c r="L36" s="4"/>
      <c r="M36" s="4"/>
      <c r="N36" s="4"/>
      <c r="O36" s="4"/>
      <c r="P36" s="4"/>
      <c r="Q36" s="4"/>
      <c r="R36" s="4"/>
      <c r="S36" s="4"/>
      <c r="T36" s="4"/>
      <c r="U36" s="4"/>
      <c r="V36" s="4"/>
      <c r="W36" s="4"/>
      <c r="X36" s="4"/>
    </row>
    <row r="37" spans="2:24" x14ac:dyDescent="0.15">
      <c r="B37" s="92" t="s">
        <v>102</v>
      </c>
      <c r="C37" s="4" t="s">
        <v>103</v>
      </c>
      <c r="D37" s="4"/>
      <c r="E37" s="4"/>
      <c r="F37" s="4"/>
      <c r="G37" s="4"/>
      <c r="H37" s="4"/>
      <c r="I37" s="4"/>
      <c r="J37" s="4"/>
      <c r="K37" s="4"/>
      <c r="L37" s="4"/>
      <c r="M37" s="4"/>
      <c r="N37" s="4"/>
      <c r="O37" s="4"/>
      <c r="P37" s="4"/>
      <c r="Q37" s="4"/>
      <c r="R37" s="4"/>
      <c r="S37" s="4"/>
      <c r="T37" s="4"/>
      <c r="U37" s="4"/>
      <c r="V37" s="4"/>
      <c r="W37" s="4"/>
      <c r="X37" s="4"/>
    </row>
    <row r="38" spans="2:24" x14ac:dyDescent="0.15">
      <c r="B38" s="92"/>
      <c r="C38" s="4" t="s">
        <v>104</v>
      </c>
      <c r="D38" s="4"/>
      <c r="E38" s="4"/>
      <c r="F38" s="4"/>
      <c r="G38" s="4"/>
      <c r="H38" s="4"/>
      <c r="I38" s="4"/>
      <c r="J38" s="4"/>
      <c r="K38" s="4"/>
      <c r="L38" s="4"/>
      <c r="M38" s="4"/>
      <c r="N38" s="4"/>
      <c r="O38" s="4"/>
      <c r="P38" s="4"/>
      <c r="Q38" s="4"/>
      <c r="R38" s="4"/>
      <c r="S38" s="4"/>
      <c r="T38" s="4"/>
      <c r="U38" s="4"/>
      <c r="V38" s="4"/>
      <c r="W38" s="4"/>
      <c r="X38" s="4"/>
    </row>
    <row r="39" spans="2:24" x14ac:dyDescent="0.15">
      <c r="B39" s="92" t="s">
        <v>105</v>
      </c>
      <c r="C39" s="4" t="s">
        <v>106</v>
      </c>
      <c r="D39" s="4"/>
      <c r="E39" s="4"/>
      <c r="F39" s="4"/>
      <c r="G39" s="4"/>
      <c r="H39" s="4"/>
      <c r="I39" s="4"/>
      <c r="J39" s="4"/>
      <c r="K39" s="4"/>
      <c r="L39" s="4"/>
      <c r="M39" s="4"/>
      <c r="N39" s="4"/>
      <c r="O39" s="4"/>
      <c r="P39" s="4"/>
      <c r="Q39" s="4"/>
      <c r="R39" s="4"/>
      <c r="S39" s="4"/>
      <c r="T39" s="4"/>
      <c r="U39" s="4"/>
      <c r="V39" s="4"/>
      <c r="W39" s="4"/>
      <c r="X39" s="4"/>
    </row>
    <row r="40" spans="2:24" x14ac:dyDescent="0.15">
      <c r="B40" s="92" t="s">
        <v>107</v>
      </c>
      <c r="C40" s="4" t="s">
        <v>108</v>
      </c>
      <c r="D40" s="4"/>
      <c r="E40" s="4"/>
      <c r="F40" s="4"/>
      <c r="G40" s="4"/>
      <c r="H40" s="4"/>
      <c r="I40" s="4"/>
      <c r="J40" s="4"/>
      <c r="K40" s="4"/>
      <c r="L40" s="4"/>
      <c r="M40" s="4"/>
      <c r="N40" s="4"/>
      <c r="O40" s="4"/>
      <c r="P40" s="4"/>
      <c r="Q40" s="4"/>
      <c r="R40" s="4"/>
      <c r="S40" s="4"/>
      <c r="T40" s="4"/>
      <c r="U40" s="4"/>
      <c r="V40" s="4"/>
      <c r="W40" s="4"/>
      <c r="X40" s="4"/>
    </row>
    <row r="41" spans="2:24" x14ac:dyDescent="0.15">
      <c r="B41" s="4"/>
      <c r="C41" s="4"/>
      <c r="D41" s="4"/>
      <c r="E41" s="4"/>
      <c r="F41" s="4"/>
      <c r="G41" s="4"/>
      <c r="H41" s="4"/>
      <c r="I41" s="4"/>
      <c r="J41" s="4"/>
      <c r="K41" s="4"/>
      <c r="L41" s="4"/>
      <c r="M41" s="4"/>
      <c r="N41" s="4"/>
      <c r="O41" s="4"/>
      <c r="P41" s="4"/>
      <c r="Q41" s="4"/>
      <c r="R41" s="4"/>
      <c r="S41" s="4"/>
      <c r="T41" s="4"/>
      <c r="U41" s="4"/>
      <c r="V41" s="4"/>
      <c r="W41" s="4"/>
      <c r="X41" s="4"/>
    </row>
    <row r="42" spans="2:24" x14ac:dyDescent="0.15">
      <c r="B42" s="4"/>
      <c r="C42" s="4"/>
      <c r="D42" s="4"/>
      <c r="E42" s="4"/>
      <c r="F42" s="4"/>
      <c r="G42" s="4"/>
      <c r="H42" s="4"/>
      <c r="I42" s="4"/>
      <c r="J42" s="4"/>
      <c r="K42" s="4"/>
      <c r="L42" s="4"/>
      <c r="M42" s="4"/>
      <c r="N42" s="4"/>
      <c r="O42" s="4"/>
      <c r="P42" s="4"/>
      <c r="Q42" s="4"/>
      <c r="R42" s="4"/>
      <c r="S42" s="4"/>
      <c r="T42" s="4"/>
      <c r="U42" s="4"/>
      <c r="V42" s="4"/>
      <c r="W42" s="4"/>
      <c r="X42" s="4"/>
    </row>
    <row r="43" spans="2:24" x14ac:dyDescent="0.15">
      <c r="B43" s="4"/>
      <c r="C43" s="4"/>
      <c r="D43" s="4"/>
      <c r="E43" s="4"/>
      <c r="F43" s="4"/>
      <c r="G43" s="4"/>
      <c r="H43" s="4"/>
      <c r="I43" s="4"/>
      <c r="J43" s="4"/>
      <c r="K43" s="4"/>
      <c r="L43" s="4"/>
      <c r="M43" s="4"/>
      <c r="N43" s="4"/>
      <c r="O43" s="4"/>
      <c r="P43" s="4"/>
      <c r="Q43" s="4"/>
      <c r="R43" s="4"/>
      <c r="S43" s="4"/>
      <c r="T43" s="4"/>
      <c r="U43" s="4"/>
      <c r="V43" s="4"/>
      <c r="W43" s="4"/>
      <c r="X43" s="4"/>
    </row>
  </sheetData>
  <mergeCells count="6">
    <mergeCell ref="D31:V31"/>
    <mergeCell ref="E4:M4"/>
    <mergeCell ref="C5:D5"/>
    <mergeCell ref="E5:M5"/>
    <mergeCell ref="T7:V7"/>
    <mergeCell ref="C4:D4"/>
  </mergeCells>
  <phoneticPr fontId="2"/>
  <pageMargins left="0.78740157480314965" right="0.32" top="0.97" bottom="0.53" header="0.51181102362204722" footer="0.51181102362204722"/>
  <pageSetup paperSize="9" scale="72"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61"/>
    <pageSetUpPr fitToPage="1"/>
  </sheetPr>
  <dimension ref="A2:X43"/>
  <sheetViews>
    <sheetView zoomScaleNormal="100" zoomScaleSheetLayoutView="75" workbookViewId="0">
      <selection activeCell="A3" sqref="A3"/>
    </sheetView>
  </sheetViews>
  <sheetFormatPr defaultRowHeight="13.5" x14ac:dyDescent="0.15"/>
  <cols>
    <col min="1" max="1" width="11.25" customWidth="1"/>
    <col min="2" max="2" width="14.125" bestFit="1" customWidth="1"/>
    <col min="3" max="3" width="12.375" customWidth="1"/>
    <col min="4" max="4" width="5.625" bestFit="1" customWidth="1"/>
    <col min="5" max="5" width="11.25" customWidth="1"/>
    <col min="6" max="6" width="10.875" customWidth="1"/>
    <col min="8" max="8" width="5.625" bestFit="1" customWidth="1"/>
    <col min="10" max="10" width="10.625" customWidth="1"/>
    <col min="12" max="12" width="5.625" bestFit="1" customWidth="1"/>
    <col min="16" max="16" width="5.625" bestFit="1" customWidth="1"/>
    <col min="20" max="20" width="5.625" bestFit="1" customWidth="1"/>
  </cols>
  <sheetData>
    <row r="2" spans="1:24" ht="17.25" x14ac:dyDescent="0.2">
      <c r="A2" s="5" t="s">
        <v>512</v>
      </c>
      <c r="C2" s="4"/>
      <c r="D2" s="4"/>
      <c r="E2" s="4"/>
      <c r="F2" s="4"/>
      <c r="G2" s="5" t="s">
        <v>64</v>
      </c>
      <c r="H2" s="4"/>
      <c r="I2" s="4"/>
      <c r="J2" s="4"/>
      <c r="K2" s="4"/>
      <c r="L2" s="4"/>
      <c r="M2" s="4"/>
      <c r="N2" s="4"/>
      <c r="O2" s="4"/>
      <c r="P2" s="4"/>
      <c r="Q2" s="4"/>
      <c r="R2" s="4"/>
      <c r="S2" s="4"/>
      <c r="T2" s="4"/>
      <c r="U2" s="4"/>
      <c r="V2" s="4"/>
      <c r="W2" s="4"/>
      <c r="X2" s="4"/>
    </row>
    <row r="3" spans="1:24" x14ac:dyDescent="0.15">
      <c r="B3" s="4"/>
      <c r="C3" s="4"/>
      <c r="D3" s="4"/>
      <c r="E3" s="4"/>
      <c r="F3" s="4"/>
      <c r="G3" s="4"/>
      <c r="H3" s="4"/>
      <c r="I3" s="4"/>
      <c r="J3" s="4"/>
      <c r="K3" s="4"/>
      <c r="L3" s="4"/>
      <c r="M3" s="4"/>
      <c r="N3" s="4"/>
      <c r="O3" s="4"/>
      <c r="P3" s="4"/>
      <c r="Q3" s="4"/>
      <c r="R3" s="4"/>
      <c r="S3" s="4"/>
      <c r="T3" s="4"/>
      <c r="U3" s="4"/>
      <c r="V3" s="4"/>
      <c r="W3" s="4"/>
      <c r="X3" s="4"/>
    </row>
    <row r="4" spans="1:24" ht="25.5" customHeight="1" x14ac:dyDescent="0.15">
      <c r="B4" s="4"/>
      <c r="C4" s="549" t="s">
        <v>9</v>
      </c>
      <c r="D4" s="550"/>
      <c r="E4" s="549" t="s">
        <v>109</v>
      </c>
      <c r="F4" s="554"/>
      <c r="G4" s="555"/>
      <c r="H4" s="555"/>
      <c r="I4" s="555"/>
      <c r="J4" s="555"/>
      <c r="K4" s="555"/>
      <c r="L4" s="555"/>
      <c r="M4" s="556"/>
      <c r="N4" s="38"/>
      <c r="O4" s="4"/>
      <c r="P4" s="4"/>
      <c r="Q4" s="4"/>
      <c r="R4" s="4"/>
      <c r="S4" s="4"/>
      <c r="T4" s="4"/>
      <c r="U4" s="4"/>
      <c r="V4" s="4"/>
      <c r="W4" s="4"/>
      <c r="X4" s="4"/>
    </row>
    <row r="5" spans="1:24" ht="25.5" customHeight="1" x14ac:dyDescent="0.15">
      <c r="B5" s="4"/>
      <c r="C5" s="549" t="s">
        <v>10</v>
      </c>
      <c r="D5" s="550"/>
      <c r="E5" s="549" t="s">
        <v>110</v>
      </c>
      <c r="F5" s="554"/>
      <c r="G5" s="554"/>
      <c r="H5" s="554"/>
      <c r="I5" s="554"/>
      <c r="J5" s="554"/>
      <c r="K5" s="554"/>
      <c r="L5" s="554"/>
      <c r="M5" s="550"/>
      <c r="N5" s="39"/>
      <c r="O5" s="4"/>
      <c r="P5" s="4"/>
      <c r="Q5" s="4"/>
      <c r="R5" s="4"/>
      <c r="S5" s="4"/>
      <c r="T5" s="4"/>
      <c r="U5" s="4"/>
      <c r="V5" s="4"/>
      <c r="W5" s="4"/>
      <c r="X5" s="4"/>
    </row>
    <row r="6" spans="1:24" x14ac:dyDescent="0.15">
      <c r="B6" s="4"/>
      <c r="C6" s="4"/>
      <c r="D6" s="4"/>
      <c r="E6" s="4" t="s">
        <v>111</v>
      </c>
      <c r="F6" s="4"/>
      <c r="G6" s="4"/>
      <c r="H6" s="4"/>
      <c r="I6" s="4"/>
      <c r="J6" s="4"/>
      <c r="K6" s="4"/>
      <c r="L6" s="4"/>
      <c r="M6" s="4"/>
      <c r="N6" s="4"/>
      <c r="O6" s="4"/>
      <c r="P6" s="4"/>
      <c r="Q6" s="4"/>
      <c r="R6" s="4"/>
      <c r="S6" s="4"/>
      <c r="T6" s="4"/>
      <c r="U6" s="4"/>
      <c r="V6" s="4"/>
      <c r="W6" s="4"/>
      <c r="X6" s="4"/>
    </row>
    <row r="7" spans="1:24" ht="17.25" customHeight="1" x14ac:dyDescent="0.15">
      <c r="B7" s="40"/>
      <c r="C7" s="41" t="s">
        <v>67</v>
      </c>
      <c r="D7" s="42"/>
      <c r="E7" s="43">
        <v>1</v>
      </c>
      <c r="F7" s="42" t="s">
        <v>68</v>
      </c>
      <c r="G7" s="41"/>
      <c r="H7" s="44"/>
      <c r="I7" s="43">
        <v>2</v>
      </c>
      <c r="J7" s="42" t="s">
        <v>68</v>
      </c>
      <c r="K7" s="41"/>
      <c r="L7" s="44"/>
      <c r="M7" s="42" t="s">
        <v>69</v>
      </c>
      <c r="N7" s="42" t="s">
        <v>68</v>
      </c>
      <c r="O7" s="41"/>
      <c r="P7" s="44"/>
      <c r="Q7" s="42" t="s">
        <v>69</v>
      </c>
      <c r="R7" s="42" t="s">
        <v>68</v>
      </c>
      <c r="S7" s="41"/>
      <c r="T7" s="549" t="s">
        <v>70</v>
      </c>
      <c r="U7" s="552"/>
      <c r="V7" s="553"/>
      <c r="W7" s="4"/>
      <c r="X7" s="4"/>
    </row>
    <row r="8" spans="1:24" ht="16.5" customHeight="1" x14ac:dyDescent="0.15">
      <c r="B8" s="45" t="s">
        <v>71</v>
      </c>
      <c r="C8" s="46"/>
      <c r="D8" s="42" t="s">
        <v>72</v>
      </c>
      <c r="E8" s="47" t="s">
        <v>73</v>
      </c>
      <c r="F8" s="48"/>
      <c r="G8" s="49" t="s">
        <v>74</v>
      </c>
      <c r="H8" s="42" t="s">
        <v>72</v>
      </c>
      <c r="I8" s="47" t="s">
        <v>73</v>
      </c>
      <c r="J8" s="48"/>
      <c r="K8" s="49" t="s">
        <v>74</v>
      </c>
      <c r="L8" s="42" t="s">
        <v>72</v>
      </c>
      <c r="M8" s="47" t="s">
        <v>73</v>
      </c>
      <c r="N8" s="48"/>
      <c r="O8" s="49" t="s">
        <v>74</v>
      </c>
      <c r="P8" s="42" t="s">
        <v>72</v>
      </c>
      <c r="Q8" s="47" t="s">
        <v>73</v>
      </c>
      <c r="R8" s="48"/>
      <c r="S8" s="49" t="s">
        <v>74</v>
      </c>
      <c r="T8" s="42" t="s">
        <v>72</v>
      </c>
      <c r="U8" s="50" t="s">
        <v>73</v>
      </c>
      <c r="V8" s="49" t="s">
        <v>74</v>
      </c>
      <c r="W8" s="4"/>
      <c r="X8" s="4"/>
    </row>
    <row r="9" spans="1:24" x14ac:dyDescent="0.15">
      <c r="B9" s="36" t="s">
        <v>75</v>
      </c>
      <c r="C9" s="93" t="s">
        <v>76</v>
      </c>
      <c r="D9" s="45"/>
      <c r="E9" s="51"/>
      <c r="F9" s="52" t="s">
        <v>77</v>
      </c>
      <c r="G9" s="53"/>
      <c r="H9" s="45"/>
      <c r="I9" s="51"/>
      <c r="J9" s="52" t="s">
        <v>77</v>
      </c>
      <c r="K9" s="53"/>
      <c r="L9" s="45"/>
      <c r="M9" s="51"/>
      <c r="N9" s="52" t="s">
        <v>77</v>
      </c>
      <c r="O9" s="53"/>
      <c r="P9" s="45"/>
      <c r="Q9" s="51"/>
      <c r="R9" s="52" t="s">
        <v>77</v>
      </c>
      <c r="S9" s="53"/>
      <c r="T9" s="45"/>
      <c r="U9" s="54"/>
      <c r="V9" s="53"/>
      <c r="W9" s="4"/>
      <c r="X9" s="4"/>
    </row>
    <row r="10" spans="1:24" ht="20.100000000000001" customHeight="1" x14ac:dyDescent="0.15">
      <c r="B10" s="94" t="s">
        <v>112</v>
      </c>
      <c r="C10" s="95" t="s">
        <v>113</v>
      </c>
      <c r="D10" s="96">
        <v>18</v>
      </c>
      <c r="E10" s="97" t="s">
        <v>130</v>
      </c>
      <c r="F10" s="98" t="s">
        <v>131</v>
      </c>
      <c r="G10" s="99"/>
      <c r="H10" s="96"/>
      <c r="I10" s="97" t="s">
        <v>132</v>
      </c>
      <c r="J10" s="98" t="s">
        <v>133</v>
      </c>
      <c r="K10" s="99"/>
      <c r="L10" s="96"/>
      <c r="M10" s="97"/>
      <c r="N10" s="98" t="s">
        <v>133</v>
      </c>
      <c r="O10" s="99"/>
      <c r="P10" s="96"/>
      <c r="Q10" s="97"/>
      <c r="R10" s="98" t="s">
        <v>133</v>
      </c>
      <c r="S10" s="99"/>
      <c r="T10" s="96">
        <v>18</v>
      </c>
      <c r="U10" s="97" t="s">
        <v>134</v>
      </c>
      <c r="V10" s="100"/>
      <c r="W10" s="4"/>
      <c r="X10" s="4"/>
    </row>
    <row r="11" spans="1:24" ht="20.100000000000001" customHeight="1" x14ac:dyDescent="0.15">
      <c r="B11" s="101" t="s">
        <v>114</v>
      </c>
      <c r="C11" s="102" t="s">
        <v>115</v>
      </c>
      <c r="D11" s="103"/>
      <c r="E11" s="104"/>
      <c r="F11" s="98" t="s">
        <v>133</v>
      </c>
      <c r="G11" s="105"/>
      <c r="H11" s="103">
        <v>22</v>
      </c>
      <c r="I11" s="104" t="s">
        <v>135</v>
      </c>
      <c r="J11" s="98" t="s">
        <v>136</v>
      </c>
      <c r="K11" s="105"/>
      <c r="L11" s="103"/>
      <c r="M11" s="104"/>
      <c r="N11" s="98" t="s">
        <v>133</v>
      </c>
      <c r="O11" s="105"/>
      <c r="P11" s="103"/>
      <c r="Q11" s="104"/>
      <c r="R11" s="98" t="s">
        <v>133</v>
      </c>
      <c r="S11" s="105"/>
      <c r="T11" s="103">
        <v>22</v>
      </c>
      <c r="U11" s="104" t="s">
        <v>137</v>
      </c>
      <c r="V11" s="105"/>
      <c r="W11" s="4"/>
      <c r="X11" s="4"/>
    </row>
    <row r="12" spans="1:24" ht="20.100000000000001" customHeight="1" x14ac:dyDescent="0.15">
      <c r="B12" s="101" t="s">
        <v>138</v>
      </c>
      <c r="C12" s="102" t="s">
        <v>116</v>
      </c>
      <c r="D12" s="103">
        <v>2</v>
      </c>
      <c r="E12" s="104" t="s">
        <v>139</v>
      </c>
      <c r="F12" s="98" t="s">
        <v>140</v>
      </c>
      <c r="G12" s="105"/>
      <c r="H12" s="103"/>
      <c r="I12" s="104"/>
      <c r="J12" s="98" t="s">
        <v>133</v>
      </c>
      <c r="K12" s="105"/>
      <c r="L12" s="103"/>
      <c r="M12" s="104"/>
      <c r="N12" s="98" t="s">
        <v>133</v>
      </c>
      <c r="O12" s="105"/>
      <c r="P12" s="103"/>
      <c r="Q12" s="104"/>
      <c r="R12" s="98" t="s">
        <v>133</v>
      </c>
      <c r="S12" s="105"/>
      <c r="T12" s="103">
        <v>2</v>
      </c>
      <c r="U12" s="104" t="s">
        <v>141</v>
      </c>
      <c r="V12" s="105"/>
      <c r="W12" s="4"/>
      <c r="X12" s="4"/>
    </row>
    <row r="13" spans="1:24" ht="20.100000000000001" customHeight="1" x14ac:dyDescent="0.15">
      <c r="B13" s="101"/>
      <c r="C13" s="102"/>
      <c r="D13" s="103"/>
      <c r="E13" s="104"/>
      <c r="F13" s="98" t="s">
        <v>133</v>
      </c>
      <c r="G13" s="105"/>
      <c r="H13" s="103"/>
      <c r="I13" s="104"/>
      <c r="J13" s="98" t="s">
        <v>133</v>
      </c>
      <c r="K13" s="105"/>
      <c r="L13" s="103"/>
      <c r="M13" s="104"/>
      <c r="N13" s="98" t="s">
        <v>133</v>
      </c>
      <c r="O13" s="105"/>
      <c r="P13" s="103"/>
      <c r="Q13" s="104"/>
      <c r="R13" s="98" t="s">
        <v>133</v>
      </c>
      <c r="S13" s="105"/>
      <c r="T13" s="103"/>
      <c r="U13" s="104"/>
      <c r="V13" s="105"/>
      <c r="W13" s="4"/>
      <c r="X13" s="4"/>
    </row>
    <row r="14" spans="1:24" ht="20.100000000000001" customHeight="1" x14ac:dyDescent="0.15">
      <c r="B14" s="101"/>
      <c r="C14" s="102"/>
      <c r="D14" s="103"/>
      <c r="E14" s="104"/>
      <c r="F14" s="98" t="s">
        <v>133</v>
      </c>
      <c r="G14" s="105"/>
      <c r="H14" s="103"/>
      <c r="I14" s="104"/>
      <c r="J14" s="98" t="s">
        <v>133</v>
      </c>
      <c r="K14" s="105"/>
      <c r="L14" s="103"/>
      <c r="M14" s="104"/>
      <c r="N14" s="98" t="s">
        <v>133</v>
      </c>
      <c r="O14" s="105"/>
      <c r="P14" s="103"/>
      <c r="Q14" s="104"/>
      <c r="R14" s="98" t="s">
        <v>133</v>
      </c>
      <c r="S14" s="105"/>
      <c r="T14" s="103"/>
      <c r="U14" s="104"/>
      <c r="V14" s="105"/>
      <c r="W14" s="4"/>
      <c r="X14" s="4"/>
    </row>
    <row r="15" spans="1:24" ht="20.100000000000001" customHeight="1" x14ac:dyDescent="0.15">
      <c r="B15" s="101"/>
      <c r="C15" s="102"/>
      <c r="D15" s="103"/>
      <c r="E15" s="104"/>
      <c r="F15" s="98" t="s">
        <v>133</v>
      </c>
      <c r="G15" s="105"/>
      <c r="H15" s="103"/>
      <c r="I15" s="104"/>
      <c r="J15" s="98" t="s">
        <v>133</v>
      </c>
      <c r="K15" s="105"/>
      <c r="L15" s="103"/>
      <c r="M15" s="104"/>
      <c r="N15" s="98" t="s">
        <v>133</v>
      </c>
      <c r="O15" s="105"/>
      <c r="P15" s="103"/>
      <c r="Q15" s="104"/>
      <c r="R15" s="98" t="s">
        <v>133</v>
      </c>
      <c r="S15" s="105"/>
      <c r="T15" s="103"/>
      <c r="U15" s="104"/>
      <c r="V15" s="105"/>
      <c r="W15" s="4"/>
      <c r="X15" s="4"/>
    </row>
    <row r="16" spans="1:24" ht="20.100000000000001" customHeight="1" x14ac:dyDescent="0.15">
      <c r="B16" s="101"/>
      <c r="C16" s="102"/>
      <c r="D16" s="103"/>
      <c r="E16" s="104"/>
      <c r="F16" s="98" t="s">
        <v>133</v>
      </c>
      <c r="G16" s="105"/>
      <c r="H16" s="103"/>
      <c r="I16" s="104"/>
      <c r="J16" s="98" t="s">
        <v>133</v>
      </c>
      <c r="K16" s="105"/>
      <c r="L16" s="103"/>
      <c r="M16" s="104"/>
      <c r="N16" s="98" t="s">
        <v>133</v>
      </c>
      <c r="O16" s="105"/>
      <c r="P16" s="103"/>
      <c r="Q16" s="104"/>
      <c r="R16" s="98" t="s">
        <v>133</v>
      </c>
      <c r="S16" s="105"/>
      <c r="T16" s="103"/>
      <c r="U16" s="104"/>
      <c r="V16" s="105"/>
      <c r="W16" s="4"/>
      <c r="X16" s="4"/>
    </row>
    <row r="17" spans="2:24" ht="20.100000000000001" customHeight="1" x14ac:dyDescent="0.15">
      <c r="B17" s="106"/>
      <c r="C17" s="107"/>
      <c r="D17" s="108"/>
      <c r="E17" s="109"/>
      <c r="F17" s="98" t="s">
        <v>133</v>
      </c>
      <c r="G17" s="110"/>
      <c r="H17" s="108"/>
      <c r="I17" s="109"/>
      <c r="J17" s="98" t="s">
        <v>133</v>
      </c>
      <c r="K17" s="110"/>
      <c r="L17" s="108"/>
      <c r="M17" s="109"/>
      <c r="N17" s="98" t="s">
        <v>133</v>
      </c>
      <c r="O17" s="110"/>
      <c r="P17" s="108"/>
      <c r="Q17" s="109"/>
      <c r="R17" s="98" t="s">
        <v>133</v>
      </c>
      <c r="S17" s="110"/>
      <c r="T17" s="108"/>
      <c r="U17" s="109"/>
      <c r="V17" s="110"/>
      <c r="W17" s="4"/>
      <c r="X17" s="4"/>
    </row>
    <row r="18" spans="2:24" ht="20.100000000000001" customHeight="1" x14ac:dyDescent="0.15">
      <c r="B18" s="111" t="s">
        <v>81</v>
      </c>
      <c r="C18" s="112"/>
      <c r="D18" s="113"/>
      <c r="E18" s="114"/>
      <c r="F18" s="114"/>
      <c r="G18" s="112"/>
      <c r="H18" s="113"/>
      <c r="I18" s="114"/>
      <c r="J18" s="114"/>
      <c r="K18" s="112"/>
      <c r="L18" s="113"/>
      <c r="M18" s="114"/>
      <c r="N18" s="114"/>
      <c r="O18" s="112"/>
      <c r="P18" s="113"/>
      <c r="Q18" s="114"/>
      <c r="R18" s="114"/>
      <c r="S18" s="112"/>
      <c r="T18" s="114"/>
      <c r="U18" s="114"/>
      <c r="V18" s="112"/>
      <c r="W18" s="4"/>
      <c r="X18" s="4"/>
    </row>
    <row r="19" spans="2:24" ht="20.100000000000001" customHeight="1" x14ac:dyDescent="0.15">
      <c r="B19" s="94" t="s">
        <v>117</v>
      </c>
      <c r="C19" s="95"/>
      <c r="D19" s="96">
        <v>1</v>
      </c>
      <c r="E19" s="97" t="s">
        <v>118</v>
      </c>
      <c r="F19" s="98"/>
      <c r="G19" s="99" t="s">
        <v>119</v>
      </c>
      <c r="H19" s="96">
        <v>1</v>
      </c>
      <c r="I19" s="97" t="s">
        <v>78</v>
      </c>
      <c r="J19" s="98"/>
      <c r="K19" s="99" t="s">
        <v>119</v>
      </c>
      <c r="L19" s="96"/>
      <c r="M19" s="97"/>
      <c r="N19" s="98"/>
      <c r="O19" s="99"/>
      <c r="P19" s="96"/>
      <c r="Q19" s="97"/>
      <c r="R19" s="98"/>
      <c r="S19" s="99"/>
      <c r="T19" s="96" t="s">
        <v>78</v>
      </c>
      <c r="U19" s="97" t="s">
        <v>78</v>
      </c>
      <c r="V19" s="99"/>
      <c r="W19" s="4"/>
      <c r="X19" s="4"/>
    </row>
    <row r="20" spans="2:24" ht="20.100000000000001" customHeight="1" x14ac:dyDescent="0.15">
      <c r="B20" s="101" t="s">
        <v>120</v>
      </c>
      <c r="C20" s="102"/>
      <c r="D20" s="103">
        <v>1</v>
      </c>
      <c r="E20" s="104" t="s">
        <v>121</v>
      </c>
      <c r="F20" s="115"/>
      <c r="G20" s="99" t="s">
        <v>119</v>
      </c>
      <c r="H20" s="103"/>
      <c r="I20" s="104" t="s">
        <v>78</v>
      </c>
      <c r="J20" s="115"/>
      <c r="K20" s="99"/>
      <c r="L20" s="103"/>
      <c r="M20" s="104"/>
      <c r="N20" s="115"/>
      <c r="O20" s="105"/>
      <c r="P20" s="103"/>
      <c r="Q20" s="104"/>
      <c r="R20" s="115"/>
      <c r="S20" s="105"/>
      <c r="T20" s="103" t="s">
        <v>78</v>
      </c>
      <c r="U20" s="104" t="s">
        <v>78</v>
      </c>
      <c r="V20" s="105"/>
      <c r="W20" s="4"/>
      <c r="X20" s="4"/>
    </row>
    <row r="21" spans="2:24" ht="20.100000000000001" customHeight="1" x14ac:dyDescent="0.15">
      <c r="B21" s="101" t="s">
        <v>122</v>
      </c>
      <c r="C21" s="102"/>
      <c r="D21" s="103" t="s">
        <v>121</v>
      </c>
      <c r="E21" s="104" t="s">
        <v>121</v>
      </c>
      <c r="F21" s="115"/>
      <c r="G21" s="99"/>
      <c r="H21" s="103">
        <v>1</v>
      </c>
      <c r="I21" s="104" t="s">
        <v>121</v>
      </c>
      <c r="J21" s="115"/>
      <c r="K21" s="99" t="s">
        <v>119</v>
      </c>
      <c r="L21" s="103"/>
      <c r="M21" s="104"/>
      <c r="N21" s="115"/>
      <c r="O21" s="105"/>
      <c r="P21" s="103"/>
      <c r="Q21" s="104"/>
      <c r="R21" s="115"/>
      <c r="S21" s="105"/>
      <c r="T21" s="103" t="s">
        <v>78</v>
      </c>
      <c r="U21" s="104" t="s">
        <v>78</v>
      </c>
      <c r="V21" s="105"/>
      <c r="W21" s="4"/>
      <c r="X21" s="4"/>
    </row>
    <row r="22" spans="2:24" ht="20.100000000000001" customHeight="1" x14ac:dyDescent="0.15">
      <c r="B22" s="101" t="s">
        <v>123</v>
      </c>
      <c r="C22" s="102"/>
      <c r="D22" s="103">
        <v>1</v>
      </c>
      <c r="E22" s="104" t="s">
        <v>78</v>
      </c>
      <c r="F22" s="115"/>
      <c r="G22" s="99" t="s">
        <v>119</v>
      </c>
      <c r="H22" s="103">
        <v>1</v>
      </c>
      <c r="I22" s="104" t="s">
        <v>78</v>
      </c>
      <c r="J22" s="115"/>
      <c r="K22" s="99" t="s">
        <v>119</v>
      </c>
      <c r="L22" s="103" t="s">
        <v>79</v>
      </c>
      <c r="M22" s="104" t="s">
        <v>79</v>
      </c>
      <c r="N22" s="115"/>
      <c r="O22" s="105"/>
      <c r="P22" s="103"/>
      <c r="Q22" s="104"/>
      <c r="R22" s="115"/>
      <c r="S22" s="105"/>
      <c r="T22" s="103" t="s">
        <v>78</v>
      </c>
      <c r="U22" s="104" t="s">
        <v>78</v>
      </c>
      <c r="V22" s="105"/>
      <c r="W22" s="4"/>
      <c r="X22" s="4"/>
    </row>
    <row r="23" spans="2:24" ht="20.100000000000001" customHeight="1" x14ac:dyDescent="0.15">
      <c r="B23" s="101" t="s">
        <v>124</v>
      </c>
      <c r="C23" s="102"/>
      <c r="D23" s="103">
        <v>2</v>
      </c>
      <c r="E23" s="104" t="s">
        <v>66</v>
      </c>
      <c r="F23" s="115"/>
      <c r="G23" s="99" t="s">
        <v>119</v>
      </c>
      <c r="H23" s="103">
        <v>2</v>
      </c>
      <c r="I23" s="104" t="s">
        <v>78</v>
      </c>
      <c r="J23" s="115"/>
      <c r="K23" s="99" t="s">
        <v>119</v>
      </c>
      <c r="L23" s="103" t="s">
        <v>79</v>
      </c>
      <c r="M23" s="104" t="s">
        <v>79</v>
      </c>
      <c r="N23" s="115" t="s">
        <v>79</v>
      </c>
      <c r="O23" s="105"/>
      <c r="P23" s="103"/>
      <c r="Q23" s="104"/>
      <c r="R23" s="115"/>
      <c r="S23" s="105"/>
      <c r="T23" s="103" t="s">
        <v>78</v>
      </c>
      <c r="U23" s="104" t="s">
        <v>78</v>
      </c>
      <c r="V23" s="105"/>
      <c r="W23" s="4"/>
      <c r="X23" s="4"/>
    </row>
    <row r="24" spans="2:24" ht="20.100000000000001" customHeight="1" x14ac:dyDescent="0.15">
      <c r="B24" s="101" t="s">
        <v>125</v>
      </c>
      <c r="C24" s="102"/>
      <c r="D24" s="103">
        <v>1</v>
      </c>
      <c r="E24" s="104" t="s">
        <v>126</v>
      </c>
      <c r="F24" s="115"/>
      <c r="G24" s="99" t="s">
        <v>119</v>
      </c>
      <c r="H24" s="103"/>
      <c r="I24" s="104" t="s">
        <v>78</v>
      </c>
      <c r="J24" s="115"/>
      <c r="K24" s="99"/>
      <c r="L24" s="103"/>
      <c r="M24" s="104"/>
      <c r="N24" s="115"/>
      <c r="O24" s="105"/>
      <c r="P24" s="103"/>
      <c r="Q24" s="104"/>
      <c r="R24" s="115"/>
      <c r="S24" s="105"/>
      <c r="T24" s="103" t="s">
        <v>78</v>
      </c>
      <c r="U24" s="104" t="s">
        <v>78</v>
      </c>
      <c r="V24" s="105"/>
      <c r="W24" s="4"/>
      <c r="X24" s="4"/>
    </row>
    <row r="25" spans="2:24" ht="20.100000000000001" customHeight="1" x14ac:dyDescent="0.15">
      <c r="B25" s="101" t="s">
        <v>127</v>
      </c>
      <c r="C25" s="102"/>
      <c r="D25" s="103" t="s">
        <v>78</v>
      </c>
      <c r="E25" s="104" t="s">
        <v>78</v>
      </c>
      <c r="F25" s="115"/>
      <c r="G25" s="99"/>
      <c r="H25" s="103">
        <v>1</v>
      </c>
      <c r="I25" s="104"/>
      <c r="J25" s="115"/>
      <c r="K25" s="99" t="s">
        <v>119</v>
      </c>
      <c r="L25" s="103"/>
      <c r="M25" s="104"/>
      <c r="N25" s="115"/>
      <c r="O25" s="105"/>
      <c r="P25" s="103"/>
      <c r="Q25" s="104"/>
      <c r="R25" s="115"/>
      <c r="S25" s="105"/>
      <c r="T25" s="103" t="s">
        <v>78</v>
      </c>
      <c r="U25" s="104" t="s">
        <v>78</v>
      </c>
      <c r="V25" s="105"/>
      <c r="W25" s="4"/>
      <c r="X25" s="4"/>
    </row>
    <row r="26" spans="2:24" ht="20.100000000000001" customHeight="1" x14ac:dyDescent="0.15">
      <c r="B26" s="101" t="s">
        <v>128</v>
      </c>
      <c r="C26" s="102"/>
      <c r="D26" s="103" t="s">
        <v>129</v>
      </c>
      <c r="E26" s="104" t="s">
        <v>129</v>
      </c>
      <c r="F26" s="115"/>
      <c r="G26" s="99"/>
      <c r="H26" s="103">
        <v>1</v>
      </c>
      <c r="I26" s="104"/>
      <c r="J26" s="115"/>
      <c r="K26" s="99" t="s">
        <v>119</v>
      </c>
      <c r="L26" s="103"/>
      <c r="M26" s="104"/>
      <c r="N26" s="115"/>
      <c r="O26" s="105"/>
      <c r="P26" s="103"/>
      <c r="Q26" s="104"/>
      <c r="R26" s="115"/>
      <c r="S26" s="105"/>
      <c r="T26" s="103" t="s">
        <v>78</v>
      </c>
      <c r="U26" s="104" t="s">
        <v>78</v>
      </c>
      <c r="V26" s="105"/>
      <c r="W26" s="4"/>
      <c r="X26" s="4"/>
    </row>
    <row r="27" spans="2:24" ht="20.100000000000001" customHeight="1" x14ac:dyDescent="0.15">
      <c r="B27" s="101" t="s">
        <v>78</v>
      </c>
      <c r="C27" s="102"/>
      <c r="D27" s="103" t="s">
        <v>78</v>
      </c>
      <c r="E27" s="104"/>
      <c r="F27" s="115"/>
      <c r="G27" s="105" t="s">
        <v>78</v>
      </c>
      <c r="H27" s="103"/>
      <c r="I27" s="104"/>
      <c r="J27" s="115"/>
      <c r="K27" s="105" t="s">
        <v>79</v>
      </c>
      <c r="L27" s="103"/>
      <c r="M27" s="104"/>
      <c r="N27" s="115"/>
      <c r="O27" s="105"/>
      <c r="P27" s="103"/>
      <c r="Q27" s="104"/>
      <c r="R27" s="115"/>
      <c r="S27" s="105"/>
      <c r="T27" s="103"/>
      <c r="U27" s="104"/>
      <c r="V27" s="105"/>
      <c r="W27" s="4"/>
      <c r="X27" s="4"/>
    </row>
    <row r="28" spans="2:24" ht="20.100000000000001" customHeight="1" x14ac:dyDescent="0.15">
      <c r="B28" s="101"/>
      <c r="C28" s="102"/>
      <c r="D28" s="103"/>
      <c r="E28" s="104"/>
      <c r="F28" s="115"/>
      <c r="G28" s="105"/>
      <c r="H28" s="103"/>
      <c r="I28" s="104"/>
      <c r="J28" s="115"/>
      <c r="K28" s="105"/>
      <c r="L28" s="103"/>
      <c r="M28" s="104"/>
      <c r="N28" s="115"/>
      <c r="O28" s="105"/>
      <c r="P28" s="103"/>
      <c r="Q28" s="104"/>
      <c r="R28" s="115"/>
      <c r="S28" s="105"/>
      <c r="T28" s="103"/>
      <c r="U28" s="104"/>
      <c r="V28" s="105"/>
      <c r="W28" s="4"/>
      <c r="X28" s="4"/>
    </row>
    <row r="29" spans="2:24" ht="21.75" customHeight="1" x14ac:dyDescent="0.15">
      <c r="B29" s="116" t="s">
        <v>85</v>
      </c>
      <c r="C29" s="117"/>
      <c r="D29" s="116" t="s">
        <v>86</v>
      </c>
      <c r="E29" s="118"/>
      <c r="F29" s="118">
        <v>1.55</v>
      </c>
      <c r="G29" s="119" t="s">
        <v>87</v>
      </c>
      <c r="H29" s="116" t="s">
        <v>86</v>
      </c>
      <c r="I29" s="118"/>
      <c r="J29" s="118">
        <v>1.55</v>
      </c>
      <c r="K29" s="119" t="s">
        <v>87</v>
      </c>
      <c r="L29" s="116" t="s">
        <v>86</v>
      </c>
      <c r="M29" s="118"/>
      <c r="N29" s="118"/>
      <c r="O29" s="119" t="s">
        <v>87</v>
      </c>
      <c r="P29" s="116" t="s">
        <v>86</v>
      </c>
      <c r="Q29" s="118"/>
      <c r="R29" s="118"/>
      <c r="S29" s="119" t="s">
        <v>87</v>
      </c>
      <c r="T29" s="116" t="s">
        <v>88</v>
      </c>
      <c r="U29" s="118"/>
      <c r="V29" s="119" t="s">
        <v>88</v>
      </c>
      <c r="W29" s="4"/>
      <c r="X29" s="4"/>
    </row>
    <row r="30" spans="2:24" ht="22.5" customHeight="1" x14ac:dyDescent="0.15">
      <c r="B30" s="120" t="s">
        <v>89</v>
      </c>
      <c r="C30" s="121"/>
      <c r="D30" s="122"/>
      <c r="E30" s="123"/>
      <c r="F30" s="123">
        <v>1.9</v>
      </c>
      <c r="G30" s="124" t="s">
        <v>90</v>
      </c>
      <c r="H30" s="122"/>
      <c r="I30" s="123"/>
      <c r="J30" s="123">
        <v>1.9</v>
      </c>
      <c r="K30" s="124" t="s">
        <v>90</v>
      </c>
      <c r="L30" s="122"/>
      <c r="M30" s="123"/>
      <c r="N30" s="123"/>
      <c r="O30" s="124" t="s">
        <v>90</v>
      </c>
      <c r="P30" s="122"/>
      <c r="Q30" s="123"/>
      <c r="R30" s="123"/>
      <c r="S30" s="124" t="s">
        <v>90</v>
      </c>
      <c r="T30" s="123"/>
      <c r="U30" s="123"/>
      <c r="V30" s="124" t="s">
        <v>91</v>
      </c>
      <c r="W30" s="4"/>
      <c r="X30" s="4"/>
    </row>
    <row r="31" spans="2:24" ht="26.25" customHeight="1" x14ac:dyDescent="0.15">
      <c r="B31" s="70" t="s">
        <v>92</v>
      </c>
      <c r="C31" s="46"/>
      <c r="D31" s="542" t="s">
        <v>93</v>
      </c>
      <c r="E31" s="543"/>
      <c r="F31" s="543"/>
      <c r="G31" s="543"/>
      <c r="H31" s="543"/>
      <c r="I31" s="543"/>
      <c r="J31" s="543"/>
      <c r="K31" s="543"/>
      <c r="L31" s="543"/>
      <c r="M31" s="543"/>
      <c r="N31" s="543"/>
      <c r="O31" s="543"/>
      <c r="P31" s="543"/>
      <c r="Q31" s="543"/>
      <c r="R31" s="543"/>
      <c r="S31" s="543"/>
      <c r="T31" s="543"/>
      <c r="U31" s="543"/>
      <c r="V31" s="544"/>
      <c r="W31" s="4"/>
      <c r="X31" s="4"/>
    </row>
    <row r="32" spans="2:24" x14ac:dyDescent="0.15">
      <c r="B32" s="4"/>
      <c r="C32" s="4"/>
      <c r="D32" s="4"/>
      <c r="E32" s="4"/>
      <c r="F32" s="4"/>
      <c r="G32" s="4"/>
      <c r="H32" s="4"/>
      <c r="I32" s="4"/>
      <c r="J32" s="4"/>
      <c r="K32" s="4"/>
      <c r="L32" s="4"/>
      <c r="M32" s="4"/>
      <c r="N32" s="4"/>
      <c r="O32" s="4"/>
      <c r="P32" s="4"/>
      <c r="Q32" s="4"/>
      <c r="R32" s="4"/>
      <c r="S32" s="4"/>
      <c r="T32" s="4"/>
      <c r="U32" s="4"/>
      <c r="V32" s="4"/>
      <c r="W32" s="4"/>
      <c r="X32" s="4"/>
    </row>
    <row r="33" spans="2:24" x14ac:dyDescent="0.15">
      <c r="B33" s="91" t="s">
        <v>94</v>
      </c>
      <c r="C33" s="4" t="s">
        <v>95</v>
      </c>
      <c r="D33" s="4"/>
      <c r="E33" s="4"/>
      <c r="F33" s="4"/>
      <c r="G33" s="4"/>
      <c r="H33" s="4"/>
      <c r="I33" s="4"/>
      <c r="J33" s="4"/>
      <c r="K33" s="4"/>
      <c r="L33" s="4"/>
      <c r="M33" s="4"/>
      <c r="N33" s="4"/>
      <c r="O33" s="4"/>
      <c r="P33" s="4"/>
      <c r="Q33" s="4"/>
      <c r="R33" s="4"/>
      <c r="S33" s="4"/>
      <c r="T33" s="4"/>
      <c r="U33" s="4"/>
      <c r="V33" s="4"/>
      <c r="W33" s="4"/>
      <c r="X33" s="4"/>
    </row>
    <row r="34" spans="2:24" x14ac:dyDescent="0.15">
      <c r="B34" s="92" t="s">
        <v>96</v>
      </c>
      <c r="C34" s="4" t="s">
        <v>97</v>
      </c>
      <c r="D34" s="4"/>
      <c r="E34" s="4"/>
      <c r="F34" s="4"/>
      <c r="G34" s="4"/>
      <c r="H34" s="4"/>
      <c r="I34" s="4"/>
      <c r="J34" s="4"/>
      <c r="K34" s="4"/>
      <c r="L34" s="4"/>
      <c r="M34" s="4"/>
      <c r="N34" s="4"/>
      <c r="O34" s="4"/>
      <c r="P34" s="4"/>
      <c r="Q34" s="4"/>
      <c r="R34" s="4"/>
      <c r="S34" s="4"/>
      <c r="T34" s="4"/>
      <c r="U34" s="4"/>
      <c r="V34" s="4"/>
      <c r="W34" s="4"/>
      <c r="X34" s="4"/>
    </row>
    <row r="35" spans="2:24" x14ac:dyDescent="0.15">
      <c r="B35" s="92" t="s">
        <v>98</v>
      </c>
      <c r="C35" s="4" t="s">
        <v>99</v>
      </c>
      <c r="D35" s="4"/>
      <c r="E35" s="4"/>
      <c r="F35" s="4"/>
      <c r="G35" s="4"/>
      <c r="H35" s="4"/>
      <c r="I35" s="4"/>
      <c r="J35" s="4"/>
      <c r="K35" s="4"/>
      <c r="L35" s="4"/>
      <c r="M35" s="4"/>
      <c r="N35" s="4"/>
      <c r="O35" s="4"/>
      <c r="P35" s="4"/>
      <c r="Q35" s="4"/>
      <c r="R35" s="4"/>
      <c r="S35" s="4"/>
      <c r="T35" s="4"/>
      <c r="U35" s="4"/>
      <c r="V35" s="4"/>
      <c r="W35" s="4"/>
      <c r="X35" s="4"/>
    </row>
    <row r="36" spans="2:24" x14ac:dyDescent="0.15">
      <c r="B36" s="92" t="s">
        <v>100</v>
      </c>
      <c r="C36" s="4" t="s">
        <v>101</v>
      </c>
      <c r="D36" s="4"/>
      <c r="E36" s="4"/>
      <c r="F36" s="4"/>
      <c r="G36" s="4"/>
      <c r="H36" s="4"/>
      <c r="I36" s="4"/>
      <c r="J36" s="4"/>
      <c r="K36" s="4"/>
      <c r="L36" s="4"/>
      <c r="M36" s="4"/>
      <c r="N36" s="4"/>
      <c r="O36" s="4"/>
      <c r="P36" s="4"/>
      <c r="Q36" s="4"/>
      <c r="R36" s="4"/>
      <c r="S36" s="4"/>
      <c r="T36" s="4"/>
      <c r="U36" s="4"/>
      <c r="V36" s="4"/>
      <c r="W36" s="4"/>
      <c r="X36" s="4"/>
    </row>
    <row r="37" spans="2:24" x14ac:dyDescent="0.15">
      <c r="B37" s="92" t="s">
        <v>102</v>
      </c>
      <c r="C37" s="4" t="s">
        <v>103</v>
      </c>
      <c r="D37" s="4"/>
      <c r="E37" s="4"/>
      <c r="F37" s="4"/>
      <c r="G37" s="4"/>
      <c r="H37" s="4"/>
      <c r="I37" s="4"/>
      <c r="J37" s="4"/>
      <c r="K37" s="4"/>
      <c r="L37" s="4"/>
      <c r="M37" s="4"/>
      <c r="N37" s="4"/>
      <c r="O37" s="4"/>
      <c r="P37" s="4"/>
      <c r="Q37" s="4"/>
      <c r="R37" s="4"/>
      <c r="S37" s="4"/>
      <c r="T37" s="4"/>
      <c r="U37" s="4"/>
      <c r="V37" s="4"/>
      <c r="W37" s="4"/>
      <c r="X37" s="4"/>
    </row>
    <row r="38" spans="2:24" x14ac:dyDescent="0.15">
      <c r="B38" s="92"/>
      <c r="C38" s="4" t="s">
        <v>104</v>
      </c>
      <c r="D38" s="4"/>
      <c r="E38" s="4"/>
      <c r="F38" s="4"/>
      <c r="G38" s="4"/>
      <c r="H38" s="4"/>
      <c r="I38" s="4"/>
      <c r="J38" s="4"/>
      <c r="K38" s="4"/>
      <c r="L38" s="4"/>
      <c r="M38" s="4"/>
      <c r="N38" s="4"/>
      <c r="O38" s="4"/>
      <c r="P38" s="4"/>
      <c r="Q38" s="4"/>
      <c r="R38" s="4"/>
      <c r="S38" s="4"/>
      <c r="T38" s="4"/>
      <c r="U38" s="4"/>
      <c r="V38" s="4"/>
      <c r="W38" s="4"/>
      <c r="X38" s="4"/>
    </row>
    <row r="39" spans="2:24" x14ac:dyDescent="0.15">
      <c r="B39" s="92" t="s">
        <v>105</v>
      </c>
      <c r="C39" s="4" t="s">
        <v>106</v>
      </c>
      <c r="D39" s="4"/>
      <c r="E39" s="4"/>
      <c r="F39" s="4"/>
      <c r="G39" s="4"/>
      <c r="H39" s="4"/>
      <c r="I39" s="4"/>
      <c r="J39" s="4"/>
      <c r="K39" s="4"/>
      <c r="L39" s="4"/>
      <c r="M39" s="4"/>
      <c r="N39" s="4"/>
      <c r="O39" s="4"/>
      <c r="P39" s="4"/>
      <c r="Q39" s="4"/>
      <c r="R39" s="4"/>
      <c r="S39" s="4"/>
      <c r="T39" s="4"/>
      <c r="U39" s="4"/>
      <c r="V39" s="4"/>
      <c r="W39" s="4"/>
      <c r="X39" s="4"/>
    </row>
    <row r="40" spans="2:24" x14ac:dyDescent="0.15">
      <c r="B40" s="92" t="s">
        <v>107</v>
      </c>
      <c r="C40" s="4" t="s">
        <v>108</v>
      </c>
      <c r="D40" s="4"/>
      <c r="E40" s="4"/>
      <c r="F40" s="4"/>
      <c r="G40" s="4"/>
      <c r="H40" s="4"/>
      <c r="I40" s="4"/>
      <c r="J40" s="4"/>
      <c r="K40" s="4"/>
      <c r="L40" s="4"/>
      <c r="M40" s="4"/>
      <c r="N40" s="4"/>
      <c r="O40" s="4"/>
      <c r="P40" s="4"/>
      <c r="Q40" s="4"/>
      <c r="R40" s="4"/>
      <c r="S40" s="4"/>
      <c r="T40" s="4"/>
      <c r="U40" s="4"/>
      <c r="V40" s="4"/>
      <c r="W40" s="4"/>
      <c r="X40" s="4"/>
    </row>
    <row r="41" spans="2:24" x14ac:dyDescent="0.15">
      <c r="B41" s="4"/>
      <c r="C41" s="4"/>
      <c r="D41" s="4"/>
      <c r="E41" s="4"/>
      <c r="F41" s="4"/>
      <c r="G41" s="4"/>
      <c r="H41" s="4"/>
      <c r="I41" s="4"/>
      <c r="J41" s="4"/>
      <c r="K41" s="4"/>
      <c r="L41" s="4"/>
      <c r="M41" s="4"/>
      <c r="N41" s="4"/>
      <c r="O41" s="4"/>
      <c r="P41" s="4"/>
      <c r="Q41" s="4"/>
      <c r="R41" s="4"/>
      <c r="S41" s="4"/>
      <c r="T41" s="4"/>
      <c r="U41" s="4"/>
      <c r="V41" s="4"/>
      <c r="W41" s="4"/>
      <c r="X41" s="4"/>
    </row>
    <row r="42" spans="2:24" x14ac:dyDescent="0.15">
      <c r="B42" s="4"/>
      <c r="C42" s="4"/>
      <c r="D42" s="4"/>
      <c r="E42" s="4"/>
      <c r="F42" s="4"/>
      <c r="G42" s="4"/>
      <c r="H42" s="4"/>
      <c r="I42" s="4"/>
      <c r="J42" s="4"/>
      <c r="K42" s="4"/>
      <c r="L42" s="4"/>
      <c r="M42" s="4"/>
      <c r="N42" s="4"/>
      <c r="O42" s="4"/>
      <c r="P42" s="4"/>
      <c r="Q42" s="4"/>
      <c r="R42" s="4"/>
      <c r="S42" s="4"/>
      <c r="T42" s="4"/>
      <c r="U42" s="4"/>
      <c r="V42" s="4"/>
      <c r="W42" s="4"/>
      <c r="X42" s="4"/>
    </row>
    <row r="43" spans="2:24" x14ac:dyDescent="0.15">
      <c r="B43" s="4"/>
      <c r="C43" s="4"/>
      <c r="D43" s="4"/>
      <c r="E43" s="4"/>
      <c r="F43" s="4"/>
      <c r="G43" s="4"/>
      <c r="H43" s="4"/>
      <c r="I43" s="4"/>
      <c r="J43" s="4"/>
      <c r="K43" s="4"/>
      <c r="L43" s="4"/>
      <c r="M43" s="4"/>
      <c r="N43" s="4"/>
      <c r="O43" s="4"/>
      <c r="P43" s="4"/>
      <c r="Q43" s="4"/>
      <c r="R43" s="4"/>
      <c r="S43" s="4"/>
      <c r="T43" s="4"/>
      <c r="U43" s="4"/>
      <c r="V43" s="4"/>
      <c r="W43" s="4"/>
      <c r="X43" s="4"/>
    </row>
  </sheetData>
  <mergeCells count="6">
    <mergeCell ref="D31:V31"/>
    <mergeCell ref="E4:M4"/>
    <mergeCell ref="C5:D5"/>
    <mergeCell ref="E5:M5"/>
    <mergeCell ref="T7:V7"/>
    <mergeCell ref="C4:D4"/>
  </mergeCells>
  <phoneticPr fontId="2"/>
  <pageMargins left="0.36" right="0.37" top="0.54" bottom="0.53" header="0.51181102362204722" footer="0.35"/>
  <pageSetup paperSize="9"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B5FCF-69F7-4148-81FF-BF062EE2DBBC}">
  <sheetPr>
    <pageSetUpPr fitToPage="1"/>
  </sheetPr>
  <dimension ref="A1:C21"/>
  <sheetViews>
    <sheetView zoomScaleNormal="100" zoomScaleSheetLayoutView="100" workbookViewId="0">
      <selection activeCell="A14" sqref="A14:B14"/>
    </sheetView>
  </sheetViews>
  <sheetFormatPr defaultColWidth="8.625" defaultRowHeight="19.5" customHeight="1" x14ac:dyDescent="0.15"/>
  <cols>
    <col min="1" max="1" width="4.625" style="235" customWidth="1"/>
    <col min="2" max="2" width="40.625" style="235" customWidth="1"/>
    <col min="3" max="3" width="50.625" style="235" customWidth="1"/>
    <col min="4" max="16384" width="8.625" style="235"/>
  </cols>
  <sheetData>
    <row r="1" spans="1:3" ht="18" customHeight="1" x14ac:dyDescent="0.2">
      <c r="A1" s="234" t="s">
        <v>322</v>
      </c>
    </row>
    <row r="2" spans="1:3" ht="18" customHeight="1" x14ac:dyDescent="0.15"/>
    <row r="3" spans="1:3" ht="18" customHeight="1" x14ac:dyDescent="0.15">
      <c r="A3" s="316" t="s">
        <v>308</v>
      </c>
      <c r="B3" s="316"/>
      <c r="C3" s="316"/>
    </row>
    <row r="4" spans="1:3" ht="36" customHeight="1" x14ac:dyDescent="0.15">
      <c r="A4" s="237"/>
      <c r="B4" s="237"/>
      <c r="C4" s="237"/>
    </row>
    <row r="5" spans="1:3" ht="18" customHeight="1" x14ac:dyDescent="0.15">
      <c r="B5" s="238" t="s">
        <v>157</v>
      </c>
      <c r="C5" s="239"/>
    </row>
    <row r="6" spans="1:3" ht="18" customHeight="1" x14ac:dyDescent="0.15">
      <c r="B6" s="240" t="s">
        <v>309</v>
      </c>
      <c r="C6" s="239"/>
    </row>
    <row r="7" spans="1:3" ht="18" customHeight="1" x14ac:dyDescent="0.15"/>
    <row r="8" spans="1:3" ht="18" customHeight="1" x14ac:dyDescent="0.15">
      <c r="A8" s="241"/>
      <c r="B8" s="242"/>
      <c r="C8" s="243"/>
    </row>
    <row r="9" spans="1:3" ht="18" customHeight="1" x14ac:dyDescent="0.15">
      <c r="A9" s="244" t="s">
        <v>504</v>
      </c>
      <c r="C9" s="245"/>
    </row>
    <row r="10" spans="1:3" ht="18" customHeight="1" x14ac:dyDescent="0.15">
      <c r="A10" s="244"/>
      <c r="C10" s="245"/>
    </row>
    <row r="11" spans="1:3" ht="18" customHeight="1" x14ac:dyDescent="0.15">
      <c r="A11" s="244"/>
      <c r="B11" s="235" t="s">
        <v>310</v>
      </c>
      <c r="C11" s="245"/>
    </row>
    <row r="12" spans="1:3" ht="18" customHeight="1" x14ac:dyDescent="0.15">
      <c r="A12" s="244"/>
      <c r="B12" s="317" t="s">
        <v>311</v>
      </c>
      <c r="C12" s="318"/>
    </row>
    <row r="13" spans="1:3" ht="18" customHeight="1" x14ac:dyDescent="0.15">
      <c r="A13" s="313"/>
      <c r="B13" s="314"/>
      <c r="C13" s="315"/>
    </row>
    <row r="14" spans="1:3" ht="18" customHeight="1" x14ac:dyDescent="0.15">
      <c r="A14" s="244" t="s">
        <v>158</v>
      </c>
      <c r="C14" s="245"/>
    </row>
    <row r="15" spans="1:3" ht="198" customHeight="1" x14ac:dyDescent="0.15">
      <c r="A15" s="319" t="s">
        <v>505</v>
      </c>
      <c r="B15" s="320"/>
      <c r="C15" s="321"/>
    </row>
    <row r="16" spans="1:3" ht="18" customHeight="1" x14ac:dyDescent="0.15">
      <c r="A16" s="244" t="s">
        <v>159</v>
      </c>
      <c r="B16" s="247"/>
      <c r="C16" s="245"/>
    </row>
    <row r="17" spans="1:3" ht="18" customHeight="1" x14ac:dyDescent="0.15">
      <c r="A17" s="244" t="s">
        <v>312</v>
      </c>
      <c r="C17" s="246" t="s">
        <v>313</v>
      </c>
    </row>
    <row r="18" spans="1:3" ht="18" customHeight="1" x14ac:dyDescent="0.15">
      <c r="A18" s="244" t="s">
        <v>314</v>
      </c>
      <c r="C18" s="245"/>
    </row>
    <row r="19" spans="1:3" ht="90" customHeight="1" x14ac:dyDescent="0.15">
      <c r="A19" s="319" t="s">
        <v>507</v>
      </c>
      <c r="B19" s="320"/>
      <c r="C19" s="321"/>
    </row>
    <row r="20" spans="1:3" ht="18" customHeight="1" x14ac:dyDescent="0.15">
      <c r="A20" s="244" t="s">
        <v>315</v>
      </c>
      <c r="C20" s="245"/>
    </row>
    <row r="21" spans="1:3" ht="90" customHeight="1" x14ac:dyDescent="0.15">
      <c r="A21" s="319" t="s">
        <v>506</v>
      </c>
      <c r="B21" s="320"/>
      <c r="C21" s="321"/>
    </row>
  </sheetData>
  <mergeCells count="6">
    <mergeCell ref="A21:C21"/>
    <mergeCell ref="A3:C3"/>
    <mergeCell ref="B12:C12"/>
    <mergeCell ref="A13:C13"/>
    <mergeCell ref="A15:C15"/>
    <mergeCell ref="A19:C19"/>
  </mergeCells>
  <phoneticPr fontId="2"/>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sheetPr>
  <dimension ref="A1:C48"/>
  <sheetViews>
    <sheetView zoomScaleNormal="100" zoomScaleSheetLayoutView="75" workbookViewId="0">
      <selection activeCell="A2" sqref="A2"/>
    </sheetView>
  </sheetViews>
  <sheetFormatPr defaultRowHeight="13.5" x14ac:dyDescent="0.15"/>
  <cols>
    <col min="1" max="1" width="19" style="126" customWidth="1"/>
    <col min="2" max="2" width="44" style="126" customWidth="1"/>
    <col min="3" max="3" width="12" style="126" customWidth="1"/>
    <col min="4" max="16384" width="9" style="126"/>
  </cols>
  <sheetData>
    <row r="1" spans="1:3" ht="17.25" x14ac:dyDescent="0.2">
      <c r="A1" s="125" t="s">
        <v>513</v>
      </c>
    </row>
    <row r="3" spans="1:3" ht="17.25" x14ac:dyDescent="0.2">
      <c r="A3" s="127" t="s">
        <v>142</v>
      </c>
    </row>
    <row r="4" spans="1:3" x14ac:dyDescent="0.15">
      <c r="A4" s="557" t="s">
        <v>143</v>
      </c>
      <c r="B4" s="557"/>
      <c r="C4" s="557"/>
    </row>
    <row r="5" spans="1:3" ht="14.25" thickBot="1" x14ac:dyDescent="0.2">
      <c r="A5" s="557" t="s">
        <v>144</v>
      </c>
      <c r="B5" s="557"/>
      <c r="C5" s="557"/>
    </row>
    <row r="6" spans="1:3" s="131" customFormat="1" x14ac:dyDescent="0.15">
      <c r="A6" s="128" t="s">
        <v>145</v>
      </c>
      <c r="B6" s="129" t="s">
        <v>146</v>
      </c>
      <c r="C6" s="130" t="s">
        <v>147</v>
      </c>
    </row>
    <row r="7" spans="1:3" ht="27" x14ac:dyDescent="0.15">
      <c r="A7" s="132" t="s">
        <v>148</v>
      </c>
      <c r="B7" s="133"/>
      <c r="C7" s="558"/>
    </row>
    <row r="8" spans="1:3" x14ac:dyDescent="0.15">
      <c r="A8" s="134"/>
      <c r="B8" s="133"/>
      <c r="C8" s="559"/>
    </row>
    <row r="9" spans="1:3" x14ac:dyDescent="0.15">
      <c r="A9" s="134"/>
      <c r="B9" s="133"/>
      <c r="C9" s="559"/>
    </row>
    <row r="10" spans="1:3" x14ac:dyDescent="0.15">
      <c r="A10" s="134"/>
      <c r="B10" s="133"/>
      <c r="C10" s="559"/>
    </row>
    <row r="11" spans="1:3" x14ac:dyDescent="0.15">
      <c r="A11" s="134"/>
      <c r="B11" s="133"/>
      <c r="C11" s="559"/>
    </row>
    <row r="12" spans="1:3" x14ac:dyDescent="0.15">
      <c r="A12" s="134"/>
      <c r="B12" s="133"/>
      <c r="C12" s="559"/>
    </row>
    <row r="13" spans="1:3" x14ac:dyDescent="0.15">
      <c r="A13" s="134"/>
      <c r="B13" s="133"/>
      <c r="C13" s="559"/>
    </row>
    <row r="14" spans="1:3" x14ac:dyDescent="0.15">
      <c r="A14" s="134"/>
      <c r="B14" s="133"/>
      <c r="C14" s="559"/>
    </row>
    <row r="15" spans="1:3" x14ac:dyDescent="0.15">
      <c r="A15" s="134"/>
      <c r="B15" s="133"/>
      <c r="C15" s="559"/>
    </row>
    <row r="16" spans="1:3" x14ac:dyDescent="0.15">
      <c r="A16" s="134" t="s">
        <v>149</v>
      </c>
      <c r="B16" s="133"/>
      <c r="C16" s="559"/>
    </row>
    <row r="17" spans="1:3" x14ac:dyDescent="0.15">
      <c r="A17" s="134"/>
      <c r="B17" s="133"/>
      <c r="C17" s="559"/>
    </row>
    <row r="18" spans="1:3" x14ac:dyDescent="0.15">
      <c r="A18" s="134"/>
      <c r="B18" s="133"/>
      <c r="C18" s="559"/>
    </row>
    <row r="19" spans="1:3" x14ac:dyDescent="0.15">
      <c r="A19" s="134"/>
      <c r="B19" s="133"/>
      <c r="C19" s="559"/>
    </row>
    <row r="20" spans="1:3" x14ac:dyDescent="0.15">
      <c r="A20" s="134"/>
      <c r="B20" s="133"/>
      <c r="C20" s="559"/>
    </row>
    <row r="21" spans="1:3" x14ac:dyDescent="0.15">
      <c r="A21" s="134"/>
      <c r="B21" s="133"/>
      <c r="C21" s="559"/>
    </row>
    <row r="22" spans="1:3" x14ac:dyDescent="0.15">
      <c r="A22" s="134"/>
      <c r="B22" s="133"/>
      <c r="C22" s="559"/>
    </row>
    <row r="23" spans="1:3" x14ac:dyDescent="0.15">
      <c r="A23" s="134"/>
      <c r="B23" s="133"/>
      <c r="C23" s="559"/>
    </row>
    <row r="24" spans="1:3" x14ac:dyDescent="0.15">
      <c r="A24" s="135"/>
      <c r="B24" s="136"/>
      <c r="C24" s="559"/>
    </row>
    <row r="25" spans="1:3" x14ac:dyDescent="0.15">
      <c r="A25" s="137" t="s">
        <v>150</v>
      </c>
      <c r="B25" s="138" t="s">
        <v>151</v>
      </c>
      <c r="C25" s="559"/>
    </row>
    <row r="26" spans="1:3" x14ac:dyDescent="0.15">
      <c r="A26" s="139"/>
      <c r="B26" s="140"/>
      <c r="C26" s="559"/>
    </row>
    <row r="27" spans="1:3" x14ac:dyDescent="0.15">
      <c r="A27" s="134"/>
      <c r="B27" s="133"/>
      <c r="C27" s="559"/>
    </row>
    <row r="28" spans="1:3" x14ac:dyDescent="0.15">
      <c r="A28" s="134"/>
      <c r="B28" s="133"/>
      <c r="C28" s="559"/>
    </row>
    <row r="29" spans="1:3" x14ac:dyDescent="0.15">
      <c r="A29" s="134"/>
      <c r="B29" s="133"/>
      <c r="C29" s="559"/>
    </row>
    <row r="30" spans="1:3" x14ac:dyDescent="0.15">
      <c r="A30" s="134"/>
      <c r="B30" s="133"/>
      <c r="C30" s="559"/>
    </row>
    <row r="31" spans="1:3" x14ac:dyDescent="0.15">
      <c r="A31" s="134"/>
      <c r="B31" s="133"/>
      <c r="C31" s="559"/>
    </row>
    <row r="32" spans="1:3" x14ac:dyDescent="0.15">
      <c r="A32" s="134"/>
      <c r="B32" s="133"/>
      <c r="C32" s="559"/>
    </row>
    <row r="33" spans="1:3" x14ac:dyDescent="0.15">
      <c r="A33" s="134"/>
      <c r="B33" s="133"/>
      <c r="C33" s="559"/>
    </row>
    <row r="34" spans="1:3" x14ac:dyDescent="0.15">
      <c r="A34" s="134"/>
      <c r="B34" s="133"/>
      <c r="C34" s="559"/>
    </row>
    <row r="35" spans="1:3" x14ac:dyDescent="0.15">
      <c r="A35" s="134"/>
      <c r="B35" s="133"/>
      <c r="C35" s="559"/>
    </row>
    <row r="36" spans="1:3" x14ac:dyDescent="0.15">
      <c r="A36" s="134"/>
      <c r="B36" s="133"/>
      <c r="C36" s="559"/>
    </row>
    <row r="37" spans="1:3" x14ac:dyDescent="0.15">
      <c r="A37" s="134"/>
      <c r="B37" s="133"/>
      <c r="C37" s="559"/>
    </row>
    <row r="38" spans="1:3" x14ac:dyDescent="0.15">
      <c r="A38" s="134"/>
      <c r="B38" s="133"/>
      <c r="C38" s="559"/>
    </row>
    <row r="39" spans="1:3" x14ac:dyDescent="0.15">
      <c r="A39" s="134"/>
      <c r="B39" s="133"/>
      <c r="C39" s="559"/>
    </row>
    <row r="40" spans="1:3" x14ac:dyDescent="0.15">
      <c r="A40" s="134"/>
      <c r="B40" s="133"/>
      <c r="C40" s="559"/>
    </row>
    <row r="41" spans="1:3" x14ac:dyDescent="0.15">
      <c r="A41" s="134"/>
      <c r="B41" s="133"/>
      <c r="C41" s="559"/>
    </row>
    <row r="42" spans="1:3" x14ac:dyDescent="0.15">
      <c r="A42" s="134"/>
      <c r="B42" s="133"/>
      <c r="C42" s="559"/>
    </row>
    <row r="43" spans="1:3" ht="14.25" thickBot="1" x14ac:dyDescent="0.2">
      <c r="A43" s="141"/>
      <c r="B43" s="142"/>
      <c r="C43" s="560"/>
    </row>
    <row r="44" spans="1:3" s="143" customFormat="1" ht="11.25" x14ac:dyDescent="0.15">
      <c r="A44" s="143" t="s">
        <v>152</v>
      </c>
    </row>
    <row r="45" spans="1:3" s="143" customFormat="1" ht="11.25" x14ac:dyDescent="0.15">
      <c r="A45" s="143" t="s">
        <v>153</v>
      </c>
    </row>
    <row r="46" spans="1:3" s="143" customFormat="1" ht="11.25" x14ac:dyDescent="0.15">
      <c r="A46" s="143" t="s">
        <v>154</v>
      </c>
    </row>
    <row r="47" spans="1:3" s="143" customFormat="1" ht="11.25" x14ac:dyDescent="0.15">
      <c r="A47" s="143" t="s">
        <v>155</v>
      </c>
    </row>
    <row r="48" spans="1:3" x14ac:dyDescent="0.15">
      <c r="A48" s="126" t="s">
        <v>156</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2"/>
  </sheetPr>
  <dimension ref="A1:C48"/>
  <sheetViews>
    <sheetView zoomScaleNormal="100" zoomScaleSheetLayoutView="75" workbookViewId="0">
      <selection activeCell="A2" sqref="A2"/>
    </sheetView>
  </sheetViews>
  <sheetFormatPr defaultRowHeight="13.5" x14ac:dyDescent="0.15"/>
  <cols>
    <col min="1" max="1" width="19" style="126" customWidth="1"/>
    <col min="2" max="2" width="44" style="126" customWidth="1"/>
    <col min="3" max="3" width="12" style="126" customWidth="1"/>
    <col min="4" max="16384" width="9" style="126"/>
  </cols>
  <sheetData>
    <row r="1" spans="1:3" ht="17.25" x14ac:dyDescent="0.2">
      <c r="A1" s="125" t="s">
        <v>513</v>
      </c>
    </row>
    <row r="3" spans="1:3" ht="17.25" x14ac:dyDescent="0.2">
      <c r="A3" s="127" t="s">
        <v>142</v>
      </c>
    </row>
    <row r="4" spans="1:3" x14ac:dyDescent="0.15">
      <c r="A4" s="557" t="s">
        <v>176</v>
      </c>
      <c r="B4" s="557"/>
      <c r="C4" s="557"/>
    </row>
    <row r="5" spans="1:3" ht="14.25" thickBot="1" x14ac:dyDescent="0.2">
      <c r="A5" s="557" t="s">
        <v>204</v>
      </c>
      <c r="B5" s="557"/>
      <c r="C5" s="557"/>
    </row>
    <row r="6" spans="1:3" s="131" customFormat="1" x14ac:dyDescent="0.15">
      <c r="A6" s="128" t="s">
        <v>145</v>
      </c>
      <c r="B6" s="129" t="s">
        <v>146</v>
      </c>
      <c r="C6" s="130" t="s">
        <v>147</v>
      </c>
    </row>
    <row r="7" spans="1:3" ht="27" x14ac:dyDescent="0.15">
      <c r="A7" s="132" t="s">
        <v>148</v>
      </c>
      <c r="B7" s="133"/>
      <c r="C7" s="558"/>
    </row>
    <row r="8" spans="1:3" ht="40.5" x14ac:dyDescent="0.15">
      <c r="A8" s="175" t="s">
        <v>177</v>
      </c>
      <c r="B8" s="174" t="s">
        <v>178</v>
      </c>
      <c r="C8" s="559"/>
    </row>
    <row r="9" spans="1:3" ht="27" x14ac:dyDescent="0.15">
      <c r="A9" s="134"/>
      <c r="B9" s="174" t="s">
        <v>179</v>
      </c>
      <c r="C9" s="559"/>
    </row>
    <row r="10" spans="1:3" ht="27" x14ac:dyDescent="0.15">
      <c r="A10" s="175" t="s">
        <v>180</v>
      </c>
      <c r="B10" s="174" t="s">
        <v>181</v>
      </c>
      <c r="C10" s="559"/>
    </row>
    <row r="11" spans="1:3" x14ac:dyDescent="0.15">
      <c r="A11" s="175" t="s">
        <v>182</v>
      </c>
      <c r="B11" s="174" t="s">
        <v>183</v>
      </c>
      <c r="C11" s="559"/>
    </row>
    <row r="12" spans="1:3" x14ac:dyDescent="0.15">
      <c r="A12" s="175" t="s">
        <v>184</v>
      </c>
      <c r="B12" s="174" t="s">
        <v>183</v>
      </c>
      <c r="C12" s="559"/>
    </row>
    <row r="13" spans="1:3" ht="27" x14ac:dyDescent="0.15">
      <c r="A13" s="178" t="s">
        <v>185</v>
      </c>
      <c r="B13" s="179" t="s">
        <v>186</v>
      </c>
      <c r="C13" s="559"/>
    </row>
    <row r="14" spans="1:3" x14ac:dyDescent="0.15">
      <c r="A14" s="175"/>
      <c r="B14" s="174"/>
      <c r="C14" s="559"/>
    </row>
    <row r="15" spans="1:3" x14ac:dyDescent="0.15">
      <c r="A15" s="175"/>
      <c r="B15" s="174"/>
      <c r="C15" s="559"/>
    </row>
    <row r="16" spans="1:3" x14ac:dyDescent="0.15">
      <c r="A16" s="175" t="s">
        <v>149</v>
      </c>
      <c r="B16" s="174" t="s">
        <v>189</v>
      </c>
      <c r="C16" s="559"/>
    </row>
    <row r="17" spans="1:3" x14ac:dyDescent="0.15">
      <c r="A17" s="175" t="s">
        <v>187</v>
      </c>
      <c r="B17" s="174" t="s">
        <v>188</v>
      </c>
      <c r="C17" s="559"/>
    </row>
    <row r="18" spans="1:3" x14ac:dyDescent="0.15">
      <c r="A18" s="175" t="s">
        <v>190</v>
      </c>
      <c r="B18" s="174" t="s">
        <v>188</v>
      </c>
      <c r="C18" s="559"/>
    </row>
    <row r="19" spans="1:3" x14ac:dyDescent="0.15">
      <c r="A19" s="175"/>
      <c r="B19" s="174"/>
      <c r="C19" s="559"/>
    </row>
    <row r="20" spans="1:3" x14ac:dyDescent="0.15">
      <c r="A20" s="175"/>
      <c r="B20" s="174"/>
      <c r="C20" s="559"/>
    </row>
    <row r="21" spans="1:3" x14ac:dyDescent="0.15">
      <c r="A21" s="175"/>
      <c r="B21" s="174"/>
      <c r="C21" s="559"/>
    </row>
    <row r="22" spans="1:3" x14ac:dyDescent="0.15">
      <c r="A22" s="175"/>
      <c r="B22" s="174"/>
      <c r="C22" s="559"/>
    </row>
    <row r="23" spans="1:3" x14ac:dyDescent="0.15">
      <c r="A23" s="175"/>
      <c r="B23" s="174"/>
      <c r="C23" s="559"/>
    </row>
    <row r="24" spans="1:3" x14ac:dyDescent="0.15">
      <c r="A24" s="177"/>
      <c r="B24" s="176"/>
      <c r="C24" s="559"/>
    </row>
    <row r="25" spans="1:3" x14ac:dyDescent="0.15">
      <c r="A25" s="137" t="s">
        <v>150</v>
      </c>
      <c r="B25" s="138" t="s">
        <v>151</v>
      </c>
      <c r="C25" s="559"/>
    </row>
    <row r="26" spans="1:3" x14ac:dyDescent="0.15">
      <c r="A26" s="139"/>
      <c r="B26" s="140"/>
      <c r="C26" s="559"/>
    </row>
    <row r="27" spans="1:3" x14ac:dyDescent="0.15">
      <c r="A27" s="134" t="s">
        <v>191</v>
      </c>
      <c r="B27" s="133" t="s">
        <v>194</v>
      </c>
      <c r="C27" s="559"/>
    </row>
    <row r="28" spans="1:3" x14ac:dyDescent="0.15">
      <c r="A28" s="134"/>
      <c r="B28" s="133"/>
      <c r="C28" s="559"/>
    </row>
    <row r="29" spans="1:3" x14ac:dyDescent="0.15">
      <c r="A29" s="134" t="s">
        <v>192</v>
      </c>
      <c r="B29" s="133" t="s">
        <v>193</v>
      </c>
      <c r="C29" s="559"/>
    </row>
    <row r="30" spans="1:3" x14ac:dyDescent="0.15">
      <c r="A30" s="134"/>
      <c r="B30" s="133"/>
      <c r="C30" s="559"/>
    </row>
    <row r="31" spans="1:3" x14ac:dyDescent="0.15">
      <c r="A31" s="134" t="s">
        <v>195</v>
      </c>
      <c r="B31" s="133" t="s">
        <v>196</v>
      </c>
      <c r="C31" s="559"/>
    </row>
    <row r="32" spans="1:3" x14ac:dyDescent="0.15">
      <c r="A32" s="134"/>
      <c r="B32" s="133"/>
      <c r="C32" s="559"/>
    </row>
    <row r="33" spans="1:3" x14ac:dyDescent="0.15">
      <c r="A33" s="134" t="s">
        <v>197</v>
      </c>
      <c r="B33" s="133" t="s">
        <v>198</v>
      </c>
      <c r="C33" s="559"/>
    </row>
    <row r="34" spans="1:3" x14ac:dyDescent="0.15">
      <c r="A34" s="134"/>
      <c r="B34" s="133"/>
      <c r="C34" s="559"/>
    </row>
    <row r="35" spans="1:3" x14ac:dyDescent="0.15">
      <c r="A35" s="134" t="s">
        <v>199</v>
      </c>
      <c r="B35" s="133" t="s">
        <v>200</v>
      </c>
      <c r="C35" s="559"/>
    </row>
    <row r="36" spans="1:3" x14ac:dyDescent="0.15">
      <c r="A36" s="134"/>
      <c r="B36" s="133"/>
      <c r="C36" s="559"/>
    </row>
    <row r="37" spans="1:3" x14ac:dyDescent="0.15">
      <c r="A37" s="134" t="s">
        <v>201</v>
      </c>
      <c r="B37" s="133" t="s">
        <v>202</v>
      </c>
      <c r="C37" s="559"/>
    </row>
    <row r="38" spans="1:3" x14ac:dyDescent="0.15">
      <c r="A38" s="134"/>
      <c r="B38" s="133"/>
      <c r="C38" s="559"/>
    </row>
    <row r="39" spans="1:3" x14ac:dyDescent="0.15">
      <c r="A39" s="134"/>
      <c r="B39" s="133"/>
      <c r="C39" s="559"/>
    </row>
    <row r="40" spans="1:3" x14ac:dyDescent="0.15">
      <c r="A40" s="134"/>
      <c r="B40" s="133"/>
      <c r="C40" s="559"/>
    </row>
    <row r="41" spans="1:3" x14ac:dyDescent="0.15">
      <c r="A41" s="134"/>
      <c r="B41" s="133"/>
      <c r="C41" s="559"/>
    </row>
    <row r="42" spans="1:3" x14ac:dyDescent="0.15">
      <c r="A42" s="134"/>
      <c r="B42" s="133"/>
      <c r="C42" s="559"/>
    </row>
    <row r="43" spans="1:3" ht="14.25" thickBot="1" x14ac:dyDescent="0.2">
      <c r="A43" s="141"/>
      <c r="B43" s="142"/>
      <c r="C43" s="560"/>
    </row>
    <row r="44" spans="1:3" s="143" customFormat="1" ht="11.25" x14ac:dyDescent="0.15">
      <c r="A44" s="143" t="s">
        <v>152</v>
      </c>
    </row>
    <row r="45" spans="1:3" s="143" customFormat="1" ht="11.25" x14ac:dyDescent="0.15">
      <c r="A45" s="143" t="s">
        <v>153</v>
      </c>
    </row>
    <row r="46" spans="1:3" s="143" customFormat="1" ht="11.25" x14ac:dyDescent="0.15">
      <c r="A46" s="143" t="s">
        <v>154</v>
      </c>
    </row>
    <row r="47" spans="1:3" s="143" customFormat="1" ht="11.25" x14ac:dyDescent="0.15">
      <c r="A47" s="143" t="s">
        <v>155</v>
      </c>
    </row>
    <row r="48" spans="1:3" x14ac:dyDescent="0.15">
      <c r="A48" s="126" t="s">
        <v>156</v>
      </c>
    </row>
  </sheetData>
  <mergeCells count="3">
    <mergeCell ref="A4:C4"/>
    <mergeCell ref="A5:C5"/>
    <mergeCell ref="C7:C43"/>
  </mergeCells>
  <phoneticPr fontId="2"/>
  <pageMargins left="1.1811023622047245" right="0.78740157480314965" top="0.98425196850393704" bottom="0.98425196850393704" header="0.51181102362204722" footer="0.5118110236220472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6"/>
  </sheetPr>
  <dimension ref="A1:J48"/>
  <sheetViews>
    <sheetView zoomScaleNormal="100" zoomScaleSheetLayoutView="100" workbookViewId="0">
      <selection activeCell="A2" sqref="A2"/>
    </sheetView>
  </sheetViews>
  <sheetFormatPr defaultRowHeight="13.5" x14ac:dyDescent="0.15"/>
  <cols>
    <col min="1" max="2" width="11.625" customWidth="1"/>
    <col min="3" max="9" width="7.125" customWidth="1"/>
    <col min="10" max="10" width="9" hidden="1" customWidth="1"/>
  </cols>
  <sheetData>
    <row r="1" spans="1:9" ht="17.25" x14ac:dyDescent="0.2">
      <c r="A1" s="5" t="s">
        <v>514</v>
      </c>
      <c r="B1" s="4"/>
      <c r="E1" s="4"/>
      <c r="F1" s="4"/>
      <c r="G1" s="4"/>
      <c r="H1" s="4"/>
      <c r="I1" s="4"/>
    </row>
    <row r="2" spans="1:9" ht="17.25" x14ac:dyDescent="0.2">
      <c r="A2" s="5"/>
      <c r="B2" s="4"/>
      <c r="E2" s="4"/>
      <c r="F2" s="4"/>
      <c r="G2" s="4"/>
      <c r="H2" s="4"/>
      <c r="I2" s="4"/>
    </row>
    <row r="3" spans="1:9" s="3" customFormat="1" ht="17.25" x14ac:dyDescent="0.2">
      <c r="A3" s="5"/>
      <c r="B3" s="5" t="s">
        <v>160</v>
      </c>
      <c r="C3" s="5"/>
      <c r="E3" s="5"/>
      <c r="F3" s="5"/>
      <c r="G3" s="5"/>
      <c r="H3" s="5"/>
      <c r="I3" s="5"/>
    </row>
    <row r="4" spans="1:9" s="3" customFormat="1" ht="17.25" x14ac:dyDescent="0.2">
      <c r="A4" s="5"/>
      <c r="B4" s="5"/>
      <c r="C4" s="5"/>
      <c r="E4" s="3" t="s">
        <v>161</v>
      </c>
      <c r="F4" s="5"/>
      <c r="G4" s="5"/>
      <c r="H4" s="5"/>
      <c r="I4" s="5"/>
    </row>
    <row r="5" spans="1:9" s="3" customFormat="1" ht="17.25" x14ac:dyDescent="0.2">
      <c r="A5" s="5"/>
      <c r="B5" s="5" t="s">
        <v>162</v>
      </c>
      <c r="C5" s="5"/>
      <c r="E5" s="5"/>
      <c r="F5" s="5"/>
      <c r="G5" s="5"/>
      <c r="H5" s="5"/>
      <c r="I5" s="5"/>
    </row>
    <row r="6" spans="1:9" ht="17.25" x14ac:dyDescent="0.2">
      <c r="A6" s="5"/>
      <c r="B6" s="4"/>
      <c r="C6" s="5"/>
      <c r="E6" s="4"/>
      <c r="F6" s="155"/>
      <c r="H6" s="4"/>
      <c r="I6" s="4"/>
    </row>
    <row r="7" spans="1:9" x14ac:dyDescent="0.15">
      <c r="A7" s="4"/>
      <c r="B7" s="4"/>
      <c r="C7" s="4"/>
      <c r="D7" s="4"/>
      <c r="E7" s="4"/>
      <c r="F7" s="4"/>
      <c r="G7" s="4"/>
      <c r="H7" s="4"/>
      <c r="I7" s="4"/>
    </row>
    <row r="8" spans="1:9" ht="32.25" customHeight="1" x14ac:dyDescent="0.15">
      <c r="A8" s="549" t="s">
        <v>9</v>
      </c>
      <c r="B8" s="554"/>
      <c r="C8" s="549"/>
      <c r="D8" s="554"/>
      <c r="E8" s="554"/>
      <c r="F8" s="554"/>
      <c r="G8" s="554"/>
      <c r="H8" s="554"/>
      <c r="I8" s="550"/>
    </row>
    <row r="9" spans="1:9" ht="33" customHeight="1" x14ac:dyDescent="0.15">
      <c r="A9" s="561" t="s">
        <v>10</v>
      </c>
      <c r="B9" s="562"/>
      <c r="C9" s="549"/>
      <c r="D9" s="554"/>
      <c r="E9" s="554"/>
      <c r="F9" s="554"/>
      <c r="G9" s="554"/>
      <c r="H9" s="554"/>
      <c r="I9" s="550"/>
    </row>
    <row r="10" spans="1:9" x14ac:dyDescent="0.15">
      <c r="A10" s="4"/>
      <c r="B10" s="4"/>
      <c r="C10" s="4"/>
      <c r="D10" s="4"/>
      <c r="E10" s="4"/>
      <c r="F10" s="4"/>
      <c r="G10" s="4"/>
      <c r="H10" s="4"/>
      <c r="I10" s="4"/>
    </row>
    <row r="11" spans="1:9" ht="46.5" customHeight="1" x14ac:dyDescent="0.15">
      <c r="A11" s="569" t="s">
        <v>163</v>
      </c>
      <c r="B11" s="570"/>
      <c r="C11" s="565"/>
      <c r="D11" s="543"/>
      <c r="E11" s="543"/>
      <c r="F11" s="543"/>
      <c r="G11" s="543"/>
      <c r="H11" s="543"/>
      <c r="I11" s="544"/>
    </row>
    <row r="12" spans="1:9" s="145" customFormat="1" ht="47.25" customHeight="1" x14ac:dyDescent="0.15">
      <c r="A12" s="542" t="s">
        <v>35</v>
      </c>
      <c r="B12" s="566"/>
      <c r="C12" s="565"/>
      <c r="D12" s="543"/>
      <c r="E12" s="543"/>
      <c r="F12" s="543"/>
      <c r="G12" s="543"/>
      <c r="H12" s="543"/>
      <c r="I12" s="544"/>
    </row>
    <row r="13" spans="1:9" ht="42.75" customHeight="1" x14ac:dyDescent="0.15">
      <c r="A13" s="542" t="s">
        <v>164</v>
      </c>
      <c r="B13" s="566"/>
      <c r="C13" s="565"/>
      <c r="D13" s="543"/>
      <c r="E13" s="543"/>
      <c r="F13" s="543"/>
      <c r="G13" s="543"/>
      <c r="H13" s="543"/>
      <c r="I13" s="544"/>
    </row>
    <row r="14" spans="1:9" ht="46.5" customHeight="1" x14ac:dyDescent="0.15">
      <c r="A14" s="542" t="s">
        <v>165</v>
      </c>
      <c r="B14" s="566"/>
      <c r="C14" s="567"/>
      <c r="D14" s="568"/>
      <c r="E14" s="156" t="s">
        <v>166</v>
      </c>
      <c r="F14" s="156" t="s">
        <v>167</v>
      </c>
      <c r="G14" s="156"/>
      <c r="H14" s="156"/>
      <c r="I14" s="157"/>
    </row>
    <row r="15" spans="1:9" ht="33.75" customHeight="1" x14ac:dyDescent="0.15">
      <c r="A15" s="563" t="s">
        <v>168</v>
      </c>
      <c r="B15" s="564"/>
      <c r="C15" s="144" t="s">
        <v>169</v>
      </c>
      <c r="D15" s="158"/>
      <c r="E15" s="158"/>
      <c r="F15" s="158"/>
      <c r="G15" s="158"/>
      <c r="H15" s="158"/>
      <c r="I15" s="159"/>
    </row>
    <row r="16" spans="1:9" x14ac:dyDescent="0.15">
      <c r="A16" s="148"/>
      <c r="B16" s="6"/>
      <c r="C16" s="160"/>
      <c r="D16" s="149"/>
      <c r="E16" s="149"/>
      <c r="F16" s="149"/>
      <c r="G16" s="149"/>
      <c r="H16" s="149"/>
      <c r="I16" s="150"/>
    </row>
    <row r="17" spans="1:9" x14ac:dyDescent="0.15">
      <c r="A17" s="148"/>
      <c r="B17" s="6"/>
      <c r="C17" s="160"/>
      <c r="D17" s="149"/>
      <c r="E17" s="149"/>
      <c r="F17" s="149"/>
      <c r="G17" s="149"/>
      <c r="H17" s="149"/>
      <c r="I17" s="150"/>
    </row>
    <row r="18" spans="1:9" x14ac:dyDescent="0.15">
      <c r="A18" s="148"/>
      <c r="B18" s="6"/>
      <c r="C18" s="160"/>
      <c r="D18" s="149"/>
      <c r="E18" s="149"/>
      <c r="F18" s="149"/>
      <c r="G18" s="149"/>
      <c r="H18" s="149"/>
      <c r="I18" s="150"/>
    </row>
    <row r="19" spans="1:9" x14ac:dyDescent="0.15">
      <c r="A19" s="146"/>
      <c r="B19" s="6"/>
      <c r="C19" s="160"/>
      <c r="D19" s="149"/>
      <c r="E19" s="149"/>
      <c r="F19" s="149"/>
      <c r="G19" s="149"/>
      <c r="H19" s="149"/>
      <c r="I19" s="150"/>
    </row>
    <row r="20" spans="1:9" ht="21" customHeight="1" x14ac:dyDescent="0.15">
      <c r="A20" s="146" t="s">
        <v>169</v>
      </c>
      <c r="B20" s="161" t="s">
        <v>169</v>
      </c>
      <c r="C20" s="160"/>
      <c r="D20" s="149"/>
      <c r="E20" s="149"/>
      <c r="F20" s="149"/>
      <c r="G20" s="149"/>
      <c r="H20" s="149"/>
      <c r="I20" s="150"/>
    </row>
    <row r="21" spans="1:9" x14ac:dyDescent="0.15">
      <c r="A21" s="146"/>
      <c r="B21" s="6"/>
      <c r="C21" s="160"/>
      <c r="D21" s="149"/>
      <c r="E21" s="149"/>
      <c r="F21" s="149"/>
      <c r="G21" s="149"/>
      <c r="H21" s="149"/>
      <c r="I21" s="150"/>
    </row>
    <row r="22" spans="1:9" x14ac:dyDescent="0.15">
      <c r="A22" s="146"/>
      <c r="B22" s="6"/>
      <c r="C22" s="160"/>
      <c r="D22" s="149"/>
      <c r="E22" s="149"/>
      <c r="F22" s="149"/>
      <c r="G22" s="149"/>
      <c r="H22" s="149"/>
      <c r="I22" s="150"/>
    </row>
    <row r="23" spans="1:9" x14ac:dyDescent="0.15">
      <c r="A23" s="146"/>
      <c r="B23" s="6"/>
      <c r="C23" s="160"/>
      <c r="D23" s="149"/>
      <c r="E23" s="149"/>
      <c r="F23" s="149"/>
      <c r="G23" s="149"/>
      <c r="H23" s="149"/>
      <c r="I23" s="150"/>
    </row>
    <row r="24" spans="1:9" x14ac:dyDescent="0.15">
      <c r="A24" s="146"/>
      <c r="B24" s="6"/>
      <c r="C24" s="160"/>
      <c r="D24" s="149"/>
      <c r="E24" s="149"/>
      <c r="F24" s="149"/>
      <c r="G24" s="149"/>
      <c r="H24" s="149"/>
      <c r="I24" s="150"/>
    </row>
    <row r="25" spans="1:9" x14ac:dyDescent="0.15">
      <c r="A25" s="146"/>
      <c r="B25" s="6"/>
      <c r="C25" s="160"/>
      <c r="D25" s="149"/>
      <c r="E25" s="149"/>
      <c r="F25" s="149"/>
      <c r="G25" s="149"/>
      <c r="H25" s="149"/>
      <c r="I25" s="150"/>
    </row>
    <row r="26" spans="1:9" x14ac:dyDescent="0.15">
      <c r="A26" s="146"/>
      <c r="B26" s="6"/>
      <c r="C26" s="160"/>
      <c r="D26" s="149"/>
      <c r="E26" s="149"/>
      <c r="F26" s="149"/>
      <c r="G26" s="149"/>
      <c r="H26" s="149"/>
      <c r="I26" s="150"/>
    </row>
    <row r="27" spans="1:9" x14ac:dyDescent="0.15">
      <c r="A27" s="146"/>
      <c r="B27" s="6"/>
      <c r="C27" s="160"/>
      <c r="D27" s="149"/>
      <c r="E27" s="149"/>
      <c r="F27" s="149"/>
      <c r="G27" s="149"/>
      <c r="H27" s="149"/>
      <c r="I27" s="150"/>
    </row>
    <row r="28" spans="1:9" x14ac:dyDescent="0.15">
      <c r="A28" s="146"/>
      <c r="B28" s="6"/>
      <c r="C28" s="160"/>
      <c r="D28" s="149"/>
      <c r="E28" s="149"/>
      <c r="F28" s="149"/>
      <c r="G28" s="149"/>
      <c r="H28" s="149"/>
      <c r="I28" s="150"/>
    </row>
    <row r="29" spans="1:9" x14ac:dyDescent="0.15">
      <c r="A29" s="146"/>
      <c r="B29" s="6"/>
      <c r="C29" s="160"/>
      <c r="D29" s="149"/>
      <c r="E29" s="149"/>
      <c r="F29" s="149"/>
      <c r="G29" s="149"/>
      <c r="H29" s="149"/>
      <c r="I29" s="150"/>
    </row>
    <row r="30" spans="1:9" x14ac:dyDescent="0.15">
      <c r="A30" s="146"/>
      <c r="B30" s="6"/>
      <c r="C30" s="160"/>
      <c r="D30" s="149"/>
      <c r="E30" s="149"/>
      <c r="F30" s="149"/>
      <c r="G30" s="149"/>
      <c r="H30" s="149"/>
      <c r="I30" s="150"/>
    </row>
    <row r="31" spans="1:9" x14ac:dyDescent="0.15">
      <c r="A31" s="146"/>
      <c r="B31" s="6"/>
      <c r="C31" s="160"/>
      <c r="D31" s="149"/>
      <c r="E31" s="149"/>
      <c r="F31" s="149"/>
      <c r="G31" s="149"/>
      <c r="H31" s="149"/>
      <c r="I31" s="150"/>
    </row>
    <row r="32" spans="1:9" x14ac:dyDescent="0.15">
      <c r="A32" s="146"/>
      <c r="B32" s="6"/>
      <c r="C32" s="160"/>
      <c r="D32" s="149"/>
      <c r="E32" s="149"/>
      <c r="F32" s="149"/>
      <c r="G32" s="149"/>
      <c r="H32" s="149"/>
      <c r="I32" s="150"/>
    </row>
    <row r="33" spans="1:9" x14ac:dyDescent="0.15">
      <c r="A33" s="146"/>
      <c r="B33" s="6"/>
      <c r="C33" s="160"/>
      <c r="D33" s="149"/>
      <c r="E33" s="149"/>
      <c r="F33" s="149"/>
      <c r="G33" s="149"/>
      <c r="H33" s="149"/>
      <c r="I33" s="150"/>
    </row>
    <row r="34" spans="1:9" x14ac:dyDescent="0.15">
      <c r="A34" s="146"/>
      <c r="B34" s="6"/>
      <c r="C34" s="160"/>
      <c r="D34" s="149"/>
      <c r="E34" s="149"/>
      <c r="F34" s="149"/>
      <c r="G34" s="149"/>
      <c r="H34" s="149"/>
      <c r="I34" s="150"/>
    </row>
    <row r="35" spans="1:9" x14ac:dyDescent="0.15">
      <c r="A35" s="146"/>
      <c r="B35" s="6"/>
      <c r="C35" s="160"/>
      <c r="D35" s="149"/>
      <c r="E35" s="149"/>
      <c r="F35" s="149"/>
      <c r="G35" s="149"/>
      <c r="H35" s="149"/>
      <c r="I35" s="150"/>
    </row>
    <row r="36" spans="1:9" x14ac:dyDescent="0.15">
      <c r="A36" s="146"/>
      <c r="B36" s="6"/>
      <c r="C36" s="160"/>
      <c r="D36" s="149"/>
      <c r="E36" s="149"/>
      <c r="F36" s="149"/>
      <c r="G36" s="149"/>
      <c r="H36" s="149"/>
      <c r="I36" s="150"/>
    </row>
    <row r="37" spans="1:9" x14ac:dyDescent="0.15">
      <c r="A37" s="146"/>
      <c r="B37" s="6"/>
      <c r="C37" s="160"/>
      <c r="D37" s="149"/>
      <c r="E37" s="149"/>
      <c r="F37" s="149"/>
      <c r="G37" s="149"/>
      <c r="H37" s="149"/>
      <c r="I37" s="150"/>
    </row>
    <row r="38" spans="1:9" x14ac:dyDescent="0.15">
      <c r="A38" s="146"/>
      <c r="B38" s="6"/>
      <c r="C38" s="160"/>
      <c r="D38" s="149"/>
      <c r="E38" s="149"/>
      <c r="F38" s="149"/>
      <c r="G38" s="149"/>
      <c r="H38" s="149"/>
      <c r="I38" s="150"/>
    </row>
    <row r="39" spans="1:9" x14ac:dyDescent="0.15">
      <c r="A39" s="146"/>
      <c r="B39" s="6"/>
      <c r="C39" s="160"/>
      <c r="D39" s="149"/>
      <c r="E39" s="149"/>
      <c r="F39" s="149"/>
      <c r="G39" s="149"/>
      <c r="H39" s="149"/>
      <c r="I39" s="150"/>
    </row>
    <row r="40" spans="1:9" x14ac:dyDescent="0.15">
      <c r="A40" s="146"/>
      <c r="B40" s="6"/>
      <c r="C40" s="160"/>
      <c r="D40" s="149"/>
      <c r="E40" s="149"/>
      <c r="F40" s="149"/>
      <c r="G40" s="149"/>
      <c r="H40" s="149"/>
      <c r="I40" s="150"/>
    </row>
    <row r="41" spans="1:9" x14ac:dyDescent="0.15">
      <c r="A41" s="146"/>
      <c r="B41" s="6"/>
      <c r="C41" s="160"/>
      <c r="D41" s="149"/>
      <c r="E41" s="149"/>
      <c r="F41" s="149"/>
      <c r="G41" s="149"/>
      <c r="H41" s="149"/>
      <c r="I41" s="150"/>
    </row>
    <row r="42" spans="1:9" x14ac:dyDescent="0.15">
      <c r="A42" s="45"/>
      <c r="B42" s="7"/>
      <c r="C42" s="162"/>
      <c r="D42" s="151"/>
      <c r="E42" s="151"/>
      <c r="F42" s="151"/>
      <c r="G42" s="151"/>
      <c r="H42" s="151"/>
      <c r="I42" s="152"/>
    </row>
    <row r="43" spans="1:9" x14ac:dyDescent="0.15">
      <c r="A43" s="153"/>
      <c r="B43" s="4"/>
      <c r="C43" s="4"/>
      <c r="D43" s="4"/>
      <c r="E43" s="4"/>
      <c r="F43" s="4"/>
      <c r="G43" s="4"/>
      <c r="H43" s="4"/>
      <c r="I43" s="4"/>
    </row>
    <row r="44" spans="1:9" x14ac:dyDescent="0.15">
      <c r="A44" s="153" t="s">
        <v>74</v>
      </c>
      <c r="B44" s="4" t="s">
        <v>170</v>
      </c>
      <c r="C44" s="4"/>
      <c r="D44" s="4"/>
      <c r="E44" s="4"/>
      <c r="F44" s="4"/>
      <c r="G44" s="4"/>
      <c r="H44" s="4"/>
      <c r="I44" s="4"/>
    </row>
    <row r="45" spans="1:9" x14ac:dyDescent="0.15">
      <c r="A45" s="4"/>
      <c r="B45" s="4"/>
      <c r="C45" s="4"/>
      <c r="D45" s="4"/>
      <c r="E45" s="4"/>
      <c r="F45" s="4"/>
      <c r="G45" s="4"/>
      <c r="H45" s="4"/>
      <c r="I45" s="4"/>
    </row>
    <row r="46" spans="1:9" x14ac:dyDescent="0.15">
      <c r="A46" s="4"/>
      <c r="B46" s="4"/>
      <c r="C46" s="4"/>
      <c r="D46" s="4"/>
      <c r="E46" s="4"/>
      <c r="F46" s="4"/>
      <c r="G46" s="4"/>
      <c r="H46" s="4"/>
      <c r="I46" s="4"/>
    </row>
    <row r="47" spans="1:9" x14ac:dyDescent="0.15">
      <c r="A47" s="4"/>
      <c r="B47" s="4"/>
      <c r="C47" s="4"/>
      <c r="D47" s="4"/>
      <c r="E47" s="4"/>
      <c r="F47" s="4"/>
      <c r="G47" s="4"/>
      <c r="H47" s="4"/>
      <c r="I47" s="4"/>
    </row>
    <row r="48" spans="1:9" x14ac:dyDescent="0.15">
      <c r="A48" s="4"/>
      <c r="B48" s="4"/>
      <c r="C48" s="4"/>
      <c r="D48" s="4"/>
      <c r="E48" s="4"/>
      <c r="F48" s="4"/>
      <c r="G48" s="4"/>
      <c r="H48" s="4"/>
      <c r="I48" s="4"/>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6"/>
  </sheetPr>
  <dimension ref="A1:J48"/>
  <sheetViews>
    <sheetView zoomScaleNormal="100" zoomScaleSheetLayoutView="100" workbookViewId="0">
      <selection activeCell="A2" sqref="A2"/>
    </sheetView>
  </sheetViews>
  <sheetFormatPr defaultRowHeight="13.5" x14ac:dyDescent="0.15"/>
  <cols>
    <col min="1" max="2" width="11.625" customWidth="1"/>
    <col min="3" max="9" width="7.125" customWidth="1"/>
    <col min="10" max="10" width="9" hidden="1" customWidth="1"/>
  </cols>
  <sheetData>
    <row r="1" spans="1:9" ht="17.25" x14ac:dyDescent="0.2">
      <c r="A1" s="5" t="s">
        <v>515</v>
      </c>
      <c r="B1" s="4"/>
      <c r="E1" s="4"/>
      <c r="F1" s="4"/>
      <c r="G1" s="4"/>
      <c r="H1" s="4"/>
      <c r="I1" s="4"/>
    </row>
    <row r="2" spans="1:9" ht="17.25" x14ac:dyDescent="0.2">
      <c r="A2" s="5"/>
      <c r="B2" s="4"/>
      <c r="E2" s="4"/>
      <c r="F2" s="4"/>
      <c r="G2" s="4"/>
      <c r="H2" s="4"/>
      <c r="I2" s="4"/>
    </row>
    <row r="3" spans="1:9" s="3" customFormat="1" ht="17.25" x14ac:dyDescent="0.2">
      <c r="A3" s="5"/>
      <c r="B3" s="5" t="s">
        <v>160</v>
      </c>
      <c r="C3" s="5"/>
      <c r="E3" s="5"/>
      <c r="F3" s="5"/>
      <c r="G3" s="5"/>
      <c r="H3" s="5"/>
      <c r="I3" s="5"/>
    </row>
    <row r="4" spans="1:9" s="3" customFormat="1" ht="17.25" x14ac:dyDescent="0.2">
      <c r="A4" s="5"/>
      <c r="B4" s="5"/>
      <c r="C4" s="5"/>
      <c r="E4" s="3" t="s">
        <v>161</v>
      </c>
      <c r="F4" s="5"/>
      <c r="G4" s="5"/>
      <c r="H4" s="5"/>
      <c r="I4" s="5"/>
    </row>
    <row r="5" spans="1:9" s="3" customFormat="1" ht="17.25" x14ac:dyDescent="0.2">
      <c r="A5" s="5"/>
      <c r="B5" s="163" t="s">
        <v>162</v>
      </c>
      <c r="C5" s="5"/>
      <c r="E5" s="5"/>
      <c r="F5" s="5"/>
      <c r="G5" s="5"/>
      <c r="H5" s="5"/>
      <c r="I5" s="5"/>
    </row>
    <row r="6" spans="1:9" ht="17.25" x14ac:dyDescent="0.2">
      <c r="A6" s="5"/>
      <c r="B6" s="4"/>
      <c r="C6" s="5"/>
      <c r="E6" s="4"/>
      <c r="F6" s="155"/>
      <c r="H6" s="4"/>
      <c r="I6" s="4"/>
    </row>
    <row r="7" spans="1:9" x14ac:dyDescent="0.15">
      <c r="A7" s="4"/>
      <c r="B7" s="4"/>
      <c r="C7" s="4"/>
      <c r="D7" s="4"/>
      <c r="E7" s="4"/>
      <c r="F7" s="4"/>
      <c r="G7" s="4"/>
      <c r="H7" s="4"/>
      <c r="I7" s="4"/>
    </row>
    <row r="8" spans="1:9" ht="32.25" customHeight="1" x14ac:dyDescent="0.15">
      <c r="A8" s="549" t="s">
        <v>9</v>
      </c>
      <c r="B8" s="554"/>
      <c r="C8" s="549" t="s">
        <v>205</v>
      </c>
      <c r="D8" s="554"/>
      <c r="E8" s="554"/>
      <c r="F8" s="554"/>
      <c r="G8" s="554"/>
      <c r="H8" s="554"/>
      <c r="I8" s="550"/>
    </row>
    <row r="9" spans="1:9" ht="33" customHeight="1" x14ac:dyDescent="0.15">
      <c r="A9" s="561" t="s">
        <v>10</v>
      </c>
      <c r="B9" s="562"/>
      <c r="C9" s="549" t="s">
        <v>209</v>
      </c>
      <c r="D9" s="554"/>
      <c r="E9" s="554"/>
      <c r="F9" s="554"/>
      <c r="G9" s="554"/>
      <c r="H9" s="554"/>
      <c r="I9" s="550"/>
    </row>
    <row r="10" spans="1:9" x14ac:dyDescent="0.15">
      <c r="A10" s="4"/>
      <c r="B10" s="4"/>
      <c r="C10" s="4"/>
      <c r="D10" s="4"/>
      <c r="E10" s="4"/>
      <c r="F10" s="4"/>
      <c r="G10" s="4"/>
      <c r="H10" s="4"/>
      <c r="I10" s="4"/>
    </row>
    <row r="11" spans="1:9" ht="46.5" customHeight="1" x14ac:dyDescent="0.15">
      <c r="A11" s="569" t="s">
        <v>163</v>
      </c>
      <c r="B11" s="570"/>
      <c r="C11" s="565" t="s">
        <v>171</v>
      </c>
      <c r="D11" s="543"/>
      <c r="E11" s="543"/>
      <c r="F11" s="543"/>
      <c r="G11" s="543"/>
      <c r="H11" s="543"/>
      <c r="I11" s="544"/>
    </row>
    <row r="12" spans="1:9" s="145" customFormat="1" ht="47.25" customHeight="1" x14ac:dyDescent="0.15">
      <c r="A12" s="542" t="s">
        <v>35</v>
      </c>
      <c r="B12" s="566"/>
      <c r="C12" s="565" t="s">
        <v>172</v>
      </c>
      <c r="D12" s="543"/>
      <c r="E12" s="543"/>
      <c r="F12" s="543"/>
      <c r="G12" s="543"/>
      <c r="H12" s="543"/>
      <c r="I12" s="544"/>
    </row>
    <row r="13" spans="1:9" ht="42.75" customHeight="1" x14ac:dyDescent="0.15">
      <c r="A13" s="542" t="s">
        <v>164</v>
      </c>
      <c r="B13" s="566"/>
      <c r="C13" s="565" t="s">
        <v>173</v>
      </c>
      <c r="D13" s="543"/>
      <c r="E13" s="543"/>
      <c r="F13" s="543"/>
      <c r="G13" s="543"/>
      <c r="H13" s="543"/>
      <c r="I13" s="544"/>
    </row>
    <row r="14" spans="1:9" ht="46.5" customHeight="1" x14ac:dyDescent="0.15">
      <c r="A14" s="542" t="s">
        <v>165</v>
      </c>
      <c r="B14" s="566"/>
      <c r="C14" s="567"/>
      <c r="D14" s="568"/>
      <c r="E14" s="156" t="s">
        <v>166</v>
      </c>
      <c r="F14" s="156" t="s">
        <v>167</v>
      </c>
      <c r="G14" s="156"/>
      <c r="H14" s="156"/>
      <c r="I14" s="157"/>
    </row>
    <row r="15" spans="1:9" ht="33.75" customHeight="1" x14ac:dyDescent="0.15">
      <c r="A15" s="563" t="s">
        <v>168</v>
      </c>
      <c r="B15" s="564"/>
      <c r="C15" s="144" t="s">
        <v>169</v>
      </c>
      <c r="D15" s="158"/>
      <c r="E15" s="158"/>
      <c r="F15" s="158"/>
      <c r="G15" s="158"/>
      <c r="H15" s="158"/>
      <c r="I15" s="159"/>
    </row>
    <row r="16" spans="1:9" x14ac:dyDescent="0.15">
      <c r="A16" s="148"/>
      <c r="B16" s="6"/>
      <c r="C16" s="160"/>
      <c r="D16" s="149"/>
      <c r="E16" s="149"/>
      <c r="F16" s="149"/>
      <c r="G16" s="149"/>
      <c r="H16" s="149"/>
      <c r="I16" s="150"/>
    </row>
    <row r="17" spans="1:9" x14ac:dyDescent="0.15">
      <c r="A17" s="148"/>
      <c r="B17" s="6"/>
      <c r="C17" s="160"/>
      <c r="D17" s="149"/>
      <c r="E17" s="149"/>
      <c r="F17" s="149"/>
      <c r="G17" s="149"/>
      <c r="H17" s="149"/>
      <c r="I17" s="150"/>
    </row>
    <row r="18" spans="1:9" x14ac:dyDescent="0.15">
      <c r="A18" s="148"/>
      <c r="B18" s="6"/>
      <c r="C18" s="160"/>
      <c r="D18" s="149"/>
      <c r="E18" s="149"/>
      <c r="F18" s="149"/>
      <c r="G18" s="149"/>
      <c r="H18" s="149"/>
      <c r="I18" s="150"/>
    </row>
    <row r="19" spans="1:9" x14ac:dyDescent="0.15">
      <c r="A19" s="146"/>
      <c r="B19" s="6"/>
      <c r="C19" s="160"/>
      <c r="D19" s="149"/>
      <c r="E19" s="149"/>
      <c r="F19" s="149"/>
      <c r="G19" s="149"/>
      <c r="H19" s="149"/>
      <c r="I19" s="150"/>
    </row>
    <row r="20" spans="1:9" ht="21" customHeight="1" x14ac:dyDescent="0.15">
      <c r="A20" s="146" t="s">
        <v>169</v>
      </c>
      <c r="B20" s="161" t="s">
        <v>169</v>
      </c>
      <c r="C20" s="160"/>
      <c r="D20" s="149"/>
      <c r="E20" s="149"/>
      <c r="F20" s="149"/>
      <c r="G20" s="149"/>
      <c r="H20" s="149"/>
      <c r="I20" s="150"/>
    </row>
    <row r="21" spans="1:9" x14ac:dyDescent="0.15">
      <c r="A21" s="146"/>
      <c r="B21" s="6"/>
      <c r="C21" s="160"/>
      <c r="D21" s="149"/>
      <c r="E21" s="149"/>
      <c r="F21" s="149"/>
      <c r="G21" s="149"/>
      <c r="H21" s="149"/>
      <c r="I21" s="150"/>
    </row>
    <row r="22" spans="1:9" x14ac:dyDescent="0.15">
      <c r="A22" s="146"/>
      <c r="B22" s="6"/>
      <c r="C22" s="160"/>
      <c r="D22" s="149"/>
      <c r="E22" s="149"/>
      <c r="F22" s="149"/>
      <c r="G22" s="149"/>
      <c r="H22" s="149"/>
      <c r="I22" s="150"/>
    </row>
    <row r="23" spans="1:9" x14ac:dyDescent="0.15">
      <c r="A23" s="146"/>
      <c r="B23" s="6"/>
      <c r="C23" s="160"/>
      <c r="D23" s="149"/>
      <c r="E23" s="149"/>
      <c r="F23" s="149"/>
      <c r="G23" s="149"/>
      <c r="H23" s="149"/>
      <c r="I23" s="150"/>
    </row>
    <row r="24" spans="1:9" x14ac:dyDescent="0.15">
      <c r="A24" s="146"/>
      <c r="B24" s="6"/>
      <c r="C24" s="160"/>
      <c r="D24" s="149"/>
      <c r="E24" s="149"/>
      <c r="F24" s="149"/>
      <c r="G24" s="149"/>
      <c r="H24" s="149"/>
      <c r="I24" s="150"/>
    </row>
    <row r="25" spans="1:9" x14ac:dyDescent="0.15">
      <c r="A25" s="146"/>
      <c r="B25" s="6"/>
      <c r="C25" s="160"/>
      <c r="D25" s="149"/>
      <c r="E25" s="149"/>
      <c r="F25" s="149"/>
      <c r="G25" s="149"/>
      <c r="H25" s="149"/>
      <c r="I25" s="150"/>
    </row>
    <row r="26" spans="1:9" x14ac:dyDescent="0.15">
      <c r="A26" s="146"/>
      <c r="B26" s="6"/>
      <c r="C26" s="160"/>
      <c r="D26" s="149"/>
      <c r="E26" s="149"/>
      <c r="F26" s="149"/>
      <c r="G26" s="149"/>
      <c r="H26" s="149"/>
      <c r="I26" s="150"/>
    </row>
    <row r="27" spans="1:9" x14ac:dyDescent="0.15">
      <c r="A27" s="146"/>
      <c r="B27" s="6"/>
      <c r="C27" s="160"/>
      <c r="D27" s="149"/>
      <c r="E27" s="149"/>
      <c r="F27" s="149"/>
      <c r="G27" s="149"/>
      <c r="H27" s="149"/>
      <c r="I27" s="150"/>
    </row>
    <row r="28" spans="1:9" x14ac:dyDescent="0.15">
      <c r="A28" s="146"/>
      <c r="B28" s="6"/>
      <c r="C28" s="160"/>
      <c r="D28" s="149"/>
      <c r="E28" s="149"/>
      <c r="F28" s="149"/>
      <c r="G28" s="149"/>
      <c r="H28" s="149"/>
      <c r="I28" s="150"/>
    </row>
    <row r="29" spans="1:9" x14ac:dyDescent="0.15">
      <c r="A29" s="146"/>
      <c r="B29" s="6"/>
      <c r="C29" s="160"/>
      <c r="D29" s="149"/>
      <c r="E29" s="149"/>
      <c r="F29" s="149"/>
      <c r="G29" s="149"/>
      <c r="H29" s="149"/>
      <c r="I29" s="150"/>
    </row>
    <row r="30" spans="1:9" x14ac:dyDescent="0.15">
      <c r="A30" s="146"/>
      <c r="B30" s="6"/>
      <c r="C30" s="160"/>
      <c r="D30" s="149"/>
      <c r="E30" s="149"/>
      <c r="F30" s="149"/>
      <c r="G30" s="149"/>
      <c r="H30" s="149"/>
      <c r="I30" s="150"/>
    </row>
    <row r="31" spans="1:9" x14ac:dyDescent="0.15">
      <c r="A31" s="146"/>
      <c r="B31" s="6"/>
      <c r="C31" s="160"/>
      <c r="D31" s="149"/>
      <c r="E31" s="149"/>
      <c r="F31" s="149"/>
      <c r="G31" s="149"/>
      <c r="H31" s="149"/>
      <c r="I31" s="150"/>
    </row>
    <row r="32" spans="1:9" x14ac:dyDescent="0.15">
      <c r="A32" s="146"/>
      <c r="B32" s="6"/>
      <c r="C32" s="160"/>
      <c r="D32" s="149"/>
      <c r="E32" s="149"/>
      <c r="F32" s="149"/>
      <c r="G32" s="149"/>
      <c r="H32" s="149"/>
      <c r="I32" s="150"/>
    </row>
    <row r="33" spans="1:9" x14ac:dyDescent="0.15">
      <c r="A33" s="146"/>
      <c r="B33" s="6"/>
      <c r="C33" s="160"/>
      <c r="D33" s="149"/>
      <c r="E33" s="149"/>
      <c r="F33" s="149"/>
      <c r="G33" s="149"/>
      <c r="H33" s="149"/>
      <c r="I33" s="150"/>
    </row>
    <row r="34" spans="1:9" x14ac:dyDescent="0.15">
      <c r="A34" s="146"/>
      <c r="B34" s="6"/>
      <c r="C34" s="160"/>
      <c r="D34" s="149"/>
      <c r="E34" s="149"/>
      <c r="F34" s="149"/>
      <c r="G34" s="149"/>
      <c r="H34" s="149"/>
      <c r="I34" s="150"/>
    </row>
    <row r="35" spans="1:9" x14ac:dyDescent="0.15">
      <c r="A35" s="146"/>
      <c r="B35" s="6"/>
      <c r="C35" s="160"/>
      <c r="D35" s="149"/>
      <c r="E35" s="149"/>
      <c r="F35" s="149"/>
      <c r="G35" s="149"/>
      <c r="H35" s="149"/>
      <c r="I35" s="150"/>
    </row>
    <row r="36" spans="1:9" x14ac:dyDescent="0.15">
      <c r="A36" s="146"/>
      <c r="B36" s="6"/>
      <c r="C36" s="160"/>
      <c r="D36" s="149"/>
      <c r="E36" s="149"/>
      <c r="F36" s="149"/>
      <c r="G36" s="149"/>
      <c r="H36" s="149"/>
      <c r="I36" s="150"/>
    </row>
    <row r="37" spans="1:9" x14ac:dyDescent="0.15">
      <c r="A37" s="146"/>
      <c r="B37" s="6"/>
      <c r="C37" s="160"/>
      <c r="D37" s="149"/>
      <c r="E37" s="149"/>
      <c r="F37" s="149"/>
      <c r="G37" s="149"/>
      <c r="H37" s="149"/>
      <c r="I37" s="150"/>
    </row>
    <row r="38" spans="1:9" x14ac:dyDescent="0.15">
      <c r="A38" s="146"/>
      <c r="B38" s="6"/>
      <c r="C38" s="160"/>
      <c r="D38" s="149"/>
      <c r="E38" s="149"/>
      <c r="F38" s="149"/>
      <c r="G38" s="149"/>
      <c r="H38" s="149"/>
      <c r="I38" s="150"/>
    </row>
    <row r="39" spans="1:9" x14ac:dyDescent="0.15">
      <c r="A39" s="146"/>
      <c r="B39" s="6"/>
      <c r="C39" s="160"/>
      <c r="D39" s="149"/>
      <c r="E39" s="149"/>
      <c r="F39" s="149"/>
      <c r="G39" s="149"/>
      <c r="H39" s="149"/>
      <c r="I39" s="150"/>
    </row>
    <row r="40" spans="1:9" x14ac:dyDescent="0.15">
      <c r="A40" s="146"/>
      <c r="B40" s="6"/>
      <c r="C40" s="160"/>
      <c r="D40" s="149"/>
      <c r="E40" s="149"/>
      <c r="F40" s="149"/>
      <c r="G40" s="149"/>
      <c r="H40" s="149"/>
      <c r="I40" s="150"/>
    </row>
    <row r="41" spans="1:9" x14ac:dyDescent="0.15">
      <c r="A41" s="146"/>
      <c r="B41" s="6"/>
      <c r="C41" s="160"/>
      <c r="D41" s="149"/>
      <c r="E41" s="149"/>
      <c r="F41" s="149"/>
      <c r="G41" s="149"/>
      <c r="H41" s="149"/>
      <c r="I41" s="150"/>
    </row>
    <row r="42" spans="1:9" x14ac:dyDescent="0.15">
      <c r="A42" s="45"/>
      <c r="B42" s="7"/>
      <c r="C42" s="162"/>
      <c r="D42" s="151"/>
      <c r="E42" s="151"/>
      <c r="F42" s="151"/>
      <c r="G42" s="151"/>
      <c r="H42" s="151"/>
      <c r="I42" s="152"/>
    </row>
    <row r="43" spans="1:9" x14ac:dyDescent="0.15">
      <c r="A43" s="153"/>
      <c r="B43" s="4"/>
      <c r="C43" s="4"/>
      <c r="D43" s="4"/>
      <c r="E43" s="4"/>
      <c r="F43" s="4"/>
      <c r="G43" s="4"/>
      <c r="H43" s="4"/>
      <c r="I43" s="4"/>
    </row>
    <row r="44" spans="1:9" x14ac:dyDescent="0.15">
      <c r="A44" s="153" t="s">
        <v>74</v>
      </c>
      <c r="B44" s="4" t="s">
        <v>170</v>
      </c>
      <c r="C44" s="4"/>
      <c r="D44" s="4"/>
      <c r="E44" s="4"/>
      <c r="F44" s="4"/>
      <c r="G44" s="4"/>
      <c r="H44" s="4"/>
      <c r="I44" s="4"/>
    </row>
    <row r="45" spans="1:9" x14ac:dyDescent="0.15">
      <c r="A45" s="4"/>
      <c r="B45" s="4"/>
      <c r="C45" s="4"/>
      <c r="D45" s="4"/>
      <c r="E45" s="4"/>
      <c r="F45" s="4"/>
      <c r="G45" s="4"/>
      <c r="H45" s="4"/>
      <c r="I45" s="4"/>
    </row>
    <row r="46" spans="1:9" x14ac:dyDescent="0.15">
      <c r="A46" s="4"/>
      <c r="B46" s="4"/>
      <c r="C46" s="4"/>
      <c r="D46" s="4"/>
      <c r="E46" s="4"/>
      <c r="F46" s="4"/>
      <c r="G46" s="4"/>
      <c r="H46" s="4"/>
      <c r="I46" s="4"/>
    </row>
    <row r="47" spans="1:9" x14ac:dyDescent="0.15">
      <c r="A47" s="4"/>
      <c r="B47" s="4"/>
      <c r="C47" s="4"/>
      <c r="D47" s="4"/>
      <c r="E47" s="4"/>
      <c r="F47" s="4"/>
      <c r="G47" s="4"/>
      <c r="H47" s="4"/>
      <c r="I47" s="4"/>
    </row>
    <row r="48" spans="1:9" x14ac:dyDescent="0.15">
      <c r="A48" s="4"/>
      <c r="B48" s="4"/>
      <c r="C48" s="4"/>
      <c r="D48" s="4"/>
      <c r="E48" s="4"/>
      <c r="F48" s="4"/>
      <c r="G48" s="4"/>
      <c r="H48" s="4"/>
      <c r="I48" s="4"/>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headerFooter alignWithMargins="0"/>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9B67-3214-40A3-8BC2-F778ADFFA3A8}">
  <sheetPr>
    <tabColor theme="2" tint="-0.249977111117893"/>
    <pageSetUpPr fitToPage="1"/>
  </sheetPr>
  <dimension ref="A1:J29"/>
  <sheetViews>
    <sheetView view="pageBreakPreview" zoomScale="115" zoomScaleNormal="100" zoomScaleSheetLayoutView="115" workbookViewId="0">
      <selection activeCell="C11" sqref="C11:E11"/>
    </sheetView>
  </sheetViews>
  <sheetFormatPr defaultRowHeight="13.5" x14ac:dyDescent="0.15"/>
  <cols>
    <col min="1" max="1" width="10.125" customWidth="1"/>
    <col min="2" max="2" width="18.625" customWidth="1"/>
    <col min="3" max="3" width="27.5" customWidth="1"/>
    <col min="4" max="4" width="19" customWidth="1"/>
    <col min="5" max="5" width="27.75" customWidth="1"/>
    <col min="6" max="6" width="21.75" style="147" customWidth="1"/>
  </cols>
  <sheetData>
    <row r="1" spans="1:6" ht="14.25" x14ac:dyDescent="0.15">
      <c r="A1" s="198" t="s">
        <v>516</v>
      </c>
      <c r="B1" s="154"/>
      <c r="C1" s="26"/>
      <c r="D1" s="26"/>
    </row>
    <row r="2" spans="1:6" s="3" customFormat="1" ht="21.75" customHeight="1" x14ac:dyDescent="0.2">
      <c r="A2" s="587" t="s">
        <v>211</v>
      </c>
      <c r="B2" s="587"/>
      <c r="C2" s="587"/>
      <c r="D2" s="587"/>
      <c r="E2" s="588"/>
      <c r="F2" s="182"/>
    </row>
    <row r="3" spans="1:6" s="3" customFormat="1" ht="17.25" x14ac:dyDescent="0.2">
      <c r="A3" s="180"/>
      <c r="B3" s="180"/>
      <c r="C3" s="180"/>
      <c r="D3" s="180"/>
      <c r="E3" s="183"/>
      <c r="F3" s="182"/>
    </row>
    <row r="4" spans="1:6" ht="14.25" x14ac:dyDescent="0.15">
      <c r="A4" s="26" t="s">
        <v>212</v>
      </c>
      <c r="B4" s="26"/>
      <c r="C4" s="26"/>
      <c r="D4" s="26"/>
      <c r="E4" s="26"/>
      <c r="F4"/>
    </row>
    <row r="5" spans="1:6" ht="24.95" customHeight="1" x14ac:dyDescent="0.15">
      <c r="A5" s="539" t="s">
        <v>9</v>
      </c>
      <c r="B5" s="541"/>
      <c r="C5" s="539"/>
      <c r="D5" s="589"/>
      <c r="E5" s="590"/>
      <c r="F5" s="571" t="s">
        <v>213</v>
      </c>
    </row>
    <row r="6" spans="1:6" ht="24.95" customHeight="1" x14ac:dyDescent="0.15">
      <c r="A6" s="573" t="s">
        <v>214</v>
      </c>
      <c r="B6" s="574"/>
      <c r="C6" s="573"/>
      <c r="D6" s="575"/>
      <c r="E6" s="574"/>
      <c r="F6" s="572"/>
    </row>
    <row r="7" spans="1:6" ht="24.95" customHeight="1" x14ac:dyDescent="0.15">
      <c r="A7" s="539" t="s">
        <v>215</v>
      </c>
      <c r="B7" s="541"/>
      <c r="C7" s="181"/>
      <c r="D7" s="181" t="s">
        <v>216</v>
      </c>
      <c r="E7" s="184"/>
      <c r="F7" s="572"/>
    </row>
    <row r="8" spans="1:6" ht="24.95" customHeight="1" x14ac:dyDescent="0.15">
      <c r="A8" s="185"/>
      <c r="B8" s="185"/>
      <c r="C8" s="185"/>
      <c r="D8" s="185"/>
      <c r="E8" s="185"/>
    </row>
    <row r="9" spans="1:6" ht="24.95" customHeight="1" x14ac:dyDescent="0.15">
      <c r="A9" s="591" t="s">
        <v>217</v>
      </c>
      <c r="B9" s="591"/>
      <c r="C9" s="186"/>
      <c r="D9" s="186"/>
      <c r="E9" s="186"/>
    </row>
    <row r="10" spans="1:6" ht="24.95" customHeight="1" x14ac:dyDescent="0.15">
      <c r="A10" s="585" t="s">
        <v>218</v>
      </c>
      <c r="B10" s="586"/>
      <c r="C10" s="585" t="s">
        <v>219</v>
      </c>
      <c r="D10" s="592"/>
      <c r="E10" s="593"/>
    </row>
    <row r="11" spans="1:6" s="145" customFormat="1" ht="54.95" customHeight="1" x14ac:dyDescent="0.15">
      <c r="A11" s="585" t="s">
        <v>220</v>
      </c>
      <c r="B11" s="586"/>
      <c r="C11" s="582"/>
      <c r="D11" s="583"/>
      <c r="E11" s="584"/>
      <c r="F11" s="187"/>
    </row>
    <row r="12" spans="1:6" ht="99.95" customHeight="1" x14ac:dyDescent="0.15">
      <c r="A12" s="576" t="s">
        <v>221</v>
      </c>
      <c r="B12" s="188" t="s">
        <v>222</v>
      </c>
      <c r="C12" s="579"/>
      <c r="D12" s="580"/>
      <c r="E12" s="581"/>
    </row>
    <row r="13" spans="1:6" ht="54.95" customHeight="1" x14ac:dyDescent="0.15">
      <c r="A13" s="577"/>
      <c r="B13" s="188" t="s">
        <v>223</v>
      </c>
      <c r="C13" s="582"/>
      <c r="D13" s="583"/>
      <c r="E13" s="584"/>
    </row>
    <row r="14" spans="1:6" ht="54.95" customHeight="1" x14ac:dyDescent="0.15">
      <c r="A14" s="578"/>
      <c r="B14" s="189" t="s">
        <v>224</v>
      </c>
      <c r="C14" s="582"/>
      <c r="D14" s="583"/>
      <c r="E14" s="584"/>
    </row>
    <row r="15" spans="1:6" ht="54.95" customHeight="1" x14ac:dyDescent="0.15">
      <c r="A15" s="576" t="s">
        <v>225</v>
      </c>
      <c r="B15" s="190" t="s">
        <v>226</v>
      </c>
      <c r="C15" s="582"/>
      <c r="D15" s="598"/>
      <c r="E15" s="599"/>
    </row>
    <row r="16" spans="1:6" ht="54.95" customHeight="1" x14ac:dyDescent="0.15">
      <c r="A16" s="577"/>
      <c r="B16" s="190" t="s">
        <v>227</v>
      </c>
      <c r="C16" s="582"/>
      <c r="D16" s="598"/>
      <c r="E16" s="599"/>
    </row>
    <row r="17" spans="1:10" ht="54.95" customHeight="1" x14ac:dyDescent="0.15">
      <c r="A17" s="577"/>
      <c r="B17" s="190" t="s">
        <v>228</v>
      </c>
      <c r="C17" s="582"/>
      <c r="D17" s="598"/>
      <c r="E17" s="599"/>
    </row>
    <row r="18" spans="1:10" ht="54.95" customHeight="1" x14ac:dyDescent="0.15">
      <c r="A18" s="577"/>
      <c r="B18" s="190" t="s">
        <v>229</v>
      </c>
      <c r="C18" s="582"/>
      <c r="D18" s="598"/>
      <c r="E18" s="599"/>
    </row>
    <row r="19" spans="1:10" ht="54.95" customHeight="1" x14ac:dyDescent="0.15">
      <c r="A19" s="600" t="s">
        <v>230</v>
      </c>
      <c r="B19" s="601"/>
      <c r="C19" s="582"/>
      <c r="D19" s="598"/>
      <c r="E19" s="599"/>
    </row>
    <row r="20" spans="1:10" ht="30" customHeight="1" x14ac:dyDescent="0.15">
      <c r="A20" s="191"/>
      <c r="B20" s="191"/>
      <c r="C20" s="192"/>
      <c r="D20" s="158"/>
      <c r="E20" s="158"/>
    </row>
    <row r="21" spans="1:10" ht="15" customHeight="1" x14ac:dyDescent="0.15">
      <c r="A21" s="193" t="s">
        <v>231</v>
      </c>
      <c r="B21" s="193"/>
      <c r="C21" s="193"/>
      <c r="D21" s="193"/>
      <c r="E21" s="194"/>
      <c r="F21" s="194"/>
      <c r="G21" s="194"/>
      <c r="H21" s="194"/>
      <c r="I21" s="194"/>
      <c r="J21" s="194"/>
    </row>
    <row r="22" spans="1:10" ht="15" customHeight="1" x14ac:dyDescent="0.15">
      <c r="A22" s="594" t="s">
        <v>232</v>
      </c>
      <c r="B22" s="594"/>
      <c r="C22" s="594"/>
      <c r="D22" s="594"/>
      <c r="E22" s="149"/>
    </row>
    <row r="23" spans="1:10" ht="15" customHeight="1" x14ac:dyDescent="0.15">
      <c r="A23" s="595" t="s">
        <v>233</v>
      </c>
      <c r="B23" s="596"/>
      <c r="C23" s="597"/>
      <c r="D23" s="195" t="s">
        <v>234</v>
      </c>
      <c r="E23" s="149"/>
    </row>
    <row r="24" spans="1:10" ht="15" customHeight="1" x14ac:dyDescent="0.15">
      <c r="A24" s="196" t="s">
        <v>235</v>
      </c>
      <c r="B24" s="196"/>
      <c r="C24" s="196"/>
      <c r="D24" s="195"/>
      <c r="E24" s="149"/>
    </row>
    <row r="25" spans="1:10" ht="15" customHeight="1" x14ac:dyDescent="0.15">
      <c r="A25" s="196" t="s">
        <v>236</v>
      </c>
      <c r="B25" s="196"/>
      <c r="C25" s="196"/>
      <c r="D25" s="195"/>
      <c r="E25" s="149"/>
    </row>
    <row r="26" spans="1:10" ht="15" customHeight="1" x14ac:dyDescent="0.15">
      <c r="A26" s="197"/>
      <c r="B26" s="197"/>
      <c r="C26" s="197"/>
      <c r="D26" s="197"/>
      <c r="E26" s="149"/>
    </row>
    <row r="27" spans="1:10" ht="15" customHeight="1" x14ac:dyDescent="0.15">
      <c r="A27" s="594" t="s">
        <v>237</v>
      </c>
      <c r="B27" s="594"/>
      <c r="C27" s="594"/>
      <c r="D27" s="594"/>
      <c r="E27" s="149"/>
    </row>
    <row r="28" spans="1:10" ht="15" customHeight="1" x14ac:dyDescent="0.15">
      <c r="A28" s="196" t="s">
        <v>238</v>
      </c>
      <c r="B28" s="196"/>
      <c r="C28" s="196"/>
      <c r="D28" s="196"/>
      <c r="E28" s="4"/>
    </row>
    <row r="29" spans="1:10" ht="15" customHeight="1" x14ac:dyDescent="0.15">
      <c r="A29" s="196" t="s">
        <v>239</v>
      </c>
      <c r="B29" s="196"/>
      <c r="C29" s="196"/>
      <c r="D29" s="196"/>
      <c r="E29" s="4"/>
    </row>
  </sheetData>
  <mergeCells count="26">
    <mergeCell ref="A22:D22"/>
    <mergeCell ref="A23:C23"/>
    <mergeCell ref="A27:D27"/>
    <mergeCell ref="A15:A18"/>
    <mergeCell ref="C15:E15"/>
    <mergeCell ref="C16:E16"/>
    <mergeCell ref="C17:E17"/>
    <mergeCell ref="C18:E18"/>
    <mergeCell ref="A19:B19"/>
    <mergeCell ref="C19:E19"/>
    <mergeCell ref="A2:E2"/>
    <mergeCell ref="A5:B5"/>
    <mergeCell ref="C5:E5"/>
    <mergeCell ref="A9:B9"/>
    <mergeCell ref="A10:B10"/>
    <mergeCell ref="C10:E10"/>
    <mergeCell ref="F5:F7"/>
    <mergeCell ref="A6:B6"/>
    <mergeCell ref="C6:E6"/>
    <mergeCell ref="A7:B7"/>
    <mergeCell ref="A12:A14"/>
    <mergeCell ref="C12:E12"/>
    <mergeCell ref="C13:E13"/>
    <mergeCell ref="C14:E14"/>
    <mergeCell ref="A11:B11"/>
    <mergeCell ref="C11:E11"/>
  </mergeCells>
  <phoneticPr fontId="2"/>
  <pageMargins left="0.70866141732283472" right="0.70866141732283472" top="0.55118110236220474"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チェック 1">
              <controlPr defaultSize="0" autoPict="0">
                <anchor moveWithCells="1">
                  <from>
                    <xdr:col>3</xdr:col>
                    <xdr:colOff>533400</xdr:colOff>
                    <xdr:row>22</xdr:row>
                    <xdr:rowOff>9525</xdr:rowOff>
                  </from>
                  <to>
                    <xdr:col>3</xdr:col>
                    <xdr:colOff>838200</xdr:colOff>
                    <xdr:row>23</xdr:row>
                    <xdr:rowOff>47625</xdr:rowOff>
                  </to>
                </anchor>
              </controlPr>
            </control>
          </mc:Choice>
        </mc:AlternateContent>
        <mc:AlternateContent xmlns:mc="http://schemas.openxmlformats.org/markup-compatibility/2006">
          <mc:Choice Requires="x14">
            <control shapeId="48130" r:id="rId5" name="チェック 1">
              <controlPr defaultSize="0" autoPict="0">
                <anchor moveWithCells="1">
                  <from>
                    <xdr:col>3</xdr:col>
                    <xdr:colOff>533400</xdr:colOff>
                    <xdr:row>23</xdr:row>
                    <xdr:rowOff>9525</xdr:rowOff>
                  </from>
                  <to>
                    <xdr:col>3</xdr:col>
                    <xdr:colOff>838200</xdr:colOff>
                    <xdr:row>24</xdr:row>
                    <xdr:rowOff>47625</xdr:rowOff>
                  </to>
                </anchor>
              </controlPr>
            </control>
          </mc:Choice>
        </mc:AlternateContent>
        <mc:AlternateContent xmlns:mc="http://schemas.openxmlformats.org/markup-compatibility/2006">
          <mc:Choice Requires="x14">
            <control shapeId="48131" r:id="rId6" name="チェック 1">
              <controlPr defaultSize="0" autoPict="0">
                <anchor moveWithCells="1">
                  <from>
                    <xdr:col>3</xdr:col>
                    <xdr:colOff>533400</xdr:colOff>
                    <xdr:row>24</xdr:row>
                    <xdr:rowOff>9525</xdr:rowOff>
                  </from>
                  <to>
                    <xdr:col>3</xdr:col>
                    <xdr:colOff>838200</xdr:colOff>
                    <xdr:row>25</xdr:row>
                    <xdr:rowOff>47625</xdr:rowOff>
                  </to>
                </anchor>
              </controlPr>
            </control>
          </mc:Choice>
        </mc:AlternateContent>
        <mc:AlternateContent xmlns:mc="http://schemas.openxmlformats.org/markup-compatibility/2006">
          <mc:Choice Requires="x14">
            <control shapeId="48132" r:id="rId7" name="チェック 1">
              <controlPr defaultSize="0" autoPict="0">
                <anchor moveWithCells="1">
                  <from>
                    <xdr:col>3</xdr:col>
                    <xdr:colOff>533400</xdr:colOff>
                    <xdr:row>27</xdr:row>
                    <xdr:rowOff>9525</xdr:rowOff>
                  </from>
                  <to>
                    <xdr:col>3</xdr:col>
                    <xdr:colOff>838200</xdr:colOff>
                    <xdr:row>28</xdr:row>
                    <xdr:rowOff>47625</xdr:rowOff>
                  </to>
                </anchor>
              </controlPr>
            </control>
          </mc:Choice>
        </mc:AlternateContent>
        <mc:AlternateContent xmlns:mc="http://schemas.openxmlformats.org/markup-compatibility/2006">
          <mc:Choice Requires="x14">
            <control shapeId="48133" r:id="rId8" name="チェック 1">
              <controlPr defaultSize="0" autoPict="0">
                <anchor moveWithCells="1">
                  <from>
                    <xdr:col>3</xdr:col>
                    <xdr:colOff>533400</xdr:colOff>
                    <xdr:row>28</xdr:row>
                    <xdr:rowOff>9525</xdr:rowOff>
                  </from>
                  <to>
                    <xdr:col>3</xdr:col>
                    <xdr:colOff>838200</xdr:colOff>
                    <xdr:row>29</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8C64-C3DB-41B4-BF54-A2FD1D730F20}">
  <sheetPr>
    <tabColor theme="2" tint="-0.249977111117893"/>
    <pageSetUpPr fitToPage="1"/>
  </sheetPr>
  <dimension ref="A1:J29"/>
  <sheetViews>
    <sheetView view="pageBreakPreview" zoomScale="115" zoomScaleNormal="100" zoomScaleSheetLayoutView="115" workbookViewId="0">
      <selection activeCell="C11" sqref="C11:E11"/>
    </sheetView>
  </sheetViews>
  <sheetFormatPr defaultRowHeight="13.5" x14ac:dyDescent="0.15"/>
  <cols>
    <col min="1" max="1" width="10.125" customWidth="1"/>
    <col min="2" max="2" width="18.625" customWidth="1"/>
    <col min="3" max="3" width="27.5" customWidth="1"/>
    <col min="4" max="4" width="19" customWidth="1"/>
    <col min="5" max="5" width="27.75" customWidth="1"/>
    <col min="6" max="6" width="21.75" style="147" customWidth="1"/>
  </cols>
  <sheetData>
    <row r="1" spans="1:6" ht="14.25" x14ac:dyDescent="0.15">
      <c r="A1" s="198" t="s">
        <v>516</v>
      </c>
      <c r="B1" s="154"/>
      <c r="C1" s="26"/>
      <c r="D1" s="26"/>
    </row>
    <row r="2" spans="1:6" s="3" customFormat="1" ht="21.75" customHeight="1" x14ac:dyDescent="0.2">
      <c r="A2" s="587" t="s">
        <v>211</v>
      </c>
      <c r="B2" s="587"/>
      <c r="C2" s="587"/>
      <c r="D2" s="587"/>
      <c r="E2" s="588"/>
      <c r="F2" s="182"/>
    </row>
    <row r="3" spans="1:6" s="3" customFormat="1" ht="17.25" x14ac:dyDescent="0.2">
      <c r="A3" s="180"/>
      <c r="B3" s="180"/>
      <c r="C3" s="180"/>
      <c r="D3" s="180"/>
      <c r="E3" s="183"/>
      <c r="F3" s="182"/>
    </row>
    <row r="4" spans="1:6" ht="14.25" x14ac:dyDescent="0.15">
      <c r="A4" s="26" t="s">
        <v>212</v>
      </c>
      <c r="B4" s="26"/>
      <c r="C4" s="26"/>
      <c r="D4" s="26"/>
      <c r="E4" s="26"/>
      <c r="F4"/>
    </row>
    <row r="5" spans="1:6" ht="24.95" customHeight="1" x14ac:dyDescent="0.15">
      <c r="A5" s="539" t="s">
        <v>9</v>
      </c>
      <c r="B5" s="541"/>
      <c r="C5" s="539"/>
      <c r="D5" s="589"/>
      <c r="E5" s="590"/>
      <c r="F5" s="602"/>
    </row>
    <row r="6" spans="1:6" ht="24.95" customHeight="1" x14ac:dyDescent="0.15">
      <c r="A6" s="573" t="s">
        <v>214</v>
      </c>
      <c r="B6" s="574"/>
      <c r="C6" s="573"/>
      <c r="D6" s="575"/>
      <c r="E6" s="574"/>
      <c r="F6" s="572"/>
    </row>
    <row r="7" spans="1:6" ht="24.95" customHeight="1" x14ac:dyDescent="0.15">
      <c r="A7" s="539" t="s">
        <v>215</v>
      </c>
      <c r="B7" s="541"/>
      <c r="C7" s="181"/>
      <c r="D7" s="181" t="s">
        <v>216</v>
      </c>
      <c r="E7" s="184"/>
      <c r="F7" s="572"/>
    </row>
    <row r="8" spans="1:6" ht="24.95" customHeight="1" x14ac:dyDescent="0.15">
      <c r="A8" s="185"/>
      <c r="B8" s="185"/>
      <c r="C8" s="185"/>
      <c r="D8" s="185"/>
      <c r="E8" s="185"/>
    </row>
    <row r="9" spans="1:6" ht="24.95" customHeight="1" x14ac:dyDescent="0.15">
      <c r="A9" s="591" t="s">
        <v>217</v>
      </c>
      <c r="B9" s="591"/>
      <c r="C9" s="186"/>
      <c r="D9" s="186"/>
      <c r="E9" s="186"/>
    </row>
    <row r="10" spans="1:6" ht="24.95" customHeight="1" x14ac:dyDescent="0.15">
      <c r="A10" s="585" t="s">
        <v>218</v>
      </c>
      <c r="B10" s="586"/>
      <c r="C10" s="585" t="s">
        <v>219</v>
      </c>
      <c r="D10" s="592"/>
      <c r="E10" s="593"/>
    </row>
    <row r="11" spans="1:6" s="145" customFormat="1" ht="54.95" customHeight="1" x14ac:dyDescent="0.15">
      <c r="A11" s="585" t="s">
        <v>220</v>
      </c>
      <c r="B11" s="586"/>
      <c r="C11" s="582"/>
      <c r="D11" s="583"/>
      <c r="E11" s="584"/>
      <c r="F11" s="199"/>
    </row>
    <row r="12" spans="1:6" ht="99.95" customHeight="1" x14ac:dyDescent="0.15">
      <c r="A12" s="576" t="s">
        <v>221</v>
      </c>
      <c r="B12" s="188" t="s">
        <v>222</v>
      </c>
      <c r="C12" s="579" t="s">
        <v>240</v>
      </c>
      <c r="D12" s="580"/>
      <c r="E12" s="581"/>
    </row>
    <row r="13" spans="1:6" ht="54.95" customHeight="1" x14ac:dyDescent="0.15">
      <c r="A13" s="577"/>
      <c r="B13" s="188" t="s">
        <v>223</v>
      </c>
      <c r="C13" s="582"/>
      <c r="D13" s="583"/>
      <c r="E13" s="584"/>
    </row>
    <row r="14" spans="1:6" ht="54.95" customHeight="1" x14ac:dyDescent="0.15">
      <c r="A14" s="578"/>
      <c r="B14" s="189" t="s">
        <v>224</v>
      </c>
      <c r="C14" s="582" t="s">
        <v>241</v>
      </c>
      <c r="D14" s="583"/>
      <c r="E14" s="584"/>
    </row>
    <row r="15" spans="1:6" ht="54.95" customHeight="1" x14ac:dyDescent="0.15">
      <c r="A15" s="576" t="s">
        <v>225</v>
      </c>
      <c r="B15" s="190" t="s">
        <v>226</v>
      </c>
      <c r="C15" s="582" t="s">
        <v>242</v>
      </c>
      <c r="D15" s="598"/>
      <c r="E15" s="599"/>
    </row>
    <row r="16" spans="1:6" ht="54.95" customHeight="1" x14ac:dyDescent="0.15">
      <c r="A16" s="577"/>
      <c r="B16" s="190" t="s">
        <v>227</v>
      </c>
      <c r="C16" s="582" t="s">
        <v>243</v>
      </c>
      <c r="D16" s="598"/>
      <c r="E16" s="599"/>
    </row>
    <row r="17" spans="1:10" ht="54.95" customHeight="1" x14ac:dyDescent="0.15">
      <c r="A17" s="577"/>
      <c r="B17" s="190" t="s">
        <v>228</v>
      </c>
      <c r="C17" s="582" t="s">
        <v>244</v>
      </c>
      <c r="D17" s="598"/>
      <c r="E17" s="599"/>
    </row>
    <row r="18" spans="1:10" ht="54.95" customHeight="1" x14ac:dyDescent="0.15">
      <c r="A18" s="577"/>
      <c r="B18" s="190" t="s">
        <v>229</v>
      </c>
      <c r="C18" s="582" t="s">
        <v>245</v>
      </c>
      <c r="D18" s="598"/>
      <c r="E18" s="599"/>
    </row>
    <row r="19" spans="1:10" ht="54.95" customHeight="1" x14ac:dyDescent="0.15">
      <c r="A19" s="600" t="s">
        <v>230</v>
      </c>
      <c r="B19" s="601"/>
      <c r="C19" s="582"/>
      <c r="D19" s="598"/>
      <c r="E19" s="599"/>
    </row>
    <row r="20" spans="1:10" ht="30" customHeight="1" x14ac:dyDescent="0.15">
      <c r="A20" s="191"/>
      <c r="B20" s="191"/>
      <c r="C20" s="192"/>
      <c r="D20" s="158"/>
      <c r="E20" s="158"/>
    </row>
    <row r="21" spans="1:10" ht="15" customHeight="1" x14ac:dyDescent="0.15">
      <c r="A21" s="200" t="s">
        <v>231</v>
      </c>
      <c r="B21" s="200"/>
      <c r="C21" s="200"/>
      <c r="D21" s="200"/>
      <c r="E21" s="201"/>
      <c r="F21" s="201"/>
      <c r="G21" s="201"/>
      <c r="H21" s="201"/>
      <c r="I21" s="201"/>
      <c r="J21" s="201"/>
    </row>
    <row r="22" spans="1:10" ht="15" customHeight="1" x14ac:dyDescent="0.15">
      <c r="A22" s="603" t="s">
        <v>232</v>
      </c>
      <c r="B22" s="603"/>
      <c r="C22" s="603"/>
      <c r="D22" s="603"/>
      <c r="E22" s="149"/>
    </row>
    <row r="23" spans="1:10" ht="15" customHeight="1" x14ac:dyDescent="0.15">
      <c r="A23" s="536" t="s">
        <v>233</v>
      </c>
      <c r="B23" s="537"/>
      <c r="C23" s="538"/>
      <c r="D23" s="202" t="s">
        <v>234</v>
      </c>
      <c r="E23" s="149"/>
    </row>
    <row r="24" spans="1:10" ht="15" customHeight="1" x14ac:dyDescent="0.15">
      <c r="A24" s="203" t="s">
        <v>235</v>
      </c>
      <c r="B24" s="203"/>
      <c r="C24" s="203"/>
      <c r="D24" s="202"/>
      <c r="E24" s="149"/>
    </row>
    <row r="25" spans="1:10" ht="15" customHeight="1" x14ac:dyDescent="0.15">
      <c r="A25" s="203" t="s">
        <v>236</v>
      </c>
      <c r="B25" s="203"/>
      <c r="C25" s="203"/>
      <c r="D25" s="202"/>
      <c r="E25" s="149"/>
    </row>
    <row r="26" spans="1:10" ht="15" customHeight="1" x14ac:dyDescent="0.15">
      <c r="A26" s="204"/>
      <c r="B26" s="204"/>
      <c r="C26" s="204"/>
      <c r="D26" s="204"/>
      <c r="E26" s="149"/>
    </row>
    <row r="27" spans="1:10" ht="15" customHeight="1" x14ac:dyDescent="0.15">
      <c r="A27" s="603" t="s">
        <v>237</v>
      </c>
      <c r="B27" s="603"/>
      <c r="C27" s="603"/>
      <c r="D27" s="603"/>
      <c r="E27" s="149"/>
    </row>
    <row r="28" spans="1:10" ht="15" customHeight="1" x14ac:dyDescent="0.15">
      <c r="A28" s="203" t="s">
        <v>238</v>
      </c>
      <c r="B28" s="203"/>
      <c r="C28" s="203"/>
      <c r="D28" s="203"/>
      <c r="E28" s="4"/>
    </row>
    <row r="29" spans="1:10" ht="15" customHeight="1" x14ac:dyDescent="0.15">
      <c r="A29" s="203" t="s">
        <v>239</v>
      </c>
      <c r="B29" s="203"/>
      <c r="C29" s="203"/>
      <c r="D29" s="203"/>
      <c r="E29" s="4"/>
    </row>
  </sheetData>
  <mergeCells count="26">
    <mergeCell ref="A22:D22"/>
    <mergeCell ref="A23:C23"/>
    <mergeCell ref="A27:D27"/>
    <mergeCell ref="A15:A18"/>
    <mergeCell ref="C15:E15"/>
    <mergeCell ref="C16:E16"/>
    <mergeCell ref="C17:E17"/>
    <mergeCell ref="C18:E18"/>
    <mergeCell ref="A19:B19"/>
    <mergeCell ref="C19:E19"/>
    <mergeCell ref="A2:E2"/>
    <mergeCell ref="A5:B5"/>
    <mergeCell ref="C5:E5"/>
    <mergeCell ref="A9:B9"/>
    <mergeCell ref="A10:B10"/>
    <mergeCell ref="C10:E10"/>
    <mergeCell ref="F5:F7"/>
    <mergeCell ref="A6:B6"/>
    <mergeCell ref="C6:E6"/>
    <mergeCell ref="A7:B7"/>
    <mergeCell ref="A12:A14"/>
    <mergeCell ref="C12:E12"/>
    <mergeCell ref="C13:E13"/>
    <mergeCell ref="C14:E14"/>
    <mergeCell ref="A11:B11"/>
    <mergeCell ref="C11:E11"/>
  </mergeCells>
  <phoneticPr fontId="2"/>
  <pageMargins left="0.70866141732283472" right="0.70866141732283472" top="0.55118110236220474"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チェック 1">
              <controlPr defaultSize="0" autoPict="0">
                <anchor moveWithCells="1">
                  <from>
                    <xdr:col>3</xdr:col>
                    <xdr:colOff>533400</xdr:colOff>
                    <xdr:row>22</xdr:row>
                    <xdr:rowOff>9525</xdr:rowOff>
                  </from>
                  <to>
                    <xdr:col>3</xdr:col>
                    <xdr:colOff>838200</xdr:colOff>
                    <xdr:row>23</xdr:row>
                    <xdr:rowOff>47625</xdr:rowOff>
                  </to>
                </anchor>
              </controlPr>
            </control>
          </mc:Choice>
        </mc:AlternateContent>
        <mc:AlternateContent xmlns:mc="http://schemas.openxmlformats.org/markup-compatibility/2006">
          <mc:Choice Requires="x14">
            <control shapeId="49154" r:id="rId5" name="チェック 1">
              <controlPr defaultSize="0" autoPict="0">
                <anchor moveWithCells="1">
                  <from>
                    <xdr:col>3</xdr:col>
                    <xdr:colOff>533400</xdr:colOff>
                    <xdr:row>23</xdr:row>
                    <xdr:rowOff>9525</xdr:rowOff>
                  </from>
                  <to>
                    <xdr:col>3</xdr:col>
                    <xdr:colOff>838200</xdr:colOff>
                    <xdr:row>24</xdr:row>
                    <xdr:rowOff>47625</xdr:rowOff>
                  </to>
                </anchor>
              </controlPr>
            </control>
          </mc:Choice>
        </mc:AlternateContent>
        <mc:AlternateContent xmlns:mc="http://schemas.openxmlformats.org/markup-compatibility/2006">
          <mc:Choice Requires="x14">
            <control shapeId="49155" r:id="rId6" name="チェック 1">
              <controlPr defaultSize="0" autoPict="0">
                <anchor moveWithCells="1">
                  <from>
                    <xdr:col>3</xdr:col>
                    <xdr:colOff>533400</xdr:colOff>
                    <xdr:row>24</xdr:row>
                    <xdr:rowOff>9525</xdr:rowOff>
                  </from>
                  <to>
                    <xdr:col>3</xdr:col>
                    <xdr:colOff>838200</xdr:colOff>
                    <xdr:row>25</xdr:row>
                    <xdr:rowOff>47625</xdr:rowOff>
                  </to>
                </anchor>
              </controlPr>
            </control>
          </mc:Choice>
        </mc:AlternateContent>
        <mc:AlternateContent xmlns:mc="http://schemas.openxmlformats.org/markup-compatibility/2006">
          <mc:Choice Requires="x14">
            <control shapeId="49156" r:id="rId7" name="チェック 1">
              <controlPr defaultSize="0" autoPict="0">
                <anchor moveWithCells="1">
                  <from>
                    <xdr:col>3</xdr:col>
                    <xdr:colOff>533400</xdr:colOff>
                    <xdr:row>27</xdr:row>
                    <xdr:rowOff>9525</xdr:rowOff>
                  </from>
                  <to>
                    <xdr:col>3</xdr:col>
                    <xdr:colOff>838200</xdr:colOff>
                    <xdr:row>28</xdr:row>
                    <xdr:rowOff>47625</xdr:rowOff>
                  </to>
                </anchor>
              </controlPr>
            </control>
          </mc:Choice>
        </mc:AlternateContent>
        <mc:AlternateContent xmlns:mc="http://schemas.openxmlformats.org/markup-compatibility/2006">
          <mc:Choice Requires="x14">
            <control shapeId="49157" r:id="rId8" name="チェック 1">
              <controlPr defaultSize="0" autoPict="0">
                <anchor moveWithCells="1">
                  <from>
                    <xdr:col>3</xdr:col>
                    <xdr:colOff>533400</xdr:colOff>
                    <xdr:row>28</xdr:row>
                    <xdr:rowOff>9525</xdr:rowOff>
                  </from>
                  <to>
                    <xdr:col>3</xdr:col>
                    <xdr:colOff>838200</xdr:colOff>
                    <xdr:row>29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AD5A-2197-4381-8E71-A2316F1A5965}">
  <sheetPr>
    <tabColor theme="0"/>
    <pageSetUpPr fitToPage="1"/>
  </sheetPr>
  <dimension ref="A1:B17"/>
  <sheetViews>
    <sheetView view="pageBreakPreview" zoomScaleNormal="100" zoomScaleSheetLayoutView="100" workbookViewId="0">
      <selection activeCell="A14" sqref="A14:B14"/>
    </sheetView>
  </sheetViews>
  <sheetFormatPr defaultRowHeight="19.5" customHeight="1" x14ac:dyDescent="0.15"/>
  <cols>
    <col min="1" max="1" width="36.625" style="250" customWidth="1"/>
    <col min="2" max="2" width="54.625" style="250" customWidth="1"/>
    <col min="3" max="250" width="9" style="250"/>
    <col min="251" max="251" width="11.375" style="250" customWidth="1"/>
    <col min="252" max="506" width="9" style="250"/>
    <col min="507" max="507" width="11.375" style="250" customWidth="1"/>
    <col min="508" max="762" width="9" style="250"/>
    <col min="763" max="763" width="11.375" style="250" customWidth="1"/>
    <col min="764" max="1018" width="9" style="250"/>
    <col min="1019" max="1019" width="11.375" style="250" customWidth="1"/>
    <col min="1020" max="1274" width="9" style="250"/>
    <col min="1275" max="1275" width="11.375" style="250" customWidth="1"/>
    <col min="1276" max="1530" width="9" style="250"/>
    <col min="1531" max="1531" width="11.375" style="250" customWidth="1"/>
    <col min="1532" max="1786" width="9" style="250"/>
    <col min="1787" max="1787" width="11.375" style="250" customWidth="1"/>
    <col min="1788" max="2042" width="9" style="250"/>
    <col min="2043" max="2043" width="11.375" style="250" customWidth="1"/>
    <col min="2044" max="2298" width="9" style="250"/>
    <col min="2299" max="2299" width="11.375" style="250" customWidth="1"/>
    <col min="2300" max="2554" width="9" style="250"/>
    <col min="2555" max="2555" width="11.375" style="250" customWidth="1"/>
    <col min="2556" max="2810" width="9" style="250"/>
    <col min="2811" max="2811" width="11.375" style="250" customWidth="1"/>
    <col min="2812" max="3066" width="9" style="250"/>
    <col min="3067" max="3067" width="11.375" style="250" customWidth="1"/>
    <col min="3068" max="3322" width="9" style="250"/>
    <col min="3323" max="3323" width="11.375" style="250" customWidth="1"/>
    <col min="3324" max="3578" width="9" style="250"/>
    <col min="3579" max="3579" width="11.375" style="250" customWidth="1"/>
    <col min="3580" max="3834" width="9" style="250"/>
    <col min="3835" max="3835" width="11.375" style="250" customWidth="1"/>
    <col min="3836" max="4090" width="9" style="250"/>
    <col min="4091" max="4091" width="11.375" style="250" customWidth="1"/>
    <col min="4092" max="4346" width="9" style="250"/>
    <col min="4347" max="4347" width="11.375" style="250" customWidth="1"/>
    <col min="4348" max="4602" width="9" style="250"/>
    <col min="4603" max="4603" width="11.375" style="250" customWidth="1"/>
    <col min="4604" max="4858" width="9" style="250"/>
    <col min="4859" max="4859" width="11.375" style="250" customWidth="1"/>
    <col min="4860" max="5114" width="9" style="250"/>
    <col min="5115" max="5115" width="11.375" style="250" customWidth="1"/>
    <col min="5116" max="5370" width="9" style="250"/>
    <col min="5371" max="5371" width="11.375" style="250" customWidth="1"/>
    <col min="5372" max="5626" width="9" style="250"/>
    <col min="5627" max="5627" width="11.375" style="250" customWidth="1"/>
    <col min="5628" max="5882" width="9" style="250"/>
    <col min="5883" max="5883" width="11.375" style="250" customWidth="1"/>
    <col min="5884" max="6138" width="9" style="250"/>
    <col min="6139" max="6139" width="11.375" style="250" customWidth="1"/>
    <col min="6140" max="6394" width="9" style="250"/>
    <col min="6395" max="6395" width="11.375" style="250" customWidth="1"/>
    <col min="6396" max="6650" width="9" style="250"/>
    <col min="6651" max="6651" width="11.375" style="250" customWidth="1"/>
    <col min="6652" max="6906" width="9" style="250"/>
    <col min="6907" max="6907" width="11.375" style="250" customWidth="1"/>
    <col min="6908" max="7162" width="9" style="250"/>
    <col min="7163" max="7163" width="11.375" style="250" customWidth="1"/>
    <col min="7164" max="7418" width="9" style="250"/>
    <col min="7419" max="7419" width="11.375" style="250" customWidth="1"/>
    <col min="7420" max="7674" width="9" style="250"/>
    <col min="7675" max="7675" width="11.375" style="250" customWidth="1"/>
    <col min="7676" max="7930" width="9" style="250"/>
    <col min="7931" max="7931" width="11.375" style="250" customWidth="1"/>
    <col min="7932" max="8186" width="9" style="250"/>
    <col min="8187" max="8187" width="11.375" style="250" customWidth="1"/>
    <col min="8188" max="8442" width="9" style="250"/>
    <col min="8443" max="8443" width="11.375" style="250" customWidth="1"/>
    <col min="8444" max="8698" width="9" style="250"/>
    <col min="8699" max="8699" width="11.375" style="250" customWidth="1"/>
    <col min="8700" max="8954" width="9" style="250"/>
    <col min="8955" max="8955" width="11.375" style="250" customWidth="1"/>
    <col min="8956" max="9210" width="9" style="250"/>
    <col min="9211" max="9211" width="11.375" style="250" customWidth="1"/>
    <col min="9212" max="9466" width="9" style="250"/>
    <col min="9467" max="9467" width="11.375" style="250" customWidth="1"/>
    <col min="9468" max="9722" width="9" style="250"/>
    <col min="9723" max="9723" width="11.375" style="250" customWidth="1"/>
    <col min="9724" max="9978" width="9" style="250"/>
    <col min="9979" max="9979" width="11.375" style="250" customWidth="1"/>
    <col min="9980" max="10234" width="9" style="250"/>
    <col min="10235" max="10235" width="11.375" style="250" customWidth="1"/>
    <col min="10236" max="10490" width="9" style="250"/>
    <col min="10491" max="10491" width="11.375" style="250" customWidth="1"/>
    <col min="10492" max="10746" width="9" style="250"/>
    <col min="10747" max="10747" width="11.375" style="250" customWidth="1"/>
    <col min="10748" max="11002" width="9" style="250"/>
    <col min="11003" max="11003" width="11.375" style="250" customWidth="1"/>
    <col min="11004" max="11258" width="9" style="250"/>
    <col min="11259" max="11259" width="11.375" style="250" customWidth="1"/>
    <col min="11260" max="11514" width="9" style="250"/>
    <col min="11515" max="11515" width="11.375" style="250" customWidth="1"/>
    <col min="11516" max="11770" width="9" style="250"/>
    <col min="11771" max="11771" width="11.375" style="250" customWidth="1"/>
    <col min="11772" max="12026" width="9" style="250"/>
    <col min="12027" max="12027" width="11.375" style="250" customWidth="1"/>
    <col min="12028" max="12282" width="9" style="250"/>
    <col min="12283" max="12283" width="11.375" style="250" customWidth="1"/>
    <col min="12284" max="12538" width="9" style="250"/>
    <col min="12539" max="12539" width="11.375" style="250" customWidth="1"/>
    <col min="12540" max="12794" width="9" style="250"/>
    <col min="12795" max="12795" width="11.375" style="250" customWidth="1"/>
    <col min="12796" max="13050" width="9" style="250"/>
    <col min="13051" max="13051" width="11.375" style="250" customWidth="1"/>
    <col min="13052" max="13306" width="9" style="250"/>
    <col min="13307" max="13307" width="11.375" style="250" customWidth="1"/>
    <col min="13308" max="13562" width="9" style="250"/>
    <col min="13563" max="13563" width="11.375" style="250" customWidth="1"/>
    <col min="13564" max="13818" width="9" style="250"/>
    <col min="13819" max="13819" width="11.375" style="250" customWidth="1"/>
    <col min="13820" max="14074" width="9" style="250"/>
    <col min="14075" max="14075" width="11.375" style="250" customWidth="1"/>
    <col min="14076" max="14330" width="9" style="250"/>
    <col min="14331" max="14331" width="11.375" style="250" customWidth="1"/>
    <col min="14332" max="14586" width="9" style="250"/>
    <col min="14587" max="14587" width="11.375" style="250" customWidth="1"/>
    <col min="14588" max="14842" width="9" style="250"/>
    <col min="14843" max="14843" width="11.375" style="250" customWidth="1"/>
    <col min="14844" max="15098" width="9" style="250"/>
    <col min="15099" max="15099" width="11.375" style="250" customWidth="1"/>
    <col min="15100" max="15354" width="9" style="250"/>
    <col min="15355" max="15355" width="11.375" style="250" customWidth="1"/>
    <col min="15356" max="15610" width="9" style="250"/>
    <col min="15611" max="15611" width="11.375" style="250" customWidth="1"/>
    <col min="15612" max="15866" width="9" style="250"/>
    <col min="15867" max="15867" width="11.375" style="250" customWidth="1"/>
    <col min="15868" max="16122" width="9" style="250"/>
    <col min="16123" max="16123" width="11.375" style="250" customWidth="1"/>
    <col min="16124" max="16384" width="9" style="250"/>
  </cols>
  <sheetData>
    <row r="1" spans="1:2" ht="17.25" x14ac:dyDescent="0.2">
      <c r="A1" s="248" t="s">
        <v>323</v>
      </c>
      <c r="B1" s="249"/>
    </row>
    <row r="2" spans="1:2" ht="17.25" x14ac:dyDescent="0.2">
      <c r="A2" s="234"/>
      <c r="B2" s="249"/>
    </row>
    <row r="3" spans="1:2" ht="14.25" x14ac:dyDescent="0.15">
      <c r="A3" s="316" t="s">
        <v>316</v>
      </c>
      <c r="B3" s="316"/>
    </row>
    <row r="4" spans="1:2" ht="14.25" x14ac:dyDescent="0.15">
      <c r="A4" s="249"/>
      <c r="B4" s="236"/>
    </row>
    <row r="5" spans="1:2" ht="20.100000000000001" customHeight="1" x14ac:dyDescent="0.15">
      <c r="A5" s="238" t="s">
        <v>157</v>
      </c>
      <c r="B5" s="251"/>
    </row>
    <row r="6" spans="1:2" ht="20.100000000000001" customHeight="1" x14ac:dyDescent="0.15">
      <c r="A6" s="240" t="s">
        <v>309</v>
      </c>
      <c r="B6" s="251"/>
    </row>
    <row r="7" spans="1:2" ht="13.5" x14ac:dyDescent="0.15">
      <c r="A7" s="249"/>
      <c r="B7" s="249"/>
    </row>
    <row r="8" spans="1:2" ht="18" customHeight="1" x14ac:dyDescent="0.15">
      <c r="A8" s="324" t="s">
        <v>317</v>
      </c>
      <c r="B8" s="325"/>
    </row>
    <row r="9" spans="1:2" ht="13.5" x14ac:dyDescent="0.15">
      <c r="A9" s="252" t="s">
        <v>318</v>
      </c>
      <c r="B9" s="253"/>
    </row>
    <row r="10" spans="1:2" ht="108" customHeight="1" x14ac:dyDescent="0.15">
      <c r="A10" s="322"/>
      <c r="B10" s="323"/>
    </row>
    <row r="11" spans="1:2" ht="13.5" x14ac:dyDescent="0.15">
      <c r="A11" s="252" t="s">
        <v>319</v>
      </c>
      <c r="B11" s="253"/>
    </row>
    <row r="12" spans="1:2" ht="108" customHeight="1" x14ac:dyDescent="0.15">
      <c r="A12" s="322"/>
      <c r="B12" s="323"/>
    </row>
    <row r="13" spans="1:2" ht="13.5" x14ac:dyDescent="0.15">
      <c r="A13" s="252" t="s">
        <v>320</v>
      </c>
      <c r="B13" s="253"/>
    </row>
    <row r="14" spans="1:2" ht="108" customHeight="1" x14ac:dyDescent="0.15">
      <c r="A14" s="322"/>
      <c r="B14" s="323"/>
    </row>
    <row r="15" spans="1:2" ht="13.5" x14ac:dyDescent="0.15">
      <c r="A15" s="252" t="s">
        <v>321</v>
      </c>
      <c r="B15" s="253"/>
    </row>
    <row r="16" spans="1:2" ht="108" customHeight="1" x14ac:dyDescent="0.15">
      <c r="A16" s="322"/>
      <c r="B16" s="323"/>
    </row>
    <row r="17" spans="1:2" ht="13.5" x14ac:dyDescent="0.15">
      <c r="A17" s="254"/>
      <c r="B17" s="255"/>
    </row>
  </sheetData>
  <mergeCells count="6">
    <mergeCell ref="A16:B16"/>
    <mergeCell ref="A3:B3"/>
    <mergeCell ref="A8:B8"/>
    <mergeCell ref="A10:B10"/>
    <mergeCell ref="A12:B12"/>
    <mergeCell ref="A14:B14"/>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D1D7-0849-42AF-9889-ABBCDF51DBAA}">
  <sheetPr>
    <tabColor theme="0"/>
    <pageSetUpPr fitToPage="1"/>
  </sheetPr>
  <dimension ref="A1:B17"/>
  <sheetViews>
    <sheetView tabSelected="1" view="pageBreakPreview" zoomScaleNormal="100" zoomScaleSheetLayoutView="100" workbookViewId="0">
      <selection activeCell="H10" sqref="H10"/>
    </sheetView>
  </sheetViews>
  <sheetFormatPr defaultRowHeight="19.5" customHeight="1" x14ac:dyDescent="0.15"/>
  <cols>
    <col min="1" max="1" width="36.625" style="250" customWidth="1"/>
    <col min="2" max="2" width="54.625" style="250" customWidth="1"/>
    <col min="3" max="250" width="9" style="250"/>
    <col min="251" max="251" width="11.375" style="250" customWidth="1"/>
    <col min="252" max="506" width="9" style="250"/>
    <col min="507" max="507" width="11.375" style="250" customWidth="1"/>
    <col min="508" max="762" width="9" style="250"/>
    <col min="763" max="763" width="11.375" style="250" customWidth="1"/>
    <col min="764" max="1018" width="9" style="250"/>
    <col min="1019" max="1019" width="11.375" style="250" customWidth="1"/>
    <col min="1020" max="1274" width="9" style="250"/>
    <col min="1275" max="1275" width="11.375" style="250" customWidth="1"/>
    <col min="1276" max="1530" width="9" style="250"/>
    <col min="1531" max="1531" width="11.375" style="250" customWidth="1"/>
    <col min="1532" max="1786" width="9" style="250"/>
    <col min="1787" max="1787" width="11.375" style="250" customWidth="1"/>
    <col min="1788" max="2042" width="9" style="250"/>
    <col min="2043" max="2043" width="11.375" style="250" customWidth="1"/>
    <col min="2044" max="2298" width="9" style="250"/>
    <col min="2299" max="2299" width="11.375" style="250" customWidth="1"/>
    <col min="2300" max="2554" width="9" style="250"/>
    <col min="2555" max="2555" width="11.375" style="250" customWidth="1"/>
    <col min="2556" max="2810" width="9" style="250"/>
    <col min="2811" max="2811" width="11.375" style="250" customWidth="1"/>
    <col min="2812" max="3066" width="9" style="250"/>
    <col min="3067" max="3067" width="11.375" style="250" customWidth="1"/>
    <col min="3068" max="3322" width="9" style="250"/>
    <col min="3323" max="3323" width="11.375" style="250" customWidth="1"/>
    <col min="3324" max="3578" width="9" style="250"/>
    <col min="3579" max="3579" width="11.375" style="250" customWidth="1"/>
    <col min="3580" max="3834" width="9" style="250"/>
    <col min="3835" max="3835" width="11.375" style="250" customWidth="1"/>
    <col min="3836" max="4090" width="9" style="250"/>
    <col min="4091" max="4091" width="11.375" style="250" customWidth="1"/>
    <col min="4092" max="4346" width="9" style="250"/>
    <col min="4347" max="4347" width="11.375" style="250" customWidth="1"/>
    <col min="4348" max="4602" width="9" style="250"/>
    <col min="4603" max="4603" width="11.375" style="250" customWidth="1"/>
    <col min="4604" max="4858" width="9" style="250"/>
    <col min="4859" max="4859" width="11.375" style="250" customWidth="1"/>
    <col min="4860" max="5114" width="9" style="250"/>
    <col min="5115" max="5115" width="11.375" style="250" customWidth="1"/>
    <col min="5116" max="5370" width="9" style="250"/>
    <col min="5371" max="5371" width="11.375" style="250" customWidth="1"/>
    <col min="5372" max="5626" width="9" style="250"/>
    <col min="5627" max="5627" width="11.375" style="250" customWidth="1"/>
    <col min="5628" max="5882" width="9" style="250"/>
    <col min="5883" max="5883" width="11.375" style="250" customWidth="1"/>
    <col min="5884" max="6138" width="9" style="250"/>
    <col min="6139" max="6139" width="11.375" style="250" customWidth="1"/>
    <col min="6140" max="6394" width="9" style="250"/>
    <col min="6395" max="6395" width="11.375" style="250" customWidth="1"/>
    <col min="6396" max="6650" width="9" style="250"/>
    <col min="6651" max="6651" width="11.375" style="250" customWidth="1"/>
    <col min="6652" max="6906" width="9" style="250"/>
    <col min="6907" max="6907" width="11.375" style="250" customWidth="1"/>
    <col min="6908" max="7162" width="9" style="250"/>
    <col min="7163" max="7163" width="11.375" style="250" customWidth="1"/>
    <col min="7164" max="7418" width="9" style="250"/>
    <col min="7419" max="7419" width="11.375" style="250" customWidth="1"/>
    <col min="7420" max="7674" width="9" style="250"/>
    <col min="7675" max="7675" width="11.375" style="250" customWidth="1"/>
    <col min="7676" max="7930" width="9" style="250"/>
    <col min="7931" max="7931" width="11.375" style="250" customWidth="1"/>
    <col min="7932" max="8186" width="9" style="250"/>
    <col min="8187" max="8187" width="11.375" style="250" customWidth="1"/>
    <col min="8188" max="8442" width="9" style="250"/>
    <col min="8443" max="8443" width="11.375" style="250" customWidth="1"/>
    <col min="8444" max="8698" width="9" style="250"/>
    <col min="8699" max="8699" width="11.375" style="250" customWidth="1"/>
    <col min="8700" max="8954" width="9" style="250"/>
    <col min="8955" max="8955" width="11.375" style="250" customWidth="1"/>
    <col min="8956" max="9210" width="9" style="250"/>
    <col min="9211" max="9211" width="11.375" style="250" customWidth="1"/>
    <col min="9212" max="9466" width="9" style="250"/>
    <col min="9467" max="9467" width="11.375" style="250" customWidth="1"/>
    <col min="9468" max="9722" width="9" style="250"/>
    <col min="9723" max="9723" width="11.375" style="250" customWidth="1"/>
    <col min="9724" max="9978" width="9" style="250"/>
    <col min="9979" max="9979" width="11.375" style="250" customWidth="1"/>
    <col min="9980" max="10234" width="9" style="250"/>
    <col min="10235" max="10235" width="11.375" style="250" customWidth="1"/>
    <col min="10236" max="10490" width="9" style="250"/>
    <col min="10491" max="10491" width="11.375" style="250" customWidth="1"/>
    <col min="10492" max="10746" width="9" style="250"/>
    <col min="10747" max="10747" width="11.375" style="250" customWidth="1"/>
    <col min="10748" max="11002" width="9" style="250"/>
    <col min="11003" max="11003" width="11.375" style="250" customWidth="1"/>
    <col min="11004" max="11258" width="9" style="250"/>
    <col min="11259" max="11259" width="11.375" style="250" customWidth="1"/>
    <col min="11260" max="11514" width="9" style="250"/>
    <col min="11515" max="11515" width="11.375" style="250" customWidth="1"/>
    <col min="11516" max="11770" width="9" style="250"/>
    <col min="11771" max="11771" width="11.375" style="250" customWidth="1"/>
    <col min="11772" max="12026" width="9" style="250"/>
    <col min="12027" max="12027" width="11.375" style="250" customWidth="1"/>
    <col min="12028" max="12282" width="9" style="250"/>
    <col min="12283" max="12283" width="11.375" style="250" customWidth="1"/>
    <col min="12284" max="12538" width="9" style="250"/>
    <col min="12539" max="12539" width="11.375" style="250" customWidth="1"/>
    <col min="12540" max="12794" width="9" style="250"/>
    <col min="12795" max="12795" width="11.375" style="250" customWidth="1"/>
    <col min="12796" max="13050" width="9" style="250"/>
    <col min="13051" max="13051" width="11.375" style="250" customWidth="1"/>
    <col min="13052" max="13306" width="9" style="250"/>
    <col min="13307" max="13307" width="11.375" style="250" customWidth="1"/>
    <col min="13308" max="13562" width="9" style="250"/>
    <col min="13563" max="13563" width="11.375" style="250" customWidth="1"/>
    <col min="13564" max="13818" width="9" style="250"/>
    <col min="13819" max="13819" width="11.375" style="250" customWidth="1"/>
    <col min="13820" max="14074" width="9" style="250"/>
    <col min="14075" max="14075" width="11.375" style="250" customWidth="1"/>
    <col min="14076" max="14330" width="9" style="250"/>
    <col min="14331" max="14331" width="11.375" style="250" customWidth="1"/>
    <col min="14332" max="14586" width="9" style="250"/>
    <col min="14587" max="14587" width="11.375" style="250" customWidth="1"/>
    <col min="14588" max="14842" width="9" style="250"/>
    <col min="14843" max="14843" width="11.375" style="250" customWidth="1"/>
    <col min="14844" max="15098" width="9" style="250"/>
    <col min="15099" max="15099" width="11.375" style="250" customWidth="1"/>
    <col min="15100" max="15354" width="9" style="250"/>
    <col min="15355" max="15355" width="11.375" style="250" customWidth="1"/>
    <col min="15356" max="15610" width="9" style="250"/>
    <col min="15611" max="15611" width="11.375" style="250" customWidth="1"/>
    <col min="15612" max="15866" width="9" style="250"/>
    <col min="15867" max="15867" width="11.375" style="250" customWidth="1"/>
    <col min="15868" max="16122" width="9" style="250"/>
    <col min="16123" max="16123" width="11.375" style="250" customWidth="1"/>
    <col min="16124" max="16384" width="9" style="250"/>
  </cols>
  <sheetData>
    <row r="1" spans="1:2" ht="17.25" x14ac:dyDescent="0.2">
      <c r="A1" s="248" t="s">
        <v>323</v>
      </c>
      <c r="B1" s="249"/>
    </row>
    <row r="2" spans="1:2" ht="17.25" x14ac:dyDescent="0.2">
      <c r="A2" s="234"/>
      <c r="B2" s="249"/>
    </row>
    <row r="3" spans="1:2" ht="14.25" x14ac:dyDescent="0.15">
      <c r="A3" s="316" t="s">
        <v>316</v>
      </c>
      <c r="B3" s="316"/>
    </row>
    <row r="4" spans="1:2" ht="14.25" x14ac:dyDescent="0.15">
      <c r="A4" s="249"/>
      <c r="B4" s="236"/>
    </row>
    <row r="5" spans="1:2" ht="20.100000000000001" customHeight="1" x14ac:dyDescent="0.15">
      <c r="A5" s="238" t="s">
        <v>157</v>
      </c>
      <c r="B5" s="251"/>
    </row>
    <row r="6" spans="1:2" ht="20.100000000000001" customHeight="1" x14ac:dyDescent="0.15">
      <c r="A6" s="240" t="s">
        <v>309</v>
      </c>
      <c r="B6" s="251"/>
    </row>
    <row r="7" spans="1:2" ht="13.5" x14ac:dyDescent="0.15">
      <c r="A7" s="249"/>
      <c r="B7" s="249"/>
    </row>
    <row r="8" spans="1:2" ht="18" customHeight="1" x14ac:dyDescent="0.15">
      <c r="A8" s="324" t="s">
        <v>317</v>
      </c>
      <c r="B8" s="325"/>
    </row>
    <row r="9" spans="1:2" ht="13.5" x14ac:dyDescent="0.15">
      <c r="A9" s="252" t="s">
        <v>318</v>
      </c>
      <c r="B9" s="253"/>
    </row>
    <row r="10" spans="1:2" ht="108" customHeight="1" x14ac:dyDescent="0.15">
      <c r="A10" s="322"/>
      <c r="B10" s="323"/>
    </row>
    <row r="11" spans="1:2" ht="13.5" x14ac:dyDescent="0.15">
      <c r="A11" s="252" t="s">
        <v>319</v>
      </c>
      <c r="B11" s="253"/>
    </row>
    <row r="12" spans="1:2" ht="108" customHeight="1" x14ac:dyDescent="0.15">
      <c r="A12" s="322"/>
      <c r="B12" s="323"/>
    </row>
    <row r="13" spans="1:2" ht="13.5" x14ac:dyDescent="0.15">
      <c r="A13" s="252" t="s">
        <v>320</v>
      </c>
      <c r="B13" s="253"/>
    </row>
    <row r="14" spans="1:2" ht="108" customHeight="1" x14ac:dyDescent="0.15">
      <c r="A14" s="322"/>
      <c r="B14" s="323"/>
    </row>
    <row r="15" spans="1:2" ht="13.5" x14ac:dyDescent="0.15">
      <c r="A15" s="252" t="s">
        <v>321</v>
      </c>
      <c r="B15" s="253"/>
    </row>
    <row r="16" spans="1:2" ht="108" customHeight="1" x14ac:dyDescent="0.15">
      <c r="A16" s="322"/>
      <c r="B16" s="323"/>
    </row>
    <row r="17" spans="1:2" ht="13.5" x14ac:dyDescent="0.15">
      <c r="A17" s="254"/>
      <c r="B17" s="255"/>
    </row>
  </sheetData>
  <mergeCells count="6">
    <mergeCell ref="A16:B16"/>
    <mergeCell ref="A3:B3"/>
    <mergeCell ref="A8:B8"/>
    <mergeCell ref="A10:B10"/>
    <mergeCell ref="A12:B12"/>
    <mergeCell ref="A14:B14"/>
  </mergeCells>
  <phoneticPr fontId="2"/>
  <printOptions horizontalCentered="1"/>
  <pageMargins left="0.39370078740157483" right="0.39370078740157483" top="0.59055118110236227" bottom="0.39370078740157483"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4923-0254-4496-A1A2-658249E86AA3}">
  <sheetPr>
    <pageSetUpPr fitToPage="1"/>
  </sheetPr>
  <dimension ref="A1:M23"/>
  <sheetViews>
    <sheetView view="pageBreakPreview" zoomScale="130" zoomScaleNormal="150" zoomScaleSheetLayoutView="130" workbookViewId="0">
      <selection activeCell="C15" sqref="C15:I15"/>
    </sheetView>
  </sheetViews>
  <sheetFormatPr defaultColWidth="6.625" defaultRowHeight="12.75" x14ac:dyDescent="0.15"/>
  <cols>
    <col min="1" max="1" width="4.75" style="207" customWidth="1"/>
    <col min="2" max="3" width="11.125" style="207" customWidth="1"/>
    <col min="4" max="5" width="9.625" style="207" customWidth="1"/>
    <col min="6" max="6" width="13.375" style="207" customWidth="1"/>
    <col min="7" max="12" width="4" style="207" customWidth="1"/>
    <col min="13" max="13" width="1.875" style="207" customWidth="1"/>
    <col min="14" max="16384" width="6.625" style="207"/>
  </cols>
  <sheetData>
    <row r="1" spans="1:13" ht="20.100000000000001" customHeight="1" x14ac:dyDescent="0.15">
      <c r="A1" s="206" t="s">
        <v>307</v>
      </c>
    </row>
    <row r="2" spans="1:13" ht="20.100000000000001" customHeight="1" x14ac:dyDescent="0.15">
      <c r="A2" s="326" t="s">
        <v>257</v>
      </c>
      <c r="B2" s="326"/>
      <c r="C2" s="326"/>
      <c r="D2" s="326"/>
      <c r="E2" s="326"/>
      <c r="F2" s="326"/>
      <c r="G2" s="326"/>
      <c r="H2" s="326"/>
      <c r="I2" s="326"/>
      <c r="J2" s="326"/>
      <c r="K2" s="326"/>
      <c r="L2" s="326"/>
      <c r="M2" s="326"/>
    </row>
    <row r="3" spans="1:13" ht="20.100000000000001" customHeight="1" x14ac:dyDescent="0.15">
      <c r="A3" s="208"/>
      <c r="B3" s="208"/>
      <c r="C3" s="208"/>
      <c r="D3" s="208"/>
      <c r="E3" s="208"/>
      <c r="F3" s="208"/>
      <c r="G3" s="208"/>
      <c r="H3" s="208"/>
      <c r="I3" s="208"/>
      <c r="J3" s="208"/>
      <c r="K3" s="208"/>
      <c r="L3" s="208"/>
    </row>
    <row r="4" spans="1:13" ht="20.100000000000001" customHeight="1" x14ac:dyDescent="0.15">
      <c r="A4" s="209"/>
      <c r="B4" s="209"/>
      <c r="C4" s="209"/>
      <c r="D4" s="209"/>
      <c r="E4" s="209"/>
      <c r="F4" s="209"/>
      <c r="G4" s="210"/>
      <c r="H4" s="211" t="s">
        <v>258</v>
      </c>
      <c r="I4" s="211"/>
      <c r="J4" s="211" t="s">
        <v>207</v>
      </c>
      <c r="K4" s="211"/>
      <c r="L4" s="211" t="s">
        <v>203</v>
      </c>
    </row>
    <row r="5" spans="1:13" ht="20.100000000000001" customHeight="1" x14ac:dyDescent="0.15">
      <c r="A5" s="327"/>
      <c r="B5" s="327"/>
      <c r="C5" s="209" t="s">
        <v>259</v>
      </c>
      <c r="D5" s="209"/>
      <c r="E5" s="209"/>
      <c r="F5" s="209"/>
      <c r="G5" s="209"/>
      <c r="H5" s="209"/>
      <c r="I5" s="209"/>
      <c r="J5" s="209"/>
      <c r="K5" s="209"/>
      <c r="L5" s="209"/>
    </row>
    <row r="6" spans="1:13" ht="20.100000000000001" customHeight="1" x14ac:dyDescent="0.15">
      <c r="A6" s="206"/>
      <c r="B6" s="206"/>
      <c r="C6" s="206"/>
      <c r="D6" s="206"/>
      <c r="E6" s="206"/>
      <c r="F6" s="206"/>
      <c r="G6" s="206"/>
      <c r="H6" s="206"/>
      <c r="I6" s="206"/>
      <c r="J6" s="206"/>
      <c r="K6" s="206"/>
      <c r="L6" s="206"/>
    </row>
    <row r="7" spans="1:13" s="213" customFormat="1" ht="20.100000000000001" customHeight="1" x14ac:dyDescent="0.15">
      <c r="A7" s="328" t="s">
        <v>260</v>
      </c>
      <c r="B7" s="328"/>
      <c r="C7" s="328"/>
      <c r="D7" s="212" t="s">
        <v>261</v>
      </c>
      <c r="E7" s="329"/>
      <c r="F7" s="329"/>
      <c r="G7" s="329"/>
      <c r="H7" s="329"/>
      <c r="I7" s="329"/>
      <c r="J7" s="329"/>
      <c r="K7" s="329"/>
      <c r="L7" s="329"/>
    </row>
    <row r="8" spans="1:13" ht="20.100000000000001" customHeight="1" x14ac:dyDescent="0.15">
      <c r="A8" s="214"/>
      <c r="B8" s="214"/>
      <c r="C8" s="214"/>
      <c r="D8" s="215"/>
      <c r="E8" s="330"/>
      <c r="F8" s="330"/>
      <c r="G8" s="330"/>
      <c r="H8" s="330"/>
      <c r="I8" s="330"/>
      <c r="J8" s="330"/>
      <c r="K8" s="330"/>
      <c r="L8" s="330"/>
    </row>
    <row r="9" spans="1:13" ht="20.100000000000001" customHeight="1" x14ac:dyDescent="0.15">
      <c r="A9" s="214"/>
      <c r="B9" s="214"/>
      <c r="C9" s="214"/>
      <c r="D9" s="331" t="s">
        <v>262</v>
      </c>
      <c r="E9" s="331"/>
      <c r="F9" s="332"/>
      <c r="G9" s="332"/>
      <c r="H9" s="332"/>
      <c r="I9" s="332"/>
      <c r="J9" s="332"/>
      <c r="K9" s="332"/>
      <c r="L9" s="332"/>
    </row>
    <row r="10" spans="1:13" ht="20.100000000000001" customHeight="1" x14ac:dyDescent="0.15">
      <c r="D10" s="334"/>
      <c r="E10" s="334"/>
      <c r="F10" s="333"/>
      <c r="G10" s="333"/>
      <c r="H10" s="333"/>
      <c r="I10" s="333"/>
      <c r="J10" s="333"/>
      <c r="K10" s="333"/>
      <c r="L10" s="333"/>
    </row>
    <row r="11" spans="1:13" ht="20.100000000000001" customHeight="1" x14ac:dyDescent="0.15">
      <c r="A11" s="339"/>
      <c r="B11" s="339"/>
      <c r="C11" s="339"/>
      <c r="D11" s="339"/>
      <c r="E11" s="339"/>
      <c r="F11" s="339"/>
      <c r="G11" s="339"/>
      <c r="H11" s="339"/>
      <c r="I11" s="339"/>
      <c r="J11" s="339"/>
      <c r="K11" s="339"/>
      <c r="L11" s="339"/>
    </row>
    <row r="12" spans="1:13" ht="20.100000000000001" customHeight="1" x14ac:dyDescent="0.15">
      <c r="A12" s="216"/>
      <c r="B12" s="216"/>
      <c r="C12" s="216"/>
      <c r="D12" s="216"/>
      <c r="E12" s="216"/>
      <c r="F12" s="216"/>
      <c r="G12" s="216"/>
      <c r="H12" s="216"/>
      <c r="I12" s="216"/>
      <c r="J12" s="216"/>
      <c r="K12" s="216"/>
      <c r="L12" s="216"/>
    </row>
    <row r="13" spans="1:13" s="219" customFormat="1" ht="20.100000000000001" customHeight="1" x14ac:dyDescent="0.15">
      <c r="A13" s="217" t="s">
        <v>263</v>
      </c>
      <c r="B13" s="218"/>
      <c r="C13" s="218"/>
      <c r="D13" s="218"/>
      <c r="E13" s="218"/>
      <c r="F13" s="218"/>
      <c r="G13" s="218"/>
      <c r="H13" s="218"/>
      <c r="I13" s="218"/>
      <c r="J13" s="218"/>
      <c r="K13" s="218"/>
      <c r="L13" s="218"/>
    </row>
    <row r="14" spans="1:13" ht="20.100000000000001" customHeight="1" x14ac:dyDescent="0.15"/>
    <row r="15" spans="1:13" ht="30" customHeight="1" x14ac:dyDescent="0.15">
      <c r="B15" s="220" t="s">
        <v>264</v>
      </c>
      <c r="C15" s="340" t="s">
        <v>265</v>
      </c>
      <c r="D15" s="341"/>
      <c r="E15" s="341"/>
      <c r="F15" s="341"/>
      <c r="G15" s="341"/>
      <c r="H15" s="341"/>
      <c r="I15" s="342"/>
    </row>
    <row r="16" spans="1:13" ht="30" customHeight="1" x14ac:dyDescent="0.15">
      <c r="B16" s="220"/>
      <c r="C16" s="343" t="s">
        <v>266</v>
      </c>
      <c r="D16" s="343"/>
      <c r="E16" s="343"/>
      <c r="F16" s="343"/>
      <c r="G16" s="343"/>
      <c r="H16" s="343"/>
      <c r="I16" s="343"/>
    </row>
    <row r="17" spans="2:9" ht="30" customHeight="1" x14ac:dyDescent="0.15">
      <c r="B17" s="220"/>
      <c r="C17" s="343" t="s">
        <v>267</v>
      </c>
      <c r="D17" s="343"/>
      <c r="E17" s="343"/>
      <c r="F17" s="343"/>
      <c r="G17" s="343"/>
      <c r="H17" s="343"/>
      <c r="I17" s="343"/>
    </row>
    <row r="18" spans="2:9" ht="30" customHeight="1" x14ac:dyDescent="0.15">
      <c r="B18" s="220"/>
      <c r="C18" s="343" t="s">
        <v>268</v>
      </c>
      <c r="D18" s="343"/>
      <c r="E18" s="343"/>
      <c r="F18" s="343"/>
      <c r="G18" s="343"/>
      <c r="H18" s="343"/>
      <c r="I18" s="343"/>
    </row>
    <row r="19" spans="2:9" s="222" customFormat="1" ht="30" customHeight="1" x14ac:dyDescent="0.15">
      <c r="B19" s="221"/>
      <c r="C19" s="335" t="s">
        <v>269</v>
      </c>
      <c r="D19" s="336"/>
      <c r="E19" s="336"/>
      <c r="F19" s="336"/>
      <c r="G19" s="336"/>
      <c r="H19" s="336"/>
      <c r="I19" s="337"/>
    </row>
    <row r="20" spans="2:9" s="222" customFormat="1" ht="30" customHeight="1" x14ac:dyDescent="0.15">
      <c r="B20" s="221"/>
      <c r="C20" s="335" t="s">
        <v>270</v>
      </c>
      <c r="D20" s="336"/>
      <c r="E20" s="336"/>
      <c r="F20" s="336"/>
      <c r="G20" s="336"/>
      <c r="H20" s="336"/>
      <c r="I20" s="337"/>
    </row>
    <row r="21" spans="2:9" s="222" customFormat="1" ht="30" customHeight="1" x14ac:dyDescent="0.15">
      <c r="B21" s="221"/>
      <c r="C21" s="338" t="s">
        <v>271</v>
      </c>
      <c r="D21" s="338"/>
      <c r="E21" s="338"/>
      <c r="F21" s="338"/>
      <c r="G21" s="338"/>
      <c r="H21" s="338"/>
      <c r="I21" s="338"/>
    </row>
    <row r="22" spans="2:9" s="223" customFormat="1" ht="30" customHeight="1" x14ac:dyDescent="0.15">
      <c r="B22" s="223" t="s">
        <v>272</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8E3398D3-A1E1-41F0-86F6-A7C54BC9F85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9806-BFCB-4875-811C-DC7125D76F07}">
  <sheetPr>
    <pageSetUpPr fitToPage="1"/>
  </sheetPr>
  <dimension ref="B1:C22"/>
  <sheetViews>
    <sheetView showGridLines="0" view="pageBreakPreview" topLeftCell="A12" zoomScale="120" zoomScaleNormal="150" zoomScaleSheetLayoutView="120" workbookViewId="0">
      <selection activeCell="C27" sqref="C27"/>
    </sheetView>
  </sheetViews>
  <sheetFormatPr defaultColWidth="7" defaultRowHeight="13.5" x14ac:dyDescent="0.15"/>
  <cols>
    <col min="1" max="1" width="0.75" style="228" customWidth="1"/>
    <col min="2" max="2" width="5.875" style="228" customWidth="1"/>
    <col min="3" max="3" width="83.125" style="229" customWidth="1"/>
    <col min="4" max="4" width="0.75" style="228" customWidth="1"/>
    <col min="5" max="10" width="7" style="228"/>
    <col min="11" max="11" width="6.5" style="228" customWidth="1"/>
    <col min="12" max="16384" width="7" style="228"/>
  </cols>
  <sheetData>
    <row r="1" spans="2:3" s="226" customFormat="1" x14ac:dyDescent="0.15">
      <c r="B1" s="224" t="s">
        <v>273</v>
      </c>
      <c r="C1" s="225"/>
    </row>
    <row r="2" spans="2:3" s="226" customFormat="1" x14ac:dyDescent="0.15">
      <c r="C2" s="227" t="s">
        <v>274</v>
      </c>
    </row>
    <row r="3" spans="2:3" ht="6" customHeight="1" x14ac:dyDescent="0.15"/>
    <row r="4" spans="2:3" x14ac:dyDescent="0.15">
      <c r="B4" s="230" t="s">
        <v>275</v>
      </c>
      <c r="C4" s="231" t="s">
        <v>276</v>
      </c>
    </row>
    <row r="5" spans="2:3" ht="21" x14ac:dyDescent="0.15">
      <c r="B5" s="230" t="s">
        <v>277</v>
      </c>
      <c r="C5" s="231" t="s">
        <v>278</v>
      </c>
    </row>
    <row r="6" spans="2:3" ht="21" x14ac:dyDescent="0.15">
      <c r="B6" s="230" t="s">
        <v>279</v>
      </c>
      <c r="C6" s="231" t="s">
        <v>280</v>
      </c>
    </row>
    <row r="7" spans="2:3" x14ac:dyDescent="0.15">
      <c r="B7" s="230" t="s">
        <v>281</v>
      </c>
      <c r="C7" s="231" t="s">
        <v>282</v>
      </c>
    </row>
    <row r="8" spans="2:3" ht="21" x14ac:dyDescent="0.15">
      <c r="B8" s="230" t="s">
        <v>283</v>
      </c>
      <c r="C8" s="231" t="s">
        <v>284</v>
      </c>
    </row>
    <row r="9" spans="2:3" ht="21" x14ac:dyDescent="0.15">
      <c r="B9" s="230" t="s">
        <v>285</v>
      </c>
      <c r="C9" s="231" t="s">
        <v>286</v>
      </c>
    </row>
    <row r="10" spans="2:3" ht="110.1" customHeight="1" x14ac:dyDescent="0.15">
      <c r="B10" s="230" t="s">
        <v>287</v>
      </c>
      <c r="C10" s="231" t="s">
        <v>288</v>
      </c>
    </row>
    <row r="11" spans="2:3" ht="110.1" customHeight="1" x14ac:dyDescent="0.15">
      <c r="B11" s="230" t="s">
        <v>289</v>
      </c>
      <c r="C11" s="231" t="s">
        <v>290</v>
      </c>
    </row>
    <row r="12" spans="2:3" ht="42" x14ac:dyDescent="0.15">
      <c r="B12" s="230" t="s">
        <v>291</v>
      </c>
      <c r="C12" s="231" t="s">
        <v>292</v>
      </c>
    </row>
    <row r="13" spans="2:3" ht="63" x14ac:dyDescent="0.15">
      <c r="B13" s="230" t="s">
        <v>293</v>
      </c>
      <c r="C13" s="231" t="s">
        <v>294</v>
      </c>
    </row>
    <row r="14" spans="2:3" ht="42" x14ac:dyDescent="0.15">
      <c r="B14" s="230" t="s">
        <v>295</v>
      </c>
      <c r="C14" s="231" t="s">
        <v>296</v>
      </c>
    </row>
    <row r="15" spans="2:3" x14ac:dyDescent="0.15">
      <c r="B15" s="230" t="s">
        <v>297</v>
      </c>
      <c r="C15" s="231" t="s">
        <v>298</v>
      </c>
    </row>
    <row r="16" spans="2:3" x14ac:dyDescent="0.15">
      <c r="B16" s="230" t="s">
        <v>299</v>
      </c>
      <c r="C16" s="231" t="s">
        <v>300</v>
      </c>
    </row>
    <row r="17" spans="2:3" x14ac:dyDescent="0.15">
      <c r="B17" s="230" t="s">
        <v>301</v>
      </c>
      <c r="C17" s="231" t="s">
        <v>302</v>
      </c>
    </row>
    <row r="18" spans="2:3" x14ac:dyDescent="0.15">
      <c r="B18" s="232" t="s">
        <v>303</v>
      </c>
      <c r="C18" s="225"/>
    </row>
    <row r="19" spans="2:3" ht="6.75" customHeight="1" x14ac:dyDescent="0.15"/>
    <row r="20" spans="2:3" x14ac:dyDescent="0.15">
      <c r="B20" s="233" t="s">
        <v>304</v>
      </c>
    </row>
    <row r="21" spans="2:3" x14ac:dyDescent="0.15">
      <c r="B21" s="233" t="s">
        <v>305</v>
      </c>
    </row>
    <row r="22" spans="2:3" x14ac:dyDescent="0.15">
      <c r="B22" s="233" t="s">
        <v>306</v>
      </c>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4DC2-0738-4755-8561-5B20C7366C6E}">
  <dimension ref="A1:AQ82"/>
  <sheetViews>
    <sheetView showGridLines="0" view="pageBreakPreview" zoomScaleNormal="100" zoomScaleSheetLayoutView="100" workbookViewId="0">
      <selection activeCell="L14" sqref="L14"/>
    </sheetView>
  </sheetViews>
  <sheetFormatPr defaultColWidth="8.25" defaultRowHeight="21" customHeight="1" x14ac:dyDescent="0.15"/>
  <cols>
    <col min="1" max="1" width="2.625" style="1" customWidth="1"/>
    <col min="2" max="2" width="14.25" style="257"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9.5" style="1" customWidth="1"/>
    <col min="45" max="45" width="38.375" style="1" customWidth="1"/>
    <col min="46" max="16384" width="8.25" style="1"/>
  </cols>
  <sheetData>
    <row r="1" spans="1:40" ht="20.100000000000001"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382" t="s">
        <v>380</v>
      </c>
      <c r="AL1" s="382"/>
      <c r="AM1" s="382"/>
      <c r="AN1" s="382"/>
    </row>
    <row r="2" spans="1:40"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0"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t="s">
        <v>381</v>
      </c>
      <c r="AL3" s="386"/>
      <c r="AM3" s="386"/>
      <c r="AN3" s="386"/>
    </row>
    <row r="4" spans="1:40"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0" ht="18" customHeight="1" x14ac:dyDescent="0.15">
      <c r="A5" s="264"/>
      <c r="B5" s="264"/>
      <c r="C5" s="264"/>
      <c r="D5" s="264"/>
      <c r="E5" s="264"/>
      <c r="F5" s="264"/>
      <c r="G5" s="264"/>
      <c r="H5" s="264"/>
      <c r="I5" s="264"/>
      <c r="J5" s="264"/>
      <c r="K5" s="264"/>
      <c r="L5" s="264"/>
      <c r="M5" s="264"/>
      <c r="N5" s="264"/>
      <c r="O5" s="264"/>
      <c r="P5" s="264"/>
      <c r="Q5" s="264"/>
      <c r="R5" s="264"/>
      <c r="S5" s="264"/>
      <c r="U5" s="264"/>
      <c r="V5" s="264"/>
      <c r="W5" s="264"/>
      <c r="Y5" s="265"/>
      <c r="Z5" s="265"/>
      <c r="AA5" s="265"/>
      <c r="AB5" s="260"/>
      <c r="AC5" s="265"/>
      <c r="AD5" s="265"/>
      <c r="AE5" s="265"/>
      <c r="AF5" s="265"/>
      <c r="AG5" s="266" t="s">
        <v>330</v>
      </c>
      <c r="AH5" s="387">
        <v>40</v>
      </c>
      <c r="AI5" s="387"/>
      <c r="AJ5" s="387"/>
      <c r="AK5" s="265" t="s">
        <v>331</v>
      </c>
      <c r="AL5" s="292">
        <v>160</v>
      </c>
      <c r="AM5" s="265" t="s">
        <v>332</v>
      </c>
      <c r="AN5" s="260"/>
    </row>
    <row r="6" spans="1:40" ht="9.9499999999999993" customHeight="1" x14ac:dyDescent="0.15">
      <c r="A6" s="260"/>
      <c r="B6" s="268"/>
      <c r="C6" s="268"/>
      <c r="D6" s="268"/>
      <c r="E6" s="268"/>
      <c r="F6" s="268"/>
      <c r="G6" s="268"/>
      <c r="H6" s="268"/>
      <c r="I6" s="268"/>
      <c r="J6" s="268"/>
      <c r="K6" s="268"/>
      <c r="L6" s="268"/>
      <c r="M6" s="268"/>
      <c r="N6" s="268"/>
      <c r="O6" s="268"/>
      <c r="P6" s="268"/>
      <c r="Q6" s="268"/>
      <c r="R6" s="268"/>
      <c r="S6" s="268"/>
      <c r="T6" s="268"/>
      <c r="U6" s="268"/>
      <c r="V6" s="268"/>
      <c r="W6" s="268"/>
      <c r="X6" s="263"/>
      <c r="Y6" s="263"/>
      <c r="Z6" s="263"/>
      <c r="AA6" s="263"/>
      <c r="AB6" s="263"/>
      <c r="AC6" s="263"/>
      <c r="AD6" s="263"/>
      <c r="AE6" s="263"/>
      <c r="AF6" s="263"/>
      <c r="AG6" s="263"/>
      <c r="AH6" s="263"/>
      <c r="AI6" s="263"/>
      <c r="AJ6" s="263"/>
      <c r="AK6" s="263"/>
      <c r="AL6" s="263"/>
      <c r="AM6" s="260"/>
      <c r="AN6" s="260"/>
    </row>
    <row r="7" spans="1:40" ht="15" customHeight="1" x14ac:dyDescent="0.15">
      <c r="A7" s="372" t="s">
        <v>333</v>
      </c>
      <c r="B7" s="374" t="s">
        <v>334</v>
      </c>
      <c r="C7" s="376" t="s">
        <v>335</v>
      </c>
      <c r="D7" s="348" t="s">
        <v>336</v>
      </c>
      <c r="E7" s="361" t="s">
        <v>337</v>
      </c>
      <c r="F7" s="378" t="s">
        <v>338</v>
      </c>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9" t="s">
        <v>339</v>
      </c>
      <c r="AL7" s="354" t="s">
        <v>340</v>
      </c>
      <c r="AM7" s="373" t="s">
        <v>341</v>
      </c>
      <c r="AN7" s="373"/>
    </row>
    <row r="8" spans="1:40" ht="15" customHeight="1" x14ac:dyDescent="0.15">
      <c r="A8" s="372"/>
      <c r="B8" s="375"/>
      <c r="C8" s="364"/>
      <c r="D8" s="348"/>
      <c r="E8" s="361"/>
      <c r="F8" s="348" t="s">
        <v>4</v>
      </c>
      <c r="G8" s="348"/>
      <c r="H8" s="348"/>
      <c r="I8" s="348"/>
      <c r="J8" s="348"/>
      <c r="K8" s="348"/>
      <c r="L8" s="348"/>
      <c r="M8" s="348" t="s">
        <v>5</v>
      </c>
      <c r="N8" s="348"/>
      <c r="O8" s="348"/>
      <c r="P8" s="348"/>
      <c r="Q8" s="348"/>
      <c r="R8" s="348"/>
      <c r="S8" s="348"/>
      <c r="T8" s="348" t="s">
        <v>6</v>
      </c>
      <c r="U8" s="348"/>
      <c r="V8" s="348"/>
      <c r="W8" s="348"/>
      <c r="X8" s="348"/>
      <c r="Y8" s="348"/>
      <c r="Z8" s="348"/>
      <c r="AA8" s="348" t="s">
        <v>7</v>
      </c>
      <c r="AB8" s="348"/>
      <c r="AC8" s="348"/>
      <c r="AD8" s="348"/>
      <c r="AE8" s="348"/>
      <c r="AF8" s="348"/>
      <c r="AG8" s="348"/>
      <c r="AH8" s="348" t="s">
        <v>342</v>
      </c>
      <c r="AI8" s="348"/>
      <c r="AJ8" s="348"/>
      <c r="AK8" s="379"/>
      <c r="AL8" s="354"/>
      <c r="AM8" s="373"/>
      <c r="AN8" s="373"/>
    </row>
    <row r="9" spans="1:40" ht="15" customHeight="1" x14ac:dyDescent="0.15">
      <c r="A9" s="372"/>
      <c r="B9" s="380" t="s">
        <v>382</v>
      </c>
      <c r="C9" s="364"/>
      <c r="D9" s="348"/>
      <c r="E9" s="361"/>
      <c r="F9" s="272">
        <f>DATE($M$2,$S$2,1)</f>
        <v>45413</v>
      </c>
      <c r="G9" s="272">
        <f>DATE($M$2,$S$2,2)</f>
        <v>45414</v>
      </c>
      <c r="H9" s="272">
        <f>DATE($M$2,$S$2,3)</f>
        <v>45415</v>
      </c>
      <c r="I9" s="272">
        <f>DATE($M$2,$S$2,4)</f>
        <v>45416</v>
      </c>
      <c r="J9" s="272">
        <f>DATE($M$2,$S$2,5)</f>
        <v>45417</v>
      </c>
      <c r="K9" s="272">
        <f>DATE($M$2,$S$2,6)</f>
        <v>45418</v>
      </c>
      <c r="L9" s="272">
        <f>DATE($M$2,$S$2,7)</f>
        <v>45419</v>
      </c>
      <c r="M9" s="272">
        <f>DATE($M$2,$S$2,8)</f>
        <v>45420</v>
      </c>
      <c r="N9" s="272">
        <f>DATE($M$2,$S$2,9)</f>
        <v>45421</v>
      </c>
      <c r="O9" s="272">
        <f>DATE($M$2,$S$2,10)</f>
        <v>45422</v>
      </c>
      <c r="P9" s="272">
        <f>DATE($M$2,$S$2,11)</f>
        <v>45423</v>
      </c>
      <c r="Q9" s="272">
        <f>DATE($M$2,$S$2,12)</f>
        <v>45424</v>
      </c>
      <c r="R9" s="272">
        <f>DATE($M$2,$S$2,13)</f>
        <v>45425</v>
      </c>
      <c r="S9" s="272">
        <f>DATE($M$2,$S$2,14)</f>
        <v>45426</v>
      </c>
      <c r="T9" s="272">
        <f>DATE($M$2,$S$2,15)</f>
        <v>45427</v>
      </c>
      <c r="U9" s="272">
        <f>DATE($M$2,$S$2,16)</f>
        <v>45428</v>
      </c>
      <c r="V9" s="272">
        <f>DATE($M$2,$S$2,17)</f>
        <v>45429</v>
      </c>
      <c r="W9" s="272">
        <f>DATE($M$2,$S$2,18)</f>
        <v>45430</v>
      </c>
      <c r="X9" s="272">
        <f>DATE($M$2,$S$2,19)</f>
        <v>45431</v>
      </c>
      <c r="Y9" s="272">
        <f>DATE($M$2,$S$2,20)</f>
        <v>45432</v>
      </c>
      <c r="Z9" s="272">
        <f>DATE($M$2,$S$2,21)</f>
        <v>45433</v>
      </c>
      <c r="AA9" s="272">
        <f>DATE($M$2,$S$2,22)</f>
        <v>45434</v>
      </c>
      <c r="AB9" s="272">
        <f>DATE($M$2,$S$2,23)</f>
        <v>45435</v>
      </c>
      <c r="AC9" s="272">
        <f>DATE($M$2,$S$2,24)</f>
        <v>45436</v>
      </c>
      <c r="AD9" s="272">
        <f>DATE($M$2,$S$2,25)</f>
        <v>45437</v>
      </c>
      <c r="AE9" s="272">
        <f>DATE($M$2,$S$2,26)</f>
        <v>45438</v>
      </c>
      <c r="AF9" s="272">
        <f>DATE($M$2,$S$2,27)</f>
        <v>45439</v>
      </c>
      <c r="AG9" s="272">
        <f>DATE($M$2,$S$2,28)</f>
        <v>45440</v>
      </c>
      <c r="AH9" s="272">
        <f>IF(DAY(EOMONTH(F9,0))&lt;29,"",DATE($M$2,$S$2,29))</f>
        <v>45441</v>
      </c>
      <c r="AI9" s="272">
        <f>IF(DAY(EOMONTH(F9,0))&lt;30,"",DATE($M$2,$S$2,30))</f>
        <v>45442</v>
      </c>
      <c r="AJ9" s="272">
        <f>IF(DAY(EOMONTH(F9,0))&lt;31,"",DATE($M$2,$S$2,31))</f>
        <v>45443</v>
      </c>
      <c r="AK9" s="379"/>
      <c r="AL9" s="354"/>
      <c r="AM9" s="373"/>
      <c r="AN9" s="373"/>
    </row>
    <row r="10" spans="1:40" ht="15" customHeight="1" x14ac:dyDescent="0.15">
      <c r="A10" s="372"/>
      <c r="B10" s="381"/>
      <c r="C10" s="377"/>
      <c r="D10" s="348"/>
      <c r="E10" s="361"/>
      <c r="F10" s="273">
        <f>DATE($M$2,$S$2,1)</f>
        <v>45413</v>
      </c>
      <c r="G10" s="273">
        <f>DATE($M$2,$S$2,2)</f>
        <v>45414</v>
      </c>
      <c r="H10" s="273">
        <f>DATE($M$2,$S$2,3)</f>
        <v>45415</v>
      </c>
      <c r="I10" s="273">
        <f>DATE($M$2,$S$2,4)</f>
        <v>45416</v>
      </c>
      <c r="J10" s="273">
        <f>DATE($M$2,$S$2,5)</f>
        <v>45417</v>
      </c>
      <c r="K10" s="273">
        <f>DATE($M$2,$S$2,6)</f>
        <v>45418</v>
      </c>
      <c r="L10" s="273">
        <f>DATE($M$2,$S$2,7)</f>
        <v>45419</v>
      </c>
      <c r="M10" s="273">
        <f>DATE($M$2,$S$2,8)</f>
        <v>45420</v>
      </c>
      <c r="N10" s="273">
        <f>DATE($M$2,$S$2,9)</f>
        <v>45421</v>
      </c>
      <c r="O10" s="273">
        <f>DATE($M$2,$S$2,10)</f>
        <v>45422</v>
      </c>
      <c r="P10" s="273">
        <f>DATE($M$2,$S$2,11)</f>
        <v>45423</v>
      </c>
      <c r="Q10" s="273">
        <f>DATE($M$2,$S$2,12)</f>
        <v>45424</v>
      </c>
      <c r="R10" s="273">
        <f>DATE($M$2,$S$2,13)</f>
        <v>45425</v>
      </c>
      <c r="S10" s="273">
        <f>DATE($M$2,$S$2,14)</f>
        <v>45426</v>
      </c>
      <c r="T10" s="273">
        <f>DATE($M$2,$S$2,15)</f>
        <v>45427</v>
      </c>
      <c r="U10" s="273">
        <f>DATE($M$2,$S$2,16)</f>
        <v>45428</v>
      </c>
      <c r="V10" s="273">
        <f>DATE($M$2,$S$2,17)</f>
        <v>45429</v>
      </c>
      <c r="W10" s="273">
        <f>DATE($M$2,$S$2,18)</f>
        <v>45430</v>
      </c>
      <c r="X10" s="273">
        <f>DATE($M$2,$S$2,19)</f>
        <v>45431</v>
      </c>
      <c r="Y10" s="273">
        <f>DATE($M$2,$S$2,20)</f>
        <v>45432</v>
      </c>
      <c r="Z10" s="273">
        <f>DATE($M$2,$S$2,21)</f>
        <v>45433</v>
      </c>
      <c r="AA10" s="273">
        <f>DATE($M$2,$S$2,22)</f>
        <v>45434</v>
      </c>
      <c r="AB10" s="273">
        <f>DATE($M$2,$S$2,23)</f>
        <v>45435</v>
      </c>
      <c r="AC10" s="273">
        <f>DATE($M$2,$S$2,24)</f>
        <v>45436</v>
      </c>
      <c r="AD10" s="273">
        <f>DATE($M$2,$S$2,25)</f>
        <v>45437</v>
      </c>
      <c r="AE10" s="273">
        <f>DATE($M$2,$S$2,26)</f>
        <v>45438</v>
      </c>
      <c r="AF10" s="273">
        <f>DATE($M$2,$S$2,27)</f>
        <v>45439</v>
      </c>
      <c r="AG10" s="273">
        <f>DATE($M$2,$S$2,28)</f>
        <v>45440</v>
      </c>
      <c r="AH10" s="273">
        <f>IF(DAY(EOMONTH(F10,0))&lt;29,"",DATE($M$2,$S$2,29))</f>
        <v>45441</v>
      </c>
      <c r="AI10" s="273">
        <f>IF(DAY(EOMONTH(F10,0))&lt;30,"",DATE($M$2,$S$2,30))</f>
        <v>45442</v>
      </c>
      <c r="AJ10" s="273">
        <f>IF(DAY(EOMONTH(F10,0))&lt;31,"",DATE($M$2,$S$2,31))</f>
        <v>45443</v>
      </c>
      <c r="AK10" s="379"/>
      <c r="AL10" s="354"/>
      <c r="AM10" s="373"/>
      <c r="AN10" s="373"/>
    </row>
    <row r="11" spans="1:40" ht="18" customHeight="1" x14ac:dyDescent="0.15">
      <c r="A11" s="269">
        <v>1</v>
      </c>
      <c r="B11" s="293" t="s">
        <v>383</v>
      </c>
      <c r="C11" s="275" t="s">
        <v>353</v>
      </c>
      <c r="D11" s="294"/>
      <c r="E11" s="295" t="s">
        <v>353</v>
      </c>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370"/>
      <c r="AN11" s="370"/>
    </row>
    <row r="12" spans="1:40" ht="18" customHeight="1" x14ac:dyDescent="0.15">
      <c r="A12" s="269">
        <v>2</v>
      </c>
      <c r="B12" s="293" t="s">
        <v>384</v>
      </c>
      <c r="C12" s="275" t="s">
        <v>355</v>
      </c>
      <c r="D12" s="294"/>
      <c r="E12" s="295" t="s">
        <v>355</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370"/>
      <c r="AN12" s="370"/>
    </row>
    <row r="13" spans="1:40" ht="18" customHeight="1" x14ac:dyDescent="0.15">
      <c r="A13" s="269">
        <v>3</v>
      </c>
      <c r="B13" s="293" t="s">
        <v>384</v>
      </c>
      <c r="C13" s="275" t="s">
        <v>357</v>
      </c>
      <c r="D13" s="294"/>
      <c r="E13" s="295" t="s">
        <v>357</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370"/>
      <c r="AN13" s="370"/>
    </row>
    <row r="14" spans="1:40" ht="18" customHeight="1" x14ac:dyDescent="0.15">
      <c r="A14" s="269">
        <v>4</v>
      </c>
      <c r="B14" s="293" t="s">
        <v>384</v>
      </c>
      <c r="C14" s="275" t="s">
        <v>359</v>
      </c>
      <c r="D14" s="294"/>
      <c r="E14" s="295" t="s">
        <v>359</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370"/>
      <c r="AN14" s="370"/>
    </row>
    <row r="15" spans="1:40" ht="18" customHeight="1" x14ac:dyDescent="0.15">
      <c r="A15" s="269">
        <v>5</v>
      </c>
      <c r="B15" s="293"/>
      <c r="C15" s="275"/>
      <c r="D15" s="294"/>
      <c r="E15" s="295"/>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370"/>
      <c r="AN15" s="370"/>
    </row>
    <row r="16" spans="1:40" ht="18" customHeight="1" x14ac:dyDescent="0.15">
      <c r="A16" s="269">
        <v>6</v>
      </c>
      <c r="B16" s="293"/>
      <c r="C16" s="275"/>
      <c r="D16" s="294"/>
      <c r="E16" s="295"/>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370"/>
      <c r="AN16" s="370"/>
    </row>
    <row r="17" spans="1:40" ht="18" customHeight="1" x14ac:dyDescent="0.15">
      <c r="A17" s="269">
        <v>7</v>
      </c>
      <c r="B17" s="293"/>
      <c r="C17" s="275"/>
      <c r="D17" s="294"/>
      <c r="E17" s="295"/>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370"/>
      <c r="AN17" s="370"/>
    </row>
    <row r="18" spans="1:40" ht="18" customHeight="1" x14ac:dyDescent="0.15">
      <c r="A18" s="269">
        <v>8</v>
      </c>
      <c r="B18" s="293"/>
      <c r="C18" s="275"/>
      <c r="D18" s="294"/>
      <c r="E18" s="295"/>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370"/>
      <c r="AN18" s="370"/>
    </row>
    <row r="19" spans="1:40" ht="18" customHeight="1" x14ac:dyDescent="0.15">
      <c r="A19" s="269">
        <v>9</v>
      </c>
      <c r="B19" s="293"/>
      <c r="C19" s="275"/>
      <c r="D19" s="294"/>
      <c r="E19" s="295"/>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370"/>
      <c r="AN19" s="370"/>
    </row>
    <row r="20" spans="1:40" ht="18" customHeight="1" x14ac:dyDescent="0.15">
      <c r="A20" s="269">
        <v>10</v>
      </c>
      <c r="B20" s="293"/>
      <c r="C20" s="275"/>
      <c r="D20" s="294"/>
      <c r="E20" s="295"/>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370"/>
      <c r="AN20" s="370"/>
    </row>
    <row r="21" spans="1:40" ht="18" customHeight="1" x14ac:dyDescent="0.15">
      <c r="A21" s="269">
        <v>11</v>
      </c>
      <c r="B21" s="293"/>
      <c r="C21" s="275"/>
      <c r="D21" s="294"/>
      <c r="E21" s="295"/>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370"/>
      <c r="AN21" s="370"/>
    </row>
    <row r="22" spans="1:40" ht="18" customHeight="1" x14ac:dyDescent="0.15">
      <c r="A22" s="269">
        <v>12</v>
      </c>
      <c r="B22" s="293"/>
      <c r="C22" s="275"/>
      <c r="D22" s="294"/>
      <c r="E22" s="295"/>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370"/>
      <c r="AN22" s="370"/>
    </row>
    <row r="23" spans="1:40" ht="18" customHeight="1" x14ac:dyDescent="0.15">
      <c r="A23" s="269">
        <v>13</v>
      </c>
      <c r="B23" s="293"/>
      <c r="C23" s="275"/>
      <c r="D23" s="294"/>
      <c r="E23" s="295"/>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370"/>
      <c r="AN23" s="370"/>
    </row>
    <row r="24" spans="1:40" ht="18" customHeight="1" x14ac:dyDescent="0.15">
      <c r="A24" s="269">
        <v>14</v>
      </c>
      <c r="B24" s="293"/>
      <c r="C24" s="275"/>
      <c r="D24" s="294"/>
      <c r="E24" s="295"/>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370"/>
      <c r="AN24" s="370"/>
    </row>
    <row r="25" spans="1:40" ht="18" customHeight="1" x14ac:dyDescent="0.15">
      <c r="A25" s="269">
        <v>15</v>
      </c>
      <c r="B25" s="293"/>
      <c r="C25" s="275"/>
      <c r="D25" s="294"/>
      <c r="E25" s="295"/>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370"/>
      <c r="AN25" s="370"/>
    </row>
    <row r="26" spans="1:40" ht="18" customHeight="1" x14ac:dyDescent="0.15">
      <c r="A26" s="269">
        <v>16</v>
      </c>
      <c r="B26" s="293"/>
      <c r="C26" s="275"/>
      <c r="D26" s="294"/>
      <c r="E26" s="295"/>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370"/>
      <c r="AN26" s="370"/>
    </row>
    <row r="27" spans="1:40" ht="18" customHeight="1" x14ac:dyDescent="0.15">
      <c r="A27" s="269">
        <v>17</v>
      </c>
      <c r="B27" s="293"/>
      <c r="C27" s="275"/>
      <c r="D27" s="294"/>
      <c r="E27" s="295"/>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370"/>
      <c r="AN27" s="370"/>
    </row>
    <row r="28" spans="1:40" ht="18" customHeight="1" x14ac:dyDescent="0.15">
      <c r="A28" s="269">
        <v>18</v>
      </c>
      <c r="B28" s="293"/>
      <c r="C28" s="275"/>
      <c r="D28" s="294"/>
      <c r="E28" s="295"/>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370"/>
      <c r="AN28" s="370"/>
    </row>
    <row r="29" spans="1:40" ht="18" customHeight="1" x14ac:dyDescent="0.15">
      <c r="A29" s="269">
        <v>19</v>
      </c>
      <c r="B29" s="293"/>
      <c r="C29" s="275"/>
      <c r="D29" s="294"/>
      <c r="E29" s="295"/>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370"/>
      <c r="AN29" s="370"/>
    </row>
    <row r="30" spans="1:40" ht="18" customHeight="1" x14ac:dyDescent="0.15">
      <c r="A30" s="269">
        <v>20</v>
      </c>
      <c r="B30" s="293"/>
      <c r="C30" s="275"/>
      <c r="D30" s="294"/>
      <c r="E30" s="295"/>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370"/>
      <c r="AN30" s="370"/>
    </row>
    <row r="31" spans="1:40" ht="18" customHeight="1" x14ac:dyDescent="0.15">
      <c r="A31" s="361" t="s">
        <v>8</v>
      </c>
      <c r="B31" s="371"/>
      <c r="C31" s="371"/>
      <c r="D31" s="371"/>
      <c r="E31" s="37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372"/>
      <c r="AN31" s="372"/>
    </row>
    <row r="32" spans="1:40" ht="18" customHeight="1" x14ac:dyDescent="0.15">
      <c r="A32" s="371" t="s">
        <v>343</v>
      </c>
      <c r="B32" s="371"/>
      <c r="C32" s="371"/>
      <c r="D32" s="371"/>
      <c r="E32" s="36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372"/>
      <c r="AN32" s="372"/>
    </row>
    <row r="33" spans="1:43" ht="15" customHeight="1" x14ac:dyDescent="0.15">
      <c r="A33" s="268"/>
      <c r="B33" s="268"/>
      <c r="C33" s="268"/>
      <c r="D33" s="268"/>
      <c r="E33" s="26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68"/>
      <c r="AL33" s="268"/>
      <c r="AM33" s="260"/>
    </row>
    <row r="34" spans="1:43" ht="15" customHeight="1" x14ac:dyDescent="0.15">
      <c r="A34" s="268"/>
      <c r="B34" s="268"/>
      <c r="C34" s="268"/>
      <c r="D34" s="268"/>
      <c r="E34" s="26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68"/>
      <c r="AL34" s="268"/>
      <c r="AM34" s="260"/>
    </row>
    <row r="35" spans="1:43" ht="15" customHeight="1" x14ac:dyDescent="0.15">
      <c r="A35" s="268"/>
      <c r="B35" s="268"/>
      <c r="C35" s="268"/>
      <c r="D35" s="268"/>
      <c r="E35" s="26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68"/>
      <c r="AL35" s="268"/>
      <c r="AM35" s="260"/>
    </row>
    <row r="36" spans="1:43" ht="21" customHeight="1" x14ac:dyDescent="0.15">
      <c r="A36" s="259" t="s">
        <v>385</v>
      </c>
      <c r="B36" s="268"/>
      <c r="C36" s="268"/>
      <c r="D36" s="268"/>
      <c r="E36" s="268"/>
      <c r="F36" s="268"/>
      <c r="G36" s="2"/>
      <c r="H36" s="2"/>
      <c r="I36" s="2"/>
      <c r="J36" s="2"/>
      <c r="K36" s="2"/>
      <c r="L36" s="2"/>
      <c r="M36" s="2"/>
      <c r="N36" s="2"/>
      <c r="O36" s="2"/>
      <c r="AM36" s="268"/>
      <c r="AN36" s="260"/>
    </row>
    <row r="37" spans="1:43" ht="24.95" customHeight="1" x14ac:dyDescent="0.15">
      <c r="A37" s="348"/>
      <c r="B37" s="348"/>
      <c r="C37" s="348"/>
      <c r="D37" s="296">
        <v>4</v>
      </c>
      <c r="E37" s="296">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48" t="s">
        <v>386</v>
      </c>
      <c r="AK37" s="348"/>
      <c r="AL37" s="271" t="s">
        <v>387</v>
      </c>
      <c r="AM37" s="297"/>
      <c r="AN37" s="297"/>
      <c r="AO37" s="297"/>
      <c r="AP37" s="297"/>
      <c r="AQ37" s="297"/>
    </row>
    <row r="38" spans="1:43" ht="18" customHeight="1" x14ac:dyDescent="0.15">
      <c r="A38" s="368" t="s">
        <v>388</v>
      </c>
      <c r="B38" s="368"/>
      <c r="C38" s="368"/>
      <c r="D38" s="278">
        <v>60</v>
      </c>
      <c r="E38" s="278">
        <v>57</v>
      </c>
      <c r="F38" s="360">
        <v>60</v>
      </c>
      <c r="G38" s="360"/>
      <c r="H38" s="360"/>
      <c r="I38" s="360">
        <v>105</v>
      </c>
      <c r="J38" s="360"/>
      <c r="K38" s="360"/>
      <c r="L38" s="360">
        <v>105</v>
      </c>
      <c r="M38" s="360"/>
      <c r="N38" s="360"/>
      <c r="O38" s="360">
        <v>95</v>
      </c>
      <c r="P38" s="360"/>
      <c r="Q38" s="360"/>
      <c r="R38" s="360">
        <v>60</v>
      </c>
      <c r="S38" s="360"/>
      <c r="T38" s="360"/>
      <c r="U38" s="360">
        <v>60</v>
      </c>
      <c r="V38" s="360"/>
      <c r="W38" s="360"/>
      <c r="X38" s="360">
        <v>57</v>
      </c>
      <c r="Y38" s="360"/>
      <c r="Z38" s="360"/>
      <c r="AA38" s="360">
        <v>57</v>
      </c>
      <c r="AB38" s="360"/>
      <c r="AC38" s="360"/>
      <c r="AD38" s="360">
        <v>95</v>
      </c>
      <c r="AE38" s="360"/>
      <c r="AF38" s="360"/>
      <c r="AG38" s="360">
        <v>100</v>
      </c>
      <c r="AH38" s="360"/>
      <c r="AI38" s="360"/>
      <c r="AJ38" s="344">
        <f>SUM(D38:AI38)</f>
        <v>911</v>
      </c>
      <c r="AK38" s="344"/>
      <c r="AL38" s="366">
        <f>ROUNDUP(AJ38/AJ39,1)</f>
        <v>3.9</v>
      </c>
      <c r="AM38" s="297"/>
      <c r="AN38" s="297"/>
      <c r="AO38" s="297"/>
      <c r="AP38" s="297"/>
      <c r="AQ38" s="297"/>
    </row>
    <row r="39" spans="1:43" ht="18" customHeight="1" x14ac:dyDescent="0.15">
      <c r="A39" s="368" t="s">
        <v>389</v>
      </c>
      <c r="B39" s="368"/>
      <c r="C39" s="368"/>
      <c r="D39" s="278">
        <v>20</v>
      </c>
      <c r="E39" s="278">
        <v>19</v>
      </c>
      <c r="F39" s="360">
        <v>20</v>
      </c>
      <c r="G39" s="360"/>
      <c r="H39" s="360"/>
      <c r="I39" s="360">
        <v>21</v>
      </c>
      <c r="J39" s="360"/>
      <c r="K39" s="360"/>
      <c r="L39" s="360">
        <v>21</v>
      </c>
      <c r="M39" s="360"/>
      <c r="N39" s="360"/>
      <c r="O39" s="360">
        <v>19</v>
      </c>
      <c r="P39" s="360"/>
      <c r="Q39" s="360"/>
      <c r="R39" s="360">
        <v>20</v>
      </c>
      <c r="S39" s="360"/>
      <c r="T39" s="360"/>
      <c r="U39" s="360">
        <v>20</v>
      </c>
      <c r="V39" s="360"/>
      <c r="W39" s="360"/>
      <c r="X39" s="360">
        <v>19</v>
      </c>
      <c r="Y39" s="360"/>
      <c r="Z39" s="360"/>
      <c r="AA39" s="360">
        <v>19</v>
      </c>
      <c r="AB39" s="360"/>
      <c r="AC39" s="360"/>
      <c r="AD39" s="360">
        <v>19</v>
      </c>
      <c r="AE39" s="360"/>
      <c r="AF39" s="360"/>
      <c r="AG39" s="360">
        <v>20</v>
      </c>
      <c r="AH39" s="360"/>
      <c r="AI39" s="360"/>
      <c r="AJ39" s="344">
        <f>+SUM(D39:AI39)</f>
        <v>237</v>
      </c>
      <c r="AK39" s="344"/>
      <c r="AL39" s="367"/>
      <c r="AM39" s="297"/>
      <c r="AN39" s="297"/>
      <c r="AO39" s="297"/>
      <c r="AP39" s="297"/>
      <c r="AQ39" s="297"/>
    </row>
    <row r="40" spans="1:43" ht="5.0999999999999996" customHeight="1" x14ac:dyDescent="0.15">
      <c r="A40" s="205"/>
      <c r="B40" s="205"/>
      <c r="C40" s="205"/>
      <c r="D40" s="297"/>
      <c r="E40" s="297"/>
      <c r="F40" s="297"/>
      <c r="G40" s="297"/>
      <c r="H40" s="297"/>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98"/>
      <c r="AK40" s="2"/>
      <c r="AL40" s="268"/>
      <c r="AM40" s="268"/>
      <c r="AN40" s="260"/>
    </row>
    <row r="41" spans="1:43" ht="18" customHeight="1" x14ac:dyDescent="0.15">
      <c r="A41" s="259" t="s">
        <v>390</v>
      </c>
      <c r="B41" s="2"/>
      <c r="D41" s="2"/>
      <c r="E41" s="2"/>
      <c r="F41" s="2"/>
      <c r="G41" s="2"/>
      <c r="H41" s="2"/>
      <c r="I41" s="297"/>
      <c r="J41" s="297"/>
      <c r="K41" s="297"/>
      <c r="L41" s="297"/>
      <c r="M41" s="297"/>
      <c r="N41" s="297"/>
      <c r="O41" s="2"/>
      <c r="P41" s="2"/>
      <c r="Q41" s="2"/>
      <c r="R41" s="2"/>
      <c r="S41" s="2"/>
      <c r="T41" s="2"/>
      <c r="U41" s="2"/>
      <c r="V41" s="2"/>
      <c r="W41" s="268"/>
      <c r="X41" s="2"/>
      <c r="Y41" s="2"/>
      <c r="Z41" s="2"/>
      <c r="AA41" s="2"/>
      <c r="AB41" s="2"/>
      <c r="AC41" s="2"/>
      <c r="AD41" s="2"/>
      <c r="AE41" s="2"/>
      <c r="AF41" s="2"/>
      <c r="AG41" s="2"/>
      <c r="AH41" s="2"/>
      <c r="AI41" s="2"/>
      <c r="AJ41" s="298"/>
      <c r="AK41" s="2"/>
      <c r="AL41" s="268"/>
      <c r="AM41" s="268"/>
      <c r="AN41" s="260"/>
    </row>
    <row r="42" spans="1:43" ht="24.95" customHeight="1" x14ac:dyDescent="0.15">
      <c r="A42" s="348" t="s">
        <v>391</v>
      </c>
      <c r="B42" s="348"/>
      <c r="C42" s="361" t="s">
        <v>384</v>
      </c>
      <c r="D42" s="362"/>
      <c r="E42" s="363"/>
      <c r="F42" s="363"/>
      <c r="G42" s="363"/>
      <c r="H42" s="364"/>
      <c r="I42" s="365"/>
      <c r="J42" s="365"/>
      <c r="K42" s="365"/>
      <c r="L42" s="365"/>
      <c r="M42" s="365"/>
      <c r="N42" s="365"/>
      <c r="O42" s="297"/>
      <c r="P42" s="297"/>
      <c r="Q42" s="297"/>
      <c r="R42" s="297"/>
      <c r="S42" s="297"/>
      <c r="T42" s="297"/>
      <c r="U42" s="297"/>
      <c r="W42" s="268"/>
      <c r="X42" s="2"/>
      <c r="Y42" s="2"/>
      <c r="Z42" s="2"/>
      <c r="AA42" s="2"/>
      <c r="AB42" s="2"/>
      <c r="AC42" s="2"/>
      <c r="AD42" s="2"/>
      <c r="AE42" s="2"/>
      <c r="AF42" s="2"/>
      <c r="AG42" s="2"/>
      <c r="AH42" s="2"/>
      <c r="AI42" s="2"/>
      <c r="AJ42" s="298"/>
      <c r="AK42" s="2"/>
      <c r="AL42" s="268"/>
      <c r="AM42" s="268"/>
      <c r="AN42" s="260"/>
    </row>
    <row r="43" spans="1:43" ht="18" customHeight="1" x14ac:dyDescent="0.15">
      <c r="A43" s="354" t="s">
        <v>392</v>
      </c>
      <c r="B43" s="354"/>
      <c r="C43" s="355">
        <f>ROUNDDOWN(AL38/15,1)</f>
        <v>0.2</v>
      </c>
      <c r="D43" s="356"/>
      <c r="E43" s="357"/>
      <c r="F43" s="357"/>
      <c r="G43" s="357"/>
      <c r="H43" s="358"/>
      <c r="I43" s="359"/>
      <c r="J43" s="357"/>
      <c r="K43" s="357"/>
      <c r="L43" s="357"/>
      <c r="M43" s="357"/>
      <c r="N43" s="358"/>
      <c r="O43" s="297"/>
      <c r="P43" s="297"/>
      <c r="Q43" s="297"/>
      <c r="R43" s="297"/>
      <c r="S43" s="297"/>
      <c r="T43" s="297"/>
      <c r="U43" s="297"/>
      <c r="W43" s="268"/>
      <c r="X43" s="2"/>
      <c r="Y43" s="2"/>
      <c r="Z43" s="2"/>
      <c r="AA43" s="2"/>
      <c r="AB43" s="2"/>
      <c r="AC43" s="2"/>
      <c r="AD43" s="2"/>
      <c r="AE43" s="2"/>
      <c r="AF43" s="2"/>
      <c r="AG43" s="2"/>
      <c r="AH43" s="2"/>
      <c r="AI43" s="2"/>
      <c r="AJ43" s="298"/>
      <c r="AK43" s="2"/>
      <c r="AL43" s="268"/>
      <c r="AM43" s="268"/>
      <c r="AN43" s="260"/>
    </row>
    <row r="44" spans="1:43" ht="5.0999999999999996" customHeight="1" x14ac:dyDescent="0.15">
      <c r="A44" s="205"/>
      <c r="B44" s="205"/>
      <c r="C44" s="205"/>
      <c r="D44" s="205"/>
      <c r="E44" s="205"/>
      <c r="F44" s="205"/>
      <c r="G44" s="205"/>
      <c r="H44" s="205"/>
      <c r="I44" s="205"/>
      <c r="J44" s="2"/>
      <c r="K44" s="2"/>
      <c r="L44" s="2"/>
      <c r="M44" s="298"/>
      <c r="N44" s="2"/>
      <c r="O44" s="2"/>
      <c r="P44" s="2"/>
      <c r="Q44" s="297"/>
      <c r="W44" s="268"/>
      <c r="X44" s="2"/>
      <c r="Y44" s="2"/>
      <c r="Z44" s="2"/>
      <c r="AA44" s="2"/>
      <c r="AB44" s="2"/>
      <c r="AC44" s="2"/>
      <c r="AD44" s="2"/>
      <c r="AE44" s="2"/>
      <c r="AF44" s="2"/>
      <c r="AG44" s="2"/>
      <c r="AH44" s="2"/>
      <c r="AI44" s="2"/>
      <c r="AJ44" s="298"/>
      <c r="AK44" s="2"/>
      <c r="AL44" s="268"/>
      <c r="AM44" s="268"/>
      <c r="AN44" s="260"/>
    </row>
    <row r="45" spans="1:43" ht="21" customHeight="1" x14ac:dyDescent="0.15">
      <c r="A45" s="259" t="s">
        <v>393</v>
      </c>
      <c r="B45" s="1"/>
      <c r="C45" s="263"/>
      <c r="D45" s="263"/>
      <c r="E45" s="263"/>
      <c r="F45" s="263"/>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3"/>
      <c r="AM45" s="263"/>
      <c r="AN45" s="260"/>
    </row>
    <row r="46" spans="1:43" ht="24.95" customHeight="1" x14ac:dyDescent="0.15">
      <c r="A46" s="260"/>
      <c r="B46" s="268"/>
      <c r="C46" s="345" t="str">
        <f>IF(VLOOKUP($AK$1,[2]選択肢!$A$1:$J$32,C51,FALSE)=0,"-",VLOOKUP($AK$1,[2]選択肢!$A$1:$J$32,C51,FALSE))</f>
        <v>管理者</v>
      </c>
      <c r="D46" s="346"/>
      <c r="E46" s="352" t="str">
        <f>IF(VLOOKUP($AK$1,[2]選択肢!$A$1:$J$32,E51,FALSE)=0,"-",VLOOKUP($AK$1,[2]選択肢!$A$1:$J$32,E51,FALSE))</f>
        <v>就労選択支援員</v>
      </c>
      <c r="F46" s="352"/>
      <c r="G46" s="352"/>
      <c r="H46" s="352"/>
      <c r="I46" s="345" t="str">
        <f>IF(VLOOKUP($AK$1,[2]選択肢!$A$1:$J$32,I51,FALSE)=0,"-",VLOOKUP($AK$1,[2]選択肢!$A$1:$J$32,I51,FALSE))</f>
        <v>-</v>
      </c>
      <c r="J46" s="346"/>
      <c r="K46" s="346"/>
      <c r="L46" s="346"/>
      <c r="M46" s="346"/>
      <c r="N46" s="347"/>
      <c r="O46" s="345" t="str">
        <f>IF(VLOOKUP($AK$1,[2]選択肢!$A$1:$J$32,O51,FALSE)=0,"-",VLOOKUP($AK$1,[2]選択肢!$A$1:$J$32,O51,FALSE))</f>
        <v>-</v>
      </c>
      <c r="P46" s="346"/>
      <c r="Q46" s="346"/>
      <c r="R46" s="346"/>
      <c r="S46" s="346"/>
      <c r="T46" s="347"/>
      <c r="U46" s="345" t="str">
        <f>IF(VLOOKUP($AK$1,[2]選択肢!$A$1:$J$32,U51,FALSE)=0,"-",VLOOKUP($AK$1,[2]選択肢!$A$1:$J$32,U51,FALSE))</f>
        <v>-</v>
      </c>
      <c r="V46" s="346"/>
      <c r="W46" s="346"/>
      <c r="X46" s="346"/>
      <c r="Y46" s="346"/>
      <c r="Z46" s="347"/>
      <c r="AA46" s="345" t="str">
        <f>IF(VLOOKUP($AK$1,[2]選択肢!$A$1:$J$32,AA51,FALSE)=0,"-",VLOOKUP($AK$1,[2]選択肢!$A$1:$J$32,AA51,FALSE))</f>
        <v>-</v>
      </c>
      <c r="AB46" s="346"/>
      <c r="AC46" s="346"/>
      <c r="AD46" s="346"/>
      <c r="AE46" s="346"/>
      <c r="AF46" s="347"/>
      <c r="AG46" s="352" t="str">
        <f>IF(VLOOKUP($AK$1,[2]選択肢!$A$1:$J$32,AG51,FALSE)=0,"-",VLOOKUP($AK$1,[2]選択肢!$A$1:$J$32,AG51,FALSE))</f>
        <v>-</v>
      </c>
      <c r="AH46" s="352"/>
      <c r="AI46" s="352"/>
      <c r="AJ46" s="352"/>
      <c r="AK46" s="352"/>
      <c r="AL46" s="352" t="str">
        <f>IF(VLOOKUP($AK$1,[2]選択肢!$A$1:$J$32,AL51,FALSE)=0,"-",VLOOKUP($AK$1,[2]選択肢!$A$1:$J$32,AL51,FALSE))</f>
        <v>-</v>
      </c>
      <c r="AM46" s="352"/>
      <c r="AN46" s="260"/>
    </row>
    <row r="47" spans="1:43" ht="18" customHeight="1" x14ac:dyDescent="0.15">
      <c r="A47" s="260"/>
      <c r="B47" s="268"/>
      <c r="C47" s="299" t="s">
        <v>394</v>
      </c>
      <c r="D47" s="299" t="s">
        <v>395</v>
      </c>
      <c r="E47" s="300" t="s">
        <v>394</v>
      </c>
      <c r="F47" s="353" t="s">
        <v>395</v>
      </c>
      <c r="G47" s="353"/>
      <c r="H47" s="353"/>
      <c r="I47" s="349" t="s">
        <v>394</v>
      </c>
      <c r="J47" s="350"/>
      <c r="K47" s="351"/>
      <c r="L47" s="349" t="s">
        <v>395</v>
      </c>
      <c r="M47" s="350"/>
      <c r="N47" s="351"/>
      <c r="O47" s="349" t="s">
        <v>394</v>
      </c>
      <c r="P47" s="350"/>
      <c r="Q47" s="351"/>
      <c r="R47" s="349" t="s">
        <v>395</v>
      </c>
      <c r="S47" s="350"/>
      <c r="T47" s="351"/>
      <c r="U47" s="349" t="s">
        <v>394</v>
      </c>
      <c r="V47" s="350"/>
      <c r="W47" s="351"/>
      <c r="X47" s="349" t="s">
        <v>395</v>
      </c>
      <c r="Y47" s="350"/>
      <c r="Z47" s="351"/>
      <c r="AA47" s="349" t="s">
        <v>394</v>
      </c>
      <c r="AB47" s="350"/>
      <c r="AC47" s="351"/>
      <c r="AD47" s="349" t="s">
        <v>395</v>
      </c>
      <c r="AE47" s="350"/>
      <c r="AF47" s="351"/>
      <c r="AG47" s="349" t="s">
        <v>394</v>
      </c>
      <c r="AH47" s="350"/>
      <c r="AI47" s="351"/>
      <c r="AJ47" s="349" t="s">
        <v>395</v>
      </c>
      <c r="AK47" s="351"/>
      <c r="AL47" s="300" t="s">
        <v>396</v>
      </c>
      <c r="AM47" s="300" t="s">
        <v>397</v>
      </c>
      <c r="AN47" s="260"/>
    </row>
    <row r="48" spans="1:43" ht="18" customHeight="1" x14ac:dyDescent="0.15">
      <c r="A48" s="260"/>
      <c r="B48" s="270" t="s">
        <v>398</v>
      </c>
      <c r="C48" s="300">
        <f>COUNTIFS($B$11:$B$30,C$46,$C$11:$C$30,"A",$E$11:$E$30,"*")</f>
        <v>1</v>
      </c>
      <c r="D48" s="300">
        <f>COUNTIFS($B$11:$B$30,C$46,$C$11:$C$30,"B",$E$11:$E$30,"*")</f>
        <v>0</v>
      </c>
      <c r="E48" s="300">
        <f>COUNTIFS($B$11:$B$30,E$46,$C$11:$C$30,"A",$E$11:$E$30,"*")</f>
        <v>0</v>
      </c>
      <c r="F48" s="349">
        <f>COUNTIFS($B$11:$B$30,E$46,$C$11:$C$30,"B",$E$11:$E$30,"*")</f>
        <v>1</v>
      </c>
      <c r="G48" s="350"/>
      <c r="H48" s="351"/>
      <c r="I48" s="349">
        <f>COUNTIFS($B$11:$B$30,I$46,$C$11:$C$30,"A",$E$11:$E$30,"*")</f>
        <v>0</v>
      </c>
      <c r="J48" s="350"/>
      <c r="K48" s="351"/>
      <c r="L48" s="349">
        <f>COUNTIFS($B$11:$B$30,I$46,$C$11:$C$30,"B",$E$11:$E$30,"*")</f>
        <v>0</v>
      </c>
      <c r="M48" s="350"/>
      <c r="N48" s="351"/>
      <c r="O48" s="349">
        <f>COUNTIFS($B$11:$B$30,O$46,$C$11:$C$30,"A",$E$11:$E$30,"*")</f>
        <v>0</v>
      </c>
      <c r="P48" s="350"/>
      <c r="Q48" s="351"/>
      <c r="R48" s="349">
        <f>COUNTIFS($B$11:$B$30,O$46,$C$11:$C$30,"B",$E$11:$E$30,"*")</f>
        <v>0</v>
      </c>
      <c r="S48" s="350"/>
      <c r="T48" s="351"/>
      <c r="U48" s="349">
        <f>COUNTIFS($B$11:$B$30,U$46,$C$11:$C$30,"A",$E$11:$E$30,"*")</f>
        <v>0</v>
      </c>
      <c r="V48" s="350"/>
      <c r="W48" s="351"/>
      <c r="X48" s="349">
        <f>COUNTIFS($B$11:$B$30,U$46,$C$11:$C$30,"B",$E$11:$E$30,"*")</f>
        <v>0</v>
      </c>
      <c r="Y48" s="350"/>
      <c r="Z48" s="351"/>
      <c r="AA48" s="349">
        <f>COUNTIFS($B$11:$B$30,AA$46,$C$11:$C$30,"A",$E$11:$E$30,"*")</f>
        <v>0</v>
      </c>
      <c r="AB48" s="350"/>
      <c r="AC48" s="351"/>
      <c r="AD48" s="349">
        <f>COUNTIFS($B$11:$B$30,AA$46,$C$11:$C$30,"B",$E$11:$E$30,"*")</f>
        <v>0</v>
      </c>
      <c r="AE48" s="350"/>
      <c r="AF48" s="351"/>
      <c r="AG48" s="349">
        <f>COUNTIFS($B$11:$B$30,AG$46,$C$11:$C$30,"A",$E$11:$E$30,"*")</f>
        <v>0</v>
      </c>
      <c r="AH48" s="350"/>
      <c r="AI48" s="351"/>
      <c r="AJ48" s="349">
        <f>COUNTIFS($B$11:$B$30,AG$46,$C$11:$C$30,"B",$E$11:$E$30,"*")</f>
        <v>0</v>
      </c>
      <c r="AK48" s="351"/>
      <c r="AL48" s="300">
        <f>COUNTIFS($B$11:$B$30,AL$46,$C$11:$C$30,"A",$E$11:$E$30,"*")</f>
        <v>0</v>
      </c>
      <c r="AM48" s="300">
        <f>COUNTIFS($B$11:$B$30,AL$46,$C$11:$C$30,"B",$E$11:$E$30,"*")</f>
        <v>0</v>
      </c>
      <c r="AN48" s="260"/>
    </row>
    <row r="49" spans="1:40" ht="18" customHeight="1" x14ac:dyDescent="0.15">
      <c r="A49" s="260"/>
      <c r="B49" s="271" t="s">
        <v>399</v>
      </c>
      <c r="C49" s="300">
        <f>COUNTIFS($B$11:$B$30,C$46,$C$11:$C$30,"C",$E$11:$E$30,"*")</f>
        <v>0</v>
      </c>
      <c r="D49" s="300">
        <f>COUNTIFS($B$11:$B$30,C$46,$C$11:$C$30,"D",$E$11:$E$30,"*")</f>
        <v>0</v>
      </c>
      <c r="E49" s="300">
        <f>COUNTIFS($B$11:$B$30,E$46,$C$11:$C$30,"C",$E$11:$E$30,"*")</f>
        <v>1</v>
      </c>
      <c r="F49" s="349">
        <f>COUNTIFS($B$11:$B$30,E$46,$C$11:$C$30,"D",$E$11:$E$30,"*")</f>
        <v>1</v>
      </c>
      <c r="G49" s="350"/>
      <c r="H49" s="351"/>
      <c r="I49" s="349">
        <f>COUNTIFS($B$11:$B$30,I$46,$C$11:$C$30,"C",$E$11:$E$30,"*")</f>
        <v>0</v>
      </c>
      <c r="J49" s="350"/>
      <c r="K49" s="351"/>
      <c r="L49" s="349">
        <f>COUNTIFS($B$11:$B$30,I$46,$C$11:$C$30,"D",$E$11:$E$30,"*")</f>
        <v>0</v>
      </c>
      <c r="M49" s="350"/>
      <c r="N49" s="351"/>
      <c r="O49" s="349">
        <f>COUNTIFS($B$11:$B$30,O$46,$C$11:$C$30,"C",$E$11:$E$30,"*")</f>
        <v>0</v>
      </c>
      <c r="P49" s="350"/>
      <c r="Q49" s="351"/>
      <c r="R49" s="349">
        <f>COUNTIFS($B$11:$B$30,O$46,$C$11:$C$30,"D",$E$11:$E$30,"*")</f>
        <v>0</v>
      </c>
      <c r="S49" s="350"/>
      <c r="T49" s="351"/>
      <c r="U49" s="349">
        <f>COUNTIFS($B$11:$B$30,U$46,$C$11:$C$30,"C",$E$11:$E$30,"*")</f>
        <v>0</v>
      </c>
      <c r="V49" s="350"/>
      <c r="W49" s="351"/>
      <c r="X49" s="349">
        <f>COUNTIFS($B$11:$B$30,U$46,$C$11:$C$30,"D",$E$11:$E$30,"*")</f>
        <v>0</v>
      </c>
      <c r="Y49" s="350"/>
      <c r="Z49" s="351"/>
      <c r="AA49" s="349">
        <f>COUNTIFS($B$11:$B$30,AA$46,$C$11:$C$30,"C",$E$11:$E$30,"*")</f>
        <v>0</v>
      </c>
      <c r="AB49" s="350"/>
      <c r="AC49" s="351"/>
      <c r="AD49" s="349">
        <f>COUNTIFS($B$11:$B$30,AA$46,$C$11:$C$30,"D",$E$11:$E$30,"*")</f>
        <v>0</v>
      </c>
      <c r="AE49" s="350"/>
      <c r="AF49" s="351"/>
      <c r="AG49" s="349">
        <f>COUNTIFS($B$11:$B$30,AG$46,$C$11:$C$30,"C",$E$11:$E$30,"*")</f>
        <v>0</v>
      </c>
      <c r="AH49" s="350"/>
      <c r="AI49" s="351"/>
      <c r="AJ49" s="349">
        <f>COUNTIFS($B$11:$B$30,AG$46,$C$11:$C$30,"D",$E$11:$E$30,"*")</f>
        <v>0</v>
      </c>
      <c r="AK49" s="351"/>
      <c r="AL49" s="300">
        <f>COUNTIFS($B$11:$B$30,AL$46,$C$11:$C$30,"C",$E$11:$E$30,"*")</f>
        <v>0</v>
      </c>
      <c r="AM49" s="300">
        <f>COUNTIFS($B$11:$B$30,AL$46,$C$11:$C$30,"D",$E$11:$E$30,"*")</f>
        <v>0</v>
      </c>
      <c r="AN49" s="260"/>
    </row>
    <row r="50" spans="1:40" ht="24.95" customHeight="1" x14ac:dyDescent="0.15">
      <c r="A50" s="260"/>
      <c r="B50" s="271" t="s">
        <v>400</v>
      </c>
      <c r="C50" s="345">
        <f>IF($AK$3="４週",SUMIFS($AK$11:$AK$30,$B$11:$B$30,C46)/4/$AH$5,IF($AK$3="歴月",SUMIFS($AK$11:$AK$30,$B$11:$B$30,C46)/$AL$5,"記載する期間を選択してください"))</f>
        <v>0</v>
      </c>
      <c r="D50" s="347"/>
      <c r="E50" s="345">
        <f>IF($AK$3="４週",SUMIFS($AK$11:$AK$30,$B$11:$B$30,E46)/4/$AH$5,IF($AK$3="歴月",SUMIFS($AK$11:$AK$30,$B$11:$B$30,E46)/$AL$5,"記載する期間を選択してください"))</f>
        <v>0</v>
      </c>
      <c r="F50" s="346"/>
      <c r="G50" s="346"/>
      <c r="H50" s="347"/>
      <c r="I50" s="345">
        <f>IF($AK$3="４週",SUMIFS($AK$11:$AK$30,$B$11:$B$30,I46)/4/$AH$5,IF($AK$3="歴月",SUMIFS($AK$11:$AK$30,$B$11:$B$30,I46)/$AL$5,"記載する期間を選択してください"))</f>
        <v>0</v>
      </c>
      <c r="J50" s="346"/>
      <c r="K50" s="346"/>
      <c r="L50" s="346"/>
      <c r="M50" s="346"/>
      <c r="N50" s="347"/>
      <c r="O50" s="345">
        <f>IF($AK$3="４週",SUMIFS($AK$11:$AK$30,$B$11:$B$30,O46)/4/$AH$5,IF($AK$3="歴月",SUMIFS($AK$11:$AK$30,$B$11:$B$30,O46)/$AL$5,"記載する期間を選択してください"))</f>
        <v>0</v>
      </c>
      <c r="P50" s="346"/>
      <c r="Q50" s="346"/>
      <c r="R50" s="346"/>
      <c r="S50" s="346"/>
      <c r="T50" s="347"/>
      <c r="U50" s="345">
        <f>IF($AK$3="４週",SUMIFS($AK$11:$AK$30,$B$11:$B$30,U46)/4/$AH$5,IF($AK$3="歴月",SUMIFS($AK$11:$AK$30,$B$11:$B$30,U46)/$AL$5,"記載する期間を選択してください"))</f>
        <v>0</v>
      </c>
      <c r="V50" s="346"/>
      <c r="W50" s="346"/>
      <c r="X50" s="346"/>
      <c r="Y50" s="346"/>
      <c r="Z50" s="347"/>
      <c r="AA50" s="345">
        <f>IF($AK$3="４週",SUMIFS($AK$11:$AK$30,$B$11:$B$30,AA46)/4/$AH$5,IF($AK$3="歴月",SUMIFS($AK$11:$AK$30,$B$11:$B$30,AA46)/$AL$5,"記載する期間を選択してください"))</f>
        <v>0</v>
      </c>
      <c r="AB50" s="346"/>
      <c r="AC50" s="346"/>
      <c r="AD50" s="346"/>
      <c r="AE50" s="346"/>
      <c r="AF50" s="347"/>
      <c r="AG50" s="345">
        <f>IF($AK$3="４週",SUMIFS($AK$11:$AK$30,$B$11:$B$30,AG46)/4/$AH$5,IF($AK$3="歴月",SUMIFS($AK$11:$AK$30,$B$11:$B$30,AG46)/$AL$5,"記載する期間を選択してください"))</f>
        <v>0</v>
      </c>
      <c r="AH50" s="346"/>
      <c r="AI50" s="346"/>
      <c r="AJ50" s="346"/>
      <c r="AK50" s="347"/>
      <c r="AL50" s="345">
        <f>IF($AK$3="４週",SUMIFS($AK$11:$AK$30,$B$11:$B$30,AL46)/4/$AH$5,IF($AK$3="歴月",SUMIFS($AK$11:$AK$30,$B$11:$B$30,AL46)/$AL$5,"記載する期間を選択してください"))</f>
        <v>0</v>
      </c>
      <c r="AM50" s="347"/>
      <c r="AN50" s="260"/>
    </row>
    <row r="51" spans="1:40" ht="5.0999999999999996" customHeight="1" x14ac:dyDescent="0.15">
      <c r="A51" s="260"/>
      <c r="B51" s="1"/>
      <c r="C51" s="287">
        <v>2</v>
      </c>
      <c r="D51" s="287"/>
      <c r="E51" s="287">
        <v>3</v>
      </c>
      <c r="F51" s="287"/>
      <c r="G51" s="287"/>
      <c r="H51" s="287"/>
      <c r="I51" s="287">
        <v>4</v>
      </c>
      <c r="J51" s="287"/>
      <c r="K51" s="287"/>
      <c r="L51" s="287"/>
      <c r="M51" s="287"/>
      <c r="N51" s="287"/>
      <c r="O51" s="287">
        <v>5</v>
      </c>
      <c r="P51" s="287"/>
      <c r="Q51" s="287"/>
      <c r="R51" s="287"/>
      <c r="S51" s="287"/>
      <c r="T51" s="287"/>
      <c r="U51" s="287">
        <v>6</v>
      </c>
      <c r="V51" s="287"/>
      <c r="W51" s="287"/>
      <c r="X51" s="287"/>
      <c r="Y51" s="287"/>
      <c r="Z51" s="287"/>
      <c r="AA51" s="287">
        <v>7</v>
      </c>
      <c r="AB51" s="287"/>
      <c r="AC51" s="287"/>
      <c r="AD51" s="287"/>
      <c r="AE51" s="287"/>
      <c r="AF51" s="287"/>
      <c r="AG51" s="287">
        <v>8</v>
      </c>
      <c r="AH51" s="287"/>
      <c r="AI51" s="287"/>
      <c r="AJ51" s="287"/>
      <c r="AK51" s="287"/>
      <c r="AL51" s="287">
        <v>9</v>
      </c>
      <c r="AM51" s="301"/>
      <c r="AN51" s="260"/>
    </row>
    <row r="52" spans="1:40" ht="15" customHeight="1" x14ac:dyDescent="0.15">
      <c r="A52" s="2" t="s">
        <v>344</v>
      </c>
      <c r="B52" s="284"/>
      <c r="C52" s="285"/>
      <c r="D52" s="285"/>
      <c r="E52" s="285"/>
      <c r="F52" s="286"/>
      <c r="G52" s="285"/>
      <c r="H52" s="287"/>
      <c r="I52" s="287"/>
      <c r="J52" s="287"/>
      <c r="K52" s="287"/>
      <c r="L52" s="287"/>
      <c r="M52" s="287"/>
      <c r="N52" s="287"/>
      <c r="O52" s="287"/>
      <c r="P52" s="287"/>
      <c r="Q52" s="287"/>
      <c r="R52" s="287">
        <v>6</v>
      </c>
      <c r="S52" s="287"/>
      <c r="T52" s="287"/>
      <c r="U52" s="287"/>
      <c r="V52" s="287"/>
      <c r="W52" s="287"/>
      <c r="X52" s="287">
        <v>7</v>
      </c>
      <c r="Y52" s="287"/>
      <c r="Z52" s="287"/>
      <c r="AA52" s="287"/>
      <c r="AB52" s="287"/>
      <c r="AC52" s="287"/>
      <c r="AD52" s="287">
        <v>8</v>
      </c>
      <c r="AE52" s="287"/>
      <c r="AF52" s="287"/>
      <c r="AG52" s="288"/>
      <c r="AH52" s="288"/>
      <c r="AI52" s="288"/>
      <c r="AJ52" s="288">
        <v>9</v>
      </c>
      <c r="AK52" s="289"/>
      <c r="AL52" s="289"/>
      <c r="AM52" s="260"/>
    </row>
    <row r="53" spans="1:40" s="2" customFormat="1" ht="15" customHeight="1" x14ac:dyDescent="0.15">
      <c r="A53" s="2" t="s">
        <v>345</v>
      </c>
      <c r="B53" s="205"/>
      <c r="C53" s="205"/>
      <c r="D53" s="205"/>
      <c r="E53" s="205"/>
      <c r="F53" s="205"/>
      <c r="G53" s="205"/>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row>
    <row r="54" spans="1:40" s="2" customFormat="1" ht="15" customHeight="1" x14ac:dyDescent="0.15">
      <c r="A54" s="2" t="s">
        <v>346</v>
      </c>
      <c r="B54" s="205"/>
      <c r="C54" s="205"/>
      <c r="D54" s="205"/>
      <c r="E54" s="205"/>
      <c r="F54" s="205"/>
      <c r="G54" s="205"/>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row>
    <row r="55" spans="1:40" s="2" customFormat="1" ht="15" customHeight="1" x14ac:dyDescent="0.15">
      <c r="A55" s="2" t="s">
        <v>347</v>
      </c>
      <c r="B55" s="205"/>
      <c r="C55" s="205"/>
      <c r="D55" s="205"/>
      <c r="E55" s="205"/>
      <c r="F55" s="205"/>
      <c r="G55" s="205"/>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row>
    <row r="56" spans="1:40" s="2" customFormat="1" ht="15" customHeight="1" x14ac:dyDescent="0.15">
      <c r="A56" s="2" t="s">
        <v>348</v>
      </c>
      <c r="B56" s="205"/>
      <c r="C56" s="205"/>
      <c r="D56" s="205"/>
      <c r="E56" s="205"/>
      <c r="F56" s="205"/>
      <c r="G56" s="205"/>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row>
    <row r="57" spans="1:40" ht="15" customHeight="1" x14ac:dyDescent="0.15">
      <c r="A57" s="2" t="s">
        <v>349</v>
      </c>
      <c r="B57" s="290"/>
      <c r="C57" s="2"/>
      <c r="D57" s="2"/>
      <c r="E57" s="2"/>
      <c r="F57" s="2"/>
      <c r="G57" s="2"/>
    </row>
    <row r="58" spans="1:40" ht="15" customHeight="1" x14ac:dyDescent="0.15">
      <c r="A58" s="2" t="s">
        <v>350</v>
      </c>
      <c r="B58" s="290"/>
      <c r="C58" s="2"/>
      <c r="D58" s="2"/>
      <c r="E58" s="2"/>
      <c r="F58" s="2"/>
      <c r="G58" s="2"/>
    </row>
    <row r="59" spans="1:40" ht="15" customHeight="1" x14ac:dyDescent="0.15">
      <c r="A59" s="2"/>
      <c r="B59" s="270" t="s">
        <v>351</v>
      </c>
      <c r="C59" s="348" t="s">
        <v>352</v>
      </c>
      <c r="D59" s="348"/>
      <c r="E59" s="348"/>
      <c r="F59" s="2"/>
      <c r="G59" s="2"/>
    </row>
    <row r="60" spans="1:40" ht="15" customHeight="1" x14ac:dyDescent="0.15">
      <c r="A60" s="2"/>
      <c r="B60" s="291" t="s">
        <v>353</v>
      </c>
      <c r="C60" s="344" t="s">
        <v>354</v>
      </c>
      <c r="D60" s="344"/>
      <c r="E60" s="344"/>
      <c r="F60" s="2"/>
      <c r="G60" s="2"/>
    </row>
    <row r="61" spans="1:40" ht="15" customHeight="1" x14ac:dyDescent="0.15">
      <c r="A61" s="2"/>
      <c r="B61" s="291" t="s">
        <v>355</v>
      </c>
      <c r="C61" s="344" t="s">
        <v>356</v>
      </c>
      <c r="D61" s="344"/>
      <c r="E61" s="344"/>
      <c r="F61" s="2"/>
      <c r="G61" s="2"/>
    </row>
    <row r="62" spans="1:40" ht="15" customHeight="1" x14ac:dyDescent="0.15">
      <c r="A62" s="2"/>
      <c r="B62" s="291" t="s">
        <v>357</v>
      </c>
      <c r="C62" s="344" t="s">
        <v>358</v>
      </c>
      <c r="D62" s="344"/>
      <c r="E62" s="344"/>
      <c r="F62" s="2"/>
      <c r="G62" s="2"/>
    </row>
    <row r="63" spans="1:40" ht="15" customHeight="1" x14ac:dyDescent="0.15">
      <c r="A63" s="2"/>
      <c r="B63" s="291" t="s">
        <v>359</v>
      </c>
      <c r="C63" s="344" t="s">
        <v>360</v>
      </c>
      <c r="D63" s="344"/>
      <c r="E63" s="344"/>
      <c r="F63" s="2"/>
      <c r="G63" s="2"/>
    </row>
    <row r="64" spans="1:40" ht="15" customHeight="1" x14ac:dyDescent="0.15">
      <c r="A64" s="2"/>
      <c r="B64" s="2" t="s">
        <v>361</v>
      </c>
      <c r="C64" s="2"/>
      <c r="D64" s="2"/>
      <c r="E64" s="2"/>
      <c r="F64" s="2"/>
      <c r="G64" s="2"/>
    </row>
    <row r="65" spans="1:7" ht="15" customHeight="1" x14ac:dyDescent="0.15">
      <c r="A65" s="2"/>
      <c r="B65" s="2" t="s">
        <v>362</v>
      </c>
      <c r="C65" s="2"/>
      <c r="D65" s="2"/>
      <c r="E65" s="2"/>
      <c r="F65" s="2"/>
      <c r="G65" s="2"/>
    </row>
    <row r="66" spans="1:7" ht="15" customHeight="1" x14ac:dyDescent="0.15">
      <c r="A66" s="2"/>
      <c r="B66" s="2" t="s">
        <v>363</v>
      </c>
      <c r="C66" s="2"/>
      <c r="D66" s="2"/>
      <c r="E66" s="2"/>
      <c r="F66" s="2"/>
      <c r="G66" s="2"/>
    </row>
    <row r="67" spans="1:7" ht="15" customHeight="1" x14ac:dyDescent="0.15">
      <c r="A67" s="2" t="s">
        <v>364</v>
      </c>
      <c r="B67" s="290"/>
      <c r="C67" s="2"/>
      <c r="D67" s="2"/>
      <c r="E67" s="2"/>
      <c r="F67" s="2"/>
      <c r="G67" s="2"/>
    </row>
    <row r="68" spans="1:7" ht="15" customHeight="1" x14ac:dyDescent="0.15">
      <c r="A68" s="2" t="s">
        <v>365</v>
      </c>
      <c r="B68" s="290"/>
      <c r="C68" s="2"/>
      <c r="D68" s="2"/>
      <c r="E68" s="2"/>
      <c r="F68" s="2"/>
      <c r="G68" s="2"/>
    </row>
    <row r="69" spans="1:7" ht="15" customHeight="1" x14ac:dyDescent="0.15">
      <c r="A69" s="2" t="s">
        <v>366</v>
      </c>
      <c r="B69" s="290"/>
      <c r="C69" s="2"/>
      <c r="D69" s="2"/>
      <c r="E69" s="2"/>
      <c r="F69" s="2"/>
      <c r="G69" s="2"/>
    </row>
    <row r="70" spans="1:7" ht="15" customHeight="1" x14ac:dyDescent="0.15">
      <c r="A70" s="2" t="s">
        <v>367</v>
      </c>
      <c r="B70" s="290"/>
      <c r="C70" s="2"/>
      <c r="D70" s="2"/>
      <c r="E70" s="2"/>
      <c r="F70" s="2"/>
      <c r="G70" s="2"/>
    </row>
    <row r="71" spans="1:7" ht="15" customHeight="1" x14ac:dyDescent="0.15">
      <c r="A71" s="2" t="s">
        <v>368</v>
      </c>
      <c r="B71" s="290"/>
      <c r="C71" s="2"/>
      <c r="D71" s="2"/>
      <c r="E71" s="2"/>
      <c r="F71" s="2"/>
      <c r="G71" s="2"/>
    </row>
    <row r="72" spans="1:7" ht="15" customHeight="1" x14ac:dyDescent="0.15">
      <c r="A72" s="2" t="s">
        <v>369</v>
      </c>
      <c r="B72" s="290"/>
      <c r="C72" s="2"/>
      <c r="D72" s="2"/>
      <c r="E72" s="2"/>
      <c r="F72" s="2"/>
      <c r="G72" s="2"/>
    </row>
    <row r="73" spans="1:7" ht="15" customHeight="1" x14ac:dyDescent="0.15">
      <c r="A73" s="2"/>
      <c r="B73" s="2" t="s">
        <v>370</v>
      </c>
      <c r="C73" s="2"/>
      <c r="D73" s="2"/>
      <c r="E73" s="2"/>
      <c r="F73" s="2"/>
      <c r="G73" s="2"/>
    </row>
    <row r="74" spans="1:7" ht="15" customHeight="1" x14ac:dyDescent="0.15">
      <c r="A74" s="2"/>
      <c r="B74" s="2" t="s">
        <v>371</v>
      </c>
      <c r="C74" s="2"/>
      <c r="D74" s="2"/>
      <c r="E74" s="2"/>
      <c r="F74" s="2"/>
      <c r="G74" s="2"/>
    </row>
    <row r="75" spans="1:7" ht="15" customHeight="1" x14ac:dyDescent="0.15">
      <c r="A75" s="2" t="s">
        <v>372</v>
      </c>
      <c r="B75" s="290"/>
      <c r="C75" s="2"/>
      <c r="D75" s="2"/>
      <c r="E75" s="2"/>
      <c r="F75" s="2"/>
      <c r="G75" s="2"/>
    </row>
    <row r="76" spans="1:7" ht="15" customHeight="1" x14ac:dyDescent="0.15">
      <c r="A76" s="2" t="s">
        <v>373</v>
      </c>
      <c r="B76" s="290"/>
      <c r="C76" s="2"/>
      <c r="D76" s="2"/>
      <c r="E76" s="2"/>
      <c r="F76" s="2"/>
      <c r="G76" s="2"/>
    </row>
    <row r="77" spans="1:7" ht="15" customHeight="1" x14ac:dyDescent="0.15">
      <c r="A77" s="2" t="s">
        <v>374</v>
      </c>
      <c r="B77" s="290"/>
      <c r="C77" s="2"/>
      <c r="D77" s="2"/>
      <c r="E77" s="2"/>
      <c r="F77" s="2"/>
      <c r="G77" s="2"/>
    </row>
    <row r="78" spans="1:7" ht="15" customHeight="1" x14ac:dyDescent="0.15">
      <c r="A78" s="2" t="s">
        <v>375</v>
      </c>
      <c r="B78" s="290"/>
      <c r="C78" s="2"/>
      <c r="D78" s="2"/>
      <c r="E78" s="2"/>
      <c r="F78" s="2"/>
      <c r="G78" s="2"/>
    </row>
    <row r="79" spans="1:7" ht="15" customHeight="1" x14ac:dyDescent="0.15">
      <c r="A79" s="2" t="s">
        <v>376</v>
      </c>
      <c r="B79" s="290"/>
      <c r="C79" s="2"/>
      <c r="D79" s="2"/>
      <c r="E79" s="2"/>
      <c r="F79" s="2"/>
      <c r="G79" s="2"/>
    </row>
    <row r="80" spans="1:7" ht="15" customHeight="1" x14ac:dyDescent="0.15">
      <c r="A80" s="2" t="s">
        <v>377</v>
      </c>
      <c r="B80" s="290"/>
      <c r="C80" s="2"/>
      <c r="D80" s="2"/>
      <c r="E80" s="2"/>
      <c r="F80" s="2"/>
      <c r="G80" s="2"/>
    </row>
    <row r="81" spans="1:7" ht="15" customHeight="1" x14ac:dyDescent="0.15">
      <c r="A81" s="2" t="s">
        <v>378</v>
      </c>
      <c r="B81" s="290"/>
      <c r="C81" s="2"/>
      <c r="D81" s="2"/>
      <c r="E81" s="2"/>
      <c r="F81" s="2"/>
      <c r="G81" s="2"/>
    </row>
    <row r="82" spans="1:7" ht="15" customHeight="1" x14ac:dyDescent="0.15">
      <c r="A82" s="2" t="s">
        <v>379</v>
      </c>
      <c r="B82" s="290"/>
      <c r="C82" s="2"/>
      <c r="D82" s="2"/>
      <c r="E82" s="2"/>
      <c r="F82" s="2"/>
      <c r="G82" s="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
  <dataValidations count="7">
    <dataValidation allowBlank="1" showInputMessage="1" sqref="B11" xr:uid="{0EEAE29A-AEE2-4E5E-95F1-CE9CB13E0ED0}"/>
    <dataValidation type="list" allowBlank="1" showInputMessage="1" sqref="B12:B30" xr:uid="{96A87FB9-8891-4B6D-B6BF-E657D0FD4E4D}">
      <formula1>INDIRECT($AK$1)</formula1>
    </dataValidation>
    <dataValidation type="list" allowBlank="1" showInputMessage="1" showErrorMessage="1" sqref="AK3:AN3" xr:uid="{EBBAF8E9-C886-4374-A4C0-BB1E79037274}">
      <formula1>"４週,歴月"</formula1>
    </dataValidation>
    <dataValidation type="list" allowBlank="1" showInputMessage="1" showErrorMessage="1" sqref="AK4:AN4" xr:uid="{3C1A658D-8A93-4E40-AE90-A0C8194F3594}">
      <formula1>"予定,実績"</formula1>
    </dataValidation>
    <dataValidation type="list" allowBlank="1" showInputMessage="1" showErrorMessage="1" sqref="C11:C30" xr:uid="{D0D04A52-A665-4E52-9BC3-D50F1DB87783}">
      <formula1>"A,B,C,D"</formula1>
    </dataValidation>
    <dataValidation operator="greaterThanOrEqual" allowBlank="1" showInputMessage="1" showErrorMessage="1" sqref="I44 AJ38:AJ39 AL38 L40 L44 I40" xr:uid="{B0D8238C-08E6-4190-AFCD-EC84225D30BC}"/>
    <dataValidation type="whole" operator="greaterThanOrEqual" allowBlank="1" showInputMessage="1" showErrorMessage="1" sqref="I38:I39 D38:F39 AG38:AG39 AD38:AD39 AA38:AA39 X38:X39 U38:U39 R38:R39 O38:O39 L38:L39" xr:uid="{843954CC-125B-426B-B913-CEBD87666E8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ゴシック,標準"&amp;10（参考様式４）</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882D-0F4B-473A-ADBF-58649078AC0F}">
  <dimension ref="A1:AS84"/>
  <sheetViews>
    <sheetView showGridLines="0" view="pageBreakPreview" zoomScaleNormal="100" zoomScaleSheetLayoutView="100" workbookViewId="0">
      <selection activeCell="L14" sqref="L14"/>
    </sheetView>
  </sheetViews>
  <sheetFormatPr defaultColWidth="8.25" defaultRowHeight="21" customHeight="1" x14ac:dyDescent="0.15"/>
  <cols>
    <col min="1" max="1" width="2.625" style="1" customWidth="1"/>
    <col min="2" max="2" width="14.25" style="257"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1.5" style="1" customWidth="1"/>
    <col min="45" max="45" width="34.5" style="1" customWidth="1"/>
    <col min="46" max="16384" width="8.25" style="1"/>
  </cols>
  <sheetData>
    <row r="1" spans="1:40" ht="20.100000000000001"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382" t="s">
        <v>401</v>
      </c>
      <c r="AL1" s="382"/>
      <c r="AM1" s="382"/>
      <c r="AN1" s="382"/>
    </row>
    <row r="2" spans="1:40"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0"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t="s">
        <v>381</v>
      </c>
      <c r="AL3" s="386"/>
      <c r="AM3" s="386"/>
      <c r="AN3" s="386"/>
    </row>
    <row r="4" spans="1:40"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0" ht="18" customHeight="1" x14ac:dyDescent="0.15">
      <c r="A5" s="264"/>
      <c r="B5" s="264"/>
      <c r="C5" s="264"/>
      <c r="D5" s="264"/>
      <c r="E5" s="264"/>
      <c r="F5" s="264"/>
      <c r="G5" s="264"/>
      <c r="H5" s="264"/>
      <c r="I5" s="264"/>
      <c r="J5" s="264"/>
      <c r="K5" s="264"/>
      <c r="L5" s="264"/>
      <c r="M5" s="264"/>
      <c r="N5" s="264"/>
      <c r="O5" s="264"/>
      <c r="P5" s="264"/>
      <c r="Q5" s="264"/>
      <c r="R5" s="264"/>
      <c r="S5" s="264"/>
      <c r="T5" s="264"/>
      <c r="U5" s="264"/>
      <c r="V5" s="264"/>
      <c r="W5" s="264"/>
      <c r="Y5" s="265"/>
      <c r="Z5" s="265"/>
      <c r="AA5" s="265"/>
      <c r="AB5" s="260"/>
      <c r="AC5" s="302"/>
      <c r="AD5" s="302"/>
      <c r="AE5" s="302"/>
      <c r="AF5" s="302"/>
      <c r="AG5" s="302"/>
      <c r="AH5" s="302"/>
      <c r="AI5" s="303" t="s">
        <v>402</v>
      </c>
      <c r="AJ5" s="304"/>
      <c r="AK5" s="389" t="s">
        <v>403</v>
      </c>
      <c r="AL5" s="390"/>
      <c r="AM5" s="390"/>
      <c r="AN5" s="391"/>
    </row>
    <row r="6" spans="1:40" ht="18" customHeight="1" x14ac:dyDescent="0.15">
      <c r="A6" s="264"/>
      <c r="B6" s="264"/>
      <c r="C6" s="264"/>
      <c r="D6" s="264"/>
      <c r="E6" s="264"/>
      <c r="F6" s="264"/>
      <c r="G6" s="264"/>
      <c r="H6" s="264"/>
      <c r="I6" s="264"/>
      <c r="J6" s="264"/>
      <c r="K6" s="264"/>
      <c r="L6" s="264"/>
      <c r="M6" s="264"/>
      <c r="N6" s="264"/>
      <c r="O6" s="264"/>
      <c r="P6" s="264"/>
      <c r="Q6" s="264"/>
      <c r="R6" s="305"/>
      <c r="S6" s="264"/>
      <c r="U6" s="264"/>
      <c r="V6" s="264"/>
      <c r="W6" s="264"/>
      <c r="Y6" s="265"/>
      <c r="Z6" s="265"/>
      <c r="AA6" s="265"/>
      <c r="AB6" s="260"/>
      <c r="AC6" s="265"/>
      <c r="AD6" s="265"/>
      <c r="AE6" s="265"/>
      <c r="AF6" s="265"/>
      <c r="AG6" s="306" t="s">
        <v>404</v>
      </c>
      <c r="AH6" s="387">
        <v>40</v>
      </c>
      <c r="AI6" s="387"/>
      <c r="AJ6" s="387"/>
      <c r="AK6" s="265" t="s">
        <v>331</v>
      </c>
      <c r="AL6" s="307">
        <v>160</v>
      </c>
      <c r="AM6" s="265" t="s">
        <v>332</v>
      </c>
      <c r="AN6" s="260"/>
    </row>
    <row r="7" spans="1:40" ht="9.9499999999999993" customHeight="1" x14ac:dyDescent="0.15">
      <c r="A7" s="260"/>
      <c r="B7" s="268"/>
      <c r="C7" s="268"/>
      <c r="D7" s="268"/>
      <c r="E7" s="268"/>
      <c r="F7" s="268"/>
      <c r="G7" s="268"/>
      <c r="H7" s="268"/>
      <c r="I7" s="268"/>
      <c r="J7" s="268"/>
      <c r="K7" s="268"/>
      <c r="L7" s="268"/>
      <c r="M7" s="268"/>
      <c r="N7" s="268"/>
      <c r="O7" s="268"/>
      <c r="P7" s="268"/>
      <c r="Q7" s="268"/>
      <c r="R7" s="268"/>
      <c r="S7" s="268"/>
      <c r="T7" s="268"/>
      <c r="U7" s="268"/>
      <c r="V7" s="268"/>
      <c r="W7" s="268"/>
      <c r="X7" s="263"/>
      <c r="Y7" s="263"/>
      <c r="Z7" s="263"/>
      <c r="AA7" s="263"/>
      <c r="AB7" s="263"/>
      <c r="AC7" s="263"/>
      <c r="AD7" s="263"/>
      <c r="AE7" s="263"/>
      <c r="AF7" s="263"/>
      <c r="AG7" s="263"/>
      <c r="AH7" s="263"/>
      <c r="AI7" s="263"/>
      <c r="AJ7" s="263"/>
      <c r="AK7" s="263"/>
      <c r="AL7" s="263"/>
      <c r="AM7" s="260"/>
      <c r="AN7" s="260"/>
    </row>
    <row r="8" spans="1:40" ht="15" customHeight="1" x14ac:dyDescent="0.15">
      <c r="A8" s="372" t="s">
        <v>333</v>
      </c>
      <c r="B8" s="374" t="s">
        <v>405</v>
      </c>
      <c r="C8" s="376" t="s">
        <v>406</v>
      </c>
      <c r="D8" s="348" t="s">
        <v>407</v>
      </c>
      <c r="E8" s="361" t="s">
        <v>408</v>
      </c>
      <c r="F8" s="378" t="s">
        <v>409</v>
      </c>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t="s">
        <v>410</v>
      </c>
      <c r="AL8" s="354" t="s">
        <v>411</v>
      </c>
      <c r="AM8" s="373" t="s">
        <v>412</v>
      </c>
      <c r="AN8" s="373"/>
    </row>
    <row r="9" spans="1:40" ht="15" customHeight="1" x14ac:dyDescent="0.15">
      <c r="A9" s="372"/>
      <c r="B9" s="375"/>
      <c r="C9" s="364"/>
      <c r="D9" s="348"/>
      <c r="E9" s="361"/>
      <c r="F9" s="348" t="s">
        <v>4</v>
      </c>
      <c r="G9" s="348"/>
      <c r="H9" s="348"/>
      <c r="I9" s="348"/>
      <c r="J9" s="348"/>
      <c r="K9" s="348"/>
      <c r="L9" s="348"/>
      <c r="M9" s="348" t="s">
        <v>5</v>
      </c>
      <c r="N9" s="348"/>
      <c r="O9" s="348"/>
      <c r="P9" s="348"/>
      <c r="Q9" s="348"/>
      <c r="R9" s="348"/>
      <c r="S9" s="348"/>
      <c r="T9" s="348" t="s">
        <v>6</v>
      </c>
      <c r="U9" s="348"/>
      <c r="V9" s="348"/>
      <c r="W9" s="348"/>
      <c r="X9" s="348"/>
      <c r="Y9" s="348"/>
      <c r="Z9" s="348"/>
      <c r="AA9" s="348" t="s">
        <v>7</v>
      </c>
      <c r="AB9" s="348"/>
      <c r="AC9" s="348"/>
      <c r="AD9" s="348"/>
      <c r="AE9" s="348"/>
      <c r="AF9" s="348"/>
      <c r="AG9" s="348"/>
      <c r="AH9" s="348" t="s">
        <v>342</v>
      </c>
      <c r="AI9" s="348"/>
      <c r="AJ9" s="348"/>
      <c r="AK9" s="379"/>
      <c r="AL9" s="354"/>
      <c r="AM9" s="373"/>
      <c r="AN9" s="373"/>
    </row>
    <row r="10" spans="1:40" ht="15" customHeight="1" x14ac:dyDescent="0.15">
      <c r="A10" s="372"/>
      <c r="B10" s="380" t="s">
        <v>382</v>
      </c>
      <c r="C10" s="364"/>
      <c r="D10" s="348"/>
      <c r="E10" s="361"/>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379"/>
      <c r="AL10" s="354"/>
      <c r="AM10" s="373"/>
      <c r="AN10" s="373"/>
    </row>
    <row r="11" spans="1:40" ht="15" customHeight="1" x14ac:dyDescent="0.15">
      <c r="A11" s="372"/>
      <c r="B11" s="381"/>
      <c r="C11" s="377"/>
      <c r="D11" s="348"/>
      <c r="E11" s="361"/>
      <c r="F11" s="273">
        <f>DATE($M$2,$S$2,1)</f>
        <v>45413</v>
      </c>
      <c r="G11" s="273">
        <f>DATE($M$2,$S$2,2)</f>
        <v>45414</v>
      </c>
      <c r="H11" s="273">
        <f>DATE($M$2,$S$2,3)</f>
        <v>45415</v>
      </c>
      <c r="I11" s="273">
        <f>DATE($M$2,$S$2,4)</f>
        <v>45416</v>
      </c>
      <c r="J11" s="273">
        <f>DATE($M$2,$S$2,5)</f>
        <v>45417</v>
      </c>
      <c r="K11" s="273">
        <f>DATE($M$2,$S$2,6)</f>
        <v>45418</v>
      </c>
      <c r="L11" s="273">
        <f>DATE($M$2,$S$2,7)</f>
        <v>45419</v>
      </c>
      <c r="M11" s="273">
        <f>DATE($M$2,$S$2,8)</f>
        <v>45420</v>
      </c>
      <c r="N11" s="273">
        <f>DATE($M$2,$S$2,9)</f>
        <v>45421</v>
      </c>
      <c r="O11" s="273">
        <f>DATE($M$2,$S$2,10)</f>
        <v>45422</v>
      </c>
      <c r="P11" s="273">
        <f>DATE($M$2,$S$2,11)</f>
        <v>45423</v>
      </c>
      <c r="Q11" s="273">
        <f>DATE($M$2,$S$2,12)</f>
        <v>45424</v>
      </c>
      <c r="R11" s="273">
        <f>DATE($M$2,$S$2,13)</f>
        <v>45425</v>
      </c>
      <c r="S11" s="273">
        <f>DATE($M$2,$S$2,14)</f>
        <v>45426</v>
      </c>
      <c r="T11" s="273">
        <f>DATE($M$2,$S$2,15)</f>
        <v>45427</v>
      </c>
      <c r="U11" s="273">
        <f>DATE($M$2,$S$2,16)</f>
        <v>45428</v>
      </c>
      <c r="V11" s="273">
        <f>DATE($M$2,$S$2,17)</f>
        <v>45429</v>
      </c>
      <c r="W11" s="273">
        <f>DATE($M$2,$S$2,18)</f>
        <v>45430</v>
      </c>
      <c r="X11" s="273">
        <f>DATE($M$2,$S$2,19)</f>
        <v>45431</v>
      </c>
      <c r="Y11" s="273">
        <f>DATE($M$2,$S$2,20)</f>
        <v>45432</v>
      </c>
      <c r="Z11" s="273">
        <f>DATE($M$2,$S$2,21)</f>
        <v>45433</v>
      </c>
      <c r="AA11" s="273">
        <f>DATE($M$2,$S$2,22)</f>
        <v>45434</v>
      </c>
      <c r="AB11" s="273">
        <f>DATE($M$2,$S$2,23)</f>
        <v>45435</v>
      </c>
      <c r="AC11" s="273">
        <f>DATE($M$2,$S$2,24)</f>
        <v>45436</v>
      </c>
      <c r="AD11" s="273">
        <f>DATE($M$2,$S$2,25)</f>
        <v>45437</v>
      </c>
      <c r="AE11" s="273">
        <f>DATE($M$2,$S$2,26)</f>
        <v>45438</v>
      </c>
      <c r="AF11" s="273">
        <f>DATE($M$2,$S$2,27)</f>
        <v>45439</v>
      </c>
      <c r="AG11" s="273">
        <f>DATE($M$2,$S$2,28)</f>
        <v>45440</v>
      </c>
      <c r="AH11" s="273">
        <f>IF(DAY(EOMONTH(F11,0))&lt;29,"",DATE($M$2,$S$2,29))</f>
        <v>45441</v>
      </c>
      <c r="AI11" s="273">
        <f>IF(DAY(EOMONTH(F11,0))&lt;30,"",DATE($M$2,$S$2,30))</f>
        <v>45442</v>
      </c>
      <c r="AJ11" s="273">
        <f>IF(DAY(EOMONTH(F11,0))&lt;31,"",DATE($M$2,$S$2,31))</f>
        <v>45443</v>
      </c>
      <c r="AK11" s="379"/>
      <c r="AL11" s="354"/>
      <c r="AM11" s="373"/>
      <c r="AN11" s="373"/>
    </row>
    <row r="12" spans="1:40" ht="18" customHeight="1" x14ac:dyDescent="0.15">
      <c r="A12" s="269">
        <v>1</v>
      </c>
      <c r="B12" s="293" t="s">
        <v>383</v>
      </c>
      <c r="C12" s="275" t="s">
        <v>353</v>
      </c>
      <c r="D12" s="294"/>
      <c r="E12" s="295" t="s">
        <v>353</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+SUM(F12:AJ12)</f>
        <v>0</v>
      </c>
      <c r="AL12" s="280">
        <f t="shared" ref="AL12:AL32" si="0">IF($AK$3="４週",AK12/4,AK12/(DAY(EOMONTH($F$10,0))/7))</f>
        <v>0</v>
      </c>
      <c r="AM12" s="370"/>
      <c r="AN12" s="370"/>
    </row>
    <row r="13" spans="1:40" ht="18" customHeight="1" x14ac:dyDescent="0.15">
      <c r="A13" s="269">
        <v>2</v>
      </c>
      <c r="B13" s="293" t="s">
        <v>413</v>
      </c>
      <c r="C13" s="275" t="s">
        <v>355</v>
      </c>
      <c r="D13" s="294"/>
      <c r="E13" s="295" t="s">
        <v>355</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ref="AK13:AK32" si="1">+SUM(F13:AJ13)</f>
        <v>0</v>
      </c>
      <c r="AL13" s="280">
        <f t="shared" si="0"/>
        <v>0</v>
      </c>
      <c r="AM13" s="370"/>
      <c r="AN13" s="370"/>
    </row>
    <row r="14" spans="1:40" ht="18" customHeight="1" x14ac:dyDescent="0.15">
      <c r="A14" s="269">
        <v>3</v>
      </c>
      <c r="B14" s="293" t="s">
        <v>414</v>
      </c>
      <c r="C14" s="275" t="s">
        <v>357</v>
      </c>
      <c r="D14" s="294"/>
      <c r="E14" s="295" t="s">
        <v>357</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1"/>
        <v>0</v>
      </c>
      <c r="AL14" s="280">
        <f t="shared" si="0"/>
        <v>0</v>
      </c>
      <c r="AM14" s="370"/>
      <c r="AN14" s="370"/>
    </row>
    <row r="15" spans="1:40" ht="18" customHeight="1" x14ac:dyDescent="0.15">
      <c r="A15" s="269">
        <v>4</v>
      </c>
      <c r="B15" s="293" t="s">
        <v>415</v>
      </c>
      <c r="C15" s="275" t="s">
        <v>359</v>
      </c>
      <c r="D15" s="294"/>
      <c r="E15" s="295" t="s">
        <v>359</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1"/>
        <v>0</v>
      </c>
      <c r="AL15" s="280">
        <f t="shared" si="0"/>
        <v>0</v>
      </c>
      <c r="AM15" s="370"/>
      <c r="AN15" s="370"/>
    </row>
    <row r="16" spans="1:40" ht="18" customHeight="1" x14ac:dyDescent="0.15">
      <c r="A16" s="269">
        <v>5</v>
      </c>
      <c r="B16" s="293"/>
      <c r="C16" s="275"/>
      <c r="D16" s="294"/>
      <c r="E16" s="295"/>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1"/>
        <v>0</v>
      </c>
      <c r="AL16" s="280">
        <f t="shared" si="0"/>
        <v>0</v>
      </c>
      <c r="AM16" s="370"/>
      <c r="AN16" s="370"/>
    </row>
    <row r="17" spans="1:43" ht="18" customHeight="1" x14ac:dyDescent="0.15">
      <c r="A17" s="269">
        <v>6</v>
      </c>
      <c r="B17" s="293"/>
      <c r="C17" s="275"/>
      <c r="D17" s="294"/>
      <c r="E17" s="295"/>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1"/>
        <v>0</v>
      </c>
      <c r="AL17" s="280">
        <f t="shared" si="0"/>
        <v>0</v>
      </c>
      <c r="AM17" s="370"/>
      <c r="AN17" s="370"/>
    </row>
    <row r="18" spans="1:43" ht="18" customHeight="1" x14ac:dyDescent="0.15">
      <c r="A18" s="269">
        <v>7</v>
      </c>
      <c r="B18" s="293"/>
      <c r="C18" s="275"/>
      <c r="D18" s="294"/>
      <c r="E18" s="295"/>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1"/>
        <v>0</v>
      </c>
      <c r="AL18" s="280">
        <f t="shared" si="0"/>
        <v>0</v>
      </c>
      <c r="AM18" s="370"/>
      <c r="AN18" s="370"/>
    </row>
    <row r="19" spans="1:43" ht="18" customHeight="1" x14ac:dyDescent="0.15">
      <c r="A19" s="269">
        <v>8</v>
      </c>
      <c r="B19" s="293"/>
      <c r="C19" s="275"/>
      <c r="D19" s="294"/>
      <c r="E19" s="295"/>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1"/>
        <v>0</v>
      </c>
      <c r="AL19" s="280">
        <f t="shared" si="0"/>
        <v>0</v>
      </c>
      <c r="AM19" s="370"/>
      <c r="AN19" s="370"/>
    </row>
    <row r="20" spans="1:43" ht="18" customHeight="1" x14ac:dyDescent="0.15">
      <c r="A20" s="269">
        <v>9</v>
      </c>
      <c r="B20" s="293"/>
      <c r="C20" s="275"/>
      <c r="D20" s="294"/>
      <c r="E20" s="295"/>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1"/>
        <v>0</v>
      </c>
      <c r="AL20" s="280">
        <f t="shared" si="0"/>
        <v>0</v>
      </c>
      <c r="AM20" s="370"/>
      <c r="AN20" s="370"/>
    </row>
    <row r="21" spans="1:43" ht="18" customHeight="1" x14ac:dyDescent="0.15">
      <c r="A21" s="269">
        <v>10</v>
      </c>
      <c r="B21" s="293"/>
      <c r="C21" s="275"/>
      <c r="D21" s="294"/>
      <c r="E21" s="295"/>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1"/>
        <v>0</v>
      </c>
      <c r="AL21" s="280">
        <f t="shared" si="0"/>
        <v>0</v>
      </c>
      <c r="AM21" s="370"/>
      <c r="AN21" s="370"/>
    </row>
    <row r="22" spans="1:43" ht="18" customHeight="1" x14ac:dyDescent="0.15">
      <c r="A22" s="269">
        <v>11</v>
      </c>
      <c r="B22" s="293"/>
      <c r="C22" s="275"/>
      <c r="D22" s="294"/>
      <c r="E22" s="295"/>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1"/>
        <v>0</v>
      </c>
      <c r="AL22" s="280">
        <f t="shared" si="0"/>
        <v>0</v>
      </c>
      <c r="AM22" s="370"/>
      <c r="AN22" s="370"/>
    </row>
    <row r="23" spans="1:43" ht="18" customHeight="1" x14ac:dyDescent="0.15">
      <c r="A23" s="269">
        <v>12</v>
      </c>
      <c r="B23" s="293"/>
      <c r="C23" s="275"/>
      <c r="D23" s="294"/>
      <c r="E23" s="295"/>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1"/>
        <v>0</v>
      </c>
      <c r="AL23" s="280">
        <f t="shared" si="0"/>
        <v>0</v>
      </c>
      <c r="AM23" s="370"/>
      <c r="AN23" s="370"/>
    </row>
    <row r="24" spans="1:43" ht="18" customHeight="1" x14ac:dyDescent="0.15">
      <c r="A24" s="269">
        <v>13</v>
      </c>
      <c r="B24" s="293"/>
      <c r="C24" s="275"/>
      <c r="D24" s="294"/>
      <c r="E24" s="295"/>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1"/>
        <v>0</v>
      </c>
      <c r="AL24" s="280">
        <f t="shared" si="0"/>
        <v>0</v>
      </c>
      <c r="AM24" s="370"/>
      <c r="AN24" s="370"/>
    </row>
    <row r="25" spans="1:43" ht="18" customHeight="1" x14ac:dyDescent="0.15">
      <c r="A25" s="269">
        <v>14</v>
      </c>
      <c r="B25" s="293"/>
      <c r="C25" s="275"/>
      <c r="D25" s="294"/>
      <c r="E25" s="295"/>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1"/>
        <v>0</v>
      </c>
      <c r="AL25" s="280">
        <f t="shared" si="0"/>
        <v>0</v>
      </c>
      <c r="AM25" s="370"/>
      <c r="AN25" s="370"/>
    </row>
    <row r="26" spans="1:43" ht="18" customHeight="1" x14ac:dyDescent="0.15">
      <c r="A26" s="269">
        <v>15</v>
      </c>
      <c r="B26" s="293"/>
      <c r="C26" s="275"/>
      <c r="D26" s="294"/>
      <c r="E26" s="295"/>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1"/>
        <v>0</v>
      </c>
      <c r="AL26" s="280">
        <f t="shared" si="0"/>
        <v>0</v>
      </c>
      <c r="AM26" s="370"/>
      <c r="AN26" s="370"/>
    </row>
    <row r="27" spans="1:43" ht="18" customHeight="1" x14ac:dyDescent="0.15">
      <c r="A27" s="269">
        <v>16</v>
      </c>
      <c r="B27" s="293"/>
      <c r="C27" s="275"/>
      <c r="D27" s="294"/>
      <c r="E27" s="295"/>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1"/>
        <v>0</v>
      </c>
      <c r="AL27" s="280">
        <f t="shared" si="0"/>
        <v>0</v>
      </c>
      <c r="AM27" s="370"/>
      <c r="AN27" s="370"/>
    </row>
    <row r="28" spans="1:43" ht="18" customHeight="1" x14ac:dyDescent="0.15">
      <c r="A28" s="269">
        <v>17</v>
      </c>
      <c r="B28" s="293"/>
      <c r="C28" s="275"/>
      <c r="D28" s="294"/>
      <c r="E28" s="295"/>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1"/>
        <v>0</v>
      </c>
      <c r="AL28" s="280">
        <f t="shared" si="0"/>
        <v>0</v>
      </c>
      <c r="AM28" s="370"/>
      <c r="AN28" s="370"/>
    </row>
    <row r="29" spans="1:43" ht="18" customHeight="1" x14ac:dyDescent="0.15">
      <c r="A29" s="269">
        <v>18</v>
      </c>
      <c r="B29" s="293"/>
      <c r="C29" s="275"/>
      <c r="D29" s="294"/>
      <c r="E29" s="295"/>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1"/>
        <v>0</v>
      </c>
      <c r="AL29" s="280">
        <f t="shared" si="0"/>
        <v>0</v>
      </c>
      <c r="AM29" s="370"/>
      <c r="AN29" s="370"/>
    </row>
    <row r="30" spans="1:43" ht="18" customHeight="1" x14ac:dyDescent="0.15">
      <c r="A30" s="269">
        <v>19</v>
      </c>
      <c r="B30" s="293"/>
      <c r="C30" s="275"/>
      <c r="D30" s="294"/>
      <c r="E30" s="295"/>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1"/>
        <v>0</v>
      </c>
      <c r="AL30" s="280">
        <f t="shared" si="0"/>
        <v>0</v>
      </c>
      <c r="AM30" s="370"/>
      <c r="AN30" s="370"/>
    </row>
    <row r="31" spans="1:43" ht="18" customHeight="1" x14ac:dyDescent="0.15">
      <c r="A31" s="269">
        <v>20</v>
      </c>
      <c r="B31" s="293"/>
      <c r="C31" s="275"/>
      <c r="D31" s="294"/>
      <c r="E31" s="295"/>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9">
        <f t="shared" si="1"/>
        <v>0</v>
      </c>
      <c r="AL31" s="280">
        <f t="shared" si="0"/>
        <v>0</v>
      </c>
      <c r="AM31" s="370"/>
      <c r="AN31" s="370"/>
    </row>
    <row r="32" spans="1:43" ht="18" customHeight="1" x14ac:dyDescent="0.15">
      <c r="A32" s="361" t="s">
        <v>8</v>
      </c>
      <c r="B32" s="371"/>
      <c r="C32" s="371"/>
      <c r="D32" s="371"/>
      <c r="E32" s="371"/>
      <c r="F32" s="281">
        <f>+SUM(F12:F31)</f>
        <v>0</v>
      </c>
      <c r="G32" s="281">
        <f t="shared" ref="G32:AJ32" si="2">+SUM(G12:G31)</f>
        <v>0</v>
      </c>
      <c r="H32" s="281">
        <f t="shared" si="2"/>
        <v>0</v>
      </c>
      <c r="I32" s="281">
        <f t="shared" si="2"/>
        <v>0</v>
      </c>
      <c r="J32" s="281">
        <f t="shared" si="2"/>
        <v>0</v>
      </c>
      <c r="K32" s="281">
        <f t="shared" si="2"/>
        <v>0</v>
      </c>
      <c r="L32" s="281">
        <f t="shared" si="2"/>
        <v>0</v>
      </c>
      <c r="M32" s="281">
        <f t="shared" si="2"/>
        <v>0</v>
      </c>
      <c r="N32" s="281">
        <f t="shared" si="2"/>
        <v>0</v>
      </c>
      <c r="O32" s="281">
        <f t="shared" si="2"/>
        <v>0</v>
      </c>
      <c r="P32" s="281">
        <f t="shared" si="2"/>
        <v>0</v>
      </c>
      <c r="Q32" s="281">
        <f t="shared" si="2"/>
        <v>0</v>
      </c>
      <c r="R32" s="281">
        <f t="shared" si="2"/>
        <v>0</v>
      </c>
      <c r="S32" s="281">
        <f t="shared" si="2"/>
        <v>0</v>
      </c>
      <c r="T32" s="281">
        <f t="shared" si="2"/>
        <v>0</v>
      </c>
      <c r="U32" s="281">
        <f t="shared" si="2"/>
        <v>0</v>
      </c>
      <c r="V32" s="281">
        <f t="shared" si="2"/>
        <v>0</v>
      </c>
      <c r="W32" s="281">
        <f t="shared" si="2"/>
        <v>0</v>
      </c>
      <c r="X32" s="281">
        <f t="shared" si="2"/>
        <v>0</v>
      </c>
      <c r="Y32" s="281">
        <f t="shared" si="2"/>
        <v>0</v>
      </c>
      <c r="Z32" s="281">
        <f t="shared" si="2"/>
        <v>0</v>
      </c>
      <c r="AA32" s="281">
        <f t="shared" si="2"/>
        <v>0</v>
      </c>
      <c r="AB32" s="281">
        <f t="shared" si="2"/>
        <v>0</v>
      </c>
      <c r="AC32" s="281">
        <f t="shared" si="2"/>
        <v>0</v>
      </c>
      <c r="AD32" s="281">
        <f t="shared" si="2"/>
        <v>0</v>
      </c>
      <c r="AE32" s="281">
        <f t="shared" si="2"/>
        <v>0</v>
      </c>
      <c r="AF32" s="281">
        <f t="shared" si="2"/>
        <v>0</v>
      </c>
      <c r="AG32" s="281">
        <f t="shared" si="2"/>
        <v>0</v>
      </c>
      <c r="AH32" s="281">
        <f t="shared" si="2"/>
        <v>0</v>
      </c>
      <c r="AI32" s="281">
        <f t="shared" si="2"/>
        <v>0</v>
      </c>
      <c r="AJ32" s="281">
        <f t="shared" si="2"/>
        <v>0</v>
      </c>
      <c r="AK32" s="279">
        <f t="shared" si="1"/>
        <v>0</v>
      </c>
      <c r="AL32" s="280">
        <f t="shared" si="0"/>
        <v>0</v>
      </c>
      <c r="AM32" s="372"/>
      <c r="AN32" s="372"/>
      <c r="AP32" s="297"/>
      <c r="AQ32" s="297"/>
    </row>
    <row r="33" spans="1:45" ht="18" customHeight="1" x14ac:dyDescent="0.15">
      <c r="A33" s="371" t="s">
        <v>343</v>
      </c>
      <c r="B33" s="371"/>
      <c r="C33" s="371"/>
      <c r="D33" s="371"/>
      <c r="E33" s="36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1"/>
      <c r="AL33" s="283"/>
      <c r="AM33" s="372"/>
      <c r="AN33" s="372"/>
      <c r="AP33" s="297"/>
      <c r="AQ33" s="297"/>
    </row>
    <row r="34" spans="1:45" ht="15" customHeight="1" x14ac:dyDescent="0.15">
      <c r="A34" s="268"/>
      <c r="B34" s="268"/>
      <c r="C34" s="268"/>
      <c r="D34" s="268"/>
      <c r="E34" s="26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68"/>
      <c r="AL34" s="268"/>
      <c r="AM34" s="260"/>
      <c r="AP34" s="297"/>
      <c r="AQ34" s="297"/>
    </row>
    <row r="35" spans="1:45" ht="15" customHeight="1" x14ac:dyDescent="0.15">
      <c r="A35" s="268"/>
      <c r="B35" s="268"/>
      <c r="C35" s="268"/>
      <c r="D35" s="268"/>
      <c r="E35" s="26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68"/>
      <c r="AL35" s="268"/>
      <c r="AM35" s="260"/>
    </row>
    <row r="36" spans="1:45" ht="15" customHeight="1" x14ac:dyDescent="0.15">
      <c r="A36" s="268"/>
      <c r="B36" s="268"/>
      <c r="C36" s="268"/>
      <c r="D36" s="268"/>
      <c r="E36" s="268"/>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68"/>
      <c r="AL36" s="268"/>
      <c r="AM36" s="260"/>
    </row>
    <row r="37" spans="1:45" ht="21" customHeight="1" x14ac:dyDescent="0.15">
      <c r="A37" s="259" t="s">
        <v>385</v>
      </c>
      <c r="B37" s="268"/>
      <c r="C37" s="268"/>
      <c r="D37" s="268"/>
      <c r="E37" s="268"/>
      <c r="F37" s="268"/>
      <c r="G37" s="2"/>
      <c r="H37" s="2"/>
      <c r="I37" s="2"/>
      <c r="J37" s="2"/>
      <c r="K37" s="2"/>
      <c r="L37" s="2"/>
      <c r="M37" s="2"/>
      <c r="N37" s="2"/>
      <c r="O37" s="2"/>
      <c r="AM37" s="268"/>
      <c r="AN37" s="260"/>
    </row>
    <row r="38" spans="1:45" ht="24.95" customHeight="1" x14ac:dyDescent="0.15">
      <c r="A38" s="348"/>
      <c r="B38" s="348"/>
      <c r="C38" s="348"/>
      <c r="D38" s="296">
        <v>4</v>
      </c>
      <c r="E38" s="296">
        <v>5</v>
      </c>
      <c r="F38" s="369">
        <v>6</v>
      </c>
      <c r="G38" s="369"/>
      <c r="H38" s="369"/>
      <c r="I38" s="369">
        <v>7</v>
      </c>
      <c r="J38" s="369"/>
      <c r="K38" s="369"/>
      <c r="L38" s="369">
        <v>8</v>
      </c>
      <c r="M38" s="369"/>
      <c r="N38" s="369"/>
      <c r="O38" s="369">
        <v>9</v>
      </c>
      <c r="P38" s="369"/>
      <c r="Q38" s="369"/>
      <c r="R38" s="369">
        <v>10</v>
      </c>
      <c r="S38" s="369"/>
      <c r="T38" s="369"/>
      <c r="U38" s="369">
        <v>11</v>
      </c>
      <c r="V38" s="369"/>
      <c r="W38" s="369"/>
      <c r="X38" s="369">
        <v>12</v>
      </c>
      <c r="Y38" s="369"/>
      <c r="Z38" s="369"/>
      <c r="AA38" s="369">
        <v>1</v>
      </c>
      <c r="AB38" s="369"/>
      <c r="AC38" s="369"/>
      <c r="AD38" s="369">
        <v>2</v>
      </c>
      <c r="AE38" s="369"/>
      <c r="AF38" s="369"/>
      <c r="AG38" s="369">
        <v>3</v>
      </c>
      <c r="AH38" s="369"/>
      <c r="AI38" s="369"/>
      <c r="AJ38" s="348" t="s">
        <v>386</v>
      </c>
      <c r="AK38" s="348"/>
      <c r="AL38" s="271" t="s">
        <v>387</v>
      </c>
      <c r="AM38" s="297"/>
      <c r="AN38" s="297"/>
      <c r="AO38" s="297"/>
    </row>
    <row r="39" spans="1:45" ht="18" customHeight="1" x14ac:dyDescent="0.15">
      <c r="A39" s="368" t="s">
        <v>388</v>
      </c>
      <c r="B39" s="368"/>
      <c r="C39" s="368"/>
      <c r="D39" s="278">
        <v>1400</v>
      </c>
      <c r="E39" s="278">
        <v>1310</v>
      </c>
      <c r="F39" s="360">
        <v>1400</v>
      </c>
      <c r="G39" s="360"/>
      <c r="H39" s="360"/>
      <c r="I39" s="360">
        <v>1470</v>
      </c>
      <c r="J39" s="360"/>
      <c r="K39" s="360"/>
      <c r="L39" s="360">
        <v>1470</v>
      </c>
      <c r="M39" s="360"/>
      <c r="N39" s="360"/>
      <c r="O39" s="360">
        <v>1330</v>
      </c>
      <c r="P39" s="360"/>
      <c r="Q39" s="360"/>
      <c r="R39" s="360">
        <v>1400</v>
      </c>
      <c r="S39" s="360"/>
      <c r="T39" s="360"/>
      <c r="U39" s="360">
        <v>1400</v>
      </c>
      <c r="V39" s="360"/>
      <c r="W39" s="360"/>
      <c r="X39" s="360">
        <v>1330</v>
      </c>
      <c r="Y39" s="360"/>
      <c r="Z39" s="360"/>
      <c r="AA39" s="360">
        <v>1330</v>
      </c>
      <c r="AB39" s="360"/>
      <c r="AC39" s="360"/>
      <c r="AD39" s="360">
        <v>1330</v>
      </c>
      <c r="AE39" s="360"/>
      <c r="AF39" s="360"/>
      <c r="AG39" s="360">
        <v>1400</v>
      </c>
      <c r="AH39" s="360"/>
      <c r="AI39" s="360"/>
      <c r="AJ39" s="344">
        <f>SUM(D39:AI39)</f>
        <v>16570</v>
      </c>
      <c r="AK39" s="344"/>
      <c r="AL39" s="366">
        <f>ROUNDUP(AJ39/AJ40,1)</f>
        <v>70</v>
      </c>
      <c r="AM39" s="297"/>
      <c r="AN39" s="297"/>
      <c r="AO39" s="297"/>
    </row>
    <row r="40" spans="1:45" ht="18" customHeight="1" x14ac:dyDescent="0.15">
      <c r="A40" s="368" t="s">
        <v>389</v>
      </c>
      <c r="B40" s="368"/>
      <c r="C40" s="368"/>
      <c r="D40" s="278">
        <v>20</v>
      </c>
      <c r="E40" s="278">
        <v>19</v>
      </c>
      <c r="F40" s="360">
        <v>20</v>
      </c>
      <c r="G40" s="360"/>
      <c r="H40" s="360"/>
      <c r="I40" s="360">
        <v>21</v>
      </c>
      <c r="J40" s="360"/>
      <c r="K40" s="360"/>
      <c r="L40" s="360">
        <v>21</v>
      </c>
      <c r="M40" s="360"/>
      <c r="N40" s="360"/>
      <c r="O40" s="360">
        <v>19</v>
      </c>
      <c r="P40" s="360"/>
      <c r="Q40" s="360"/>
      <c r="R40" s="360">
        <v>20</v>
      </c>
      <c r="S40" s="360"/>
      <c r="T40" s="360"/>
      <c r="U40" s="360">
        <v>20</v>
      </c>
      <c r="V40" s="360"/>
      <c r="W40" s="360"/>
      <c r="X40" s="360">
        <v>19</v>
      </c>
      <c r="Y40" s="360"/>
      <c r="Z40" s="360"/>
      <c r="AA40" s="360">
        <v>19</v>
      </c>
      <c r="AB40" s="360"/>
      <c r="AC40" s="360"/>
      <c r="AD40" s="360">
        <v>19</v>
      </c>
      <c r="AE40" s="360"/>
      <c r="AF40" s="360"/>
      <c r="AG40" s="360">
        <v>20</v>
      </c>
      <c r="AH40" s="360"/>
      <c r="AI40" s="360"/>
      <c r="AJ40" s="344">
        <f>+SUM(D40:AI40)</f>
        <v>237</v>
      </c>
      <c r="AK40" s="344"/>
      <c r="AL40" s="367"/>
      <c r="AM40" s="297"/>
      <c r="AN40" s="297"/>
      <c r="AO40" s="297"/>
    </row>
    <row r="41" spans="1:45" ht="5.0999999999999996" customHeight="1" x14ac:dyDescent="0.15">
      <c r="A41" s="205"/>
      <c r="B41" s="205"/>
      <c r="C41" s="205"/>
      <c r="D41" s="297"/>
      <c r="E41" s="297"/>
      <c r="F41" s="297"/>
      <c r="G41" s="297"/>
      <c r="H41" s="297"/>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98"/>
      <c r="AK41" s="2"/>
      <c r="AL41" s="268"/>
      <c r="AM41" s="268"/>
      <c r="AN41" s="260"/>
    </row>
    <row r="42" spans="1:45" ht="18" customHeight="1" x14ac:dyDescent="0.15">
      <c r="A42" s="259" t="s">
        <v>390</v>
      </c>
      <c r="B42" s="2"/>
      <c r="D42" s="2"/>
      <c r="E42" s="2"/>
      <c r="F42" s="2"/>
      <c r="G42" s="2"/>
      <c r="H42" s="2"/>
      <c r="I42" s="297"/>
      <c r="J42" s="297"/>
      <c r="K42" s="297"/>
      <c r="L42" s="297"/>
      <c r="M42" s="297"/>
      <c r="N42" s="297"/>
      <c r="O42" s="2"/>
      <c r="P42" s="2"/>
      <c r="Q42" s="2"/>
      <c r="R42" s="2"/>
      <c r="S42" s="2"/>
      <c r="T42" s="2"/>
      <c r="U42" s="2"/>
      <c r="V42" s="2"/>
      <c r="W42" s="268"/>
      <c r="X42" s="2"/>
      <c r="Y42" s="2"/>
      <c r="Z42" s="2"/>
      <c r="AA42" s="2"/>
      <c r="AB42" s="2"/>
      <c r="AC42" s="2"/>
      <c r="AD42" s="2"/>
      <c r="AE42" s="2"/>
      <c r="AF42" s="2"/>
      <c r="AG42" s="2"/>
      <c r="AH42" s="2"/>
      <c r="AI42" s="2"/>
      <c r="AJ42" s="298"/>
      <c r="AK42" s="2"/>
      <c r="AL42" s="268"/>
      <c r="AM42" s="268"/>
      <c r="AN42" s="260"/>
    </row>
    <row r="43" spans="1:45" ht="24.95" customHeight="1" x14ac:dyDescent="0.15">
      <c r="A43" s="348" t="s">
        <v>391</v>
      </c>
      <c r="B43" s="348"/>
      <c r="C43" s="348" t="s">
        <v>413</v>
      </c>
      <c r="D43" s="348"/>
      <c r="E43" s="354" t="s">
        <v>416</v>
      </c>
      <c r="F43" s="354"/>
      <c r="G43" s="354"/>
      <c r="H43" s="354"/>
      <c r="I43" s="345" t="s">
        <v>417</v>
      </c>
      <c r="J43" s="346"/>
      <c r="K43" s="346"/>
      <c r="L43" s="346"/>
      <c r="M43" s="346"/>
      <c r="N43" s="347"/>
      <c r="O43" s="297"/>
      <c r="P43" s="297"/>
      <c r="Q43" s="297"/>
      <c r="R43" s="297"/>
      <c r="S43" s="297"/>
      <c r="T43" s="297"/>
      <c r="U43" s="297"/>
      <c r="W43" s="268"/>
      <c r="X43" s="2"/>
      <c r="Y43" s="2"/>
      <c r="Z43" s="2"/>
      <c r="AA43" s="2"/>
      <c r="AB43" s="2"/>
      <c r="AC43" s="2"/>
      <c r="AD43" s="2"/>
      <c r="AE43" s="2"/>
      <c r="AF43" s="2"/>
      <c r="AG43" s="2"/>
      <c r="AH43" s="2"/>
      <c r="AI43" s="2"/>
      <c r="AJ43" s="298"/>
      <c r="AK43" s="2"/>
      <c r="AL43" s="268"/>
      <c r="AM43" s="268"/>
      <c r="AN43" s="260"/>
    </row>
    <row r="44" spans="1:45" ht="18" customHeight="1" x14ac:dyDescent="0.15">
      <c r="A44" s="354" t="s">
        <v>392</v>
      </c>
      <c r="B44" s="354"/>
      <c r="C44" s="388">
        <f>ROUNDDOWN(IF(AL39&lt;=60,1,1+ROUNDUP((AL39-60)/40,0)),1)</f>
        <v>2</v>
      </c>
      <c r="D44" s="388"/>
      <c r="E44" s="388">
        <f>ROUNDDOWN(AL39/6,1)</f>
        <v>11.6</v>
      </c>
      <c r="F44" s="388"/>
      <c r="G44" s="388"/>
      <c r="H44" s="388"/>
      <c r="I44" s="388">
        <f>ROUNDDOWN(AL39/15,1)</f>
        <v>4.5999999999999996</v>
      </c>
      <c r="J44" s="388"/>
      <c r="K44" s="388"/>
      <c r="L44" s="388"/>
      <c r="M44" s="388"/>
      <c r="N44" s="388"/>
      <c r="O44" s="297"/>
      <c r="P44" s="297"/>
      <c r="Q44" s="297"/>
      <c r="R44" s="297"/>
      <c r="S44" s="297"/>
      <c r="T44" s="297"/>
      <c r="U44" s="297"/>
      <c r="W44" s="268"/>
      <c r="X44" s="2"/>
      <c r="Y44" s="2"/>
      <c r="Z44" s="2"/>
      <c r="AA44" s="2"/>
      <c r="AB44" s="2"/>
      <c r="AC44" s="2"/>
      <c r="AD44" s="2"/>
      <c r="AE44" s="2"/>
      <c r="AF44" s="2"/>
      <c r="AG44" s="2"/>
      <c r="AH44" s="2"/>
      <c r="AI44" s="2"/>
      <c r="AJ44" s="298"/>
      <c r="AK44" s="2"/>
      <c r="AL44" s="268"/>
      <c r="AM44" s="268"/>
      <c r="AN44" s="260"/>
    </row>
    <row r="45" spans="1:45" ht="5.0999999999999996" customHeight="1" x14ac:dyDescent="0.15">
      <c r="A45" s="205"/>
      <c r="B45" s="205"/>
      <c r="C45" s="205"/>
      <c r="D45" s="205"/>
      <c r="E45" s="205"/>
      <c r="F45" s="205"/>
      <c r="G45" s="205"/>
      <c r="H45" s="205"/>
      <c r="I45" s="205"/>
      <c r="J45" s="2"/>
      <c r="K45" s="2"/>
      <c r="L45" s="2"/>
      <c r="M45" s="298"/>
      <c r="N45" s="2"/>
      <c r="O45" s="2"/>
      <c r="P45" s="2"/>
      <c r="Q45" s="297"/>
      <c r="W45" s="268"/>
      <c r="X45" s="2"/>
      <c r="Y45" s="2"/>
      <c r="Z45" s="2"/>
      <c r="AA45" s="2"/>
      <c r="AB45" s="2"/>
      <c r="AC45" s="2"/>
      <c r="AD45" s="2"/>
      <c r="AE45" s="2"/>
      <c r="AF45" s="2"/>
      <c r="AG45" s="2"/>
      <c r="AH45" s="2"/>
      <c r="AI45" s="2"/>
      <c r="AJ45" s="298"/>
      <c r="AK45" s="2"/>
      <c r="AL45" s="268"/>
      <c r="AM45" s="268"/>
      <c r="AN45" s="260"/>
    </row>
    <row r="46" spans="1:45" ht="21" customHeight="1" x14ac:dyDescent="0.15">
      <c r="A46" s="259" t="s">
        <v>393</v>
      </c>
      <c r="B46" s="1"/>
      <c r="C46" s="263"/>
      <c r="D46" s="263"/>
      <c r="E46" s="263"/>
      <c r="F46" s="263"/>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3"/>
      <c r="AM46" s="263"/>
      <c r="AN46" s="260"/>
    </row>
    <row r="47" spans="1:45" ht="24.95" customHeight="1" x14ac:dyDescent="0.15">
      <c r="A47" s="260"/>
      <c r="B47" s="268"/>
      <c r="C47" s="345" t="str">
        <f>IF(VLOOKUP($AK$1,[2]選択肢!$A$1:$J$32,C52,FALSE)=0,"-",VLOOKUP($AK$1,[2]選択肢!$A$1:$J$32,C52,FALSE))</f>
        <v>管理者</v>
      </c>
      <c r="D47" s="346"/>
      <c r="E47" s="352" t="str">
        <f>IF(VLOOKUP($AK$1,[2]選択肢!$A$1:$J$32,E52,FALSE)=0,"-",VLOOKUP($AK$1,[2]選択肢!$A$1:$J$32,E52,FALSE))</f>
        <v>サービス管理責任者</v>
      </c>
      <c r="F47" s="352"/>
      <c r="G47" s="352"/>
      <c r="H47" s="352"/>
      <c r="I47" s="345" t="str">
        <f>IF(VLOOKUP($AK$1,[2]選択肢!$A$1:$J$32,I52,FALSE)=0,"-",VLOOKUP($AK$1,[2]選択肢!$A$1:$J$32,I52,FALSE))</f>
        <v>就労支援員</v>
      </c>
      <c r="J47" s="346"/>
      <c r="K47" s="346"/>
      <c r="L47" s="346"/>
      <c r="M47" s="346"/>
      <c r="N47" s="347"/>
      <c r="O47" s="345" t="str">
        <f>IF(VLOOKUP($AK$1,[2]選択肢!$A$1:$J$32,O52,FALSE)=0,"-",VLOOKUP($AK$1,[2]選択肢!$A$1:$J$32,O52,FALSE))</f>
        <v>職業指導員</v>
      </c>
      <c r="P47" s="346"/>
      <c r="Q47" s="346"/>
      <c r="R47" s="346"/>
      <c r="S47" s="346"/>
      <c r="T47" s="347"/>
      <c r="U47" s="345" t="str">
        <f>IF(VLOOKUP($AK$1,[2]選択肢!$A$1:$J$32,U52,FALSE)=0,"-",VLOOKUP($AK$1,[2]選択肢!$A$1:$J$32,U52,FALSE))</f>
        <v>生活支援員</v>
      </c>
      <c r="V47" s="346"/>
      <c r="W47" s="346"/>
      <c r="X47" s="346"/>
      <c r="Y47" s="346"/>
      <c r="Z47" s="347"/>
      <c r="AA47" s="345" t="str">
        <f>IF(VLOOKUP($AK$1,[2]選択肢!$A$1:$J$32,AA52,FALSE)=0,"-",VLOOKUP($AK$1,[2]選択肢!$A$1:$J$32,AA52,FALSE))</f>
        <v>-</v>
      </c>
      <c r="AB47" s="346"/>
      <c r="AC47" s="346"/>
      <c r="AD47" s="346"/>
      <c r="AE47" s="346"/>
      <c r="AF47" s="347"/>
      <c r="AG47" s="352" t="str">
        <f>IF(VLOOKUP($AK$1,[2]選択肢!$A$1:$J$32,AG52,FALSE)=0,"-",VLOOKUP($AK$1,[2]選択肢!$A$1:$J$32,AG52,FALSE))</f>
        <v>-</v>
      </c>
      <c r="AH47" s="352"/>
      <c r="AI47" s="352"/>
      <c r="AJ47" s="352"/>
      <c r="AK47" s="352"/>
      <c r="AL47" s="352" t="str">
        <f>IF(VLOOKUP($AK$1,[2]選択肢!$A$1:$J$32,AL52,FALSE)=0,"-",VLOOKUP($AK$1,[2]選択肢!$A$1:$J$32,AL52,FALSE))</f>
        <v>-</v>
      </c>
      <c r="AM47" s="352"/>
      <c r="AN47" s="260"/>
    </row>
    <row r="48" spans="1:45" ht="18" customHeight="1" x14ac:dyDescent="0.15">
      <c r="A48" s="260"/>
      <c r="B48" s="268"/>
      <c r="C48" s="299" t="s">
        <v>394</v>
      </c>
      <c r="D48" s="299" t="s">
        <v>395</v>
      </c>
      <c r="E48" s="300" t="s">
        <v>394</v>
      </c>
      <c r="F48" s="353" t="s">
        <v>395</v>
      </c>
      <c r="G48" s="353"/>
      <c r="H48" s="353"/>
      <c r="I48" s="349" t="s">
        <v>394</v>
      </c>
      <c r="J48" s="350"/>
      <c r="K48" s="351"/>
      <c r="L48" s="349" t="s">
        <v>395</v>
      </c>
      <c r="M48" s="350"/>
      <c r="N48" s="351"/>
      <c r="O48" s="349" t="s">
        <v>394</v>
      </c>
      <c r="P48" s="350"/>
      <c r="Q48" s="351"/>
      <c r="R48" s="349" t="s">
        <v>395</v>
      </c>
      <c r="S48" s="350"/>
      <c r="T48" s="351"/>
      <c r="U48" s="349" t="s">
        <v>394</v>
      </c>
      <c r="V48" s="350"/>
      <c r="W48" s="351"/>
      <c r="X48" s="349" t="s">
        <v>395</v>
      </c>
      <c r="Y48" s="350"/>
      <c r="Z48" s="351"/>
      <c r="AA48" s="349" t="s">
        <v>394</v>
      </c>
      <c r="AB48" s="350"/>
      <c r="AC48" s="351"/>
      <c r="AD48" s="349" t="s">
        <v>395</v>
      </c>
      <c r="AE48" s="350"/>
      <c r="AF48" s="351"/>
      <c r="AG48" s="349" t="s">
        <v>394</v>
      </c>
      <c r="AH48" s="350"/>
      <c r="AI48" s="351"/>
      <c r="AJ48" s="349" t="s">
        <v>395</v>
      </c>
      <c r="AK48" s="351"/>
      <c r="AL48" s="300" t="s">
        <v>396</v>
      </c>
      <c r="AM48" s="300" t="s">
        <v>397</v>
      </c>
      <c r="AN48" s="260"/>
      <c r="AP48" s="2"/>
      <c r="AQ48" s="2"/>
      <c r="AR48" s="2"/>
      <c r="AS48" s="2"/>
    </row>
    <row r="49" spans="1:45" ht="18" customHeight="1" x14ac:dyDescent="0.15">
      <c r="A49" s="260"/>
      <c r="B49" s="270" t="s">
        <v>398</v>
      </c>
      <c r="C49" s="300">
        <f>COUNTIFS($B$12:$B$31,C$47,$C$12:$C$31,"A",$E$12:$E$31,"*")</f>
        <v>1</v>
      </c>
      <c r="D49" s="300">
        <f>COUNTIFS($B$12:$B$31,C$47,$C$12:$C$31,"B",$E$12:$E$31,"*")</f>
        <v>0</v>
      </c>
      <c r="E49" s="300">
        <f>COUNTIFS($B$12:$B$31,E$47,$C$12:$C$31,"A",$E$12:$E$31,"*")</f>
        <v>0</v>
      </c>
      <c r="F49" s="349">
        <f>COUNTIFS($B$12:$B$31,E$47,$C$12:$C$31,"B",$E$12:$E$31,"*")</f>
        <v>1</v>
      </c>
      <c r="G49" s="350"/>
      <c r="H49" s="351"/>
      <c r="I49" s="349">
        <f>COUNTIFS($B$12:$B$31,I$47,$C$12:$C$31,"A",$E$12:$E$31,"*")</f>
        <v>0</v>
      </c>
      <c r="J49" s="350"/>
      <c r="K49" s="351"/>
      <c r="L49" s="349">
        <f>COUNTIFS($B$12:$B$31,I$47,$C$12:$C$31,"B",$E$12:$E$31,"*")</f>
        <v>0</v>
      </c>
      <c r="M49" s="350"/>
      <c r="N49" s="351"/>
      <c r="O49" s="349">
        <f>COUNTIFS($B$12:$B$31,O$47,$C$12:$C$31,"A",$E$12:$E$31,"*")</f>
        <v>0</v>
      </c>
      <c r="P49" s="350"/>
      <c r="Q49" s="351"/>
      <c r="R49" s="349">
        <f>COUNTIFS($B$12:$B$31,O$47,$C$12:$C$31,"B",$E$12:$E$31,"*")</f>
        <v>0</v>
      </c>
      <c r="S49" s="350"/>
      <c r="T49" s="351"/>
      <c r="U49" s="349">
        <f>COUNTIFS($B$12:$B$31,U$47,$C$12:$C$31,"A",$E$12:$E$31,"*")</f>
        <v>0</v>
      </c>
      <c r="V49" s="350"/>
      <c r="W49" s="351"/>
      <c r="X49" s="349">
        <f>COUNTIFS($B$12:$B$31,U$47,$C$12:$C$31,"B",$E$12:$E$31,"*")</f>
        <v>0</v>
      </c>
      <c r="Y49" s="350"/>
      <c r="Z49" s="351"/>
      <c r="AA49" s="349">
        <f>COUNTIFS($B$12:$B$31,AA$47,$C$12:$C$31,"A",$E$12:$E$31,"*")</f>
        <v>0</v>
      </c>
      <c r="AB49" s="350"/>
      <c r="AC49" s="351"/>
      <c r="AD49" s="349">
        <f>COUNTIFS($B$12:$B$31,AA$47,$C$12:$C$31,"B",$E$12:$E$31,"*")</f>
        <v>0</v>
      </c>
      <c r="AE49" s="350"/>
      <c r="AF49" s="351"/>
      <c r="AG49" s="349">
        <f>COUNTIFS($B$12:$B$31,AG$47,$C$12:$C$31,"A",$E$12:$E$31,"*")</f>
        <v>0</v>
      </c>
      <c r="AH49" s="350"/>
      <c r="AI49" s="351"/>
      <c r="AJ49" s="349">
        <f>COUNTIFS($B$12:$B$31,AG$47,$C$12:$C$31,"B",$E$12:$E$31,"*")</f>
        <v>0</v>
      </c>
      <c r="AK49" s="351"/>
      <c r="AL49" s="300">
        <f>COUNTIFS($B$12:$B$31,AL$47,$C$12:$C$31,"A",$E$12:$E$31,"*")</f>
        <v>0</v>
      </c>
      <c r="AM49" s="300">
        <f>COUNTIFS($B$12:$B$31,AL$47,$C$12:$C$31,"B",$E$12:$E$31,"*")</f>
        <v>0</v>
      </c>
      <c r="AN49" s="260"/>
      <c r="AP49" s="2"/>
      <c r="AQ49" s="2"/>
      <c r="AR49" s="2"/>
      <c r="AS49" s="2"/>
    </row>
    <row r="50" spans="1:45" ht="18" customHeight="1" x14ac:dyDescent="0.15">
      <c r="A50" s="260"/>
      <c r="B50" s="271" t="s">
        <v>399</v>
      </c>
      <c r="C50" s="300">
        <f>COUNTIFS($B$12:$B$31,C$47,$C$12:$C$31,"C",$E$12:$E$31,"*")</f>
        <v>0</v>
      </c>
      <c r="D50" s="300">
        <f>COUNTIFS($B$12:$B$31,C$47,$C$12:$C$31,"D",$E$12:$E$31,"*")</f>
        <v>0</v>
      </c>
      <c r="E50" s="300">
        <f>COUNTIFS($B$12:$B$31,E$47,$C$12:$C$31,"C",$E$12:$E$31,"*")</f>
        <v>0</v>
      </c>
      <c r="F50" s="349">
        <f>COUNTIFS($B$12:$B$31,E$47,$C$12:$C$31,"D",$E$12:$E$31,"*")</f>
        <v>0</v>
      </c>
      <c r="G50" s="350"/>
      <c r="H50" s="351"/>
      <c r="I50" s="349">
        <f>COUNTIFS($B$12:$B$31,I$47,$C$12:$C$31,"C",$E$12:$E$31,"*")</f>
        <v>1</v>
      </c>
      <c r="J50" s="350"/>
      <c r="K50" s="351"/>
      <c r="L50" s="349">
        <f>COUNTIFS($B$12:$B$31,I$47,$C$12:$C$31,"D",$E$12:$E$31,"*")</f>
        <v>0</v>
      </c>
      <c r="M50" s="350"/>
      <c r="N50" s="351"/>
      <c r="O50" s="349">
        <f>COUNTIFS($B$12:$B$31,O$47,$C$12:$C$31,"C",$E$12:$E$31,"*")</f>
        <v>0</v>
      </c>
      <c r="P50" s="350"/>
      <c r="Q50" s="351"/>
      <c r="R50" s="349">
        <f>COUNTIFS($B$12:$B$31,O$47,$C$12:$C$31,"D",$E$12:$E$31,"*")</f>
        <v>1</v>
      </c>
      <c r="S50" s="350"/>
      <c r="T50" s="351"/>
      <c r="U50" s="349">
        <f>COUNTIFS($B$12:$B$31,U$47,$C$12:$C$31,"C",$E$12:$E$31,"*")</f>
        <v>0</v>
      </c>
      <c r="V50" s="350"/>
      <c r="W50" s="351"/>
      <c r="X50" s="349">
        <f>COUNTIFS($B$12:$B$31,U$47,$C$12:$C$31,"D",$E$12:$E$31,"*")</f>
        <v>0</v>
      </c>
      <c r="Y50" s="350"/>
      <c r="Z50" s="351"/>
      <c r="AA50" s="349">
        <f>COUNTIFS($B$12:$B$31,AA$47,$C$12:$C$31,"C",$E$12:$E$31,"*")</f>
        <v>0</v>
      </c>
      <c r="AB50" s="350"/>
      <c r="AC50" s="351"/>
      <c r="AD50" s="349">
        <f>COUNTIFS($B$12:$B$31,AA$47,$C$12:$C$31,"D",$E$12:$E$31,"*")</f>
        <v>0</v>
      </c>
      <c r="AE50" s="350"/>
      <c r="AF50" s="351"/>
      <c r="AG50" s="349">
        <f>COUNTIFS($B$12:$B$31,AG$47,$C$12:$C$31,"C",$E$12:$E$31,"*")</f>
        <v>0</v>
      </c>
      <c r="AH50" s="350"/>
      <c r="AI50" s="351"/>
      <c r="AJ50" s="349">
        <f>COUNTIFS($B$12:$B$31,AG$47,$C$12:$C$31,"D",$E$12:$E$31,"*")</f>
        <v>0</v>
      </c>
      <c r="AK50" s="351"/>
      <c r="AL50" s="300">
        <f>COUNTIFS($B$12:$B$31,AL$47,$C$12:$C$31,"C",$E$12:$E$31,"*")</f>
        <v>0</v>
      </c>
      <c r="AM50" s="300">
        <f>COUNTIFS($B$12:$B$31,AL$47,$C$12:$C$31,"D",$E$12:$E$31,"*")</f>
        <v>0</v>
      </c>
      <c r="AN50" s="260"/>
      <c r="AP50" s="2"/>
      <c r="AQ50" s="2"/>
      <c r="AR50" s="2"/>
      <c r="AS50" s="2"/>
    </row>
    <row r="51" spans="1:45" ht="24.95" customHeight="1" x14ac:dyDescent="0.15">
      <c r="A51" s="260"/>
      <c r="B51" s="271" t="s">
        <v>400</v>
      </c>
      <c r="C51" s="345">
        <f>IF($AK$3="４週",SUMIFS($AK$12:$AK$31,$B$12:$B$31,C47)/4/$AH$6,IF($AK$3="歴月",SUMIFS($AK$12:$AK$31,$B$12:$B$31,C47)/$AL$6,"記載する期間を選択してください"))</f>
        <v>0</v>
      </c>
      <c r="D51" s="347"/>
      <c r="E51" s="345">
        <f>IF($AK$3="４週",SUMIFS($AK$12:$AK$31,$B$12:$B$31,E47)/4/$AH$6,IF($AK$3="歴月",SUMIFS($AK$12:$AK$31,$B$12:$B$31,E47)/$AL$6,"記載する期間を選択してください"))</f>
        <v>0</v>
      </c>
      <c r="F51" s="346"/>
      <c r="G51" s="346"/>
      <c r="H51" s="347"/>
      <c r="I51" s="345">
        <f>IF($AK$3="４週",SUMIFS($AK$12:$AK$31,$B$12:$B$31,I47)/4/$AH$6,IF($AK$3="歴月",SUMIFS($AK$12:$AK$31,$B$12:$B$31,I47)/$AL$6,"記載する期間を選択してください"))</f>
        <v>0</v>
      </c>
      <c r="J51" s="346"/>
      <c r="K51" s="346"/>
      <c r="L51" s="346"/>
      <c r="M51" s="346"/>
      <c r="N51" s="347"/>
      <c r="O51" s="345">
        <f>IF($AK$3="４週",SUMIFS($AK$12:$AK$31,$B$12:$B$31,O47)/4/$AH$6,IF($AK$3="歴月",SUMIFS($AK$12:$AK$31,$B$12:$B$31,O47)/$AL$6,"記載する期間を選択してください"))</f>
        <v>0</v>
      </c>
      <c r="P51" s="346"/>
      <c r="Q51" s="346"/>
      <c r="R51" s="346"/>
      <c r="S51" s="346"/>
      <c r="T51" s="347"/>
      <c r="U51" s="345">
        <f>IF($AK$3="４週",SUMIFS($AK$12:$AK$31,$B$12:$B$31,U47)/4/$AH$6,IF($AK$3="歴月",SUMIFS($AK$12:$AK$31,$B$12:$B$31,U47)/$AL$6,"記載する期間を選択してください"))</f>
        <v>0</v>
      </c>
      <c r="V51" s="346"/>
      <c r="W51" s="346"/>
      <c r="X51" s="346"/>
      <c r="Y51" s="346"/>
      <c r="Z51" s="347"/>
      <c r="AA51" s="345">
        <f>IF($AK$3="４週",SUMIFS($AK$12:$AK$31,$B$12:$B$31,AA47)/4/$AH$6,IF($AK$3="歴月",SUMIFS($AK$12:$AK$31,$B$12:$B$31,AA47)/$AL$6,"記載する期間を選択してください"))</f>
        <v>0</v>
      </c>
      <c r="AB51" s="346"/>
      <c r="AC51" s="346"/>
      <c r="AD51" s="346"/>
      <c r="AE51" s="346"/>
      <c r="AF51" s="347"/>
      <c r="AG51" s="345">
        <f>IF($AK$3="４週",SUMIFS($AK$12:$AK$31,$B$12:$B$31,AG47)/4/$AH$6,IF($AK$3="歴月",SUMIFS($AK$12:$AK$31,$B$12:$B$31,AG47)/$AL$6,"記載する期間を選択してください"))</f>
        <v>0</v>
      </c>
      <c r="AH51" s="346"/>
      <c r="AI51" s="346"/>
      <c r="AJ51" s="346"/>
      <c r="AK51" s="347"/>
      <c r="AL51" s="345">
        <f>IF($AK$3="４週",SUMIFS($AK$12:$AK$31,$B$12:$B$31,AL47)/4/$AH$6,IF($AK$3="歴月",SUMIFS($AK$12:$AK$31,$B$12:$B$31,AL47)/$AL$6,"記載する期間を選択してください"))</f>
        <v>0</v>
      </c>
      <c r="AM51" s="347"/>
      <c r="AN51" s="260"/>
      <c r="AP51" s="2"/>
      <c r="AQ51" s="2"/>
      <c r="AR51" s="2"/>
      <c r="AS51" s="2"/>
    </row>
    <row r="52" spans="1:45" ht="5.0999999999999996" customHeight="1" x14ac:dyDescent="0.15">
      <c r="A52" s="260"/>
      <c r="B52" s="1"/>
      <c r="C52" s="287">
        <v>2</v>
      </c>
      <c r="D52" s="287"/>
      <c r="E52" s="287">
        <v>3</v>
      </c>
      <c r="F52" s="287"/>
      <c r="G52" s="287"/>
      <c r="H52" s="287"/>
      <c r="I52" s="287">
        <v>4</v>
      </c>
      <c r="J52" s="287"/>
      <c r="K52" s="287"/>
      <c r="L52" s="287"/>
      <c r="M52" s="287"/>
      <c r="N52" s="287"/>
      <c r="O52" s="287">
        <v>5</v>
      </c>
      <c r="P52" s="287"/>
      <c r="Q52" s="287"/>
      <c r="R52" s="287"/>
      <c r="S52" s="287"/>
      <c r="T52" s="287"/>
      <c r="U52" s="287">
        <v>6</v>
      </c>
      <c r="V52" s="287"/>
      <c r="W52" s="287"/>
      <c r="X52" s="287"/>
      <c r="Y52" s="287"/>
      <c r="Z52" s="287"/>
      <c r="AA52" s="287">
        <v>7</v>
      </c>
      <c r="AB52" s="287"/>
      <c r="AC52" s="287"/>
      <c r="AD52" s="287"/>
      <c r="AE52" s="287"/>
      <c r="AF52" s="287"/>
      <c r="AG52" s="287">
        <v>8</v>
      </c>
      <c r="AH52" s="287"/>
      <c r="AI52" s="287"/>
      <c r="AJ52" s="287"/>
      <c r="AK52" s="287"/>
      <c r="AL52" s="287">
        <v>9</v>
      </c>
      <c r="AM52" s="301"/>
      <c r="AN52" s="260"/>
      <c r="AP52" s="2"/>
      <c r="AQ52" s="2"/>
      <c r="AR52" s="2"/>
      <c r="AS52" s="2"/>
    </row>
    <row r="53" spans="1:45" ht="15" customHeight="1" x14ac:dyDescent="0.15">
      <c r="A53" s="2" t="s">
        <v>344</v>
      </c>
      <c r="B53" s="284"/>
      <c r="C53" s="285"/>
      <c r="D53" s="285"/>
      <c r="E53" s="285"/>
      <c r="F53" s="286"/>
      <c r="G53" s="285"/>
      <c r="H53" s="287"/>
      <c r="I53" s="287"/>
      <c r="J53" s="287"/>
      <c r="K53" s="287"/>
      <c r="L53" s="287"/>
      <c r="M53" s="287"/>
      <c r="N53" s="287"/>
      <c r="O53" s="287"/>
      <c r="P53" s="287"/>
      <c r="Q53" s="287"/>
      <c r="R53" s="287">
        <v>6</v>
      </c>
      <c r="S53" s="287"/>
      <c r="T53" s="287"/>
      <c r="U53" s="287"/>
      <c r="V53" s="287"/>
      <c r="W53" s="287"/>
      <c r="X53" s="287">
        <v>7</v>
      </c>
      <c r="Y53" s="287"/>
      <c r="Z53" s="287"/>
      <c r="AA53" s="287"/>
      <c r="AB53" s="287"/>
      <c r="AC53" s="287"/>
      <c r="AD53" s="287">
        <v>8</v>
      </c>
      <c r="AE53" s="287"/>
      <c r="AF53" s="287"/>
      <c r="AG53" s="288"/>
      <c r="AH53" s="288"/>
      <c r="AI53" s="288"/>
      <c r="AJ53" s="288">
        <v>9</v>
      </c>
      <c r="AK53" s="289"/>
      <c r="AL53" s="289"/>
      <c r="AM53" s="260"/>
    </row>
    <row r="54" spans="1:45" s="2" customFormat="1" ht="15" customHeight="1" x14ac:dyDescent="0.15">
      <c r="A54" s="2" t="s">
        <v>345</v>
      </c>
      <c r="B54" s="205"/>
      <c r="C54" s="205"/>
      <c r="D54" s="205"/>
      <c r="E54" s="205"/>
      <c r="F54" s="205"/>
      <c r="G54" s="205"/>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P54" s="1"/>
      <c r="AQ54" s="1"/>
      <c r="AR54" s="1"/>
      <c r="AS54" s="1"/>
    </row>
    <row r="55" spans="1:45" s="2" customFormat="1" ht="15" customHeight="1" x14ac:dyDescent="0.15">
      <c r="A55" s="2" t="s">
        <v>346</v>
      </c>
      <c r="B55" s="205"/>
      <c r="C55" s="205"/>
      <c r="D55" s="205"/>
      <c r="E55" s="205"/>
      <c r="F55" s="205"/>
      <c r="G55" s="205"/>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P55" s="1"/>
      <c r="AQ55" s="1"/>
      <c r="AR55" s="1"/>
      <c r="AS55" s="1"/>
    </row>
    <row r="56" spans="1:45" s="2" customFormat="1" ht="15" customHeight="1" x14ac:dyDescent="0.15">
      <c r="A56" s="2" t="s">
        <v>418</v>
      </c>
      <c r="B56" s="205"/>
      <c r="C56" s="205"/>
      <c r="D56" s="205"/>
      <c r="E56" s="205"/>
      <c r="F56" s="205"/>
      <c r="G56" s="205"/>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P56" s="1"/>
      <c r="AQ56" s="1"/>
      <c r="AR56" s="1"/>
      <c r="AS56" s="1"/>
    </row>
    <row r="57" spans="1:45" s="2" customFormat="1" ht="15" customHeight="1" x14ac:dyDescent="0.15">
      <c r="A57" s="2" t="s">
        <v>419</v>
      </c>
      <c r="B57" s="205"/>
      <c r="C57" s="205"/>
      <c r="D57" s="205"/>
      <c r="E57" s="205"/>
      <c r="F57" s="205"/>
      <c r="G57" s="205"/>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P57" s="1"/>
      <c r="AQ57" s="1"/>
      <c r="AR57" s="1"/>
      <c r="AS57" s="1"/>
    </row>
    <row r="58" spans="1:45" s="2" customFormat="1" ht="15" customHeight="1" x14ac:dyDescent="0.15">
      <c r="A58" s="2" t="s">
        <v>420</v>
      </c>
      <c r="B58" s="205"/>
      <c r="C58" s="205"/>
      <c r="D58" s="205"/>
      <c r="E58" s="205"/>
      <c r="F58" s="205"/>
      <c r="G58" s="205"/>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P58" s="1"/>
      <c r="AQ58" s="1"/>
      <c r="AR58" s="1"/>
      <c r="AS58" s="1"/>
    </row>
    <row r="59" spans="1:45" ht="15" customHeight="1" x14ac:dyDescent="0.15">
      <c r="A59" s="2" t="s">
        <v>349</v>
      </c>
      <c r="B59" s="290"/>
      <c r="C59" s="2"/>
      <c r="D59" s="2"/>
      <c r="E59" s="2"/>
      <c r="F59" s="2"/>
      <c r="G59" s="2"/>
    </row>
    <row r="60" spans="1:45" ht="15" customHeight="1" x14ac:dyDescent="0.15">
      <c r="A60" s="2" t="s">
        <v>421</v>
      </c>
      <c r="B60" s="290"/>
      <c r="C60" s="2"/>
      <c r="D60" s="2"/>
      <c r="E60" s="2"/>
      <c r="F60" s="2"/>
      <c r="G60" s="2"/>
    </row>
    <row r="61" spans="1:45" ht="15" customHeight="1" x14ac:dyDescent="0.15">
      <c r="A61" s="2"/>
      <c r="B61" s="270" t="s">
        <v>351</v>
      </c>
      <c r="C61" s="348" t="s">
        <v>352</v>
      </c>
      <c r="D61" s="348"/>
      <c r="E61" s="348"/>
      <c r="F61" s="2"/>
      <c r="G61" s="2"/>
    </row>
    <row r="62" spans="1:45" ht="15" customHeight="1" x14ac:dyDescent="0.15">
      <c r="A62" s="2"/>
      <c r="B62" s="291" t="s">
        <v>353</v>
      </c>
      <c r="C62" s="344" t="s">
        <v>354</v>
      </c>
      <c r="D62" s="344"/>
      <c r="E62" s="344"/>
      <c r="F62" s="2"/>
      <c r="G62" s="2"/>
    </row>
    <row r="63" spans="1:45" ht="15" customHeight="1" x14ac:dyDescent="0.15">
      <c r="A63" s="2"/>
      <c r="B63" s="291" t="s">
        <v>355</v>
      </c>
      <c r="C63" s="344" t="s">
        <v>356</v>
      </c>
      <c r="D63" s="344"/>
      <c r="E63" s="344"/>
      <c r="F63" s="2"/>
      <c r="G63" s="2"/>
    </row>
    <row r="64" spans="1:45" ht="15" customHeight="1" x14ac:dyDescent="0.15">
      <c r="A64" s="2"/>
      <c r="B64" s="291" t="s">
        <v>357</v>
      </c>
      <c r="C64" s="344" t="s">
        <v>358</v>
      </c>
      <c r="D64" s="344"/>
      <c r="E64" s="344"/>
      <c r="F64" s="2"/>
      <c r="G64" s="2"/>
    </row>
    <row r="65" spans="1:7" ht="15" customHeight="1" x14ac:dyDescent="0.15">
      <c r="A65" s="2"/>
      <c r="B65" s="291" t="s">
        <v>359</v>
      </c>
      <c r="C65" s="344" t="s">
        <v>360</v>
      </c>
      <c r="D65" s="344"/>
      <c r="E65" s="344"/>
      <c r="F65" s="2"/>
      <c r="G65" s="2"/>
    </row>
    <row r="66" spans="1:7" ht="15" customHeight="1" x14ac:dyDescent="0.15">
      <c r="A66" s="2"/>
      <c r="B66" s="2" t="s">
        <v>361</v>
      </c>
      <c r="C66" s="2"/>
      <c r="D66" s="2"/>
      <c r="E66" s="2"/>
      <c r="F66" s="2"/>
      <c r="G66" s="2"/>
    </row>
    <row r="67" spans="1:7" ht="15" customHeight="1" x14ac:dyDescent="0.15">
      <c r="A67" s="2"/>
      <c r="B67" s="2" t="s">
        <v>362</v>
      </c>
      <c r="C67" s="2"/>
      <c r="D67" s="2"/>
      <c r="E67" s="2"/>
      <c r="F67" s="2"/>
      <c r="G67" s="2"/>
    </row>
    <row r="68" spans="1:7" ht="15" customHeight="1" x14ac:dyDescent="0.15">
      <c r="A68" s="2"/>
      <c r="B68" s="2" t="s">
        <v>363</v>
      </c>
      <c r="C68" s="2"/>
      <c r="D68" s="2"/>
      <c r="E68" s="2"/>
      <c r="F68" s="2"/>
      <c r="G68" s="2"/>
    </row>
    <row r="69" spans="1:7" ht="15" customHeight="1" x14ac:dyDescent="0.15">
      <c r="A69" s="2" t="s">
        <v>422</v>
      </c>
      <c r="B69" s="290"/>
      <c r="C69" s="2"/>
      <c r="D69" s="2"/>
      <c r="E69" s="2"/>
      <c r="F69" s="2"/>
      <c r="G69" s="2"/>
    </row>
    <row r="70" spans="1:7" ht="15" customHeight="1" x14ac:dyDescent="0.15">
      <c r="A70" s="2" t="s">
        <v>365</v>
      </c>
      <c r="B70" s="290"/>
      <c r="C70" s="2"/>
      <c r="D70" s="2"/>
      <c r="E70" s="2"/>
      <c r="F70" s="2"/>
      <c r="G70" s="2"/>
    </row>
    <row r="71" spans="1:7" ht="15" customHeight="1" x14ac:dyDescent="0.15">
      <c r="A71" s="2" t="s">
        <v>366</v>
      </c>
      <c r="B71" s="290"/>
      <c r="C71" s="2"/>
      <c r="D71" s="2"/>
      <c r="E71" s="2"/>
      <c r="F71" s="2"/>
      <c r="G71" s="2"/>
    </row>
    <row r="72" spans="1:7" ht="15" customHeight="1" x14ac:dyDescent="0.15">
      <c r="A72" s="2" t="s">
        <v>423</v>
      </c>
      <c r="B72" s="290"/>
      <c r="C72" s="2"/>
      <c r="D72" s="2"/>
      <c r="E72" s="2"/>
      <c r="F72" s="2"/>
      <c r="G72" s="2"/>
    </row>
    <row r="73" spans="1:7" ht="15" customHeight="1" x14ac:dyDescent="0.15">
      <c r="A73" s="2" t="s">
        <v>424</v>
      </c>
      <c r="B73" s="290"/>
      <c r="C73" s="2"/>
      <c r="D73" s="2"/>
      <c r="E73" s="2"/>
      <c r="F73" s="2"/>
      <c r="G73" s="2"/>
    </row>
    <row r="74" spans="1:7" ht="15" customHeight="1" x14ac:dyDescent="0.15">
      <c r="A74" s="2" t="s">
        <v>425</v>
      </c>
      <c r="B74" s="290"/>
      <c r="C74" s="2"/>
      <c r="D74" s="2"/>
      <c r="E74" s="2"/>
      <c r="F74" s="2"/>
      <c r="G74" s="2"/>
    </row>
    <row r="75" spans="1:7" ht="15" customHeight="1" x14ac:dyDescent="0.15">
      <c r="A75" s="2"/>
      <c r="B75" s="2" t="s">
        <v>370</v>
      </c>
      <c r="C75" s="2"/>
      <c r="D75" s="2"/>
      <c r="E75" s="2"/>
      <c r="F75" s="2"/>
      <c r="G75" s="2"/>
    </row>
    <row r="76" spans="1:7" ht="15" customHeight="1" x14ac:dyDescent="0.15">
      <c r="A76" s="2"/>
      <c r="B76" s="2" t="s">
        <v>371</v>
      </c>
      <c r="C76" s="2"/>
      <c r="D76" s="2"/>
      <c r="E76" s="2"/>
      <c r="F76" s="2"/>
      <c r="G76" s="2"/>
    </row>
    <row r="77" spans="1:7" ht="15" customHeight="1" x14ac:dyDescent="0.15">
      <c r="A77" s="2" t="s">
        <v>372</v>
      </c>
      <c r="B77" s="290"/>
      <c r="C77" s="2"/>
      <c r="D77" s="2"/>
      <c r="E77" s="2"/>
      <c r="F77" s="2"/>
      <c r="G77" s="2"/>
    </row>
    <row r="78" spans="1:7" ht="15" customHeight="1" x14ac:dyDescent="0.15">
      <c r="A78" s="2" t="s">
        <v>373</v>
      </c>
      <c r="B78" s="290"/>
      <c r="C78" s="2"/>
      <c r="D78" s="2"/>
      <c r="E78" s="2"/>
      <c r="F78" s="2"/>
      <c r="G78" s="2"/>
    </row>
    <row r="79" spans="1:7" ht="15" customHeight="1" x14ac:dyDescent="0.15">
      <c r="A79" s="2" t="s">
        <v>374</v>
      </c>
      <c r="B79" s="290"/>
      <c r="C79" s="2"/>
      <c r="D79" s="2"/>
      <c r="E79" s="2"/>
      <c r="F79" s="2"/>
      <c r="G79" s="2"/>
    </row>
    <row r="80" spans="1:7" ht="15" customHeight="1" x14ac:dyDescent="0.15">
      <c r="A80" s="2" t="s">
        <v>375</v>
      </c>
      <c r="B80" s="290"/>
      <c r="C80" s="2"/>
      <c r="D80" s="2"/>
      <c r="E80" s="2"/>
      <c r="F80" s="2"/>
      <c r="G80" s="2"/>
    </row>
    <row r="81" spans="1:7" ht="15" customHeight="1" x14ac:dyDescent="0.15">
      <c r="A81" s="2" t="s">
        <v>376</v>
      </c>
      <c r="B81" s="290"/>
      <c r="C81" s="2"/>
      <c r="D81" s="2"/>
      <c r="E81" s="2"/>
      <c r="F81" s="2"/>
      <c r="G81" s="2"/>
    </row>
    <row r="82" spans="1:7" ht="15" customHeight="1" x14ac:dyDescent="0.15">
      <c r="A82" s="2" t="s">
        <v>377</v>
      </c>
      <c r="B82" s="290"/>
      <c r="C82" s="2"/>
      <c r="D82" s="2"/>
      <c r="E82" s="2"/>
      <c r="F82" s="2"/>
      <c r="G82" s="2"/>
    </row>
    <row r="83" spans="1:7" ht="15" customHeight="1" x14ac:dyDescent="0.15">
      <c r="A83" s="2" t="s">
        <v>426</v>
      </c>
      <c r="B83" s="290"/>
      <c r="C83" s="2"/>
      <c r="D83" s="2"/>
      <c r="E83" s="2"/>
      <c r="F83" s="2"/>
      <c r="G83" s="2"/>
    </row>
    <row r="84" spans="1:7" ht="15" customHeight="1" x14ac:dyDescent="0.15">
      <c r="A84" s="2" t="s">
        <v>427</v>
      </c>
      <c r="B84" s="290"/>
      <c r="C84" s="2"/>
      <c r="D84" s="2"/>
      <c r="E84" s="2"/>
      <c r="F84" s="2"/>
      <c r="G84" s="2"/>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2"/>
  <dataValidations count="8">
    <dataValidation type="whole" operator="greaterThanOrEqual" allowBlank="1" showInputMessage="1" showErrorMessage="1" sqref="I39:I40 D39:F40 AG39:AG40 AD39:AD40 AA39:AA40 X39:X40 U39:U40 R39:R40 O39:O40 L39:L40" xr:uid="{04F6523B-3610-4F79-BE94-5FD1BCAC7A33}">
      <formula1>0</formula1>
    </dataValidation>
    <dataValidation operator="greaterThanOrEqual" allowBlank="1" showInputMessage="1" showErrorMessage="1" sqref="I45 AJ39:AJ40 AL39 L41 L45 I41" xr:uid="{F236CCFD-1D0B-454F-AA0C-81A5208575D8}"/>
    <dataValidation type="list" allowBlank="1" showInputMessage="1" showErrorMessage="1" sqref="C12:C31" xr:uid="{EBB6CB4E-B5CC-4DDB-95D1-F5B0E4AEA21D}">
      <formula1>"A,B,C,D"</formula1>
    </dataValidation>
    <dataValidation type="list" allowBlank="1" showInputMessage="1" showErrorMessage="1" sqref="AK4:AN4" xr:uid="{73578B7D-2470-4424-9985-A9D6E393AF07}">
      <formula1>"予定,実績"</formula1>
    </dataValidation>
    <dataValidation type="list" allowBlank="1" showInputMessage="1" showErrorMessage="1" sqref="AK3:AN3" xr:uid="{03A1C933-97E8-4CE7-A255-8A56A8F915C5}">
      <formula1>"４週,歴月"</formula1>
    </dataValidation>
    <dataValidation type="list" allowBlank="1" showInputMessage="1" sqref="B14:B31" xr:uid="{BAA97694-94D8-4484-88B2-BD0D26FCE336}">
      <formula1>INDIRECT($AK$1)</formula1>
    </dataValidation>
    <dataValidation allowBlank="1" showInputMessage="1" sqref="B12:B13" xr:uid="{555FD066-23E4-4DD0-A631-8AB9F0A0724B}"/>
    <dataValidation type="list" allowBlank="1" showInputMessage="1" showErrorMessage="1" sqref="AK5:AN5" xr:uid="{AB3121AE-A691-4BCC-AA67-7AD444FB906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headerFooter>
  <rowBreaks count="1" manualBreakCount="1">
    <brk id="3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B350-7E34-4CC2-B07D-D81CDCBB5774}">
  <dimension ref="A1:AS84"/>
  <sheetViews>
    <sheetView showGridLines="0" view="pageBreakPreview" topLeftCell="A51" zoomScaleNormal="100" zoomScaleSheetLayoutView="100" workbookViewId="0">
      <selection activeCell="L14" sqref="L14"/>
    </sheetView>
  </sheetViews>
  <sheetFormatPr defaultColWidth="8.25" defaultRowHeight="21" customHeight="1" x14ac:dyDescent="0.15"/>
  <cols>
    <col min="1" max="1" width="2.625" style="1" customWidth="1"/>
    <col min="2" max="2" width="14.25" style="257"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6.375" style="1" customWidth="1"/>
    <col min="45" max="45" width="32.875" style="1" customWidth="1"/>
    <col min="46" max="16384" width="8.25" style="1"/>
  </cols>
  <sheetData>
    <row r="1" spans="1:40" ht="20.100000000000001" customHeight="1" x14ac:dyDescent="0.15">
      <c r="A1" s="256" t="s">
        <v>324</v>
      </c>
      <c r="C1" s="258"/>
      <c r="D1" s="258"/>
      <c r="E1" s="258"/>
      <c r="F1" s="258"/>
      <c r="G1" s="258"/>
      <c r="H1" s="258"/>
      <c r="I1" s="258"/>
      <c r="J1" s="258"/>
      <c r="K1" s="258"/>
      <c r="L1" s="258"/>
      <c r="M1" s="258"/>
      <c r="N1" s="258"/>
      <c r="O1" s="258"/>
      <c r="P1" s="258"/>
      <c r="Q1" s="258"/>
      <c r="R1" s="258"/>
      <c r="S1" s="258"/>
      <c r="T1" s="258"/>
      <c r="U1" s="258"/>
      <c r="V1" s="258"/>
      <c r="W1" s="258"/>
      <c r="X1" s="259"/>
      <c r="Y1" s="259"/>
      <c r="Z1" s="260"/>
      <c r="AA1" s="260"/>
      <c r="AB1" s="260"/>
      <c r="AC1" s="260"/>
      <c r="AD1" s="261"/>
      <c r="AE1" s="261"/>
      <c r="AF1" s="261"/>
      <c r="AG1" s="261"/>
      <c r="AH1" s="261"/>
      <c r="AI1" s="262" t="s">
        <v>325</v>
      </c>
      <c r="AJ1" s="262"/>
      <c r="AK1" s="382" t="s">
        <v>428</v>
      </c>
      <c r="AL1" s="382"/>
      <c r="AM1" s="382"/>
      <c r="AN1" s="382"/>
    </row>
    <row r="2" spans="1:40" ht="18" customHeight="1" x14ac:dyDescent="0.15">
      <c r="A2" s="260"/>
      <c r="B2" s="263"/>
      <c r="C2" s="263"/>
      <c r="D2" s="263"/>
      <c r="E2" s="263"/>
      <c r="F2" s="263"/>
      <c r="G2" s="263"/>
      <c r="H2" s="263"/>
      <c r="I2" s="263"/>
      <c r="J2" s="263"/>
      <c r="K2" s="263"/>
      <c r="L2" s="263"/>
      <c r="M2" s="383">
        <v>2024</v>
      </c>
      <c r="N2" s="383"/>
      <c r="O2" s="383"/>
      <c r="P2" s="383"/>
      <c r="Q2" s="384" t="s">
        <v>258</v>
      </c>
      <c r="R2" s="384"/>
      <c r="S2" s="383">
        <v>5</v>
      </c>
      <c r="T2" s="383"/>
      <c r="U2" s="384" t="s">
        <v>207</v>
      </c>
      <c r="V2" s="384"/>
      <c r="W2" s="263"/>
      <c r="X2" s="263"/>
      <c r="Y2" s="263"/>
      <c r="Z2" s="260"/>
      <c r="AA2" s="260"/>
      <c r="AC2" s="262"/>
      <c r="AD2" s="263"/>
      <c r="AE2" s="263"/>
      <c r="AF2" s="263"/>
      <c r="AG2" s="263"/>
      <c r="AH2" s="263"/>
      <c r="AI2" s="262" t="s">
        <v>327</v>
      </c>
      <c r="AJ2" s="262"/>
      <c r="AK2" s="385"/>
      <c r="AL2" s="385"/>
      <c r="AM2" s="385"/>
      <c r="AN2" s="385"/>
    </row>
    <row r="3" spans="1:40" ht="18"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Y3" s="265"/>
      <c r="Z3" s="265"/>
      <c r="AA3" s="265"/>
      <c r="AB3" s="260"/>
      <c r="AC3" s="265"/>
      <c r="AD3" s="265"/>
      <c r="AE3" s="265"/>
      <c r="AF3" s="265"/>
      <c r="AG3" s="265"/>
      <c r="AH3" s="265"/>
      <c r="AI3" s="266" t="s">
        <v>328</v>
      </c>
      <c r="AJ3" s="262"/>
      <c r="AK3" s="386" t="s">
        <v>429</v>
      </c>
      <c r="AL3" s="386"/>
      <c r="AM3" s="386"/>
      <c r="AN3" s="386"/>
    </row>
    <row r="4" spans="1:40"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Y4" s="265"/>
      <c r="Z4" s="265"/>
      <c r="AA4" s="265"/>
      <c r="AB4" s="260"/>
      <c r="AC4" s="265"/>
      <c r="AD4" s="265"/>
      <c r="AE4" s="265"/>
      <c r="AF4" s="265"/>
      <c r="AG4" s="265"/>
      <c r="AH4" s="265"/>
      <c r="AI4" s="266" t="s">
        <v>329</v>
      </c>
      <c r="AJ4" s="262"/>
      <c r="AK4" s="386"/>
      <c r="AL4" s="386"/>
      <c r="AM4" s="386"/>
      <c r="AN4" s="386"/>
    </row>
    <row r="5" spans="1:40" ht="18" customHeight="1" x14ac:dyDescent="0.15">
      <c r="A5" s="264"/>
      <c r="B5" s="264"/>
      <c r="C5" s="264"/>
      <c r="D5" s="264"/>
      <c r="E5" s="264"/>
      <c r="F5" s="264"/>
      <c r="G5" s="264"/>
      <c r="H5" s="264"/>
      <c r="I5" s="264"/>
      <c r="J5" s="264"/>
      <c r="K5" s="264"/>
      <c r="L5" s="264"/>
      <c r="M5" s="264"/>
      <c r="N5" s="264"/>
      <c r="O5" s="264"/>
      <c r="P5" s="264"/>
      <c r="Q5" s="264"/>
      <c r="R5" s="264"/>
      <c r="S5" s="264"/>
      <c r="T5" s="264"/>
      <c r="U5" s="264"/>
      <c r="V5" s="264"/>
      <c r="W5" s="264"/>
      <c r="Y5" s="265"/>
      <c r="Z5" s="265"/>
      <c r="AA5" s="265"/>
      <c r="AB5" s="260"/>
      <c r="AC5" s="302"/>
      <c r="AD5" s="302"/>
      <c r="AE5" s="302"/>
      <c r="AF5" s="302"/>
      <c r="AG5" s="302"/>
      <c r="AH5" s="302"/>
      <c r="AI5" s="303" t="s">
        <v>402</v>
      </c>
      <c r="AJ5" s="304"/>
      <c r="AK5" s="389" t="s">
        <v>403</v>
      </c>
      <c r="AL5" s="390"/>
      <c r="AM5" s="390"/>
      <c r="AN5" s="391"/>
    </row>
    <row r="6" spans="1:40" ht="18" customHeight="1" x14ac:dyDescent="0.15">
      <c r="A6" s="264"/>
      <c r="B6" s="264"/>
      <c r="C6" s="264"/>
      <c r="D6" s="264"/>
      <c r="E6" s="264"/>
      <c r="F6" s="264"/>
      <c r="G6" s="264"/>
      <c r="H6" s="264"/>
      <c r="I6" s="264"/>
      <c r="J6" s="264"/>
      <c r="K6" s="264"/>
      <c r="L6" s="264"/>
      <c r="M6" s="264"/>
      <c r="N6" s="264"/>
      <c r="O6" s="264"/>
      <c r="P6" s="264"/>
      <c r="Q6" s="264"/>
      <c r="R6" s="264"/>
      <c r="S6" s="264"/>
      <c r="U6" s="264"/>
      <c r="V6" s="264"/>
      <c r="W6" s="264"/>
      <c r="Y6" s="265"/>
      <c r="Z6" s="265"/>
      <c r="AA6" s="265"/>
      <c r="AB6" s="260"/>
      <c r="AC6" s="265"/>
      <c r="AD6" s="265"/>
      <c r="AE6" s="265"/>
      <c r="AF6" s="265"/>
      <c r="AG6" s="306" t="s">
        <v>404</v>
      </c>
      <c r="AH6" s="394">
        <v>40</v>
      </c>
      <c r="AI6" s="395"/>
      <c r="AJ6" s="396"/>
      <c r="AK6" s="265" t="s">
        <v>331</v>
      </c>
      <c r="AL6" s="308">
        <v>160</v>
      </c>
      <c r="AM6" s="265" t="s">
        <v>332</v>
      </c>
      <c r="AN6" s="260"/>
    </row>
    <row r="7" spans="1:40" ht="9.9499999999999993" customHeight="1" x14ac:dyDescent="0.15">
      <c r="A7" s="260"/>
      <c r="B7" s="268"/>
      <c r="C7" s="268"/>
      <c r="D7" s="268"/>
      <c r="E7" s="268"/>
      <c r="F7" s="268"/>
      <c r="G7" s="268"/>
      <c r="H7" s="268"/>
      <c r="I7" s="268"/>
      <c r="J7" s="268"/>
      <c r="K7" s="268"/>
      <c r="L7" s="268"/>
      <c r="M7" s="268"/>
      <c r="N7" s="268"/>
      <c r="O7" s="268"/>
      <c r="P7" s="268"/>
      <c r="Q7" s="268"/>
      <c r="R7" s="268"/>
      <c r="S7" s="268"/>
      <c r="T7" s="268"/>
      <c r="U7" s="268"/>
      <c r="V7" s="268"/>
      <c r="W7" s="268"/>
      <c r="X7" s="263"/>
      <c r="Y7" s="263"/>
      <c r="Z7" s="263"/>
      <c r="AA7" s="263"/>
      <c r="AB7" s="263"/>
      <c r="AC7" s="263"/>
      <c r="AD7" s="263"/>
      <c r="AE7" s="263"/>
      <c r="AF7" s="263"/>
      <c r="AG7" s="263"/>
      <c r="AH7" s="263"/>
      <c r="AI7" s="263"/>
      <c r="AJ7" s="263"/>
      <c r="AK7" s="263"/>
      <c r="AL7" s="263"/>
      <c r="AM7" s="260"/>
      <c r="AN7" s="260"/>
    </row>
    <row r="8" spans="1:40" ht="15" customHeight="1" x14ac:dyDescent="0.15">
      <c r="A8" s="372" t="s">
        <v>333</v>
      </c>
      <c r="B8" s="374" t="s">
        <v>405</v>
      </c>
      <c r="C8" s="376" t="s">
        <v>406</v>
      </c>
      <c r="D8" s="348" t="s">
        <v>407</v>
      </c>
      <c r="E8" s="361" t="s">
        <v>408</v>
      </c>
      <c r="F8" s="378" t="s">
        <v>409</v>
      </c>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93" t="s">
        <v>410</v>
      </c>
      <c r="AL8" s="354" t="s">
        <v>411</v>
      </c>
      <c r="AM8" s="373" t="s">
        <v>412</v>
      </c>
      <c r="AN8" s="373"/>
    </row>
    <row r="9" spans="1:40" ht="15" customHeight="1" x14ac:dyDescent="0.15">
      <c r="A9" s="372"/>
      <c r="B9" s="375"/>
      <c r="C9" s="364"/>
      <c r="D9" s="348"/>
      <c r="E9" s="361"/>
      <c r="F9" s="348" t="s">
        <v>4</v>
      </c>
      <c r="G9" s="348"/>
      <c r="H9" s="348"/>
      <c r="I9" s="348"/>
      <c r="J9" s="348"/>
      <c r="K9" s="348"/>
      <c r="L9" s="348"/>
      <c r="M9" s="348" t="s">
        <v>5</v>
      </c>
      <c r="N9" s="348"/>
      <c r="O9" s="348"/>
      <c r="P9" s="348"/>
      <c r="Q9" s="348"/>
      <c r="R9" s="348"/>
      <c r="S9" s="348"/>
      <c r="T9" s="348" t="s">
        <v>6</v>
      </c>
      <c r="U9" s="348"/>
      <c r="V9" s="348"/>
      <c r="W9" s="348"/>
      <c r="X9" s="348"/>
      <c r="Y9" s="348"/>
      <c r="Z9" s="348"/>
      <c r="AA9" s="348" t="s">
        <v>7</v>
      </c>
      <c r="AB9" s="348"/>
      <c r="AC9" s="348"/>
      <c r="AD9" s="348"/>
      <c r="AE9" s="348"/>
      <c r="AF9" s="348"/>
      <c r="AG9" s="348"/>
      <c r="AH9" s="348" t="s">
        <v>342</v>
      </c>
      <c r="AI9" s="348"/>
      <c r="AJ9" s="348"/>
      <c r="AK9" s="393"/>
      <c r="AL9" s="354"/>
      <c r="AM9" s="373"/>
      <c r="AN9" s="373"/>
    </row>
    <row r="10" spans="1:40" ht="15" customHeight="1" x14ac:dyDescent="0.15">
      <c r="A10" s="372"/>
      <c r="B10" s="380" t="s">
        <v>382</v>
      </c>
      <c r="C10" s="364"/>
      <c r="D10" s="348"/>
      <c r="E10" s="361"/>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393"/>
      <c r="AL10" s="354"/>
      <c r="AM10" s="373"/>
      <c r="AN10" s="373"/>
    </row>
    <row r="11" spans="1:40" ht="15" customHeight="1" x14ac:dyDescent="0.15">
      <c r="A11" s="372"/>
      <c r="B11" s="381"/>
      <c r="C11" s="377"/>
      <c r="D11" s="348"/>
      <c r="E11" s="361"/>
      <c r="F11" s="273">
        <f>DATE($M$2,$S$2,1)</f>
        <v>45413</v>
      </c>
      <c r="G11" s="273">
        <f>DATE($M$2,$S$2,2)</f>
        <v>45414</v>
      </c>
      <c r="H11" s="273">
        <f>DATE($M$2,$S$2,3)</f>
        <v>45415</v>
      </c>
      <c r="I11" s="273">
        <f>DATE($M$2,$S$2,4)</f>
        <v>45416</v>
      </c>
      <c r="J11" s="273">
        <f>DATE($M$2,$S$2,5)</f>
        <v>45417</v>
      </c>
      <c r="K11" s="273">
        <f>DATE($M$2,$S$2,6)</f>
        <v>45418</v>
      </c>
      <c r="L11" s="273">
        <f>DATE($M$2,$S$2,7)</f>
        <v>45419</v>
      </c>
      <c r="M11" s="273">
        <f>DATE($M$2,$S$2,8)</f>
        <v>45420</v>
      </c>
      <c r="N11" s="273">
        <f>DATE($M$2,$S$2,9)</f>
        <v>45421</v>
      </c>
      <c r="O11" s="273">
        <f>DATE($M$2,$S$2,10)</f>
        <v>45422</v>
      </c>
      <c r="P11" s="273">
        <f>DATE($M$2,$S$2,11)</f>
        <v>45423</v>
      </c>
      <c r="Q11" s="273">
        <f>DATE($M$2,$S$2,12)</f>
        <v>45424</v>
      </c>
      <c r="R11" s="273">
        <f>DATE($M$2,$S$2,13)</f>
        <v>45425</v>
      </c>
      <c r="S11" s="273">
        <f>DATE($M$2,$S$2,14)</f>
        <v>45426</v>
      </c>
      <c r="T11" s="273">
        <f>DATE($M$2,$S$2,15)</f>
        <v>45427</v>
      </c>
      <c r="U11" s="273">
        <f>DATE($M$2,$S$2,16)</f>
        <v>45428</v>
      </c>
      <c r="V11" s="273">
        <f>DATE($M$2,$S$2,17)</f>
        <v>45429</v>
      </c>
      <c r="W11" s="273">
        <f>DATE($M$2,$S$2,18)</f>
        <v>45430</v>
      </c>
      <c r="X11" s="273">
        <f>DATE($M$2,$S$2,19)</f>
        <v>45431</v>
      </c>
      <c r="Y11" s="273">
        <f>DATE($M$2,$S$2,20)</f>
        <v>45432</v>
      </c>
      <c r="Z11" s="273">
        <f>DATE($M$2,$S$2,21)</f>
        <v>45433</v>
      </c>
      <c r="AA11" s="273">
        <f>DATE($M$2,$S$2,22)</f>
        <v>45434</v>
      </c>
      <c r="AB11" s="273">
        <f>DATE($M$2,$S$2,23)</f>
        <v>45435</v>
      </c>
      <c r="AC11" s="273">
        <f>DATE($M$2,$S$2,24)</f>
        <v>45436</v>
      </c>
      <c r="AD11" s="273">
        <f>DATE($M$2,$S$2,25)</f>
        <v>45437</v>
      </c>
      <c r="AE11" s="273">
        <f>DATE($M$2,$S$2,26)</f>
        <v>45438</v>
      </c>
      <c r="AF11" s="273">
        <f>DATE($M$2,$S$2,27)</f>
        <v>45439</v>
      </c>
      <c r="AG11" s="273">
        <f>DATE($M$2,$S$2,28)</f>
        <v>45440</v>
      </c>
      <c r="AH11" s="273">
        <f>IF(DAY(EOMONTH(F11,0))&lt;29,"",DATE($M$2,$S$2,29))</f>
        <v>45441</v>
      </c>
      <c r="AI11" s="273">
        <f>IF(DAY(EOMONTH(F11,0))&lt;30,"",DATE($M$2,$S$2,30))</f>
        <v>45442</v>
      </c>
      <c r="AJ11" s="273">
        <f>IF(DAY(EOMONTH(F11,0))&lt;31,"",DATE($M$2,$S$2,31))</f>
        <v>45443</v>
      </c>
      <c r="AK11" s="393"/>
      <c r="AL11" s="354"/>
      <c r="AM11" s="373"/>
      <c r="AN11" s="373"/>
    </row>
    <row r="12" spans="1:40" ht="18" customHeight="1" x14ac:dyDescent="0.15">
      <c r="A12" s="269">
        <v>1</v>
      </c>
      <c r="B12" s="293" t="s">
        <v>383</v>
      </c>
      <c r="C12" s="275" t="s">
        <v>353</v>
      </c>
      <c r="D12" s="294"/>
      <c r="E12" s="295" t="s">
        <v>353</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+SUM(F12:AJ12)</f>
        <v>0</v>
      </c>
      <c r="AL12" s="280">
        <f t="shared" ref="AL12:AL32" si="0">IF($AK$3="４週",AK12/4,AK12/(DAY(EOMONTH($F$10,0))/7))</f>
        <v>0</v>
      </c>
      <c r="AM12" s="370"/>
      <c r="AN12" s="370"/>
    </row>
    <row r="13" spans="1:40" ht="18" customHeight="1" x14ac:dyDescent="0.15">
      <c r="A13" s="269">
        <v>2</v>
      </c>
      <c r="B13" s="293" t="s">
        <v>413</v>
      </c>
      <c r="C13" s="275" t="s">
        <v>355</v>
      </c>
      <c r="D13" s="294"/>
      <c r="E13" s="295" t="s">
        <v>355</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ref="AK13:AK32" si="1">+SUM(F13:AJ13)</f>
        <v>0</v>
      </c>
      <c r="AL13" s="280">
        <f t="shared" si="0"/>
        <v>0</v>
      </c>
      <c r="AM13" s="370"/>
      <c r="AN13" s="370"/>
    </row>
    <row r="14" spans="1:40" ht="18" customHeight="1" x14ac:dyDescent="0.15">
      <c r="A14" s="269">
        <v>3</v>
      </c>
      <c r="B14" s="293" t="s">
        <v>415</v>
      </c>
      <c r="C14" s="275" t="s">
        <v>357</v>
      </c>
      <c r="D14" s="294"/>
      <c r="E14" s="295" t="s">
        <v>357</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1"/>
        <v>0</v>
      </c>
      <c r="AL14" s="280">
        <f t="shared" si="0"/>
        <v>0</v>
      </c>
      <c r="AM14" s="370"/>
      <c r="AN14" s="370"/>
    </row>
    <row r="15" spans="1:40" ht="18" customHeight="1" x14ac:dyDescent="0.15">
      <c r="A15" s="269">
        <v>4</v>
      </c>
      <c r="B15" s="293" t="s">
        <v>430</v>
      </c>
      <c r="C15" s="275" t="s">
        <v>359</v>
      </c>
      <c r="D15" s="294"/>
      <c r="E15" s="295" t="s">
        <v>359</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1"/>
        <v>0</v>
      </c>
      <c r="AL15" s="280">
        <f t="shared" si="0"/>
        <v>0</v>
      </c>
      <c r="AM15" s="370"/>
      <c r="AN15" s="370"/>
    </row>
    <row r="16" spans="1:40" ht="18" customHeight="1" x14ac:dyDescent="0.15">
      <c r="A16" s="269">
        <v>5</v>
      </c>
      <c r="B16" s="293"/>
      <c r="C16" s="275"/>
      <c r="D16" s="294"/>
      <c r="E16" s="295"/>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1"/>
        <v>0</v>
      </c>
      <c r="AL16" s="280">
        <f t="shared" si="0"/>
        <v>0</v>
      </c>
      <c r="AM16" s="370"/>
      <c r="AN16" s="370"/>
    </row>
    <row r="17" spans="1:43" ht="18" customHeight="1" x14ac:dyDescent="0.15">
      <c r="A17" s="269">
        <v>6</v>
      </c>
      <c r="B17" s="293"/>
      <c r="C17" s="275"/>
      <c r="D17" s="294"/>
      <c r="E17" s="295"/>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1"/>
        <v>0</v>
      </c>
      <c r="AL17" s="280">
        <f t="shared" si="0"/>
        <v>0</v>
      </c>
      <c r="AM17" s="370"/>
      <c r="AN17" s="370"/>
    </row>
    <row r="18" spans="1:43" ht="18" customHeight="1" x14ac:dyDescent="0.15">
      <c r="A18" s="269">
        <v>7</v>
      </c>
      <c r="B18" s="293"/>
      <c r="C18" s="275"/>
      <c r="D18" s="294"/>
      <c r="E18" s="295"/>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1"/>
        <v>0</v>
      </c>
      <c r="AL18" s="280">
        <f t="shared" si="0"/>
        <v>0</v>
      </c>
      <c r="AM18" s="370"/>
      <c r="AN18" s="370"/>
    </row>
    <row r="19" spans="1:43" ht="18" customHeight="1" x14ac:dyDescent="0.15">
      <c r="A19" s="269">
        <v>8</v>
      </c>
      <c r="B19" s="293"/>
      <c r="C19" s="275"/>
      <c r="D19" s="294"/>
      <c r="E19" s="295"/>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1"/>
        <v>0</v>
      </c>
      <c r="AL19" s="280">
        <f t="shared" si="0"/>
        <v>0</v>
      </c>
      <c r="AM19" s="370"/>
      <c r="AN19" s="370"/>
    </row>
    <row r="20" spans="1:43" ht="18" customHeight="1" x14ac:dyDescent="0.15">
      <c r="A20" s="269">
        <v>9</v>
      </c>
      <c r="B20" s="293"/>
      <c r="C20" s="275"/>
      <c r="D20" s="294"/>
      <c r="E20" s="295"/>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1"/>
        <v>0</v>
      </c>
      <c r="AL20" s="280">
        <f t="shared" si="0"/>
        <v>0</v>
      </c>
      <c r="AM20" s="370"/>
      <c r="AN20" s="370"/>
    </row>
    <row r="21" spans="1:43" ht="18" customHeight="1" x14ac:dyDescent="0.15">
      <c r="A21" s="269">
        <v>10</v>
      </c>
      <c r="B21" s="293"/>
      <c r="C21" s="275"/>
      <c r="D21" s="294"/>
      <c r="E21" s="295"/>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1"/>
        <v>0</v>
      </c>
      <c r="AL21" s="280">
        <f t="shared" si="0"/>
        <v>0</v>
      </c>
      <c r="AM21" s="370"/>
      <c r="AN21" s="370"/>
    </row>
    <row r="22" spans="1:43" ht="18" customHeight="1" x14ac:dyDescent="0.15">
      <c r="A22" s="269">
        <v>11</v>
      </c>
      <c r="B22" s="293"/>
      <c r="C22" s="275"/>
      <c r="D22" s="294"/>
      <c r="E22" s="295"/>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1"/>
        <v>0</v>
      </c>
      <c r="AL22" s="280">
        <f t="shared" si="0"/>
        <v>0</v>
      </c>
      <c r="AM22" s="370"/>
      <c r="AN22" s="370"/>
    </row>
    <row r="23" spans="1:43" ht="18" customHeight="1" x14ac:dyDescent="0.15">
      <c r="A23" s="269">
        <v>12</v>
      </c>
      <c r="B23" s="293"/>
      <c r="C23" s="275"/>
      <c r="D23" s="294"/>
      <c r="E23" s="295"/>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1"/>
        <v>0</v>
      </c>
      <c r="AL23" s="280">
        <f t="shared" si="0"/>
        <v>0</v>
      </c>
      <c r="AM23" s="370"/>
      <c r="AN23" s="370"/>
    </row>
    <row r="24" spans="1:43" ht="18" customHeight="1" x14ac:dyDescent="0.15">
      <c r="A24" s="269">
        <v>13</v>
      </c>
      <c r="B24" s="293"/>
      <c r="C24" s="275"/>
      <c r="D24" s="294"/>
      <c r="E24" s="295"/>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1"/>
        <v>0</v>
      </c>
      <c r="AL24" s="280">
        <f t="shared" si="0"/>
        <v>0</v>
      </c>
      <c r="AM24" s="370"/>
      <c r="AN24" s="370"/>
    </row>
    <row r="25" spans="1:43" ht="18" customHeight="1" x14ac:dyDescent="0.15">
      <c r="A25" s="269">
        <v>14</v>
      </c>
      <c r="B25" s="293"/>
      <c r="C25" s="275"/>
      <c r="D25" s="294"/>
      <c r="E25" s="295"/>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1"/>
        <v>0</v>
      </c>
      <c r="AL25" s="280">
        <f t="shared" si="0"/>
        <v>0</v>
      </c>
      <c r="AM25" s="370"/>
      <c r="AN25" s="370"/>
    </row>
    <row r="26" spans="1:43" ht="18" customHeight="1" x14ac:dyDescent="0.15">
      <c r="A26" s="269">
        <v>15</v>
      </c>
      <c r="B26" s="293"/>
      <c r="C26" s="275"/>
      <c r="D26" s="294"/>
      <c r="E26" s="295"/>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1"/>
        <v>0</v>
      </c>
      <c r="AL26" s="280">
        <f t="shared" si="0"/>
        <v>0</v>
      </c>
      <c r="AM26" s="370"/>
      <c r="AN26" s="370"/>
    </row>
    <row r="27" spans="1:43" ht="18" customHeight="1" x14ac:dyDescent="0.15">
      <c r="A27" s="269">
        <v>16</v>
      </c>
      <c r="B27" s="293"/>
      <c r="C27" s="275"/>
      <c r="D27" s="294"/>
      <c r="E27" s="295"/>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1"/>
        <v>0</v>
      </c>
      <c r="AL27" s="280">
        <f t="shared" si="0"/>
        <v>0</v>
      </c>
      <c r="AM27" s="370"/>
      <c r="AN27" s="370"/>
    </row>
    <row r="28" spans="1:43" ht="18" customHeight="1" x14ac:dyDescent="0.15">
      <c r="A28" s="269">
        <v>17</v>
      </c>
      <c r="B28" s="293"/>
      <c r="C28" s="275"/>
      <c r="D28" s="294"/>
      <c r="E28" s="295"/>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1"/>
        <v>0</v>
      </c>
      <c r="AL28" s="280">
        <f t="shared" si="0"/>
        <v>0</v>
      </c>
      <c r="AM28" s="370"/>
      <c r="AN28" s="370"/>
    </row>
    <row r="29" spans="1:43" ht="18" customHeight="1" x14ac:dyDescent="0.15">
      <c r="A29" s="269">
        <v>18</v>
      </c>
      <c r="B29" s="293"/>
      <c r="C29" s="275"/>
      <c r="D29" s="294"/>
      <c r="E29" s="295"/>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1"/>
        <v>0</v>
      </c>
      <c r="AL29" s="280">
        <f t="shared" si="0"/>
        <v>0</v>
      </c>
      <c r="AM29" s="370"/>
      <c r="AN29" s="370"/>
    </row>
    <row r="30" spans="1:43" ht="18" customHeight="1" x14ac:dyDescent="0.15">
      <c r="A30" s="269">
        <v>19</v>
      </c>
      <c r="B30" s="293"/>
      <c r="C30" s="275"/>
      <c r="D30" s="294"/>
      <c r="E30" s="295"/>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1"/>
        <v>0</v>
      </c>
      <c r="AL30" s="280">
        <f t="shared" si="0"/>
        <v>0</v>
      </c>
      <c r="AM30" s="370"/>
      <c r="AN30" s="370"/>
    </row>
    <row r="31" spans="1:43" ht="18" customHeight="1" x14ac:dyDescent="0.15">
      <c r="A31" s="269">
        <v>20</v>
      </c>
      <c r="B31" s="293"/>
      <c r="C31" s="275"/>
      <c r="D31" s="294"/>
      <c r="E31" s="295"/>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9">
        <f t="shared" si="1"/>
        <v>0</v>
      </c>
      <c r="AL31" s="280">
        <f t="shared" si="0"/>
        <v>0</v>
      </c>
      <c r="AM31" s="370"/>
      <c r="AN31" s="370"/>
    </row>
    <row r="32" spans="1:43" ht="18" customHeight="1" x14ac:dyDescent="0.15">
      <c r="A32" s="361" t="s">
        <v>8</v>
      </c>
      <c r="B32" s="371"/>
      <c r="C32" s="371"/>
      <c r="D32" s="371"/>
      <c r="E32" s="371"/>
      <c r="F32" s="281">
        <f>+SUM(F12:F31)</f>
        <v>0</v>
      </c>
      <c r="G32" s="281">
        <f t="shared" ref="G32:AJ32" si="2">+SUM(G12:G31)</f>
        <v>0</v>
      </c>
      <c r="H32" s="281">
        <f t="shared" si="2"/>
        <v>0</v>
      </c>
      <c r="I32" s="281">
        <f t="shared" si="2"/>
        <v>0</v>
      </c>
      <c r="J32" s="281">
        <f t="shared" si="2"/>
        <v>0</v>
      </c>
      <c r="K32" s="281">
        <f t="shared" si="2"/>
        <v>0</v>
      </c>
      <c r="L32" s="281">
        <f t="shared" si="2"/>
        <v>0</v>
      </c>
      <c r="M32" s="281">
        <f t="shared" si="2"/>
        <v>0</v>
      </c>
      <c r="N32" s="281">
        <f t="shared" si="2"/>
        <v>0</v>
      </c>
      <c r="O32" s="281">
        <f t="shared" si="2"/>
        <v>0</v>
      </c>
      <c r="P32" s="281">
        <f t="shared" si="2"/>
        <v>0</v>
      </c>
      <c r="Q32" s="281">
        <f t="shared" si="2"/>
        <v>0</v>
      </c>
      <c r="R32" s="281">
        <f t="shared" si="2"/>
        <v>0</v>
      </c>
      <c r="S32" s="281">
        <f t="shared" si="2"/>
        <v>0</v>
      </c>
      <c r="T32" s="281">
        <f t="shared" si="2"/>
        <v>0</v>
      </c>
      <c r="U32" s="281">
        <f t="shared" si="2"/>
        <v>0</v>
      </c>
      <c r="V32" s="281">
        <f t="shared" si="2"/>
        <v>0</v>
      </c>
      <c r="W32" s="281">
        <f t="shared" si="2"/>
        <v>0</v>
      </c>
      <c r="X32" s="281">
        <f t="shared" si="2"/>
        <v>0</v>
      </c>
      <c r="Y32" s="281">
        <f t="shared" si="2"/>
        <v>0</v>
      </c>
      <c r="Z32" s="281">
        <f t="shared" si="2"/>
        <v>0</v>
      </c>
      <c r="AA32" s="281">
        <f t="shared" si="2"/>
        <v>0</v>
      </c>
      <c r="AB32" s="281">
        <f t="shared" si="2"/>
        <v>0</v>
      </c>
      <c r="AC32" s="281">
        <f t="shared" si="2"/>
        <v>0</v>
      </c>
      <c r="AD32" s="281">
        <f t="shared" si="2"/>
        <v>0</v>
      </c>
      <c r="AE32" s="281">
        <f t="shared" si="2"/>
        <v>0</v>
      </c>
      <c r="AF32" s="281">
        <f t="shared" si="2"/>
        <v>0</v>
      </c>
      <c r="AG32" s="281">
        <f t="shared" si="2"/>
        <v>0</v>
      </c>
      <c r="AH32" s="281">
        <f t="shared" si="2"/>
        <v>0</v>
      </c>
      <c r="AI32" s="281">
        <f t="shared" si="2"/>
        <v>0</v>
      </c>
      <c r="AJ32" s="281">
        <f t="shared" si="2"/>
        <v>0</v>
      </c>
      <c r="AK32" s="279">
        <f t="shared" si="1"/>
        <v>0</v>
      </c>
      <c r="AL32" s="280">
        <f t="shared" si="0"/>
        <v>0</v>
      </c>
      <c r="AM32" s="372"/>
      <c r="AN32" s="372"/>
      <c r="AP32" s="297"/>
      <c r="AQ32" s="297"/>
    </row>
    <row r="33" spans="1:45" ht="18" customHeight="1" x14ac:dyDescent="0.15">
      <c r="A33" s="371" t="s">
        <v>343</v>
      </c>
      <c r="B33" s="371"/>
      <c r="C33" s="371"/>
      <c r="D33" s="371"/>
      <c r="E33" s="36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1"/>
      <c r="AL33" s="283"/>
      <c r="AM33" s="372"/>
      <c r="AN33" s="372"/>
      <c r="AP33" s="297"/>
      <c r="AQ33" s="297"/>
    </row>
    <row r="34" spans="1:45" ht="15" customHeight="1" x14ac:dyDescent="0.15">
      <c r="A34" s="268"/>
      <c r="B34" s="268"/>
      <c r="C34" s="268"/>
      <c r="D34" s="268"/>
      <c r="E34" s="26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68"/>
      <c r="AL34" s="268"/>
      <c r="AM34" s="260"/>
      <c r="AP34" s="297"/>
      <c r="AQ34" s="297"/>
    </row>
    <row r="35" spans="1:45" ht="15" customHeight="1" x14ac:dyDescent="0.15">
      <c r="A35" s="268"/>
      <c r="B35" s="268"/>
      <c r="C35" s="268"/>
      <c r="D35" s="268"/>
      <c r="E35" s="26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68"/>
      <c r="AL35" s="268"/>
      <c r="AM35" s="260"/>
    </row>
    <row r="36" spans="1:45" ht="15" customHeight="1" x14ac:dyDescent="0.15">
      <c r="A36" s="268"/>
      <c r="B36" s="268"/>
      <c r="C36" s="268"/>
      <c r="D36" s="268"/>
      <c r="E36" s="268"/>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68"/>
      <c r="AL36" s="268"/>
      <c r="AM36" s="260"/>
    </row>
    <row r="37" spans="1:45" ht="21" customHeight="1" x14ac:dyDescent="0.15">
      <c r="A37" s="259" t="s">
        <v>385</v>
      </c>
      <c r="B37" s="268"/>
      <c r="C37" s="268"/>
      <c r="D37" s="268"/>
      <c r="E37" s="268"/>
      <c r="F37" s="268"/>
      <c r="G37" s="2"/>
      <c r="H37" s="2"/>
      <c r="I37" s="2"/>
      <c r="J37" s="2"/>
      <c r="K37" s="2"/>
      <c r="L37" s="2"/>
      <c r="M37" s="2"/>
      <c r="N37" s="2"/>
      <c r="O37" s="2"/>
      <c r="AM37" s="268"/>
      <c r="AN37" s="260"/>
    </row>
    <row r="38" spans="1:45" ht="24.95" customHeight="1" x14ac:dyDescent="0.15">
      <c r="A38" s="348"/>
      <c r="B38" s="348"/>
      <c r="C38" s="348"/>
      <c r="D38" s="296">
        <v>4</v>
      </c>
      <c r="E38" s="296">
        <v>5</v>
      </c>
      <c r="F38" s="369">
        <v>6</v>
      </c>
      <c r="G38" s="369"/>
      <c r="H38" s="369"/>
      <c r="I38" s="369">
        <v>7</v>
      </c>
      <c r="J38" s="369"/>
      <c r="K38" s="369"/>
      <c r="L38" s="369">
        <v>8</v>
      </c>
      <c r="M38" s="369"/>
      <c r="N38" s="369"/>
      <c r="O38" s="369">
        <v>9</v>
      </c>
      <c r="P38" s="369"/>
      <c r="Q38" s="369"/>
      <c r="R38" s="369">
        <v>10</v>
      </c>
      <c r="S38" s="369"/>
      <c r="T38" s="369"/>
      <c r="U38" s="369">
        <v>11</v>
      </c>
      <c r="V38" s="369"/>
      <c r="W38" s="369"/>
      <c r="X38" s="369">
        <v>12</v>
      </c>
      <c r="Y38" s="369"/>
      <c r="Z38" s="369"/>
      <c r="AA38" s="369">
        <v>1</v>
      </c>
      <c r="AB38" s="369"/>
      <c r="AC38" s="369"/>
      <c r="AD38" s="369">
        <v>2</v>
      </c>
      <c r="AE38" s="369"/>
      <c r="AF38" s="369"/>
      <c r="AG38" s="369">
        <v>3</v>
      </c>
      <c r="AH38" s="369"/>
      <c r="AI38" s="369"/>
      <c r="AJ38" s="348" t="s">
        <v>386</v>
      </c>
      <c r="AK38" s="348"/>
      <c r="AL38" s="271" t="s">
        <v>387</v>
      </c>
      <c r="AM38" s="297"/>
      <c r="AN38" s="297"/>
      <c r="AO38" s="297"/>
    </row>
    <row r="39" spans="1:45" ht="18" customHeight="1" x14ac:dyDescent="0.15">
      <c r="A39" s="368" t="s">
        <v>388</v>
      </c>
      <c r="B39" s="368"/>
      <c r="C39" s="368"/>
      <c r="D39" s="278">
        <v>1400</v>
      </c>
      <c r="E39" s="278">
        <v>1310</v>
      </c>
      <c r="F39" s="360">
        <v>1400</v>
      </c>
      <c r="G39" s="360"/>
      <c r="H39" s="360"/>
      <c r="I39" s="360">
        <v>1470</v>
      </c>
      <c r="J39" s="360"/>
      <c r="K39" s="360"/>
      <c r="L39" s="360">
        <v>1470</v>
      </c>
      <c r="M39" s="360"/>
      <c r="N39" s="360"/>
      <c r="O39" s="360">
        <v>1330</v>
      </c>
      <c r="P39" s="360"/>
      <c r="Q39" s="360"/>
      <c r="R39" s="360">
        <v>1400</v>
      </c>
      <c r="S39" s="360"/>
      <c r="T39" s="360"/>
      <c r="U39" s="360">
        <v>1400</v>
      </c>
      <c r="V39" s="360"/>
      <c r="W39" s="360"/>
      <c r="X39" s="360">
        <v>1330</v>
      </c>
      <c r="Y39" s="360"/>
      <c r="Z39" s="360"/>
      <c r="AA39" s="360">
        <v>1330</v>
      </c>
      <c r="AB39" s="360"/>
      <c r="AC39" s="360"/>
      <c r="AD39" s="360">
        <v>1330</v>
      </c>
      <c r="AE39" s="360"/>
      <c r="AF39" s="360"/>
      <c r="AG39" s="360">
        <v>1400</v>
      </c>
      <c r="AH39" s="360"/>
      <c r="AI39" s="360"/>
      <c r="AJ39" s="344">
        <f>SUM(D39:AI39)</f>
        <v>16570</v>
      </c>
      <c r="AK39" s="344"/>
      <c r="AL39" s="366">
        <f>ROUNDUP(AJ39/AJ40,1)</f>
        <v>70</v>
      </c>
      <c r="AM39" s="297"/>
      <c r="AN39" s="297"/>
      <c r="AO39" s="297"/>
    </row>
    <row r="40" spans="1:45" ht="18" customHeight="1" x14ac:dyDescent="0.15">
      <c r="A40" s="368" t="s">
        <v>389</v>
      </c>
      <c r="B40" s="368"/>
      <c r="C40" s="368"/>
      <c r="D40" s="278">
        <v>20</v>
      </c>
      <c r="E40" s="278">
        <v>19</v>
      </c>
      <c r="F40" s="360">
        <v>20</v>
      </c>
      <c r="G40" s="360"/>
      <c r="H40" s="360"/>
      <c r="I40" s="360">
        <v>21</v>
      </c>
      <c r="J40" s="360"/>
      <c r="K40" s="360"/>
      <c r="L40" s="360">
        <v>21</v>
      </c>
      <c r="M40" s="360"/>
      <c r="N40" s="360"/>
      <c r="O40" s="360">
        <v>19</v>
      </c>
      <c r="P40" s="360"/>
      <c r="Q40" s="360"/>
      <c r="R40" s="360">
        <v>20</v>
      </c>
      <c r="S40" s="360"/>
      <c r="T40" s="360"/>
      <c r="U40" s="360">
        <v>20</v>
      </c>
      <c r="V40" s="360"/>
      <c r="W40" s="360"/>
      <c r="X40" s="360">
        <v>19</v>
      </c>
      <c r="Y40" s="360"/>
      <c r="Z40" s="360"/>
      <c r="AA40" s="360">
        <v>19</v>
      </c>
      <c r="AB40" s="360"/>
      <c r="AC40" s="360"/>
      <c r="AD40" s="360">
        <v>19</v>
      </c>
      <c r="AE40" s="360"/>
      <c r="AF40" s="360"/>
      <c r="AG40" s="360">
        <v>20</v>
      </c>
      <c r="AH40" s="360"/>
      <c r="AI40" s="360"/>
      <c r="AJ40" s="344">
        <f>+SUM(D40:AI40)</f>
        <v>237</v>
      </c>
      <c r="AK40" s="344"/>
      <c r="AL40" s="367"/>
      <c r="AM40" s="297"/>
      <c r="AN40" s="297"/>
      <c r="AO40" s="297"/>
    </row>
    <row r="41" spans="1:45" ht="5.0999999999999996" customHeight="1" x14ac:dyDescent="0.15">
      <c r="A41" s="205"/>
      <c r="B41" s="205"/>
      <c r="C41" s="205"/>
      <c r="D41" s="297"/>
      <c r="E41" s="297"/>
      <c r="F41" s="297"/>
      <c r="G41" s="297"/>
      <c r="H41" s="297"/>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98"/>
      <c r="AK41" s="2"/>
      <c r="AL41" s="268"/>
      <c r="AM41" s="268"/>
      <c r="AN41" s="260"/>
    </row>
    <row r="42" spans="1:45" ht="18" customHeight="1" x14ac:dyDescent="0.15">
      <c r="A42" s="259" t="s">
        <v>390</v>
      </c>
      <c r="B42" s="2"/>
      <c r="D42" s="2"/>
      <c r="E42" s="2"/>
      <c r="F42" s="2"/>
      <c r="G42" s="2"/>
      <c r="H42" s="2"/>
      <c r="I42" s="297"/>
      <c r="J42" s="297"/>
      <c r="K42" s="297"/>
      <c r="L42" s="297"/>
      <c r="M42" s="297"/>
      <c r="N42" s="297"/>
      <c r="O42" s="2"/>
      <c r="P42" s="2"/>
      <c r="Q42" s="2"/>
      <c r="R42" s="2"/>
      <c r="S42" s="2"/>
      <c r="T42" s="2"/>
      <c r="U42" s="2"/>
      <c r="V42" s="2"/>
      <c r="W42" s="268"/>
      <c r="X42" s="2"/>
      <c r="Y42" s="2"/>
      <c r="Z42" s="2"/>
      <c r="AA42" s="2"/>
      <c r="AB42" s="2"/>
      <c r="AC42" s="2"/>
      <c r="AD42" s="2"/>
      <c r="AE42" s="2"/>
      <c r="AF42" s="2"/>
      <c r="AG42" s="2"/>
      <c r="AH42" s="2"/>
      <c r="AI42" s="2"/>
      <c r="AJ42" s="298"/>
      <c r="AK42" s="2"/>
      <c r="AL42" s="268"/>
      <c r="AM42" s="268"/>
      <c r="AN42" s="260"/>
    </row>
    <row r="43" spans="1:45" ht="24.95" customHeight="1" x14ac:dyDescent="0.15">
      <c r="A43" s="348" t="s">
        <v>391</v>
      </c>
      <c r="B43" s="348"/>
      <c r="C43" s="348" t="s">
        <v>413</v>
      </c>
      <c r="D43" s="348"/>
      <c r="E43" s="354" t="s">
        <v>416</v>
      </c>
      <c r="F43" s="354"/>
      <c r="G43" s="354"/>
      <c r="H43" s="354"/>
      <c r="I43" s="365"/>
      <c r="J43" s="365"/>
      <c r="K43" s="365"/>
      <c r="L43" s="365"/>
      <c r="M43" s="365"/>
      <c r="N43" s="365"/>
      <c r="O43" s="297"/>
      <c r="P43" s="297"/>
      <c r="Q43" s="297"/>
      <c r="R43" s="297"/>
      <c r="S43" s="297"/>
      <c r="T43" s="297"/>
      <c r="U43" s="297"/>
      <c r="W43" s="268"/>
      <c r="X43" s="2"/>
      <c r="Y43" s="2"/>
      <c r="Z43" s="2"/>
      <c r="AA43" s="2"/>
      <c r="AB43" s="2"/>
      <c r="AC43" s="2"/>
      <c r="AD43" s="2"/>
      <c r="AE43" s="2"/>
      <c r="AF43" s="2"/>
      <c r="AG43" s="2"/>
      <c r="AH43" s="2"/>
      <c r="AI43" s="2"/>
      <c r="AJ43" s="298"/>
      <c r="AK43" s="2"/>
      <c r="AL43" s="268"/>
      <c r="AM43" s="268"/>
      <c r="AN43" s="260"/>
    </row>
    <row r="44" spans="1:45" ht="18" customHeight="1" x14ac:dyDescent="0.15">
      <c r="A44" s="354" t="s">
        <v>392</v>
      </c>
      <c r="B44" s="354"/>
      <c r="C44" s="388">
        <f>ROUNDDOWN(IF(AL39&lt;=60,1,1+ROUNDUP((AL39-60)/40,0)),1)</f>
        <v>2</v>
      </c>
      <c r="D44" s="388"/>
      <c r="E44" s="388">
        <f>ROUNDDOWN(AL39/10,1)</f>
        <v>7</v>
      </c>
      <c r="F44" s="388"/>
      <c r="G44" s="388"/>
      <c r="H44" s="388"/>
      <c r="I44" s="392"/>
      <c r="J44" s="392"/>
      <c r="K44" s="392"/>
      <c r="L44" s="392"/>
      <c r="M44" s="392"/>
      <c r="N44" s="392"/>
      <c r="O44" s="297"/>
      <c r="P44" s="297"/>
      <c r="Q44" s="297"/>
      <c r="R44" s="297"/>
      <c r="S44" s="297"/>
      <c r="T44" s="297"/>
      <c r="U44" s="297"/>
      <c r="W44" s="268"/>
      <c r="X44" s="2"/>
      <c r="Y44" s="2"/>
      <c r="Z44" s="2"/>
      <c r="AA44" s="2"/>
      <c r="AB44" s="2"/>
      <c r="AC44" s="2"/>
      <c r="AD44" s="2"/>
      <c r="AE44" s="2"/>
      <c r="AF44" s="2"/>
      <c r="AG44" s="2"/>
      <c r="AH44" s="2"/>
      <c r="AI44" s="2"/>
      <c r="AJ44" s="298"/>
      <c r="AK44" s="2"/>
      <c r="AL44" s="268"/>
      <c r="AM44" s="268"/>
      <c r="AN44" s="260"/>
    </row>
    <row r="45" spans="1:45" ht="5.0999999999999996" customHeight="1" x14ac:dyDescent="0.15">
      <c r="A45" s="205"/>
      <c r="B45" s="205"/>
      <c r="C45" s="205"/>
      <c r="D45" s="205"/>
      <c r="E45" s="205"/>
      <c r="F45" s="205"/>
      <c r="G45" s="205"/>
      <c r="H45" s="205"/>
      <c r="I45" s="205"/>
      <c r="J45" s="2"/>
      <c r="K45" s="2"/>
      <c r="L45" s="2"/>
      <c r="M45" s="298"/>
      <c r="N45" s="2"/>
      <c r="O45" s="2"/>
      <c r="P45" s="2"/>
      <c r="Q45" s="297"/>
      <c r="W45" s="268"/>
      <c r="X45" s="2"/>
      <c r="Y45" s="2"/>
      <c r="Z45" s="2"/>
      <c r="AA45" s="2"/>
      <c r="AB45" s="2"/>
      <c r="AC45" s="2"/>
      <c r="AD45" s="2"/>
      <c r="AE45" s="2"/>
      <c r="AF45" s="2"/>
      <c r="AG45" s="2"/>
      <c r="AH45" s="2"/>
      <c r="AI45" s="2"/>
      <c r="AJ45" s="298"/>
      <c r="AK45" s="2"/>
      <c r="AL45" s="268"/>
      <c r="AM45" s="268"/>
      <c r="AN45" s="260"/>
    </row>
    <row r="46" spans="1:45" ht="21" customHeight="1" x14ac:dyDescent="0.15">
      <c r="A46" s="259" t="s">
        <v>393</v>
      </c>
      <c r="B46" s="1"/>
      <c r="C46" s="263"/>
      <c r="D46" s="263"/>
      <c r="E46" s="263"/>
      <c r="F46" s="263"/>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3"/>
      <c r="AM46" s="263"/>
      <c r="AN46" s="260"/>
    </row>
    <row r="47" spans="1:45" ht="24.95" customHeight="1" x14ac:dyDescent="0.15">
      <c r="A47" s="260"/>
      <c r="B47" s="268"/>
      <c r="C47" s="345" t="str">
        <f>IF(VLOOKUP($AK$1,[2]選択肢!$A$1:$J$32,C52,FALSE)=0,"-",VLOOKUP($AK$1,[2]選択肢!$A$1:$J$32,C52,FALSE))</f>
        <v>管理者</v>
      </c>
      <c r="D47" s="346"/>
      <c r="E47" s="352" t="str">
        <f>IF(VLOOKUP($AK$1,[2]選択肢!$A$1:$J$32,E52,FALSE)=0,"-",VLOOKUP($AK$1,[2]選択肢!$A$1:$J$32,E52,FALSE))</f>
        <v>サービス管理責任者</v>
      </c>
      <c r="F47" s="352"/>
      <c r="G47" s="352"/>
      <c r="H47" s="352"/>
      <c r="I47" s="345" t="str">
        <f>IF(VLOOKUP($AK$1,[2]選択肢!$A$1:$J$32,I52,FALSE)=0,"-",VLOOKUP($AK$1,[2]選択肢!$A$1:$J$32,I52,FALSE))</f>
        <v>職業指導員</v>
      </c>
      <c r="J47" s="346"/>
      <c r="K47" s="346"/>
      <c r="L47" s="346"/>
      <c r="M47" s="346"/>
      <c r="N47" s="347"/>
      <c r="O47" s="345" t="str">
        <f>IF(VLOOKUP($AK$1,[2]選択肢!$A$1:$J$32,O52,FALSE)=0,"-",VLOOKUP($AK$1,[2]選択肢!$A$1:$J$32,O52,FALSE))</f>
        <v>生活支援員</v>
      </c>
      <c r="P47" s="346"/>
      <c r="Q47" s="346"/>
      <c r="R47" s="346"/>
      <c r="S47" s="346"/>
      <c r="T47" s="347"/>
      <c r="U47" s="345" t="str">
        <f>IF(VLOOKUP($AK$1,[2]選択肢!$A$1:$J$32,U52,FALSE)=0,"-",VLOOKUP($AK$1,[2]選択肢!$A$1:$J$32,U52,FALSE))</f>
        <v>-</v>
      </c>
      <c r="V47" s="346"/>
      <c r="W47" s="346"/>
      <c r="X47" s="346"/>
      <c r="Y47" s="346"/>
      <c r="Z47" s="347"/>
      <c r="AA47" s="345" t="str">
        <f>IF(VLOOKUP($AK$1,[2]選択肢!$A$1:$J$32,AA52,FALSE)=0,"-",VLOOKUP($AK$1,[2]選択肢!$A$1:$J$32,AA52,FALSE))</f>
        <v>-</v>
      </c>
      <c r="AB47" s="346"/>
      <c r="AC47" s="346"/>
      <c r="AD47" s="346"/>
      <c r="AE47" s="346"/>
      <c r="AF47" s="347"/>
      <c r="AG47" s="352" t="str">
        <f>IF(VLOOKUP($AK$1,[2]選択肢!$A$1:$J$32,AG52,FALSE)=0,"-",VLOOKUP($AK$1,[2]選択肢!$A$1:$J$32,AG52,FALSE))</f>
        <v>-</v>
      </c>
      <c r="AH47" s="352"/>
      <c r="AI47" s="352"/>
      <c r="AJ47" s="352"/>
      <c r="AK47" s="352"/>
      <c r="AL47" s="352" t="str">
        <f>IF(VLOOKUP($AK$1,[2]選択肢!$A$1:$J$32,AL52,FALSE)=0,"-",VLOOKUP($AK$1,[2]選択肢!$A$1:$J$32,AL52,FALSE))</f>
        <v>-</v>
      </c>
      <c r="AM47" s="352"/>
      <c r="AN47" s="260"/>
    </row>
    <row r="48" spans="1:45" ht="18" customHeight="1" x14ac:dyDescent="0.15">
      <c r="A48" s="260"/>
      <c r="B48" s="268"/>
      <c r="C48" s="299" t="s">
        <v>394</v>
      </c>
      <c r="D48" s="299" t="s">
        <v>395</v>
      </c>
      <c r="E48" s="300" t="s">
        <v>394</v>
      </c>
      <c r="F48" s="353" t="s">
        <v>395</v>
      </c>
      <c r="G48" s="353"/>
      <c r="H48" s="353"/>
      <c r="I48" s="349" t="s">
        <v>394</v>
      </c>
      <c r="J48" s="350"/>
      <c r="K48" s="351"/>
      <c r="L48" s="349" t="s">
        <v>395</v>
      </c>
      <c r="M48" s="350"/>
      <c r="N48" s="351"/>
      <c r="O48" s="349" t="s">
        <v>394</v>
      </c>
      <c r="P48" s="350"/>
      <c r="Q48" s="351"/>
      <c r="R48" s="349" t="s">
        <v>395</v>
      </c>
      <c r="S48" s="350"/>
      <c r="T48" s="351"/>
      <c r="U48" s="349" t="s">
        <v>394</v>
      </c>
      <c r="V48" s="350"/>
      <c r="W48" s="351"/>
      <c r="X48" s="349" t="s">
        <v>395</v>
      </c>
      <c r="Y48" s="350"/>
      <c r="Z48" s="351"/>
      <c r="AA48" s="349" t="s">
        <v>394</v>
      </c>
      <c r="AB48" s="350"/>
      <c r="AC48" s="351"/>
      <c r="AD48" s="349" t="s">
        <v>395</v>
      </c>
      <c r="AE48" s="350"/>
      <c r="AF48" s="351"/>
      <c r="AG48" s="349" t="s">
        <v>394</v>
      </c>
      <c r="AH48" s="350"/>
      <c r="AI48" s="351"/>
      <c r="AJ48" s="349" t="s">
        <v>395</v>
      </c>
      <c r="AK48" s="351"/>
      <c r="AL48" s="300" t="s">
        <v>396</v>
      </c>
      <c r="AM48" s="300" t="s">
        <v>397</v>
      </c>
      <c r="AN48" s="260"/>
      <c r="AP48" s="2"/>
      <c r="AQ48" s="2"/>
      <c r="AR48" s="2"/>
      <c r="AS48" s="2"/>
    </row>
    <row r="49" spans="1:45" ht="18" customHeight="1" x14ac:dyDescent="0.15">
      <c r="A49" s="260"/>
      <c r="B49" s="270" t="s">
        <v>398</v>
      </c>
      <c r="C49" s="300">
        <f>COUNTIFS($B$12:$B$31,C$47,$C$12:$C$31,"A",$E$12:$E$31,"*")</f>
        <v>1</v>
      </c>
      <c r="D49" s="300">
        <f>COUNTIFS($B$12:$B$31,C$47,$C$12:$C$31,"B",$E$12:$E$31,"*")</f>
        <v>0</v>
      </c>
      <c r="E49" s="300">
        <f>COUNTIFS($B$12:$B$31,E$47,$C$12:$C$31,"A",$E$12:$E$31,"*")</f>
        <v>0</v>
      </c>
      <c r="F49" s="349">
        <f>COUNTIFS($B$12:$B$31,E$47,$C$12:$C$31,"B",$E$12:$E$31,"*")</f>
        <v>1</v>
      </c>
      <c r="G49" s="350"/>
      <c r="H49" s="351"/>
      <c r="I49" s="349">
        <f>COUNTIFS($B$12:$B$31,I$47,$C$12:$C$31,"A",$E$12:$E$31,"*")</f>
        <v>0</v>
      </c>
      <c r="J49" s="350"/>
      <c r="K49" s="351"/>
      <c r="L49" s="349">
        <f>COUNTIFS($B$12:$B$31,I$47,$C$12:$C$31,"B",$E$12:$E$31,"*")</f>
        <v>0</v>
      </c>
      <c r="M49" s="350"/>
      <c r="N49" s="351"/>
      <c r="O49" s="349">
        <f>COUNTIFS($B$12:$B$31,O$47,$C$12:$C$31,"A",$E$12:$E$31,"*")</f>
        <v>0</v>
      </c>
      <c r="P49" s="350"/>
      <c r="Q49" s="351"/>
      <c r="R49" s="349">
        <f>COUNTIFS($B$12:$B$31,O$47,$C$12:$C$31,"B",$E$12:$E$31,"*")</f>
        <v>0</v>
      </c>
      <c r="S49" s="350"/>
      <c r="T49" s="351"/>
      <c r="U49" s="349">
        <f>COUNTIFS($B$12:$B$31,U$47,$C$12:$C$31,"A",$E$12:$E$31,"*")</f>
        <v>0</v>
      </c>
      <c r="V49" s="350"/>
      <c r="W49" s="351"/>
      <c r="X49" s="349">
        <f>COUNTIFS($B$12:$B$31,U$47,$C$12:$C$31,"B",$E$12:$E$31,"*")</f>
        <v>0</v>
      </c>
      <c r="Y49" s="350"/>
      <c r="Z49" s="351"/>
      <c r="AA49" s="349">
        <f>COUNTIFS($B$12:$B$31,AA$47,$C$12:$C$31,"A",$E$12:$E$31,"*")</f>
        <v>0</v>
      </c>
      <c r="AB49" s="350"/>
      <c r="AC49" s="351"/>
      <c r="AD49" s="349">
        <f>COUNTIFS($B$12:$B$31,AA$47,$C$12:$C$31,"B",$E$12:$E$31,"*")</f>
        <v>0</v>
      </c>
      <c r="AE49" s="350"/>
      <c r="AF49" s="351"/>
      <c r="AG49" s="349">
        <f>COUNTIFS($B$12:$B$31,AG$47,$C$12:$C$31,"A",$E$12:$E$31,"*")</f>
        <v>0</v>
      </c>
      <c r="AH49" s="350"/>
      <c r="AI49" s="351"/>
      <c r="AJ49" s="349">
        <f>COUNTIFS($B$12:$B$31,AG$47,$C$12:$C$31,"B",$E$12:$E$31,"*")</f>
        <v>0</v>
      </c>
      <c r="AK49" s="351"/>
      <c r="AL49" s="300">
        <f>COUNTIFS($B$12:$B$31,AL$47,$C$12:$C$31,"A",$E$12:$E$31,"*")</f>
        <v>0</v>
      </c>
      <c r="AM49" s="300">
        <f>COUNTIFS($B$12:$B$31,AL$47,$C$12:$C$31,"B",$E$12:$E$31,"*")</f>
        <v>0</v>
      </c>
      <c r="AN49" s="260"/>
      <c r="AP49" s="2"/>
      <c r="AQ49" s="2"/>
      <c r="AR49" s="2"/>
      <c r="AS49" s="2"/>
    </row>
    <row r="50" spans="1:45" ht="18" customHeight="1" x14ac:dyDescent="0.15">
      <c r="A50" s="260"/>
      <c r="B50" s="271" t="s">
        <v>399</v>
      </c>
      <c r="C50" s="300">
        <f>COUNTIFS($B$12:$B$31,C$47,$C$12:$C$31,"C",$E$12:$E$31,"*")</f>
        <v>0</v>
      </c>
      <c r="D50" s="300">
        <f>COUNTIFS($B$12:$B$31,C$47,$C$12:$C$31,"D",$E$12:$E$31,"*")</f>
        <v>0</v>
      </c>
      <c r="E50" s="300">
        <f>COUNTIFS($B$12:$B$31,E$47,$C$12:$C$31,"C",$E$12:$E$31,"*")</f>
        <v>0</v>
      </c>
      <c r="F50" s="349">
        <f>COUNTIFS($B$12:$B$31,E$47,$C$12:$C$31,"D",$E$12:$E$31,"*")</f>
        <v>0</v>
      </c>
      <c r="G50" s="350"/>
      <c r="H50" s="351"/>
      <c r="I50" s="349">
        <f>COUNTIFS($B$12:$B$31,I$47,$C$12:$C$31,"C",$E$12:$E$31,"*")</f>
        <v>1</v>
      </c>
      <c r="J50" s="350"/>
      <c r="K50" s="351"/>
      <c r="L50" s="349">
        <f>COUNTIFS($B$12:$B$31,I$47,$C$12:$C$31,"D",$E$12:$E$31,"*")</f>
        <v>0</v>
      </c>
      <c r="M50" s="350"/>
      <c r="N50" s="351"/>
      <c r="O50" s="349">
        <f>COUNTIFS($B$12:$B$31,O$47,$C$12:$C$31,"C",$E$12:$E$31,"*")</f>
        <v>0</v>
      </c>
      <c r="P50" s="350"/>
      <c r="Q50" s="351"/>
      <c r="R50" s="349">
        <f>COUNTIFS($B$12:$B$31,O$47,$C$12:$C$31,"D",$E$12:$E$31,"*")</f>
        <v>1</v>
      </c>
      <c r="S50" s="350"/>
      <c r="T50" s="351"/>
      <c r="U50" s="349">
        <f>COUNTIFS($B$12:$B$31,U$47,$C$12:$C$31,"C",$E$12:$E$31,"*")</f>
        <v>0</v>
      </c>
      <c r="V50" s="350"/>
      <c r="W50" s="351"/>
      <c r="X50" s="349">
        <f>COUNTIFS($B$12:$B$31,U$47,$C$12:$C$31,"D",$E$12:$E$31,"*")</f>
        <v>0</v>
      </c>
      <c r="Y50" s="350"/>
      <c r="Z50" s="351"/>
      <c r="AA50" s="349">
        <f>COUNTIFS($B$12:$B$31,AA$47,$C$12:$C$31,"C",$E$12:$E$31,"*")</f>
        <v>0</v>
      </c>
      <c r="AB50" s="350"/>
      <c r="AC50" s="351"/>
      <c r="AD50" s="349">
        <f>COUNTIFS($B$12:$B$31,AA$47,$C$12:$C$31,"D",$E$12:$E$31,"*")</f>
        <v>0</v>
      </c>
      <c r="AE50" s="350"/>
      <c r="AF50" s="351"/>
      <c r="AG50" s="349">
        <f>COUNTIFS($B$12:$B$31,AG$47,$C$12:$C$31,"C",$E$12:$E$31,"*")</f>
        <v>0</v>
      </c>
      <c r="AH50" s="350"/>
      <c r="AI50" s="351"/>
      <c r="AJ50" s="349">
        <f>COUNTIFS($B$12:$B$31,AG$47,$C$12:$C$31,"D",$E$12:$E$31,"*")</f>
        <v>0</v>
      </c>
      <c r="AK50" s="351"/>
      <c r="AL50" s="300">
        <f>COUNTIFS($B$12:$B$31,AL$47,$C$12:$C$31,"C",$E$12:$E$31,"*")</f>
        <v>0</v>
      </c>
      <c r="AM50" s="300">
        <f>COUNTIFS($B$12:$B$31,AL$47,$C$12:$C$31,"D",$E$12:$E$31,"*")</f>
        <v>0</v>
      </c>
      <c r="AN50" s="260"/>
      <c r="AP50" s="2"/>
      <c r="AQ50" s="2"/>
      <c r="AR50" s="2"/>
      <c r="AS50" s="2"/>
    </row>
    <row r="51" spans="1:45" ht="24.95" customHeight="1" x14ac:dyDescent="0.15">
      <c r="A51" s="260"/>
      <c r="B51" s="271" t="s">
        <v>400</v>
      </c>
      <c r="C51" s="345">
        <f>IF($AK$3="４週",SUMIFS($AK$12:$AK$31,$B$12:$B$31,C47)/4/$AH$6,IF($AK$3="歴月",SUMIFS($AK$12:$AK$31,$B$12:$B$31,C47)/$AL$6,"記載する期間を選択してください"))</f>
        <v>0</v>
      </c>
      <c r="D51" s="347"/>
      <c r="E51" s="345">
        <f>IF($AK$3="４週",SUMIFS($AK$12:$AK$31,$B$12:$B$31,E47)/4/$AH$6,IF($AK$3="歴月",SUMIFS($AK$12:$AK$31,$B$12:$B$31,E47)/$AL$6,"記載する期間を選択してください"))</f>
        <v>0</v>
      </c>
      <c r="F51" s="346"/>
      <c r="G51" s="346"/>
      <c r="H51" s="347"/>
      <c r="I51" s="345">
        <f>IF($AK$3="４週",SUMIFS($AK$12:$AK$31,$B$12:$B$31,I47)/4/$AH$6,IF($AK$3="歴月",SUMIFS($AK$12:$AK$31,$B$12:$B$31,I47)/$AL$6,"記載する期間を選択してください"))</f>
        <v>0</v>
      </c>
      <c r="J51" s="346"/>
      <c r="K51" s="346"/>
      <c r="L51" s="346"/>
      <c r="M51" s="346"/>
      <c r="N51" s="347"/>
      <c r="O51" s="345">
        <f>IF($AK$3="４週",SUMIFS($AK$12:$AK$31,$B$12:$B$31,O47)/4/$AH$6,IF($AK$3="歴月",SUMIFS($AK$12:$AK$31,$B$12:$B$31,O47)/$AL$6,"記載する期間を選択してください"))</f>
        <v>0</v>
      </c>
      <c r="P51" s="346"/>
      <c r="Q51" s="346"/>
      <c r="R51" s="346"/>
      <c r="S51" s="346"/>
      <c r="T51" s="347"/>
      <c r="U51" s="345">
        <f>IF($AK$3="４週",SUMIFS($AK$12:$AK$31,$B$12:$B$31,U47)/4/$AH$6,IF($AK$3="歴月",SUMIFS($AK$12:$AK$31,$B$12:$B$31,U47)/$AL$6,"記載する期間を選択してください"))</f>
        <v>0</v>
      </c>
      <c r="V51" s="346"/>
      <c r="W51" s="346"/>
      <c r="X51" s="346"/>
      <c r="Y51" s="346"/>
      <c r="Z51" s="347"/>
      <c r="AA51" s="345">
        <f>IF($AK$3="４週",SUMIFS($AK$12:$AK$31,$B$12:$B$31,AA47)/4/$AH$6,IF($AK$3="歴月",SUMIFS($AK$12:$AK$31,$B$12:$B$31,AA47)/$AL$6,"記載する期間を選択してください"))</f>
        <v>0</v>
      </c>
      <c r="AB51" s="346"/>
      <c r="AC51" s="346"/>
      <c r="AD51" s="346"/>
      <c r="AE51" s="346"/>
      <c r="AF51" s="347"/>
      <c r="AG51" s="345">
        <f>IF($AK$3="４週",SUMIFS($AK$12:$AK$31,$B$12:$B$31,AG47)/4/$AH$6,IF($AK$3="歴月",SUMIFS($AK$12:$AK$31,$B$12:$B$31,AG47)/$AL$6,"記載する期間を選択してください"))</f>
        <v>0</v>
      </c>
      <c r="AH51" s="346"/>
      <c r="AI51" s="346"/>
      <c r="AJ51" s="346"/>
      <c r="AK51" s="347"/>
      <c r="AL51" s="345">
        <f>IF($AK$3="４週",SUMIFS($AK$12:$AK$31,$B$12:$B$31,AL47)/4/$AH$6,IF($AK$3="歴月",SUMIFS($AK$12:$AK$31,$B$12:$B$31,AL47)/$AL$6,"記載する期間を選択してください"))</f>
        <v>0</v>
      </c>
      <c r="AM51" s="347"/>
      <c r="AN51" s="260"/>
      <c r="AP51" s="2"/>
      <c r="AQ51" s="2"/>
      <c r="AR51" s="2"/>
      <c r="AS51" s="2"/>
    </row>
    <row r="52" spans="1:45" ht="5.0999999999999996" customHeight="1" x14ac:dyDescent="0.15">
      <c r="A52" s="260"/>
      <c r="B52" s="1"/>
      <c r="C52" s="287">
        <v>2</v>
      </c>
      <c r="D52" s="287"/>
      <c r="E52" s="287">
        <v>3</v>
      </c>
      <c r="F52" s="287"/>
      <c r="G52" s="287"/>
      <c r="H52" s="287"/>
      <c r="I52" s="287">
        <v>4</v>
      </c>
      <c r="J52" s="287"/>
      <c r="K52" s="287"/>
      <c r="L52" s="287"/>
      <c r="M52" s="287"/>
      <c r="N52" s="287"/>
      <c r="O52" s="287">
        <v>5</v>
      </c>
      <c r="P52" s="287"/>
      <c r="Q52" s="287"/>
      <c r="R52" s="287"/>
      <c r="S52" s="287"/>
      <c r="T52" s="287"/>
      <c r="U52" s="287">
        <v>6</v>
      </c>
      <c r="V52" s="287"/>
      <c r="W52" s="287"/>
      <c r="X52" s="287"/>
      <c r="Y52" s="287"/>
      <c r="Z52" s="287"/>
      <c r="AA52" s="287">
        <v>7</v>
      </c>
      <c r="AB52" s="287"/>
      <c r="AC52" s="287"/>
      <c r="AD52" s="287"/>
      <c r="AE52" s="287"/>
      <c r="AF52" s="287"/>
      <c r="AG52" s="287">
        <v>8</v>
      </c>
      <c r="AH52" s="287"/>
      <c r="AI52" s="287"/>
      <c r="AJ52" s="287"/>
      <c r="AK52" s="287"/>
      <c r="AL52" s="287">
        <v>9</v>
      </c>
      <c r="AM52" s="301"/>
      <c r="AN52" s="260"/>
      <c r="AP52" s="2"/>
      <c r="AQ52" s="2"/>
      <c r="AR52" s="2"/>
      <c r="AS52" s="2"/>
    </row>
    <row r="53" spans="1:45" ht="15" customHeight="1" x14ac:dyDescent="0.15">
      <c r="A53" s="2" t="s">
        <v>344</v>
      </c>
      <c r="B53" s="284"/>
      <c r="C53" s="285"/>
      <c r="D53" s="285"/>
      <c r="E53" s="285"/>
      <c r="F53" s="286"/>
      <c r="G53" s="285"/>
      <c r="H53" s="287"/>
      <c r="I53" s="287"/>
      <c r="J53" s="287"/>
      <c r="K53" s="287"/>
      <c r="L53" s="287"/>
      <c r="M53" s="287"/>
      <c r="N53" s="287"/>
      <c r="O53" s="287"/>
      <c r="P53" s="287"/>
      <c r="Q53" s="287"/>
      <c r="R53" s="287">
        <v>6</v>
      </c>
      <c r="S53" s="287"/>
      <c r="T53" s="287"/>
      <c r="U53" s="287"/>
      <c r="V53" s="287"/>
      <c r="W53" s="287"/>
      <c r="X53" s="287">
        <v>7</v>
      </c>
      <c r="Y53" s="287"/>
      <c r="Z53" s="287"/>
      <c r="AA53" s="287"/>
      <c r="AB53" s="287"/>
      <c r="AC53" s="287"/>
      <c r="AD53" s="287">
        <v>8</v>
      </c>
      <c r="AE53" s="287"/>
      <c r="AF53" s="287"/>
      <c r="AG53" s="288"/>
      <c r="AH53" s="288"/>
      <c r="AI53" s="288"/>
      <c r="AJ53" s="288">
        <v>9</v>
      </c>
      <c r="AK53" s="289"/>
      <c r="AL53" s="289"/>
      <c r="AM53" s="260"/>
    </row>
    <row r="54" spans="1:45" s="2" customFormat="1" ht="15" customHeight="1" x14ac:dyDescent="0.15">
      <c r="A54" s="2" t="s">
        <v>345</v>
      </c>
      <c r="B54" s="205"/>
      <c r="C54" s="205"/>
      <c r="D54" s="205"/>
      <c r="E54" s="205"/>
      <c r="F54" s="205"/>
      <c r="G54" s="205"/>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P54" s="1"/>
      <c r="AQ54" s="1"/>
      <c r="AR54" s="1"/>
      <c r="AS54" s="1"/>
    </row>
    <row r="55" spans="1:45" s="2" customFormat="1" ht="15" customHeight="1" x14ac:dyDescent="0.15">
      <c r="A55" s="2" t="s">
        <v>346</v>
      </c>
      <c r="B55" s="205"/>
      <c r="C55" s="205"/>
      <c r="D55" s="205"/>
      <c r="E55" s="205"/>
      <c r="F55" s="205"/>
      <c r="G55" s="205"/>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P55" s="1"/>
      <c r="AQ55" s="1"/>
      <c r="AR55" s="1"/>
      <c r="AS55" s="1"/>
    </row>
    <row r="56" spans="1:45" s="2" customFormat="1" ht="15" customHeight="1" x14ac:dyDescent="0.15">
      <c r="A56" s="2" t="s">
        <v>418</v>
      </c>
      <c r="B56" s="205"/>
      <c r="C56" s="205"/>
      <c r="D56" s="205"/>
      <c r="E56" s="205"/>
      <c r="F56" s="205"/>
      <c r="G56" s="205"/>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P56" s="1"/>
      <c r="AQ56" s="1"/>
      <c r="AR56" s="1"/>
      <c r="AS56" s="1"/>
    </row>
    <row r="57" spans="1:45" s="2" customFormat="1" ht="15" customHeight="1" x14ac:dyDescent="0.15">
      <c r="A57" s="2" t="s">
        <v>419</v>
      </c>
      <c r="B57" s="205"/>
      <c r="C57" s="205"/>
      <c r="D57" s="205"/>
      <c r="E57" s="205"/>
      <c r="F57" s="205"/>
      <c r="G57" s="205"/>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P57" s="1"/>
      <c r="AQ57" s="1"/>
      <c r="AR57" s="1"/>
      <c r="AS57" s="1"/>
    </row>
    <row r="58" spans="1:45" s="2" customFormat="1" ht="15" customHeight="1" x14ac:dyDescent="0.15">
      <c r="A58" s="2" t="s">
        <v>420</v>
      </c>
      <c r="B58" s="205"/>
      <c r="C58" s="205"/>
      <c r="D58" s="205"/>
      <c r="E58" s="205"/>
      <c r="F58" s="205"/>
      <c r="G58" s="205"/>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P58" s="1"/>
      <c r="AQ58" s="1"/>
      <c r="AR58" s="1"/>
      <c r="AS58" s="1"/>
    </row>
    <row r="59" spans="1:45" ht="15" customHeight="1" x14ac:dyDescent="0.15">
      <c r="A59" s="2" t="s">
        <v>349</v>
      </c>
      <c r="B59" s="290"/>
      <c r="C59" s="2"/>
      <c r="D59" s="2"/>
      <c r="E59" s="2"/>
      <c r="F59" s="2"/>
      <c r="G59" s="2"/>
    </row>
    <row r="60" spans="1:45" ht="15" customHeight="1" x14ac:dyDescent="0.15">
      <c r="A60" s="2" t="s">
        <v>421</v>
      </c>
      <c r="B60" s="290"/>
      <c r="C60" s="2"/>
      <c r="D60" s="2"/>
      <c r="E60" s="2"/>
      <c r="F60" s="2"/>
      <c r="G60" s="2"/>
    </row>
    <row r="61" spans="1:45" ht="15" customHeight="1" x14ac:dyDescent="0.15">
      <c r="A61" s="2"/>
      <c r="B61" s="270" t="s">
        <v>351</v>
      </c>
      <c r="C61" s="348" t="s">
        <v>352</v>
      </c>
      <c r="D61" s="348"/>
      <c r="E61" s="348"/>
      <c r="F61" s="2"/>
      <c r="G61" s="2"/>
    </row>
    <row r="62" spans="1:45" ht="15" customHeight="1" x14ac:dyDescent="0.15">
      <c r="A62" s="2"/>
      <c r="B62" s="291" t="s">
        <v>353</v>
      </c>
      <c r="C62" s="344" t="s">
        <v>354</v>
      </c>
      <c r="D62" s="344"/>
      <c r="E62" s="344"/>
      <c r="F62" s="2"/>
      <c r="G62" s="2"/>
    </row>
    <row r="63" spans="1:45" ht="15" customHeight="1" x14ac:dyDescent="0.15">
      <c r="A63" s="2"/>
      <c r="B63" s="291" t="s">
        <v>355</v>
      </c>
      <c r="C63" s="344" t="s">
        <v>356</v>
      </c>
      <c r="D63" s="344"/>
      <c r="E63" s="344"/>
      <c r="F63" s="2"/>
      <c r="G63" s="2"/>
    </row>
    <row r="64" spans="1:45" ht="15" customHeight="1" x14ac:dyDescent="0.15">
      <c r="A64" s="2"/>
      <c r="B64" s="291" t="s">
        <v>357</v>
      </c>
      <c r="C64" s="344" t="s">
        <v>358</v>
      </c>
      <c r="D64" s="344"/>
      <c r="E64" s="344"/>
      <c r="F64" s="2"/>
      <c r="G64" s="2"/>
    </row>
    <row r="65" spans="1:7" ht="15" customHeight="1" x14ac:dyDescent="0.15">
      <c r="A65" s="2"/>
      <c r="B65" s="291" t="s">
        <v>359</v>
      </c>
      <c r="C65" s="344" t="s">
        <v>360</v>
      </c>
      <c r="D65" s="344"/>
      <c r="E65" s="344"/>
      <c r="F65" s="2"/>
      <c r="G65" s="2"/>
    </row>
    <row r="66" spans="1:7" ht="15" customHeight="1" x14ac:dyDescent="0.15">
      <c r="A66" s="2"/>
      <c r="B66" s="2" t="s">
        <v>361</v>
      </c>
      <c r="C66" s="2"/>
      <c r="D66" s="2"/>
      <c r="E66" s="2"/>
      <c r="F66" s="2"/>
      <c r="G66" s="2"/>
    </row>
    <row r="67" spans="1:7" ht="15" customHeight="1" x14ac:dyDescent="0.15">
      <c r="A67" s="2"/>
      <c r="B67" s="2" t="s">
        <v>362</v>
      </c>
      <c r="C67" s="2"/>
      <c r="D67" s="2"/>
      <c r="E67" s="2"/>
      <c r="F67" s="2"/>
      <c r="G67" s="2"/>
    </row>
    <row r="68" spans="1:7" ht="15" customHeight="1" x14ac:dyDescent="0.15">
      <c r="A68" s="2"/>
      <c r="B68" s="2" t="s">
        <v>363</v>
      </c>
      <c r="C68" s="2"/>
      <c r="D68" s="2"/>
      <c r="E68" s="2"/>
      <c r="F68" s="2"/>
      <c r="G68" s="2"/>
    </row>
    <row r="69" spans="1:7" ht="15" customHeight="1" x14ac:dyDescent="0.15">
      <c r="A69" s="2" t="s">
        <v>422</v>
      </c>
      <c r="B69" s="290"/>
      <c r="C69" s="2"/>
      <c r="D69" s="2"/>
      <c r="E69" s="2"/>
      <c r="F69" s="2"/>
      <c r="G69" s="2"/>
    </row>
    <row r="70" spans="1:7" ht="15" customHeight="1" x14ac:dyDescent="0.15">
      <c r="A70" s="2" t="s">
        <v>365</v>
      </c>
      <c r="B70" s="290"/>
      <c r="C70" s="2"/>
      <c r="D70" s="2"/>
      <c r="E70" s="2"/>
      <c r="F70" s="2"/>
      <c r="G70" s="2"/>
    </row>
    <row r="71" spans="1:7" ht="15" customHeight="1" x14ac:dyDescent="0.15">
      <c r="A71" s="2" t="s">
        <v>366</v>
      </c>
      <c r="B71" s="290"/>
      <c r="C71" s="2"/>
      <c r="D71" s="2"/>
      <c r="E71" s="2"/>
      <c r="F71" s="2"/>
      <c r="G71" s="2"/>
    </row>
    <row r="72" spans="1:7" ht="15" customHeight="1" x14ac:dyDescent="0.15">
      <c r="A72" s="2" t="s">
        <v>423</v>
      </c>
      <c r="B72" s="290"/>
      <c r="C72" s="2"/>
      <c r="D72" s="2"/>
      <c r="E72" s="2"/>
      <c r="F72" s="2"/>
      <c r="G72" s="2"/>
    </row>
    <row r="73" spans="1:7" ht="15" customHeight="1" x14ac:dyDescent="0.15">
      <c r="A73" s="2" t="s">
        <v>424</v>
      </c>
      <c r="B73" s="290"/>
      <c r="C73" s="2"/>
      <c r="D73" s="2"/>
      <c r="E73" s="2"/>
      <c r="F73" s="2"/>
      <c r="G73" s="2"/>
    </row>
    <row r="74" spans="1:7" ht="15" customHeight="1" x14ac:dyDescent="0.15">
      <c r="A74" s="2" t="s">
        <v>425</v>
      </c>
      <c r="B74" s="290"/>
      <c r="C74" s="2"/>
      <c r="D74" s="2"/>
      <c r="E74" s="2"/>
      <c r="F74" s="2"/>
      <c r="G74" s="2"/>
    </row>
    <row r="75" spans="1:7" ht="15" customHeight="1" x14ac:dyDescent="0.15">
      <c r="A75" s="2"/>
      <c r="B75" s="2" t="s">
        <v>370</v>
      </c>
      <c r="C75" s="2"/>
      <c r="D75" s="2"/>
      <c r="E75" s="2"/>
      <c r="F75" s="2"/>
      <c r="G75" s="2"/>
    </row>
    <row r="76" spans="1:7" ht="15" customHeight="1" x14ac:dyDescent="0.15">
      <c r="A76" s="2"/>
      <c r="B76" s="2" t="s">
        <v>371</v>
      </c>
      <c r="C76" s="2"/>
      <c r="D76" s="2"/>
      <c r="E76" s="2"/>
      <c r="F76" s="2"/>
      <c r="G76" s="2"/>
    </row>
    <row r="77" spans="1:7" ht="15" customHeight="1" x14ac:dyDescent="0.15">
      <c r="A77" s="2" t="s">
        <v>431</v>
      </c>
      <c r="B77" s="290"/>
      <c r="C77" s="2"/>
      <c r="D77" s="2"/>
      <c r="E77" s="2"/>
      <c r="F77" s="2"/>
      <c r="G77" s="2"/>
    </row>
    <row r="78" spans="1:7" ht="15" customHeight="1" x14ac:dyDescent="0.15">
      <c r="A78" s="2" t="s">
        <v>373</v>
      </c>
      <c r="B78" s="290"/>
      <c r="C78" s="2"/>
      <c r="D78" s="2"/>
      <c r="E78" s="2"/>
      <c r="F78" s="2"/>
      <c r="G78" s="2"/>
    </row>
    <row r="79" spans="1:7" ht="15" customHeight="1" x14ac:dyDescent="0.15">
      <c r="A79" s="2" t="s">
        <v>432</v>
      </c>
      <c r="B79" s="290"/>
      <c r="C79" s="2"/>
      <c r="D79" s="2"/>
      <c r="E79" s="2"/>
      <c r="F79" s="2"/>
      <c r="G79" s="2"/>
    </row>
    <row r="80" spans="1:7" ht="15" customHeight="1" x14ac:dyDescent="0.15">
      <c r="A80" s="2" t="s">
        <v>433</v>
      </c>
      <c r="B80" s="290"/>
      <c r="C80" s="2"/>
      <c r="D80" s="2"/>
      <c r="E80" s="2"/>
      <c r="F80" s="2"/>
      <c r="G80" s="2"/>
    </row>
    <row r="81" spans="1:7" ht="15" customHeight="1" x14ac:dyDescent="0.15">
      <c r="A81" s="2" t="s">
        <v>376</v>
      </c>
      <c r="B81" s="290"/>
      <c r="C81" s="2"/>
      <c r="D81" s="2"/>
      <c r="E81" s="2"/>
      <c r="F81" s="2"/>
      <c r="G81" s="2"/>
    </row>
    <row r="82" spans="1:7" ht="15" customHeight="1" x14ac:dyDescent="0.15">
      <c r="A82" s="2" t="s">
        <v>377</v>
      </c>
      <c r="B82" s="290"/>
      <c r="C82" s="2"/>
      <c r="D82" s="2"/>
      <c r="E82" s="2"/>
      <c r="F82" s="2"/>
      <c r="G82" s="2"/>
    </row>
    <row r="83" spans="1:7" ht="15" customHeight="1" x14ac:dyDescent="0.15">
      <c r="A83" s="2" t="s">
        <v>426</v>
      </c>
      <c r="B83" s="290"/>
      <c r="C83" s="2"/>
      <c r="D83" s="2"/>
      <c r="E83" s="2"/>
      <c r="F83" s="2"/>
      <c r="G83" s="2"/>
    </row>
    <row r="84" spans="1:7" ht="15" customHeight="1" x14ac:dyDescent="0.15">
      <c r="A84" s="2" t="s">
        <v>427</v>
      </c>
      <c r="B84" s="290"/>
      <c r="C84" s="2"/>
      <c r="D84" s="2"/>
      <c r="E84" s="2"/>
      <c r="F84" s="2"/>
      <c r="G84" s="2"/>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2"/>
  <dataValidations count="8">
    <dataValidation type="list" allowBlank="1" showInputMessage="1" sqref="B14:B31" xr:uid="{5703DD4A-6742-49E6-88F4-6A8A62D89B46}">
      <formula1>INDIRECT($AK$1)</formula1>
    </dataValidation>
    <dataValidation type="list" allowBlank="1" showInputMessage="1" showErrorMessage="1" sqref="AK3:AN3" xr:uid="{A29BDF8D-1593-41D1-9F13-E25FBB3BAE01}">
      <formula1>"４週,歴月"</formula1>
    </dataValidation>
    <dataValidation type="list" allowBlank="1" showInputMessage="1" showErrorMessage="1" sqref="AK4:AN4" xr:uid="{7F720802-0AA9-4690-ACFE-701F7F33E718}">
      <formula1>"予定,実績"</formula1>
    </dataValidation>
    <dataValidation type="list" allowBlank="1" showInputMessage="1" showErrorMessage="1" sqref="C12:C31" xr:uid="{739D923A-F709-47E3-8419-19A126F54DC5}">
      <formula1>"A,B,C,D"</formula1>
    </dataValidation>
    <dataValidation operator="greaterThanOrEqual" allowBlank="1" showInputMessage="1" showErrorMessage="1" sqref="I45 AJ39:AJ40 AL39 L41 L45 I41" xr:uid="{14811C26-8DFA-4AF8-8458-5673EE70B70D}"/>
    <dataValidation type="whole" operator="greaterThanOrEqual" allowBlank="1" showInputMessage="1" showErrorMessage="1" sqref="I39:I40 D39:F40 AG39:AG40 AD39:AD40 AA39:AA40 X39:X40 U39:U40 R39:R40 O39:O40 L39:L40" xr:uid="{B6B2E536-2A24-4456-87EF-10608E26722B}">
      <formula1>0</formula1>
    </dataValidation>
    <dataValidation allowBlank="1" showInputMessage="1" sqref="B12:B13" xr:uid="{D15B2E52-4338-41F0-A1A4-FDC3BE4413E8}"/>
    <dataValidation type="list" allowBlank="1" showInputMessage="1" showErrorMessage="1" sqref="AK5:AN5" xr:uid="{CCAE7FA6-9E7C-444B-9A49-BCC3C0555CAA}">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headerFooter>
  <rowBreaks count="1" manualBreakCount="1">
    <brk id="3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50</vt:i4>
      </vt:variant>
    </vt:vector>
  </HeadingPairs>
  <TitlesOfParts>
    <vt:vector size="75" baseType="lpstr">
      <vt:lpstr>参考様式１</vt:lpstr>
      <vt:lpstr>参考様式１ (記載例)</vt:lpstr>
      <vt:lpstr>参考様式２</vt:lpstr>
      <vt:lpstr>参考様式２(記載例)</vt:lpstr>
      <vt:lpstr>参考様式３</vt:lpstr>
      <vt:lpstr>別紙①</vt:lpstr>
      <vt:lpstr>参考様式４（就労選択支援）</vt:lpstr>
      <vt:lpstr>参考様式４（就労移行支援）</vt:lpstr>
      <vt:lpstr>参考様式４（認定指定就労移行支援）</vt:lpstr>
      <vt:lpstr>勤務形態一覧表（就労継続支援A型・B型）</vt:lpstr>
      <vt:lpstr>参考様式４（就労定着支援）</vt:lpstr>
      <vt:lpstr>参考様式４（汎用）</vt:lpstr>
      <vt:lpstr>選択肢</vt:lpstr>
      <vt:lpstr>参考様式A</vt:lpstr>
      <vt:lpstr>参考様式A(記載例)</vt:lpstr>
      <vt:lpstr>参考様式B</vt:lpstr>
      <vt:lpstr>参考様式C</vt:lpstr>
      <vt:lpstr>参考様式D</vt:lpstr>
      <vt:lpstr>参考様式D（記載例）</vt:lpstr>
      <vt:lpstr>参考様式E</vt:lpstr>
      <vt:lpstr>参考様式Ｅ(記載例)</vt:lpstr>
      <vt:lpstr>参考様式F</vt:lpstr>
      <vt:lpstr>参考様式F （記載例）</vt:lpstr>
      <vt:lpstr>参考様式G</vt:lpstr>
      <vt:lpstr>参考様式G（記載例）</vt:lpstr>
      <vt:lpstr>'勤務形態一覧表（就労継続支援A型・B型）'!Print_Area</vt:lpstr>
      <vt:lpstr>参考様式３!Print_Area</vt:lpstr>
      <vt:lpstr>'参考様式４（就労移行支援）'!Print_Area</vt:lpstr>
      <vt:lpstr>'参考様式４（就労選択支援）'!Print_Area</vt:lpstr>
      <vt:lpstr>'参考様式４（就労定着支援）'!Print_Area</vt:lpstr>
      <vt:lpstr>'参考様式４（認定指定就労移行支援）'!Print_Area</vt:lpstr>
      <vt:lpstr>'参考様式４（汎用）'!Print_Area</vt:lpstr>
      <vt:lpstr>参考様式A!Print_Area</vt:lpstr>
      <vt:lpstr>'参考様式A(記載例)'!Print_Area</vt:lpstr>
      <vt:lpstr>参考様式C!Print_Area</vt:lpstr>
      <vt:lpstr>参考様式F!Print_Area</vt:lpstr>
      <vt:lpstr>'参考様式F （記載例）'!Print_Area</vt:lpstr>
      <vt:lpstr>参考様式G!Print_Area</vt:lpstr>
      <vt:lpstr>'参考様式G（記載例）'!Print_Area</vt:lpstr>
      <vt:lpstr>別紙①!Print_Area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髙原　駿志</cp:lastModifiedBy>
  <cp:lastPrinted>2026-03-31T01:41:38Z</cp:lastPrinted>
  <dcterms:created xsi:type="dcterms:W3CDTF">2006-08-15T04:27:22Z</dcterms:created>
  <dcterms:modified xsi:type="dcterms:W3CDTF">2026-03-31T06:54:46Z</dcterms:modified>
</cp:coreProperties>
</file>