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010104\Desktop\作業用\様式修正\"/>
    </mc:Choice>
  </mc:AlternateContent>
  <xr:revisionPtr revIDLastSave="0" documentId="8_{A0D45398-04B4-4E57-9A65-CFAD79D662FB}" xr6:coauthVersionLast="47" xr6:coauthVersionMax="47" xr10:uidLastSave="{00000000-0000-0000-0000-000000000000}"/>
  <bookViews>
    <workbookView xWindow="630" yWindow="200" windowWidth="17520" windowHeight="10300" firstSheet="2" activeTab="2" xr2:uid="{ED0CA28C-2776-43DF-9B17-6DF5DE2CF05F}"/>
  </bookViews>
  <sheets>
    <sheet name="勤務形態一覧表（障害者支援施設）" sheetId="5" r:id="rId1"/>
    <sheet name="勤務形態一覧表（自立訓練（生活訓練））" sheetId="4" r:id="rId2"/>
    <sheet name="勤務形態一覧表（自立訓練（機能訓練））" sheetId="3" r:id="rId3"/>
    <sheet name="勤務形態一覧表（生活介護）" sheetId="2" r:id="rId4"/>
    <sheet name="勤務形態一覧表（療養介護）" sheetId="1" r:id="rId5"/>
    <sheet name="勤務形態一覧表（就労継続支援A型・B型）" sheetId="9" r:id="rId6"/>
    <sheet name="勤務形態一覧表（就労定着支援）" sheetId="10" r:id="rId7"/>
    <sheet name="勤務形態一覧表（就労選択支援）" sheetId="6" r:id="rId8"/>
    <sheet name="勤務形態一覧表（認定指定就労移行支援）" sheetId="8" r:id="rId9"/>
    <sheet name="勤務形態一覧表（就労移行支援）" sheetId="7" r:id="rId10"/>
  </sheets>
  <externalReferences>
    <externalReference r:id="rId11"/>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'勤務形態一覧表（自立訓練（機能訓練））'!$A$1:$AN$82</definedName>
    <definedName name="_xlnm.Print_Area" localSheetId="1">'勤務形態一覧表（自立訓練（生活訓練））'!$A$1:$AN$84</definedName>
    <definedName name="_xlnm.Print_Area" localSheetId="9">'勤務形態一覧表（就労移行支援）'!$A$1:$AN$82</definedName>
    <definedName name="_xlnm.Print_Area" localSheetId="5">'勤務形態一覧表（就労継続支援A型・B型）'!$A$1:$AN$83</definedName>
    <definedName name="_xlnm.Print_Area" localSheetId="7">'勤務形態一覧表（就労選択支援）'!$A$1:$AN$82</definedName>
    <definedName name="_xlnm.Print_Area" localSheetId="6">'勤務形態一覧表（就労定着支援）'!$A$1:$AN$82</definedName>
    <definedName name="_xlnm.Print_Area" localSheetId="0">'勤務形態一覧表（障害者支援施設）'!$A$1:$AN$101</definedName>
    <definedName name="_xlnm.Print_Area" localSheetId="3">'勤務形態一覧表（生活介護）'!$A$1:$AN$89</definedName>
    <definedName name="_xlnm.Print_Area" localSheetId="8">'勤務形態一覧表（認定指定就労移行支援）'!$A$1:$AN$82</definedName>
    <definedName name="_xlnm.Print_Area" localSheetId="4">'勤務形態一覧表（療養介護）'!$A$1:$AN$81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9" i="10" l="1"/>
  <c r="AG49" i="10"/>
  <c r="AD49" i="10"/>
  <c r="AA49" i="10"/>
  <c r="X49" i="10"/>
  <c r="U49" i="10"/>
  <c r="AJ48" i="10"/>
  <c r="AG48" i="10"/>
  <c r="AD48" i="10"/>
  <c r="AA48" i="10"/>
  <c r="X48" i="10"/>
  <c r="U48" i="10"/>
  <c r="AL46" i="10"/>
  <c r="AL50" i="10" s="1"/>
  <c r="AG46" i="10"/>
  <c r="AG50" i="10" s="1"/>
  <c r="AA46" i="10"/>
  <c r="AA50" i="10" s="1"/>
  <c r="U46" i="10"/>
  <c r="U50" i="10" s="1"/>
  <c r="O46" i="10"/>
  <c r="R49" i="10" s="1"/>
  <c r="I46" i="10"/>
  <c r="L48" i="10" s="1"/>
  <c r="E46" i="10"/>
  <c r="F48" i="10" s="1"/>
  <c r="C46" i="10"/>
  <c r="D49" i="10" s="1"/>
  <c r="AJ39" i="10"/>
  <c r="AJ38" i="10"/>
  <c r="AL38" i="10" s="1"/>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AK31" i="10" s="1"/>
  <c r="AL31" i="10" s="1"/>
  <c r="K31" i="10"/>
  <c r="J31" i="10"/>
  <c r="I31" i="10"/>
  <c r="H31" i="10"/>
  <c r="G31" i="10"/>
  <c r="F31" i="10"/>
  <c r="AK30" i="10"/>
  <c r="AL30" i="10" s="1"/>
  <c r="AK29" i="10"/>
  <c r="AL29" i="10" s="1"/>
  <c r="AK28" i="10"/>
  <c r="AL28" i="10" s="1"/>
  <c r="AK27" i="10"/>
  <c r="AL27" i="10" s="1"/>
  <c r="AK26" i="10"/>
  <c r="AL26" i="10" s="1"/>
  <c r="AK25" i="10"/>
  <c r="AL25" i="10" s="1"/>
  <c r="AK24" i="10"/>
  <c r="AL24" i="10" s="1"/>
  <c r="AK23" i="10"/>
  <c r="AL23" i="10" s="1"/>
  <c r="AK22" i="10"/>
  <c r="AL22" i="10" s="1"/>
  <c r="AK21" i="10"/>
  <c r="AL21" i="10" s="1"/>
  <c r="AK20" i="10"/>
  <c r="AL20" i="10" s="1"/>
  <c r="AK19" i="10"/>
  <c r="AL19" i="10" s="1"/>
  <c r="AK18" i="10"/>
  <c r="AL18" i="10" s="1"/>
  <c r="AK17" i="10"/>
  <c r="AL17" i="10" s="1"/>
  <c r="AK16" i="10"/>
  <c r="AL16" i="10" s="1"/>
  <c r="AK15" i="10"/>
  <c r="AL15" i="10" s="1"/>
  <c r="AK14" i="10"/>
  <c r="AL14" i="10" s="1"/>
  <c r="AK13" i="10"/>
  <c r="AL13" i="10" s="1"/>
  <c r="AK12" i="10"/>
  <c r="AL12" i="10" s="1"/>
  <c r="AK11" i="10"/>
  <c r="AL11" i="10" s="1"/>
  <c r="AJ10" i="10"/>
  <c r="AI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H10" i="10" s="1"/>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G50" i="9"/>
  <c r="AD50" i="9"/>
  <c r="AA50" i="9"/>
  <c r="X50" i="9"/>
  <c r="U50" i="9"/>
  <c r="AG49" i="9"/>
  <c r="AD49" i="9"/>
  <c r="AA49" i="9"/>
  <c r="X49" i="9"/>
  <c r="U49" i="9"/>
  <c r="AL47" i="9"/>
  <c r="AL51" i="9" s="1"/>
  <c r="AG47" i="9"/>
  <c r="AG51" i="9" s="1"/>
  <c r="AA47" i="9"/>
  <c r="AA51" i="9" s="1"/>
  <c r="U47" i="9"/>
  <c r="U51" i="9" s="1"/>
  <c r="O47" i="9"/>
  <c r="R50" i="9" s="1"/>
  <c r="I47" i="9"/>
  <c r="L50" i="9" s="1"/>
  <c r="E47" i="9"/>
  <c r="F50" i="9" s="1"/>
  <c r="C47" i="9"/>
  <c r="C50" i="9" s="1"/>
  <c r="AJ40" i="9"/>
  <c r="AL39" i="9" s="1"/>
  <c r="AJ39" i="9"/>
  <c r="AJ31" i="9"/>
  <c r="AI31" i="9"/>
  <c r="AH31" i="9"/>
  <c r="AG31" i="9"/>
  <c r="AF31" i="9"/>
  <c r="AE31" i="9"/>
  <c r="AD31" i="9"/>
  <c r="AC31" i="9"/>
  <c r="AB31" i="9"/>
  <c r="AA31" i="9"/>
  <c r="Z31" i="9"/>
  <c r="Y31" i="9"/>
  <c r="X31" i="9"/>
  <c r="W31" i="9"/>
  <c r="V31" i="9"/>
  <c r="U31" i="9"/>
  <c r="T31" i="9"/>
  <c r="S31" i="9"/>
  <c r="R31" i="9"/>
  <c r="Q31" i="9"/>
  <c r="P31" i="9"/>
  <c r="O31" i="9"/>
  <c r="N31" i="9"/>
  <c r="M31" i="9"/>
  <c r="L31" i="9"/>
  <c r="AK31" i="9" s="1"/>
  <c r="AL31" i="9" s="1"/>
  <c r="K31" i="9"/>
  <c r="J31" i="9"/>
  <c r="I31" i="9"/>
  <c r="H31" i="9"/>
  <c r="G31" i="9"/>
  <c r="F31" i="9"/>
  <c r="AK30" i="9"/>
  <c r="AL30" i="9" s="1"/>
  <c r="AK29" i="9"/>
  <c r="AL29" i="9" s="1"/>
  <c r="AK28" i="9"/>
  <c r="AL28" i="9" s="1"/>
  <c r="AK27" i="9"/>
  <c r="AL27" i="9" s="1"/>
  <c r="AK26" i="9"/>
  <c r="AL26" i="9" s="1"/>
  <c r="AK25" i="9"/>
  <c r="AL25" i="9" s="1"/>
  <c r="AK24" i="9"/>
  <c r="AL24" i="9" s="1"/>
  <c r="AK23" i="9"/>
  <c r="AL23" i="9" s="1"/>
  <c r="AK22" i="9"/>
  <c r="AL22" i="9" s="1"/>
  <c r="AK21" i="9"/>
  <c r="AL21" i="9" s="1"/>
  <c r="AK20" i="9"/>
  <c r="AL20" i="9" s="1"/>
  <c r="AK19" i="9"/>
  <c r="AL19" i="9" s="1"/>
  <c r="AK18" i="9"/>
  <c r="AL18" i="9" s="1"/>
  <c r="AK17" i="9"/>
  <c r="AL17" i="9" s="1"/>
  <c r="AL16" i="9"/>
  <c r="AK16" i="9"/>
  <c r="AK15" i="9"/>
  <c r="AL15" i="9" s="1"/>
  <c r="AK14" i="9"/>
  <c r="AL14" i="9" s="1"/>
  <c r="AK13" i="9"/>
  <c r="AL13" i="9" s="1"/>
  <c r="AK12" i="9"/>
  <c r="AL12" i="9" s="1"/>
  <c r="AK11" i="9"/>
  <c r="AL11" i="9" s="1"/>
  <c r="AJ10" i="9"/>
  <c r="AI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AH10" i="9" s="1"/>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AD49" i="8"/>
  <c r="AA49" i="8"/>
  <c r="X49" i="8"/>
  <c r="U49" i="8"/>
  <c r="AD48" i="8"/>
  <c r="AA48" i="8"/>
  <c r="X48" i="8"/>
  <c r="U48" i="8"/>
  <c r="AL46" i="8"/>
  <c r="AL50" i="8" s="1"/>
  <c r="AG46" i="8"/>
  <c r="AG50" i="8" s="1"/>
  <c r="AA46" i="8"/>
  <c r="AA50" i="8" s="1"/>
  <c r="U46" i="8"/>
  <c r="U50" i="8" s="1"/>
  <c r="O46" i="8"/>
  <c r="R49" i="8" s="1"/>
  <c r="I46" i="8"/>
  <c r="I50" i="8" s="1"/>
  <c r="E46" i="8"/>
  <c r="F48" i="8" s="1"/>
  <c r="C46" i="8"/>
  <c r="D49" i="8" s="1"/>
  <c r="AJ39" i="8"/>
  <c r="AJ38" i="8"/>
  <c r="AL38" i="8" s="1"/>
  <c r="AJ31" i="8"/>
  <c r="AI31" i="8"/>
  <c r="AH31" i="8"/>
  <c r="AG31" i="8"/>
  <c r="AF31" i="8"/>
  <c r="AE31" i="8"/>
  <c r="AD31" i="8"/>
  <c r="AC31" i="8"/>
  <c r="AB31" i="8"/>
  <c r="AA31" i="8"/>
  <c r="Z31" i="8"/>
  <c r="Y31" i="8"/>
  <c r="X31" i="8"/>
  <c r="W31" i="8"/>
  <c r="V31" i="8"/>
  <c r="U31" i="8"/>
  <c r="T31" i="8"/>
  <c r="S31" i="8"/>
  <c r="R31" i="8"/>
  <c r="Q31" i="8"/>
  <c r="P31" i="8"/>
  <c r="O31" i="8"/>
  <c r="N31" i="8"/>
  <c r="M31" i="8"/>
  <c r="L31" i="8"/>
  <c r="AK31" i="8" s="1"/>
  <c r="AL31" i="8" s="1"/>
  <c r="K31" i="8"/>
  <c r="J31" i="8"/>
  <c r="I31" i="8"/>
  <c r="H31" i="8"/>
  <c r="G31" i="8"/>
  <c r="F31" i="8"/>
  <c r="AK30" i="8"/>
  <c r="AL30" i="8" s="1"/>
  <c r="AK29" i="8"/>
  <c r="AL29" i="8" s="1"/>
  <c r="AK28" i="8"/>
  <c r="AL28" i="8" s="1"/>
  <c r="AK27" i="8"/>
  <c r="AL27" i="8" s="1"/>
  <c r="AK26" i="8"/>
  <c r="AL26" i="8" s="1"/>
  <c r="AK25" i="8"/>
  <c r="AL25" i="8" s="1"/>
  <c r="AK24" i="8"/>
  <c r="AL24" i="8" s="1"/>
  <c r="AK23" i="8"/>
  <c r="AL23" i="8" s="1"/>
  <c r="AK22" i="8"/>
  <c r="AL22" i="8" s="1"/>
  <c r="AK21" i="8"/>
  <c r="AL21" i="8" s="1"/>
  <c r="AK20" i="8"/>
  <c r="AL20" i="8" s="1"/>
  <c r="AK19" i="8"/>
  <c r="AL19" i="8" s="1"/>
  <c r="AK18" i="8"/>
  <c r="AL18" i="8" s="1"/>
  <c r="AK17" i="8"/>
  <c r="AL17" i="8" s="1"/>
  <c r="AK16" i="8"/>
  <c r="AL16" i="8" s="1"/>
  <c r="AK15" i="8"/>
  <c r="AL15" i="8" s="1"/>
  <c r="AK14" i="8"/>
  <c r="AL14" i="8" s="1"/>
  <c r="AK13" i="8"/>
  <c r="AL13" i="8" s="1"/>
  <c r="AK12" i="8"/>
  <c r="AL12" i="8" s="1"/>
  <c r="AK11" i="8"/>
  <c r="AL11" i="8" s="1"/>
  <c r="AJ10" i="8"/>
  <c r="AI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AH10" i="8" s="1"/>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AD49" i="7"/>
  <c r="AA49" i="7"/>
  <c r="X49" i="7"/>
  <c r="U49" i="7"/>
  <c r="AD48" i="7"/>
  <c r="AA48" i="7"/>
  <c r="X48" i="7"/>
  <c r="U48" i="7"/>
  <c r="AL46" i="7"/>
  <c r="AL50" i="7" s="1"/>
  <c r="AG46" i="7"/>
  <c r="AJ48" i="7" s="1"/>
  <c r="AA46" i="7"/>
  <c r="AA50" i="7" s="1"/>
  <c r="U46" i="7"/>
  <c r="U50" i="7" s="1"/>
  <c r="O46" i="7"/>
  <c r="R49" i="7" s="1"/>
  <c r="I46" i="7"/>
  <c r="I50" i="7" s="1"/>
  <c r="E46" i="7"/>
  <c r="F49" i="7" s="1"/>
  <c r="C46" i="7"/>
  <c r="D49" i="7" s="1"/>
  <c r="AJ39" i="7"/>
  <c r="AJ38" i="7"/>
  <c r="AL38" i="7" s="1"/>
  <c r="AJ31" i="7"/>
  <c r="AI31" i="7"/>
  <c r="AH31" i="7"/>
  <c r="AG31" i="7"/>
  <c r="AF31" i="7"/>
  <c r="AE31" i="7"/>
  <c r="AD31" i="7"/>
  <c r="AC31" i="7"/>
  <c r="AB31" i="7"/>
  <c r="AA31" i="7"/>
  <c r="Z31" i="7"/>
  <c r="Y31" i="7"/>
  <c r="X31" i="7"/>
  <c r="W31" i="7"/>
  <c r="V31" i="7"/>
  <c r="U31" i="7"/>
  <c r="T31" i="7"/>
  <c r="S31" i="7"/>
  <c r="R31" i="7"/>
  <c r="Q31" i="7"/>
  <c r="P31" i="7"/>
  <c r="O31" i="7"/>
  <c r="N31" i="7"/>
  <c r="M31" i="7"/>
  <c r="AK31" i="7" s="1"/>
  <c r="AL31" i="7" s="1"/>
  <c r="L31" i="7"/>
  <c r="K31" i="7"/>
  <c r="J31" i="7"/>
  <c r="I31" i="7"/>
  <c r="H31" i="7"/>
  <c r="G31" i="7"/>
  <c r="F31" i="7"/>
  <c r="AK30" i="7"/>
  <c r="AL30" i="7" s="1"/>
  <c r="AK29" i="7"/>
  <c r="AL29" i="7" s="1"/>
  <c r="AK28" i="7"/>
  <c r="AL28" i="7" s="1"/>
  <c r="AK27" i="7"/>
  <c r="AL27" i="7" s="1"/>
  <c r="AL26" i="7"/>
  <c r="AK26" i="7"/>
  <c r="AK25" i="7"/>
  <c r="AL25" i="7" s="1"/>
  <c r="AK24" i="7"/>
  <c r="AL24" i="7" s="1"/>
  <c r="AK23" i="7"/>
  <c r="AL23" i="7" s="1"/>
  <c r="AK22" i="7"/>
  <c r="AL22" i="7" s="1"/>
  <c r="AK21" i="7"/>
  <c r="AL21" i="7" s="1"/>
  <c r="AK20" i="7"/>
  <c r="AL20" i="7" s="1"/>
  <c r="AK19" i="7"/>
  <c r="AL19" i="7" s="1"/>
  <c r="AL18" i="7"/>
  <c r="AK18" i="7"/>
  <c r="AK17" i="7"/>
  <c r="AL17" i="7" s="1"/>
  <c r="AK16" i="7"/>
  <c r="AL16" i="7" s="1"/>
  <c r="AK15" i="7"/>
  <c r="AL15" i="7" s="1"/>
  <c r="AK14" i="7"/>
  <c r="AL14" i="7" s="1"/>
  <c r="AK13" i="7"/>
  <c r="AL13" i="7" s="1"/>
  <c r="AK12" i="7"/>
  <c r="AL12" i="7" s="1"/>
  <c r="AK11" i="7"/>
  <c r="AL11" i="7" s="1"/>
  <c r="AJ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I10" i="7" s="1"/>
  <c r="AJ9" i="7"/>
  <c r="AI9" i="7"/>
  <c r="AG9" i="7"/>
  <c r="AF9" i="7"/>
  <c r="AE9" i="7"/>
  <c r="AD9" i="7"/>
  <c r="AC9" i="7"/>
  <c r="AB9" i="7"/>
  <c r="AA9" i="7"/>
  <c r="Z9" i="7"/>
  <c r="Y9" i="7"/>
  <c r="X9" i="7"/>
  <c r="W9" i="7"/>
  <c r="V9" i="7"/>
  <c r="U9" i="7"/>
  <c r="T9" i="7"/>
  <c r="S9" i="7"/>
  <c r="R9" i="7"/>
  <c r="Q9" i="7"/>
  <c r="P9" i="7"/>
  <c r="O9" i="7"/>
  <c r="N9" i="7"/>
  <c r="M9" i="7"/>
  <c r="L9" i="7"/>
  <c r="K9" i="7"/>
  <c r="J9" i="7"/>
  <c r="I9" i="7"/>
  <c r="H9" i="7"/>
  <c r="G9" i="7"/>
  <c r="F9" i="7"/>
  <c r="AH9" i="7" s="1"/>
  <c r="AG49" i="6"/>
  <c r="AD49" i="6"/>
  <c r="AA49" i="6"/>
  <c r="X49" i="6"/>
  <c r="U49" i="6"/>
  <c r="AG48" i="6"/>
  <c r="AD48" i="6"/>
  <c r="AA48" i="6"/>
  <c r="X48" i="6"/>
  <c r="U48" i="6"/>
  <c r="AL46" i="6"/>
  <c r="AL50" i="6" s="1"/>
  <c r="AG46" i="6"/>
  <c r="AJ49" i="6" s="1"/>
  <c r="AA46" i="6"/>
  <c r="AA50" i="6" s="1"/>
  <c r="U46" i="6"/>
  <c r="U50" i="6" s="1"/>
  <c r="O46" i="6"/>
  <c r="R49" i="6" s="1"/>
  <c r="I46" i="6"/>
  <c r="I49" i="6" s="1"/>
  <c r="E46" i="6"/>
  <c r="F49" i="6" s="1"/>
  <c r="C46" i="6"/>
  <c r="C50" i="6" s="1"/>
  <c r="AJ39" i="6"/>
  <c r="AJ38" i="6"/>
  <c r="AL38"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K31" i="6" s="1"/>
  <c r="AL31" i="6" s="1"/>
  <c r="I31" i="6"/>
  <c r="H31" i="6"/>
  <c r="G31" i="6"/>
  <c r="F31" i="6"/>
  <c r="AK30" i="6"/>
  <c r="AL30" i="6" s="1"/>
  <c r="AK29" i="6"/>
  <c r="AL29" i="6" s="1"/>
  <c r="AK28" i="6"/>
  <c r="AL28" i="6" s="1"/>
  <c r="AK27" i="6"/>
  <c r="AL27" i="6" s="1"/>
  <c r="AK26" i="6"/>
  <c r="AL26" i="6" s="1"/>
  <c r="AK25" i="6"/>
  <c r="AL25" i="6" s="1"/>
  <c r="AL24" i="6"/>
  <c r="AK24" i="6"/>
  <c r="AK23" i="6"/>
  <c r="AL23" i="6" s="1"/>
  <c r="AK22" i="6"/>
  <c r="AL22" i="6" s="1"/>
  <c r="AK21" i="6"/>
  <c r="AL21" i="6" s="1"/>
  <c r="AK20" i="6"/>
  <c r="AL20" i="6" s="1"/>
  <c r="AK19" i="6"/>
  <c r="AL19" i="6" s="1"/>
  <c r="AK18" i="6"/>
  <c r="AL18" i="6" s="1"/>
  <c r="AK17" i="6"/>
  <c r="AL17" i="6" s="1"/>
  <c r="AL16" i="6"/>
  <c r="AK16" i="6"/>
  <c r="AK15" i="6"/>
  <c r="AL15" i="6" s="1"/>
  <c r="AK14" i="6"/>
  <c r="AL14" i="6" s="1"/>
  <c r="AK13" i="6"/>
  <c r="AL13" i="6" s="1"/>
  <c r="AK12" i="6"/>
  <c r="AL12" i="6" s="1"/>
  <c r="AK11" i="6"/>
  <c r="AL11" i="6" s="1"/>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F9" i="5"/>
  <c r="G9" i="5"/>
  <c r="H9" i="5"/>
  <c r="I9" i="5"/>
  <c r="J9" i="5"/>
  <c r="K9" i="5"/>
  <c r="L9" i="5"/>
  <c r="M9" i="5"/>
  <c r="N9" i="5"/>
  <c r="O9" i="5"/>
  <c r="P9" i="5"/>
  <c r="Q9" i="5"/>
  <c r="R9" i="5"/>
  <c r="S9" i="5"/>
  <c r="T9" i="5"/>
  <c r="U9" i="5"/>
  <c r="V9" i="5"/>
  <c r="W9" i="5"/>
  <c r="X9" i="5"/>
  <c r="Y9" i="5"/>
  <c r="Z9" i="5"/>
  <c r="AA9" i="5"/>
  <c r="AB9" i="5"/>
  <c r="AC9" i="5"/>
  <c r="AD9" i="5"/>
  <c r="AE9" i="5"/>
  <c r="AF9" i="5"/>
  <c r="AG9" i="5"/>
  <c r="AH9" i="5"/>
  <c r="AI9" i="5"/>
  <c r="AJ9" i="5"/>
  <c r="F10" i="5"/>
  <c r="AH10" i="5" s="1"/>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I10" i="5"/>
  <c r="AJ10" i="5"/>
  <c r="AK11" i="5"/>
  <c r="AL11" i="5"/>
  <c r="AK12" i="5"/>
  <c r="AL12" i="5"/>
  <c r="AK13" i="5"/>
  <c r="AL13" i="5"/>
  <c r="AK14" i="5"/>
  <c r="AL14" i="5"/>
  <c r="AK15" i="5"/>
  <c r="AL15" i="5"/>
  <c r="AK16" i="5"/>
  <c r="AL16" i="5" s="1"/>
  <c r="AK17" i="5"/>
  <c r="AL17" i="5"/>
  <c r="AK18" i="5"/>
  <c r="AL18" i="5"/>
  <c r="AK19" i="5"/>
  <c r="AL19" i="5"/>
  <c r="AK20" i="5"/>
  <c r="AL20" i="5"/>
  <c r="AK21" i="5"/>
  <c r="AL21" i="5"/>
  <c r="AK22" i="5"/>
  <c r="AL22" i="5"/>
  <c r="AK23" i="5"/>
  <c r="AL23" i="5"/>
  <c r="AK24" i="5"/>
  <c r="AL24" i="5" s="1"/>
  <c r="AK25" i="5"/>
  <c r="AL25" i="5"/>
  <c r="AK26" i="5"/>
  <c r="AL26" i="5"/>
  <c r="AK27" i="5"/>
  <c r="AL27" i="5"/>
  <c r="AK28" i="5"/>
  <c r="AL28" i="5"/>
  <c r="AK29" i="5"/>
  <c r="AL29" i="5"/>
  <c r="AK30" i="5"/>
  <c r="AL30" i="5"/>
  <c r="F31" i="5"/>
  <c r="AK31" i="5" s="1"/>
  <c r="AL31" i="5" s="1"/>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D43" i="5"/>
  <c r="AJ43" i="5" s="1"/>
  <c r="AL43" i="5" s="1"/>
  <c r="C56" i="5" s="1"/>
  <c r="E43" i="5"/>
  <c r="F43" i="5"/>
  <c r="I43" i="5"/>
  <c r="L43" i="5"/>
  <c r="O43" i="5"/>
  <c r="R43" i="5"/>
  <c r="U43" i="5"/>
  <c r="X43" i="5"/>
  <c r="AA43" i="5"/>
  <c r="AD43" i="5"/>
  <c r="AG43" i="5"/>
  <c r="AJ44" i="5"/>
  <c r="AM43" i="5" s="1"/>
  <c r="E56" i="5" s="1"/>
  <c r="AJ45" i="5"/>
  <c r="AJ46" i="5"/>
  <c r="AJ47" i="5"/>
  <c r="AJ48" i="5"/>
  <c r="AJ49" i="5"/>
  <c r="AJ50" i="5"/>
  <c r="AJ51" i="5"/>
  <c r="I56" i="5"/>
  <c r="O56" i="5"/>
  <c r="U56" i="5"/>
  <c r="AA56" i="5"/>
  <c r="AG56" i="5"/>
  <c r="C59" i="5"/>
  <c r="C61" i="5" s="1"/>
  <c r="E59" i="5"/>
  <c r="F61" i="5" s="1"/>
  <c r="I59" i="5"/>
  <c r="L61" i="5" s="1"/>
  <c r="O59" i="5"/>
  <c r="O63" i="5" s="1"/>
  <c r="U59" i="5"/>
  <c r="U63" i="5" s="1"/>
  <c r="AA59" i="5"/>
  <c r="AA63" i="5" s="1"/>
  <c r="AG59" i="5"/>
  <c r="AG63" i="5" s="1"/>
  <c r="AL59" i="5"/>
  <c r="AL63" i="5" s="1"/>
  <c r="E61" i="5"/>
  <c r="E62" i="5"/>
  <c r="I63" i="5"/>
  <c r="C65" i="5"/>
  <c r="C67" i="5" s="1"/>
  <c r="E65" i="5"/>
  <c r="E69" i="5" s="1"/>
  <c r="D67" i="5"/>
  <c r="C68" i="5"/>
  <c r="D68" i="5"/>
  <c r="E68" i="5"/>
  <c r="C69" i="5"/>
  <c r="E70" i="5"/>
  <c r="AG51" i="4"/>
  <c r="AD51" i="4"/>
  <c r="AA51" i="4"/>
  <c r="X51" i="4"/>
  <c r="U51" i="4"/>
  <c r="AG50" i="4"/>
  <c r="AD50" i="4"/>
  <c r="AA50" i="4"/>
  <c r="X50" i="4"/>
  <c r="U50" i="4"/>
  <c r="AL48" i="4"/>
  <c r="AL52" i="4" s="1"/>
  <c r="AG48" i="4"/>
  <c r="AJ51" i="4" s="1"/>
  <c r="AA48" i="4"/>
  <c r="AA52" i="4" s="1"/>
  <c r="U48" i="4"/>
  <c r="U52" i="4" s="1"/>
  <c r="O48" i="4"/>
  <c r="R51" i="4" s="1"/>
  <c r="I48" i="4"/>
  <c r="L51" i="4" s="1"/>
  <c r="E48" i="4"/>
  <c r="F51" i="4" s="1"/>
  <c r="C48" i="4"/>
  <c r="D51" i="4" s="1"/>
  <c r="AJ41" i="4"/>
  <c r="AJ40" i="4"/>
  <c r="AL40" i="4" s="1"/>
  <c r="AJ39" i="4"/>
  <c r="AL39" i="4" s="1"/>
  <c r="E45" i="4" s="1"/>
  <c r="AG38" i="4"/>
  <c r="AD38" i="4"/>
  <c r="AA38" i="4"/>
  <c r="X38" i="4"/>
  <c r="U38" i="4"/>
  <c r="R38" i="4"/>
  <c r="O38" i="4"/>
  <c r="AJ38" i="4" s="1"/>
  <c r="AL38" i="4" s="1"/>
  <c r="C45" i="4" s="1"/>
  <c r="L38" i="4"/>
  <c r="I38" i="4"/>
  <c r="F38" i="4"/>
  <c r="E38" i="4"/>
  <c r="D38" i="4"/>
  <c r="AJ31" i="4"/>
  <c r="AI31" i="4"/>
  <c r="AH31" i="4"/>
  <c r="AG31" i="4"/>
  <c r="AF31" i="4"/>
  <c r="AE31" i="4"/>
  <c r="AD31" i="4"/>
  <c r="AC31" i="4"/>
  <c r="AB31" i="4"/>
  <c r="AA31" i="4"/>
  <c r="Z31" i="4"/>
  <c r="Y31" i="4"/>
  <c r="X31" i="4"/>
  <c r="W31" i="4"/>
  <c r="V31" i="4"/>
  <c r="U31" i="4"/>
  <c r="T31" i="4"/>
  <c r="S31" i="4"/>
  <c r="R31" i="4"/>
  <c r="Q31" i="4"/>
  <c r="P31" i="4"/>
  <c r="O31" i="4"/>
  <c r="N31" i="4"/>
  <c r="M31" i="4"/>
  <c r="L31" i="4"/>
  <c r="AK31" i="4" s="1"/>
  <c r="AL31" i="4" s="1"/>
  <c r="K31" i="4"/>
  <c r="J31" i="4"/>
  <c r="I31" i="4"/>
  <c r="H31" i="4"/>
  <c r="G31" i="4"/>
  <c r="F31" i="4"/>
  <c r="AK30" i="4"/>
  <c r="AL30" i="4" s="1"/>
  <c r="AK29" i="4"/>
  <c r="AL29" i="4" s="1"/>
  <c r="AK28" i="4"/>
  <c r="AL28" i="4" s="1"/>
  <c r="AK27" i="4"/>
  <c r="AL27" i="4" s="1"/>
  <c r="AK26" i="4"/>
  <c r="AL26" i="4" s="1"/>
  <c r="AK25" i="4"/>
  <c r="AL25" i="4" s="1"/>
  <c r="AK24" i="4"/>
  <c r="AL24" i="4" s="1"/>
  <c r="AK23" i="4"/>
  <c r="AL23" i="4" s="1"/>
  <c r="AK22" i="4"/>
  <c r="AL22" i="4" s="1"/>
  <c r="AK21" i="4"/>
  <c r="AL21" i="4" s="1"/>
  <c r="AK20" i="4"/>
  <c r="AL20" i="4" s="1"/>
  <c r="AK19" i="4"/>
  <c r="AL19" i="4" s="1"/>
  <c r="AK18" i="4"/>
  <c r="AL18" i="4" s="1"/>
  <c r="AK17" i="4"/>
  <c r="AL17" i="4" s="1"/>
  <c r="AK16" i="4"/>
  <c r="AL16" i="4" s="1"/>
  <c r="AK15" i="4"/>
  <c r="AL15" i="4" s="1"/>
  <c r="AK14" i="4"/>
  <c r="AL14" i="4" s="1"/>
  <c r="AK13" i="4"/>
  <c r="AL13" i="4" s="1"/>
  <c r="AK12" i="4"/>
  <c r="AL12" i="4" s="1"/>
  <c r="AK11" i="4"/>
  <c r="AL11" i="4" s="1"/>
  <c r="AJ10" i="4"/>
  <c r="AI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H10" i="4" s="1"/>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AG49" i="3"/>
  <c r="AD49" i="3"/>
  <c r="AA49" i="3"/>
  <c r="X49" i="3"/>
  <c r="U49" i="3"/>
  <c r="AG48" i="3"/>
  <c r="AD48" i="3"/>
  <c r="AA48" i="3"/>
  <c r="X48" i="3"/>
  <c r="U48" i="3"/>
  <c r="AL46" i="3"/>
  <c r="AL50" i="3" s="1"/>
  <c r="AG46" i="3"/>
  <c r="AG50" i="3" s="1"/>
  <c r="AA46" i="3"/>
  <c r="AA50" i="3" s="1"/>
  <c r="U46" i="3"/>
  <c r="U50" i="3" s="1"/>
  <c r="O46" i="3"/>
  <c r="R49" i="3" s="1"/>
  <c r="I46" i="3"/>
  <c r="I50" i="3" s="1"/>
  <c r="E46" i="3"/>
  <c r="E48" i="3" s="1"/>
  <c r="C46" i="3"/>
  <c r="D49" i="3" s="1"/>
  <c r="AJ39" i="3"/>
  <c r="AJ38" i="3"/>
  <c r="AL38"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K30" i="3"/>
  <c r="AL30" i="3" s="1"/>
  <c r="AK29" i="3"/>
  <c r="AL29" i="3" s="1"/>
  <c r="AK28" i="3"/>
  <c r="AL28" i="3" s="1"/>
  <c r="AK27" i="3"/>
  <c r="AL27" i="3" s="1"/>
  <c r="AK26" i="3"/>
  <c r="AL26" i="3" s="1"/>
  <c r="AK25" i="3"/>
  <c r="AL25" i="3" s="1"/>
  <c r="AK24" i="3"/>
  <c r="AL24" i="3" s="1"/>
  <c r="AK23" i="3"/>
  <c r="AL23" i="3" s="1"/>
  <c r="AK22" i="3"/>
  <c r="AL22" i="3" s="1"/>
  <c r="AK21" i="3"/>
  <c r="AL21" i="3" s="1"/>
  <c r="AK20" i="3"/>
  <c r="AL20" i="3" s="1"/>
  <c r="AK19" i="3"/>
  <c r="AL19" i="3" s="1"/>
  <c r="AK18" i="3"/>
  <c r="AL18" i="3" s="1"/>
  <c r="AK17" i="3"/>
  <c r="AL17" i="3" s="1"/>
  <c r="AK16" i="3"/>
  <c r="AL16" i="3" s="1"/>
  <c r="AK15" i="3"/>
  <c r="AL15" i="3" s="1"/>
  <c r="AK14" i="3"/>
  <c r="AL14" i="3" s="1"/>
  <c r="AK13" i="3"/>
  <c r="AL13" i="3" s="1"/>
  <c r="AK12" i="3"/>
  <c r="AL12" i="3" s="1"/>
  <c r="AK11" i="3"/>
  <c r="AL11" i="3" s="1"/>
  <c r="AJ10" i="3"/>
  <c r="AI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AD56" i="2"/>
  <c r="AA56" i="2"/>
  <c r="X56" i="2"/>
  <c r="U56" i="2"/>
  <c r="AD55" i="2"/>
  <c r="AA55" i="2"/>
  <c r="X55" i="2"/>
  <c r="U55" i="2"/>
  <c r="AL53" i="2"/>
  <c r="AL57" i="2" s="1"/>
  <c r="AG53" i="2"/>
  <c r="AJ55" i="2" s="1"/>
  <c r="AA53" i="2"/>
  <c r="AA57" i="2" s="1"/>
  <c r="U53" i="2"/>
  <c r="U57" i="2" s="1"/>
  <c r="O53" i="2"/>
  <c r="R56" i="2" s="1"/>
  <c r="I53" i="2"/>
  <c r="I56" i="2" s="1"/>
  <c r="E53" i="2"/>
  <c r="E55" i="2" s="1"/>
  <c r="C53" i="2"/>
  <c r="C57" i="2" s="1"/>
  <c r="AJ46" i="2"/>
  <c r="AJ45" i="2"/>
  <c r="AJ44" i="2"/>
  <c r="AJ43" i="2"/>
  <c r="AJ42" i="2"/>
  <c r="AJ41" i="2"/>
  <c r="AJ40" i="2"/>
  <c r="AJ39" i="2"/>
  <c r="AG38" i="2"/>
  <c r="AD38" i="2"/>
  <c r="AA38" i="2"/>
  <c r="AJ38" i="2" s="1"/>
  <c r="X38" i="2"/>
  <c r="U38" i="2"/>
  <c r="R38" i="2"/>
  <c r="O38" i="2"/>
  <c r="L38" i="2"/>
  <c r="I38" i="2"/>
  <c r="F38" i="2"/>
  <c r="E38" i="2"/>
  <c r="D38" i="2"/>
  <c r="AJ31" i="2"/>
  <c r="AI31" i="2"/>
  <c r="AH31" i="2"/>
  <c r="AG31" i="2"/>
  <c r="AF31" i="2"/>
  <c r="AE31" i="2"/>
  <c r="AD31" i="2"/>
  <c r="AC31" i="2"/>
  <c r="AB31" i="2"/>
  <c r="AA31" i="2"/>
  <c r="Z31" i="2"/>
  <c r="Y31" i="2"/>
  <c r="X31" i="2"/>
  <c r="W31" i="2"/>
  <c r="V31" i="2"/>
  <c r="U31" i="2"/>
  <c r="T31" i="2"/>
  <c r="S31" i="2"/>
  <c r="R31" i="2"/>
  <c r="Q31" i="2"/>
  <c r="P31" i="2"/>
  <c r="AK31" i="2" s="1"/>
  <c r="AL31" i="2" s="1"/>
  <c r="O31" i="2"/>
  <c r="N31" i="2"/>
  <c r="M31" i="2"/>
  <c r="L31" i="2"/>
  <c r="K31" i="2"/>
  <c r="J31" i="2"/>
  <c r="I31" i="2"/>
  <c r="H31" i="2"/>
  <c r="G31" i="2"/>
  <c r="F31" i="2"/>
  <c r="AK30" i="2"/>
  <c r="AL30" i="2" s="1"/>
  <c r="AK29" i="2"/>
  <c r="AL29" i="2" s="1"/>
  <c r="AK28" i="2"/>
  <c r="AL28" i="2" s="1"/>
  <c r="AL27" i="2"/>
  <c r="AK27" i="2"/>
  <c r="AK26" i="2"/>
  <c r="AL26" i="2" s="1"/>
  <c r="AK25" i="2"/>
  <c r="AL25" i="2" s="1"/>
  <c r="AK24" i="2"/>
  <c r="AL24" i="2" s="1"/>
  <c r="AK23" i="2"/>
  <c r="AL23" i="2" s="1"/>
  <c r="AK22" i="2"/>
  <c r="AL22" i="2" s="1"/>
  <c r="AK21" i="2"/>
  <c r="AL21" i="2" s="1"/>
  <c r="AK20" i="2"/>
  <c r="AL20" i="2" s="1"/>
  <c r="AL19" i="2"/>
  <c r="AK19" i="2"/>
  <c r="AK18" i="2"/>
  <c r="AL18" i="2" s="1"/>
  <c r="AK17" i="2"/>
  <c r="AL17" i="2" s="1"/>
  <c r="AK16" i="2"/>
  <c r="AL16" i="2" s="1"/>
  <c r="AK15" i="2"/>
  <c r="AL15" i="2" s="1"/>
  <c r="AK14" i="2"/>
  <c r="AL14" i="2" s="1"/>
  <c r="AK13" i="2"/>
  <c r="AL13" i="2" s="1"/>
  <c r="AK12" i="2"/>
  <c r="AL12" i="2" s="1"/>
  <c r="AL11" i="2"/>
  <c r="AK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H10" i="2" s="1"/>
  <c r="AG9" i="2"/>
  <c r="AF9" i="2"/>
  <c r="AE9" i="2"/>
  <c r="AD9" i="2"/>
  <c r="AC9" i="2"/>
  <c r="AB9" i="2"/>
  <c r="AA9" i="2"/>
  <c r="Z9" i="2"/>
  <c r="Y9" i="2"/>
  <c r="X9" i="2"/>
  <c r="W9" i="2"/>
  <c r="V9" i="2"/>
  <c r="U9" i="2"/>
  <c r="T9" i="2"/>
  <c r="S9" i="2"/>
  <c r="R9" i="2"/>
  <c r="Q9" i="2"/>
  <c r="P9" i="2"/>
  <c r="O9" i="2"/>
  <c r="N9" i="2"/>
  <c r="M9" i="2"/>
  <c r="L9" i="2"/>
  <c r="K9" i="2"/>
  <c r="J9" i="2"/>
  <c r="I9" i="2"/>
  <c r="H9" i="2"/>
  <c r="G9" i="2"/>
  <c r="F9" i="2"/>
  <c r="AJ9" i="2" s="1"/>
  <c r="AL45" i="1"/>
  <c r="AL49" i="1" s="1"/>
  <c r="AG45" i="1"/>
  <c r="AG49" i="1" s="1"/>
  <c r="AA45" i="1"/>
  <c r="AA49" i="1" s="1"/>
  <c r="U45" i="1"/>
  <c r="U49" i="1" s="1"/>
  <c r="O45" i="1"/>
  <c r="R48" i="1" s="1"/>
  <c r="I45" i="1"/>
  <c r="L48" i="1" s="1"/>
  <c r="E45" i="1"/>
  <c r="E47" i="1" s="1"/>
  <c r="C45" i="1"/>
  <c r="D48" i="1" s="1"/>
  <c r="AJ39" i="1"/>
  <c r="AJ38" i="1"/>
  <c r="AL38" i="1" s="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AK31" i="1" s="1"/>
  <c r="AL31" i="1" s="1"/>
  <c r="AK30" i="1"/>
  <c r="AL30" i="1" s="1"/>
  <c r="AK29" i="1"/>
  <c r="AL29" i="1" s="1"/>
  <c r="AK28" i="1"/>
  <c r="AL28" i="1" s="1"/>
  <c r="AK27" i="1"/>
  <c r="AL27" i="1" s="1"/>
  <c r="AL26" i="1"/>
  <c r="AK26" i="1"/>
  <c r="AK25" i="1"/>
  <c r="AL25" i="1" s="1"/>
  <c r="AK24" i="1"/>
  <c r="AL24" i="1" s="1"/>
  <c r="AL23" i="1"/>
  <c r="AK23" i="1"/>
  <c r="AK22" i="1"/>
  <c r="AL22" i="1" s="1"/>
  <c r="AK21" i="1"/>
  <c r="AL21" i="1" s="1"/>
  <c r="AK20" i="1"/>
  <c r="AL20" i="1" s="1"/>
  <c r="AK19" i="1"/>
  <c r="AL19" i="1" s="1"/>
  <c r="AL18" i="1"/>
  <c r="AK18" i="1"/>
  <c r="AK17" i="1"/>
  <c r="AL17" i="1" s="1"/>
  <c r="AK16" i="1"/>
  <c r="AL16" i="1" s="1"/>
  <c r="AL15" i="1"/>
  <c r="AK15" i="1"/>
  <c r="AK14" i="1"/>
  <c r="AL14" i="1" s="1"/>
  <c r="AK13" i="1"/>
  <c r="AL13" i="1" s="1"/>
  <c r="AK12" i="1"/>
  <c r="AL12" i="1" s="1"/>
  <c r="AK11" i="1"/>
  <c r="AL11" i="1" s="1"/>
  <c r="AJ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I10" i="1" s="1"/>
  <c r="AJ9" i="1"/>
  <c r="AI9" i="1"/>
  <c r="AG9" i="1"/>
  <c r="AF9" i="1"/>
  <c r="AE9" i="1"/>
  <c r="AD9" i="1"/>
  <c r="AC9" i="1"/>
  <c r="AB9" i="1"/>
  <c r="AA9" i="1"/>
  <c r="Z9" i="1"/>
  <c r="Y9" i="1"/>
  <c r="X9" i="1"/>
  <c r="W9" i="1"/>
  <c r="V9" i="1"/>
  <c r="U9" i="1"/>
  <c r="T9" i="1"/>
  <c r="S9" i="1"/>
  <c r="R9" i="1"/>
  <c r="Q9" i="1"/>
  <c r="P9" i="1"/>
  <c r="O9" i="1"/>
  <c r="N9" i="1"/>
  <c r="M9" i="1"/>
  <c r="L9" i="1"/>
  <c r="K9" i="1"/>
  <c r="J9" i="1"/>
  <c r="I9" i="1"/>
  <c r="H9" i="1"/>
  <c r="G9" i="1"/>
  <c r="F9" i="1"/>
  <c r="AH9" i="1" s="1"/>
  <c r="E43" i="10" l="1"/>
  <c r="C43" i="10"/>
  <c r="AL48" i="10"/>
  <c r="AL49" i="10"/>
  <c r="F49" i="10"/>
  <c r="I49" i="10"/>
  <c r="L49" i="10"/>
  <c r="O48" i="10"/>
  <c r="O49" i="10"/>
  <c r="AM48" i="10"/>
  <c r="AM49" i="10"/>
  <c r="C48" i="10"/>
  <c r="C49" i="10"/>
  <c r="C50" i="10"/>
  <c r="D48" i="10"/>
  <c r="E50" i="10"/>
  <c r="E48" i="10"/>
  <c r="E49" i="10"/>
  <c r="I50" i="10"/>
  <c r="O50" i="10"/>
  <c r="I48" i="10"/>
  <c r="R48" i="10"/>
  <c r="E44" i="9"/>
  <c r="C44" i="9"/>
  <c r="AL50" i="9"/>
  <c r="AM50" i="9"/>
  <c r="C51" i="9"/>
  <c r="E51" i="9"/>
  <c r="E49" i="9"/>
  <c r="E50" i="9"/>
  <c r="I51" i="9"/>
  <c r="F49" i="9"/>
  <c r="O51" i="9"/>
  <c r="D50" i="9"/>
  <c r="I49" i="9"/>
  <c r="I50" i="9"/>
  <c r="D49" i="9"/>
  <c r="L49" i="9"/>
  <c r="AJ49" i="9"/>
  <c r="AJ50" i="9"/>
  <c r="AL49" i="9"/>
  <c r="AM49" i="9"/>
  <c r="C49" i="9"/>
  <c r="O49" i="9"/>
  <c r="O50" i="9"/>
  <c r="R49" i="9"/>
  <c r="E43" i="8"/>
  <c r="C43" i="8"/>
  <c r="AJ48" i="8"/>
  <c r="AJ49" i="8"/>
  <c r="AL49" i="8"/>
  <c r="AM48" i="8"/>
  <c r="C49" i="8"/>
  <c r="E50" i="8"/>
  <c r="E49" i="8"/>
  <c r="O50" i="8"/>
  <c r="I48" i="8"/>
  <c r="I49" i="8"/>
  <c r="L48" i="8"/>
  <c r="L49" i="8"/>
  <c r="AG48" i="8"/>
  <c r="AG49" i="8"/>
  <c r="C48" i="8"/>
  <c r="D48" i="8"/>
  <c r="E48" i="8"/>
  <c r="F49" i="8"/>
  <c r="O48" i="8"/>
  <c r="O49" i="8"/>
  <c r="AL48" i="8"/>
  <c r="AM49" i="8"/>
  <c r="C50" i="8"/>
  <c r="R48" i="8"/>
  <c r="I43" i="7"/>
  <c r="E43" i="7"/>
  <c r="C43" i="7"/>
  <c r="AG48" i="7"/>
  <c r="AG49" i="7"/>
  <c r="AJ49" i="7"/>
  <c r="AL49" i="7"/>
  <c r="AM49" i="7"/>
  <c r="C49" i="7"/>
  <c r="E50" i="7"/>
  <c r="E48" i="7"/>
  <c r="O50" i="7"/>
  <c r="I48" i="7"/>
  <c r="I49" i="7"/>
  <c r="F48" i="7"/>
  <c r="L48" i="7"/>
  <c r="L49" i="7"/>
  <c r="C50" i="7"/>
  <c r="D48" i="7"/>
  <c r="AH10" i="7"/>
  <c r="O48" i="7"/>
  <c r="O49" i="7"/>
  <c r="AG50" i="7"/>
  <c r="AL48" i="7"/>
  <c r="AM48" i="7"/>
  <c r="C48" i="7"/>
  <c r="E49" i="7"/>
  <c r="R48" i="7"/>
  <c r="AL49" i="6"/>
  <c r="AM49" i="6"/>
  <c r="C49" i="6"/>
  <c r="D49" i="6"/>
  <c r="E49" i="6"/>
  <c r="O50" i="6"/>
  <c r="L48" i="6"/>
  <c r="L49" i="6"/>
  <c r="C48" i="6"/>
  <c r="D48" i="6"/>
  <c r="E48" i="6"/>
  <c r="F48" i="6"/>
  <c r="I48" i="6"/>
  <c r="O48" i="6"/>
  <c r="O49" i="6"/>
  <c r="AG50" i="6"/>
  <c r="AJ48" i="6"/>
  <c r="AL48" i="6"/>
  <c r="AM48" i="6"/>
  <c r="E50" i="6"/>
  <c r="I50" i="6"/>
  <c r="R48" i="6"/>
  <c r="F68" i="5"/>
  <c r="E63" i="5"/>
  <c r="D62" i="5"/>
  <c r="D61" i="5"/>
  <c r="C62" i="5"/>
  <c r="AM61" i="5"/>
  <c r="C63" i="5"/>
  <c r="AM62" i="5"/>
  <c r="AJ62" i="5"/>
  <c r="AL61" i="5"/>
  <c r="AL62" i="5"/>
  <c r="E67" i="5"/>
  <c r="AA61" i="5"/>
  <c r="F67" i="5"/>
  <c r="AG61" i="5"/>
  <c r="AA62" i="5"/>
  <c r="X62" i="5"/>
  <c r="AJ61" i="5"/>
  <c r="AG62" i="5"/>
  <c r="AD61" i="5"/>
  <c r="X61" i="5"/>
  <c r="AD62" i="5"/>
  <c r="U62" i="5"/>
  <c r="U61" i="5"/>
  <c r="R62" i="5"/>
  <c r="R61" i="5"/>
  <c r="O62" i="5"/>
  <c r="O61" i="5"/>
  <c r="I62" i="5"/>
  <c r="I61" i="5"/>
  <c r="L62" i="5"/>
  <c r="F62" i="5"/>
  <c r="AL51" i="4"/>
  <c r="AM50" i="4"/>
  <c r="C52" i="4"/>
  <c r="E52" i="4"/>
  <c r="I52" i="4"/>
  <c r="F50" i="4"/>
  <c r="O52" i="4"/>
  <c r="I50" i="4"/>
  <c r="I51" i="4"/>
  <c r="L50" i="4"/>
  <c r="C50" i="4"/>
  <c r="D50" i="4"/>
  <c r="E50" i="4"/>
  <c r="O50" i="4"/>
  <c r="O51" i="4"/>
  <c r="AG52" i="4"/>
  <c r="AJ50" i="4"/>
  <c r="AL50" i="4"/>
  <c r="AM51" i="4"/>
  <c r="C51" i="4"/>
  <c r="E51" i="4"/>
  <c r="R50" i="4"/>
  <c r="E43" i="3"/>
  <c r="C43" i="3"/>
  <c r="AJ49" i="3"/>
  <c r="AM48" i="3"/>
  <c r="AM49" i="3"/>
  <c r="C48" i="3"/>
  <c r="C49" i="3"/>
  <c r="C50" i="3"/>
  <c r="D48" i="3"/>
  <c r="E50" i="3"/>
  <c r="AJ48" i="3"/>
  <c r="AL48" i="3"/>
  <c r="E49" i="3"/>
  <c r="F48" i="3"/>
  <c r="F49" i="3"/>
  <c r="I48" i="3"/>
  <c r="I49" i="3"/>
  <c r="L48" i="3"/>
  <c r="L49" i="3"/>
  <c r="AL49" i="3"/>
  <c r="O50" i="3"/>
  <c r="O48" i="3"/>
  <c r="O49" i="3"/>
  <c r="R48" i="3"/>
  <c r="AL38" i="2"/>
  <c r="C51" i="2" s="1"/>
  <c r="AM38" i="2"/>
  <c r="E51" i="2" s="1"/>
  <c r="AG55" i="2"/>
  <c r="AG56" i="2"/>
  <c r="AJ56" i="2"/>
  <c r="I57" i="2"/>
  <c r="C55" i="2"/>
  <c r="D55" i="2"/>
  <c r="F55" i="2"/>
  <c r="F56" i="2"/>
  <c r="AI10" i="2"/>
  <c r="I55" i="2"/>
  <c r="AI9" i="2"/>
  <c r="AJ10" i="2"/>
  <c r="L55" i="2"/>
  <c r="L56" i="2"/>
  <c r="AL55" i="2"/>
  <c r="AM55" i="2"/>
  <c r="C56" i="2"/>
  <c r="D56" i="2"/>
  <c r="E56" i="2"/>
  <c r="O57" i="2"/>
  <c r="AH9" i="2"/>
  <c r="O55" i="2"/>
  <c r="O56" i="2"/>
  <c r="AG57" i="2"/>
  <c r="AL56" i="2"/>
  <c r="AM56" i="2"/>
  <c r="E57" i="2"/>
  <c r="R55" i="2"/>
  <c r="I43" i="1"/>
  <c r="E43" i="1"/>
  <c r="C43" i="1"/>
  <c r="AD48" i="1"/>
  <c r="AM48" i="1"/>
  <c r="U47" i="1"/>
  <c r="U48" i="1"/>
  <c r="X47" i="1"/>
  <c r="AA47" i="1"/>
  <c r="AA48" i="1"/>
  <c r="AD47" i="1"/>
  <c r="AM47" i="1"/>
  <c r="C47" i="1"/>
  <c r="C48" i="1"/>
  <c r="C49" i="1"/>
  <c r="D47" i="1"/>
  <c r="E49" i="1"/>
  <c r="O49" i="1"/>
  <c r="X48" i="1"/>
  <c r="AJ48" i="1"/>
  <c r="AL48" i="1"/>
  <c r="I49" i="1"/>
  <c r="F47" i="1"/>
  <c r="I47" i="1"/>
  <c r="I48" i="1"/>
  <c r="AG47" i="1"/>
  <c r="AG48" i="1"/>
  <c r="AJ47" i="1"/>
  <c r="AL47" i="1"/>
  <c r="E48" i="1"/>
  <c r="F48" i="1"/>
  <c r="L47" i="1"/>
  <c r="O47" i="1"/>
  <c r="O48" i="1"/>
  <c r="R47" i="1"/>
</calcChain>
</file>

<file path=xl/sharedStrings.xml><?xml version="1.0" encoding="utf-8"?>
<sst xmlns="http://schemas.openxmlformats.org/spreadsheetml/2006/main" count="1119" uniqueCount="139">
  <si>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</si>
  <si>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</si>
  <si>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療養介護</t>
    <rPh sb="0" eb="2">
      <t>リョウヨウ</t>
    </rPh>
    <rPh sb="2" eb="4">
      <t>カイゴ</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</si>
  <si>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</si>
  <si>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</si>
  <si>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</si>
  <si>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</si>
  <si>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</si>
  <si>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</si>
  <si>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</si>
  <si>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</si>
  <si>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</si>
  <si>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</si>
  <si>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</si>
  <si>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</si>
  <si>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</si>
  <si>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</si>
  <si>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</si>
  <si>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</si>
  <si>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</si>
  <si>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</si>
  <si>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</si>
  <si>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</si>
  <si>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</si>
  <si>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</si>
  <si>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</si>
  <si>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</si>
  <si>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</si>
  <si>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</si>
  <si>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</si>
  <si>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</si>
  <si>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医師</t>
    <rPh sb="0" eb="2">
      <t>イシ</t>
    </rPh>
    <phoneticPr fontId="14"/>
  </si>
  <si>
    <t>C</t>
  </si>
  <si>
    <t>看護職員</t>
    <rPh sb="0" eb="4">
      <t>カンゴショクイン</t>
    </rPh>
    <phoneticPr fontId="14"/>
  </si>
  <si>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</si>
  <si>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</si>
  <si>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</si>
  <si>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</si>
  <si>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</si>
  <si>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</si>
  <si>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</si>
  <si>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</si>
  <si>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</si>
  <si>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</si>
  <si>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生活支援員</t>
    <rPh sb="0" eb="5">
      <t>セイカツシエンイン</t>
    </rPh>
    <phoneticPr fontId="14"/>
  </si>
  <si>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</si>
  <si>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</si>
  <si>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</si>
  <si>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</si>
  <si>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</si>
  <si>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</si>
  <si>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</si>
  <si>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</si>
  <si>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</si>
  <si>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</si>
  <si>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</si>
  <si>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</si>
  <si>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</si>
  <si>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</si>
  <si>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</si>
  <si>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</si>
  <si>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</si>
  <si>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</si>
  <si>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</si>
  <si>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</si>
  <si>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</si>
  <si>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</si>
  <si>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</si>
  <si>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</si>
  <si>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</si>
  <si>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</si>
  <si>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</si>
  <si>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</si>
  <si>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</si>
  <si>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</si>
  <si>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</si>
  <si>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</si>
  <si>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</si>
  <si>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</si>
  <si>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</si>
  <si>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</si>
  <si>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</si>
  <si>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</si>
  <si>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</si>
  <si>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</si>
  <si>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</si>
  <si>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生活介護</t>
    <rPh sb="0" eb="2">
      <t>セイカツ</t>
    </rPh>
    <rPh sb="2" eb="4">
      <t>カイゴ</t>
    </rPh>
    <phoneticPr fontId="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</si>
  <si>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</si>
  <si>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</si>
  <si>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14"/>
  </si>
  <si>
    <t>　区分３の延べ利用者数</t>
    <rPh sb="1" eb="3">
      <t>クブン</t>
    </rPh>
    <rPh sb="5" eb="6">
      <t>ノ</t>
    </rPh>
    <rPh sb="7" eb="11">
      <t>リヨウシャスウ</t>
    </rPh>
    <phoneticPr fontId="14"/>
  </si>
  <si>
    <t>　区分４の延べ利用者数</t>
    <rPh sb="1" eb="3">
      <t>クブン</t>
    </rPh>
    <rPh sb="5" eb="6">
      <t>ノ</t>
    </rPh>
    <rPh sb="7" eb="11">
      <t>リヨウシャスウ</t>
    </rPh>
    <phoneticPr fontId="14"/>
  </si>
  <si>
    <t>　区分５の延べ利用者数</t>
    <rPh sb="1" eb="3">
      <t>クブン</t>
    </rPh>
    <rPh sb="5" eb="6">
      <t>ノ</t>
    </rPh>
    <rPh sb="7" eb="11">
      <t>リヨウシャスウ</t>
    </rPh>
    <phoneticPr fontId="14"/>
  </si>
  <si>
    <t>　区分６の延べ利用者数</t>
    <rPh sb="1" eb="3">
      <t>クブン</t>
    </rPh>
    <rPh sb="5" eb="6">
      <t>ノ</t>
    </rPh>
    <rPh sb="7" eb="11">
      <t>リヨウシャスウ</t>
    </rPh>
    <phoneticPr fontId="14"/>
  </si>
  <si>
    <t>所要時間５時間未満の利用者数</t>
    <rPh sb="0" eb="2">
      <t>ショヨウ</t>
    </rPh>
    <rPh sb="2" eb="4">
      <t>ジカン</t>
    </rPh>
    <rPh sb="5" eb="7">
      <t>ジカン</t>
    </rPh>
    <rPh sb="7" eb="9">
      <t>ミマン</t>
    </rPh>
    <rPh sb="10" eb="13">
      <t>リヨウシャ</t>
    </rPh>
    <rPh sb="13" eb="14">
      <t>スウ</t>
    </rPh>
    <phoneticPr fontId="1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</si>
  <si>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4"/>
  </si>
  <si>
    <t>(※)利用者延べ数の内数を記載してください。所要時間は、送迎や障害特性等による配慮事項を含む、個別支援計画に位置付けられた標準的な時間を指します。</t>
    <phoneticPr fontId="14"/>
  </si>
  <si>
    <t>看護職員、理学療法士、作業療法士又は言語聴覚士及び生活支援員</t>
    <rPh sb="0" eb="4">
      <t>カンゴショクイン</t>
    </rPh>
    <phoneticPr fontId="14"/>
  </si>
  <si>
    <t>機能訓練</t>
    <rPh sb="0" eb="2">
      <t>キノウ</t>
    </rPh>
    <rPh sb="2" eb="4">
      <t>クンレン</t>
    </rPh>
    <phoneticPr fontId="4"/>
  </si>
  <si>
    <t>理学療法士</t>
    <rPh sb="0" eb="5">
      <t>リガクリョウホウシ</t>
    </rPh>
    <phoneticPr fontId="14"/>
  </si>
  <si>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14"/>
  </si>
  <si>
    <t>生活訓練</t>
    <rPh sb="0" eb="2">
      <t>セイカツ</t>
    </rPh>
    <rPh sb="2" eb="4">
      <t>クンレン</t>
    </rPh>
    <phoneticPr fontId="4"/>
  </si>
  <si>
    <t>地域移行支援員</t>
    <rPh sb="0" eb="4">
      <t>チイキイコウ</t>
    </rPh>
    <rPh sb="4" eb="7">
      <t>シエンイン</t>
    </rPh>
    <phoneticPr fontId="14"/>
  </si>
  <si>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</si>
  <si>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</si>
  <si>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9"/>
  </si>
  <si>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14"/>
  </si>
  <si>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14"/>
  </si>
  <si>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14"/>
  </si>
  <si>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14"/>
  </si>
  <si>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1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</si>
  <si>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14"/>
  </si>
  <si>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</si>
  <si>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当該サービスを利用する利用者の数</t>
    <rPh sb="0" eb="2">
      <t>トウガイ</t>
    </rPh>
    <rPh sb="7" eb="9">
      <t>リヨウ</t>
    </rPh>
    <rPh sb="11" eb="14">
      <t>リヨウシャ</t>
    </rPh>
    <rPh sb="15" eb="16">
      <t>カズ</t>
    </rPh>
    <phoneticPr fontId="14"/>
  </si>
  <si>
    <t>○</t>
  </si>
  <si>
    <t>実施の有無</t>
    <rPh sb="0" eb="2">
      <t>ジッシ</t>
    </rPh>
    <rPh sb="3" eb="5">
      <t>ウム</t>
    </rPh>
    <phoneticPr fontId="14"/>
  </si>
  <si>
    <t>就労継続支援B型</t>
    <rPh sb="0" eb="4">
      <t>シュウロウケイゾク</t>
    </rPh>
    <rPh sb="4" eb="6">
      <t>シエン</t>
    </rPh>
    <rPh sb="7" eb="8">
      <t>ガタ</t>
    </rPh>
    <phoneticPr fontId="14"/>
  </si>
  <si>
    <t>就労移行支援</t>
    <rPh sb="0" eb="2">
      <t>シュウロウ</t>
    </rPh>
    <rPh sb="2" eb="4">
      <t>イコウ</t>
    </rPh>
    <rPh sb="4" eb="6">
      <t>シエン</t>
    </rPh>
    <phoneticPr fontId="14"/>
  </si>
  <si>
    <t>自立訓練（生活訓練）</t>
    <rPh sb="5" eb="7">
      <t>セイカツ</t>
    </rPh>
    <phoneticPr fontId="14"/>
  </si>
  <si>
    <t>自立訓練（機能訓練）</t>
    <phoneticPr fontId="14"/>
  </si>
  <si>
    <t>生活介護</t>
    <rPh sb="0" eb="4">
      <t>セイカツカイゴ</t>
    </rPh>
    <phoneticPr fontId="14"/>
  </si>
  <si>
    <t>サービス類型</t>
    <rPh sb="4" eb="6">
      <t>ルイケイ</t>
    </rPh>
    <phoneticPr fontId="14"/>
  </si>
  <si>
    <t>＜実施する昼間サービス＞※実施するものに「○」を選択してください。</t>
    <rPh sb="1" eb="3">
      <t>ジッシ</t>
    </rPh>
    <rPh sb="5" eb="7">
      <t>チュウカン</t>
    </rPh>
    <rPh sb="13" eb="15">
      <t>ジッシ</t>
    </rPh>
    <rPh sb="24" eb="26">
      <t>センタク</t>
    </rPh>
    <phoneticPr fontId="4"/>
  </si>
  <si>
    <t>E</t>
    <phoneticPr fontId="14"/>
  </si>
  <si>
    <t>障害者支援施設</t>
    <rPh sb="0" eb="3">
      <t>ショウガイシャ</t>
    </rPh>
    <rPh sb="3" eb="5">
      <t>シエン</t>
    </rPh>
    <rPh sb="5" eb="7">
      <t>シセツ</t>
    </rPh>
    <phoneticPr fontId="4"/>
  </si>
  <si>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</si>
  <si>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</si>
  <si>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</si>
  <si>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</si>
  <si>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</si>
  <si>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職業指導員及び生活支援員</t>
    <rPh sb="0" eb="2">
      <t>ショクギョウ</t>
    </rPh>
    <rPh sb="2" eb="4">
      <t>シドウ</t>
    </rPh>
    <rPh sb="4" eb="5">
      <t>イン</t>
    </rPh>
    <rPh sb="5" eb="6">
      <t>オヨ</t>
    </rPh>
    <rPh sb="7" eb="9">
      <t>セイカツ</t>
    </rPh>
    <rPh sb="9" eb="11">
      <t>シエン</t>
    </rPh>
    <rPh sb="11" eb="12">
      <t>イン</t>
    </rPh>
    <phoneticPr fontId="14"/>
  </si>
  <si>
    <t>就労支援員</t>
  </si>
  <si>
    <t>認定指定就労移行支援</t>
    <rPh sb="0" eb="2">
      <t>ニンテイ</t>
    </rPh>
    <rPh sb="2" eb="4">
      <t>シテイ</t>
    </rPh>
    <rPh sb="4" eb="6">
      <t>シュウロウ</t>
    </rPh>
    <rPh sb="6" eb="8">
      <t>イコウ</t>
    </rPh>
    <rPh sb="8" eb="10">
      <t>シエン</t>
    </rPh>
    <phoneticPr fontId="4"/>
  </si>
  <si>
    <t>歴月</t>
  </si>
  <si>
    <t>生活支援員</t>
    <rPh sb="0" eb="2">
      <t>セイカツ</t>
    </rPh>
    <rPh sb="2" eb="5">
      <t>シエンイン</t>
    </rPh>
    <phoneticPr fontId="14"/>
  </si>
  <si>
    <t>就労継続支援Ａ型・Ｂ型</t>
    <rPh sb="0" eb="2">
      <t>シュウロウ</t>
    </rPh>
    <rPh sb="2" eb="4">
      <t>ケイゾク</t>
    </rPh>
    <rPh sb="4" eb="6">
      <t>シエン</t>
    </rPh>
    <rPh sb="7" eb="8">
      <t>ガタ</t>
    </rPh>
    <rPh sb="10" eb="11">
      <t>ガタ</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</si>
  <si>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</si>
  <si>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</si>
  <si>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就労定着支援員</t>
    <rPh sb="0" eb="4">
      <t>シュウロウテイチャク</t>
    </rPh>
    <rPh sb="4" eb="7">
      <t>シエンイン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</si>
</sst>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409]d&quot;月&quot;"/>
    <numFmt numFmtId="180" formatCode="0.0"/>
  </numFmts>
  <fonts count="24">
    <font>
      <sz val="11"/>
      <color theme="1"/>
      <name val="游ゴシック"/>
      <family val="3"/>
      <charset val="128"/>
      <scheme val="minor"/>
    </font>
    <font>
      <sz val="11"/>
      <name val="ＭＳ Ｐゴシック"/>
      <family val="3"/>
      <charset val="128"/>
    </font>
    <font>
      <b/>
      <sz val="11"/>
      <name val="ＭＳ ゴシック"/>
      <family val="3"/>
      <charset val="128"/>
    </font>
    <font>
      <sz val="6"/>
      <name val="MS Gothic"/>
      <family val="2"/>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name val="游ゴシック"/>
      <family val="3"/>
      <charset val="128"/>
      <scheme val="minor"/>
    </font>
    <font>
      <sz val="7"/>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117">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7" fillId="2" borderId="1" xfId="1" applyFont="1" applyFill="1" applyBorder="1" applyAlignment="1">
      <alignment horizontal="center" vertical="center" wrapText="1"/>
    </xf>
    <xf numFmtId="0" fontId="5" fillId="0" borderId="0" xfId="1" applyFont="1">
      <alignment vertical="center"/>
    </xf>
    <xf numFmtId="0" fontId="7" fillId="0" borderId="0" xfId="1" applyFont="1" applyAlignment="1">
      <alignment horizontal="center" vertical="center"/>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2" borderId="1" xfId="1" applyFont="1" applyFill="1" applyBorder="1" applyAlignment="1">
      <alignment horizontal="center" vertical="center"/>
    </xf>
    <xf numFmtId="0" fontId="11" fillId="5" borderId="1" xfId="0" applyFont="1" applyFill="1" applyBorder="1">
      <alignment vertical="center"/>
    </xf>
    <xf numFmtId="0" fontId="11" fillId="5" borderId="1" xfId="0" applyFont="1" applyFill="1" applyBorder="1">
      <alignment vertical="center"/>
    </xf>
    <xf numFmtId="0" fontId="12" fillId="0" borderId="0" xfId="1" applyFont="1" applyAlignment="1">
      <alignment horizontal="center" vertical="center"/>
    </xf>
    <xf numFmtId="0" fontId="7" fillId="0" borderId="1" xfId="1" applyFont="1" applyBorder="1">
      <alignment vertical="center"/>
    </xf>
    <xf numFmtId="0" fontId="12" fillId="0" borderId="3" xfId="1" applyFont="1" applyBorder="1" applyAlignment="1">
      <alignment horizontal="center" vertical="center"/>
    </xf>
    <xf numFmtId="0" fontId="12" fillId="0" borderId="3" xfId="1" applyFont="1" applyBorder="1" applyAlignment="1">
      <alignment horizontal="center" vertical="center" wrapText="1"/>
    </xf>
    <xf numFmtId="0" fontId="12" fillId="0" borderId="1" xfId="1" applyFont="1" applyBorder="1" applyAlignment="1">
      <alignment horizontal="center" vertical="center"/>
    </xf>
    <xf numFmtId="0" fontId="12" fillId="0" borderId="4" xfId="1" applyFont="1" applyBorder="1" applyAlignment="1">
      <alignment horizontal="center" vertical="center"/>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2" fillId="0" borderId="6" xfId="1" applyFont="1" applyBorder="1" applyAlignment="1">
      <alignment horizontal="center" vertical="center"/>
    </xf>
    <xf numFmtId="0" fontId="12" fillId="0" borderId="6" xfId="1" applyFont="1" applyBorder="1" applyAlignment="1">
      <alignment horizontal="center" vertical="center" wrapText="1"/>
    </xf>
    <xf numFmtId="0" fontId="13" fillId="0" borderId="6" xfId="1" applyFont="1" applyBorder="1" applyAlignment="1">
      <alignment horizontal="center" vertical="center" wrapText="1"/>
    </xf>
    <xf numFmtId="176" fontId="12" fillId="0" borderId="1" xfId="1" applyNumberFormat="1" applyFont="1" applyBorder="1">
      <alignment vertical="center"/>
    </xf>
    <xf numFmtId="0" fontId="13" fillId="0" borderId="7" xfId="1" applyFont="1" applyBorder="1" applyAlignment="1">
      <alignment horizontal="center" vertical="center" wrapText="1"/>
    </xf>
    <xf numFmtId="0" fontId="12" fillId="0" borderId="7" xfId="1" applyFont="1" applyBorder="1" applyAlignment="1">
      <alignment horizontal="center" vertical="center" wrapText="1"/>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xf>
    <xf numFmtId="0" fontId="12" fillId="2" borderId="4" xfId="1" applyFont="1" applyFill="1" applyBorder="1" applyAlignment="1">
      <alignment horizontal="center" vertical="center"/>
    </xf>
    <xf numFmtId="0" fontId="12" fillId="4" borderId="1" xfId="1" applyFont="1" applyFill="1" applyBorder="1">
      <alignment vertical="center"/>
    </xf>
    <xf numFmtId="0" fontId="12" fillId="4" borderId="4" xfId="1" applyFont="1" applyFill="1" applyBorder="1">
      <alignment vertical="center"/>
    </xf>
    <xf numFmtId="0" fontId="12" fillId="3" borderId="1" xfId="1" applyFont="1" applyFill="1" applyBorder="1" applyAlignment="1">
      <alignment horizontal="right" vertical="center"/>
    </xf>
    <xf numFmtId="0" fontId="12" fillId="0" borderId="5" xfId="1" applyFont="1" applyBorder="1" applyAlignment="1">
      <alignment horizontal="right" vertical="center"/>
    </xf>
    <xf numFmtId="178" fontId="12" fillId="0" borderId="1" xfId="1" applyNumberFormat="1" applyFont="1" applyBorder="1" applyAlignment="1">
      <alignment horizontal="right" vertical="center"/>
    </xf>
    <xf numFmtId="0" fontId="7" fillId="4" borderId="1" xfId="1" applyFont="1" applyFill="1" applyBorder="1">
      <alignment vertical="center"/>
    </xf>
    <xf numFmtId="0" fontId="12" fillId="0" borderId="8" xfId="1" applyFont="1" applyBorder="1" applyAlignment="1">
      <alignment horizontal="center" vertical="center"/>
    </xf>
    <xf numFmtId="0" fontId="12" fillId="0" borderId="1" xfId="1" applyFont="1" applyBorder="1" applyAlignment="1">
      <alignment horizontal="right" vertical="center"/>
    </xf>
    <xf numFmtId="0" fontId="12" fillId="0" borderId="5" xfId="1" applyFont="1" applyBorder="1" applyAlignment="1">
      <alignment horizontal="center" vertical="center"/>
    </xf>
    <xf numFmtId="0" fontId="12" fillId="3" borderId="9" xfId="1" applyFont="1" applyFill="1" applyBorder="1" applyAlignment="1">
      <alignment horizontal="right" vertical="center"/>
    </xf>
    <xf numFmtId="0" fontId="12" fillId="0" borderId="10" xfId="1" applyFont="1" applyBorder="1" applyAlignment="1">
      <alignment horizontal="right" vertical="center"/>
    </xf>
    <xf numFmtId="0" fontId="12" fillId="0" borderId="0" xfId="1" applyFont="1">
      <alignment vertical="center"/>
    </xf>
    <xf numFmtId="179" fontId="12" fillId="0" borderId="1" xfId="1" applyNumberFormat="1" applyFont="1" applyBorder="1" applyAlignment="1">
      <alignment horizontal="center"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0" fontId="12" fillId="0" borderId="1" xfId="1" applyFont="1" applyBorder="1">
      <alignmen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0" xfId="1" applyFont="1" applyAlignment="1">
      <alignment horizontal="left" vertical="center"/>
    </xf>
    <xf numFmtId="0" fontId="16" fillId="0" borderId="0" xfId="1" applyFont="1">
      <alignment vertical="center"/>
    </xf>
    <xf numFmtId="0" fontId="12" fillId="0" borderId="1" xfId="1" applyFont="1" applyBorder="1" applyAlignment="1">
      <alignment horizontal="righ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1" applyFont="1" applyBorder="1" applyAlignment="1">
      <alignment horizontal="center" vertical="center"/>
    </xf>
    <xf numFmtId="180" fontId="12" fillId="0" borderId="4" xfId="2" applyNumberFormat="1" applyFont="1" applyBorder="1" applyAlignment="1">
      <alignment horizontal="center" vertical="center" wrapText="1"/>
    </xf>
    <xf numFmtId="180" fontId="12" fillId="0" borderId="8" xfId="2" applyNumberFormat="1" applyFont="1" applyBorder="1" applyAlignment="1">
      <alignment horizontal="center" vertical="center" wrapText="1"/>
    </xf>
    <xf numFmtId="180" fontId="12" fillId="0" borderId="5" xfId="2" applyNumberFormat="1" applyFont="1" applyBorder="1" applyAlignment="1">
      <alignment horizontal="center" vertical="center" wrapText="1"/>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12" fillId="0" borderId="4" xfId="1" applyFont="1" applyBorder="1" applyAlignment="1">
      <alignment horizontal="left" vertical="center"/>
    </xf>
    <xf numFmtId="0" fontId="12" fillId="0" borderId="8" xfId="1" applyFont="1" applyBorder="1" applyAlignment="1">
      <alignment horizontal="left" vertical="center"/>
    </xf>
    <xf numFmtId="0" fontId="12" fillId="0" borderId="5" xfId="1" applyFont="1" applyBorder="1" applyAlignment="1">
      <alignment horizontal="left" vertical="center"/>
    </xf>
    <xf numFmtId="178" fontId="12" fillId="0" borderId="12" xfId="1" applyNumberFormat="1" applyFont="1" applyBorder="1">
      <alignment vertical="center"/>
    </xf>
    <xf numFmtId="0" fontId="12" fillId="0" borderId="4" xfId="1" applyFont="1" applyBorder="1" applyAlignment="1">
      <alignment horizontal="left" vertical="center"/>
    </xf>
    <xf numFmtId="0" fontId="23" fillId="0" borderId="8" xfId="1" applyFont="1" applyBorder="1" applyAlignment="1">
      <alignment horizontal="left" vertical="center"/>
    </xf>
    <xf numFmtId="0" fontId="12" fillId="0" borderId="5" xfId="1" applyFont="1" applyBorder="1" applyAlignment="1">
      <alignment horizontal="left" vertical="center"/>
    </xf>
    <xf numFmtId="0" fontId="23" fillId="0" borderId="8" xfId="1" applyFont="1" applyBorder="1" applyAlignment="1">
      <alignment horizontal="left" vertical="center" wrapText="1"/>
    </xf>
    <xf numFmtId="0" fontId="23" fillId="0" borderId="5" xfId="1" applyFont="1" applyBorder="1" applyAlignment="1">
      <alignment horizontal="left" vertical="center" wrapText="1"/>
    </xf>
    <xf numFmtId="178" fontId="12" fillId="0" borderId="1" xfId="1" applyNumberFormat="1" applyFont="1" applyBorder="1">
      <alignment vertical="center"/>
    </xf>
    <xf numFmtId="0" fontId="12" fillId="0" borderId="1" xfId="1" applyFont="1" applyBorder="1" applyAlignment="1">
      <alignment horizontal="left" vertical="center" wrapText="1"/>
    </xf>
    <xf numFmtId="178" fontId="12" fillId="0" borderId="13" xfId="1" applyNumberFormat="1" applyFont="1" applyBorder="1">
      <alignment vertical="center"/>
    </xf>
    <xf numFmtId="0" fontId="12" fillId="0" borderId="8"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right" vertical="center"/>
    </xf>
    <xf numFmtId="0" fontId="12" fillId="5" borderId="1" xfId="1" applyFont="1" applyFill="1" applyBorder="1" applyAlignment="1">
      <alignment horizontal="center" vertical="center"/>
    </xf>
    <xf numFmtId="0" fontId="12" fillId="6" borderId="1"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4" xfId="1" applyFont="1" applyFill="1" applyBorder="1" applyAlignment="1">
      <alignment horizontal="center" vertical="center"/>
    </xf>
    <xf numFmtId="179" fontId="12" fillId="0" borderId="5" xfId="1" applyNumberFormat="1" applyFont="1" applyBorder="1" applyAlignment="1">
      <alignment horizontal="center" vertical="center"/>
    </xf>
    <xf numFmtId="179" fontId="12" fillId="0" borderId="8" xfId="1" applyNumberFormat="1" applyFont="1" applyBorder="1" applyAlignment="1">
      <alignment horizontal="center" vertical="center"/>
    </xf>
    <xf numFmtId="179" fontId="12" fillId="0" borderId="4" xfId="1" applyNumberFormat="1" applyFont="1" applyBorder="1" applyAlignment="1">
      <alignment horizontal="center" vertical="center"/>
    </xf>
    <xf numFmtId="0" fontId="12" fillId="0" borderId="12" xfId="1" applyFont="1" applyBorder="1" applyAlignment="1">
      <alignment horizontal="center" vertical="center" wrapText="1"/>
    </xf>
    <xf numFmtId="0" fontId="12" fillId="0" borderId="0" xfId="2" applyFont="1" applyAlignment="1">
      <alignment horizontal="center" vertical="center" wrapText="1"/>
    </xf>
    <xf numFmtId="0" fontId="12" fillId="0" borderId="4" xfId="1" applyFont="1" applyBorder="1" applyAlignment="1">
      <alignment horizontal="right" vertical="center"/>
    </xf>
    <xf numFmtId="0" fontId="12" fillId="0" borderId="5" xfId="1" applyFont="1" applyBorder="1" applyAlignment="1">
      <alignment horizontal="right" vertical="center"/>
    </xf>
    <xf numFmtId="0" fontId="12" fillId="0" borderId="12" xfId="1" applyFont="1" applyBorder="1" applyAlignment="1">
      <alignment horizontal="right" vertical="center"/>
    </xf>
    <xf numFmtId="0" fontId="12" fillId="0" borderId="6" xfId="1" applyFont="1" applyBorder="1" applyAlignment="1">
      <alignment horizontal="right" vertical="center"/>
    </xf>
    <xf numFmtId="0" fontId="12" fillId="0" borderId="14" xfId="1" applyFont="1" applyBorder="1" applyAlignment="1">
      <alignment horizontal="right" vertical="center"/>
    </xf>
    <xf numFmtId="0" fontId="12" fillId="0" borderId="0" xfId="1" applyFont="1" applyAlignment="1">
      <alignment horizontal="right" vertical="center"/>
    </xf>
  </cellXfs>
  <cellStyles count="3">
    <cellStyle name="標準" xfId="0" builtinId="0"/>
    <cellStyle name="標準 2" xfId="2" xr:uid="{E5EEC29F-8728-467C-8660-42EF54CD7086}"/>
    <cellStyle name="標準_③-２加算様式（就労）" xfId="1" xr:uid="{7D96D225-06E4-4666-878B-E781750663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21220;&#21209;&#24418;&#24907;&#19968;&#35239;&#34920;&#65288;&#27726;&#29992;&#65289;.xlsx" TargetMode="External"/><Relationship Id="rId1"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21220;&#21209;&#24418;&#24907;&#19968;&#35239;&#34920;&#65288;&#2772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D3BA-C5DD-4976-993B-27FED7D2A41C}">
  <dimension ref="A1:AQ101"/>
  <sheetViews>
    <sheetView showGridLines="0" view="pageBreakPreview" zoomScaleNormal="100" zoomScaleSheetLayoutView="100" workbookViewId="0">
      <selection activeCell="F11" sqref="F11:AJ18"/>
    </sheetView>
  </sheetViews>
  <sheetFormatPr defaultColWidth="8.25" defaultRowHeight="21" customHeight="1"/>
  <cols>
    <col min="1" max="1" width="2.58203125" style="9" customWidth="1"/>
    <col min="2" max="2" width="14.83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124</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40</v>
      </c>
      <c r="AI5" s="18"/>
      <c r="AJ5" s="18"/>
      <c r="AK5" s="15" t="s">
        <v>10</v>
      </c>
      <c r="AL5" s="19">
        <v>160</v>
      </c>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IF($AK$3="４週",AK12/4,AK12/(DAY(EOMONTH($F$9,0))/7))</f>
        <v>0</v>
      </c>
      <c r="AM12" s="45"/>
      <c r="AN12" s="45"/>
    </row>
    <row r="13" spans="1:40" ht="18" customHeight="1">
      <c r="A13" s="37">
        <v>3</v>
      </c>
      <c r="B13" s="38" t="s">
        <v>29</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+SUM(F13:AJ13)</f>
        <v>0</v>
      </c>
      <c r="AL13" s="44">
        <f>IF($AK$3="４週",AK13/4,AK13/(DAY(EOMONTH($F$9,0))/7))</f>
        <v>0</v>
      </c>
      <c r="AM13" s="45"/>
      <c r="AN13" s="45"/>
    </row>
    <row r="14" spans="1:40" ht="18" customHeight="1">
      <c r="A14" s="37">
        <v>4</v>
      </c>
      <c r="B14" s="38" t="s">
        <v>31</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+SUM(F14:AJ14)</f>
        <v>0</v>
      </c>
      <c r="AL14" s="44">
        <f>IF($AK$3="４週",AK14/4,AK14/(DAY(EOMONTH($F$9,0))/7))</f>
        <v>0</v>
      </c>
      <c r="AM14" s="45"/>
      <c r="AN14" s="45"/>
    </row>
    <row r="15" spans="1:40" ht="18" customHeight="1">
      <c r="A15" s="37">
        <v>5</v>
      </c>
      <c r="B15" s="38" t="s">
        <v>33</v>
      </c>
      <c r="C15" s="39" t="s">
        <v>28</v>
      </c>
      <c r="D15" s="40"/>
      <c r="E15" s="41" t="s">
        <v>123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+SUM(F15:AJ15)</f>
        <v>0</v>
      </c>
      <c r="AL15" s="44">
        <f>IF($AK$3="４週",AK15/4,AK15/(DAY(EOMONTH($F$9,0))/7))</f>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+SUM(F16:AJ16)</f>
        <v>0</v>
      </c>
      <c r="AL16" s="44">
        <f>IF($AK$3="４週",AK16/4,AK16/(DAY(EOMONTH($F$9,0))/7))</f>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+SUM(F17:AJ17)</f>
        <v>0</v>
      </c>
      <c r="AL17" s="44">
        <f>IF($AK$3="４週",AK17/4,AK17/(DAY(EOMONTH($F$9,0))/7))</f>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+SUM(F18:AJ18)</f>
        <v>0</v>
      </c>
      <c r="AL18" s="44">
        <f>IF($AK$3="４週",AK18/4,AK18/(DAY(EOMONTH($F$9,0))/7))</f>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+SUM(F19:AJ19)</f>
        <v>0</v>
      </c>
      <c r="AL19" s="44">
        <f>IF($AK$3="４週",AK19/4,AK19/(DAY(EOMONTH($F$9,0))/7))</f>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+SUM(F20:AJ20)</f>
        <v>0</v>
      </c>
      <c r="AL20" s="44">
        <f>IF($AK$3="４週",AK20/4,AK20/(DAY(EOMONTH($F$9,0))/7))</f>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+SUM(F21:AJ21)</f>
        <v>0</v>
      </c>
      <c r="AL21" s="44">
        <f>IF($AK$3="４週",AK21/4,AK21/(DAY(EOMONTH($F$9,0))/7))</f>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+SUM(F22:AJ22)</f>
        <v>0</v>
      </c>
      <c r="AL22" s="44">
        <f>IF($AK$3="４週",AK22/4,AK22/(DAY(EOMONTH($F$9,0))/7))</f>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+SUM(F23:AJ23)</f>
        <v>0</v>
      </c>
      <c r="AL23" s="44">
        <f>IF($AK$3="４週",AK23/4,AK23/(DAY(EOMONTH($F$9,0))/7))</f>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+SUM(F24:AJ24)</f>
        <v>0</v>
      </c>
      <c r="AL24" s="44">
        <f>IF($AK$3="４週",AK24/4,AK24/(DAY(EOMONTH($F$9,0))/7))</f>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+SUM(F25:AJ25)</f>
        <v>0</v>
      </c>
      <c r="AL25" s="44">
        <f>IF($AK$3="４週",AK25/4,AK25/(DAY(EOMONTH($F$9,0))/7))</f>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+SUM(F26:AJ26)</f>
        <v>0</v>
      </c>
      <c r="AL26" s="44">
        <f>IF($AK$3="４週",AK26/4,AK26/(DAY(EOMONTH($F$9,0))/7))</f>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+SUM(F27:AJ27)</f>
        <v>0</v>
      </c>
      <c r="AL27" s="44">
        <f>IF($AK$3="４週",AK27/4,AK27/(DAY(EOMONTH($F$9,0))/7))</f>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+SUM(F28:AJ28)</f>
        <v>0</v>
      </c>
      <c r="AL28" s="44">
        <f>IF($AK$3="４週",AK28/4,AK28/(DAY(EOMONTH($F$9,0))/7))</f>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+SUM(F29:AJ29)</f>
        <v>0</v>
      </c>
      <c r="AL29" s="44">
        <f>IF($AK$3="４週",AK29/4,AK29/(DAY(EOMONTH($F$9,0))/7))</f>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+SUM(F30:AJ30)</f>
        <v>0</v>
      </c>
      <c r="AL30" s="44">
        <f>IF($AK$3="４週",AK30/4,AK30/(DAY(EOMONTH($F$9,0))/7))</f>
        <v>0</v>
      </c>
      <c r="AM30" s="45"/>
      <c r="AN30" s="45"/>
    </row>
    <row r="31" spans="1:40" ht="18" customHeight="1">
      <c r="A31" s="25" t="s">
        <v>35</v>
      </c>
      <c r="B31" s="46"/>
      <c r="C31" s="46"/>
      <c r="D31" s="46"/>
      <c r="E31" s="46"/>
      <c r="F31" s="47">
        <f>+SUM(F11:F30)</f>
        <v>0</v>
      </c>
      <c r="G31" s="47">
        <f>+SUM(G11:G30)</f>
        <v>0</v>
      </c>
      <c r="H31" s="47">
        <f>+SUM(H11:H30)</f>
        <v>0</v>
      </c>
      <c r="I31" s="47">
        <f>+SUM(I11:I30)</f>
        <v>0</v>
      </c>
      <c r="J31" s="47">
        <f>+SUM(J11:J30)</f>
        <v>0</v>
      </c>
      <c r="K31" s="47">
        <f>+SUM(K11:K30)</f>
        <v>0</v>
      </c>
      <c r="L31" s="47">
        <f>+SUM(L11:L30)</f>
        <v>0</v>
      </c>
      <c r="M31" s="47">
        <f>+SUM(M11:M30)</f>
        <v>0</v>
      </c>
      <c r="N31" s="47">
        <f>+SUM(N11:N30)</f>
        <v>0</v>
      </c>
      <c r="O31" s="47">
        <f>+SUM(O11:O30)</f>
        <v>0</v>
      </c>
      <c r="P31" s="47">
        <f>+SUM(P11:P30)</f>
        <v>0</v>
      </c>
      <c r="Q31" s="47">
        <f>+SUM(Q11:Q30)</f>
        <v>0</v>
      </c>
      <c r="R31" s="47">
        <f>+SUM(R11:R30)</f>
        <v>0</v>
      </c>
      <c r="S31" s="47">
        <f>+SUM(S11:S30)</f>
        <v>0</v>
      </c>
      <c r="T31" s="47">
        <f>+SUM(T11:T30)</f>
        <v>0</v>
      </c>
      <c r="U31" s="47">
        <f>+SUM(U11:U30)</f>
        <v>0</v>
      </c>
      <c r="V31" s="47">
        <f>+SUM(V11:V30)</f>
        <v>0</v>
      </c>
      <c r="W31" s="47">
        <f>+SUM(W11:W30)</f>
        <v>0</v>
      </c>
      <c r="X31" s="47">
        <f>+SUM(X11:X30)</f>
        <v>0</v>
      </c>
      <c r="Y31" s="47">
        <f>+SUM(Y11:Y30)</f>
        <v>0</v>
      </c>
      <c r="Z31" s="47">
        <f>+SUM(Z11:Z30)</f>
        <v>0</v>
      </c>
      <c r="AA31" s="47">
        <f>+SUM(AA11:AA30)</f>
        <v>0</v>
      </c>
      <c r="AB31" s="47">
        <f>+SUM(AB11:AB30)</f>
        <v>0</v>
      </c>
      <c r="AC31" s="47">
        <f>+SUM(AC11:AC30)</f>
        <v>0</v>
      </c>
      <c r="AD31" s="47">
        <f>+SUM(AD11:AD30)</f>
        <v>0</v>
      </c>
      <c r="AE31" s="47">
        <f>+SUM(AE11:AE30)</f>
        <v>0</v>
      </c>
      <c r="AF31" s="47">
        <f>+SUM(AF11:AF30)</f>
        <v>0</v>
      </c>
      <c r="AG31" s="47">
        <f>+SUM(AG11:AG30)</f>
        <v>0</v>
      </c>
      <c r="AH31" s="47">
        <f>+SUM(AH11:AH30)</f>
        <v>0</v>
      </c>
      <c r="AI31" s="47">
        <f>+SUM(AI11:AI30)</f>
        <v>0</v>
      </c>
      <c r="AJ31" s="47">
        <f>+SUM(AJ11:AJ30)</f>
        <v>0</v>
      </c>
      <c r="AK31" s="43">
        <f>+SUM(F31:AJ31)</f>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122</v>
      </c>
      <c r="B36" s="20"/>
      <c r="C36" s="20"/>
      <c r="D36" s="20"/>
      <c r="E36" s="20"/>
      <c r="F36" s="20"/>
      <c r="G36" s="51"/>
      <c r="H36" s="51"/>
      <c r="I36" s="51"/>
      <c r="J36" s="51"/>
      <c r="K36" s="51"/>
      <c r="L36" s="51"/>
      <c r="M36" s="51"/>
      <c r="N36" s="51"/>
      <c r="O36" s="51"/>
      <c r="AM36" s="20"/>
      <c r="AN36" s="5"/>
    </row>
    <row r="37" spans="1:43" ht="25" customHeight="1">
      <c r="A37"/>
      <c r="B37" s="25" t="s">
        <v>121</v>
      </c>
      <c r="C37" s="48"/>
      <c r="D37" s="25" t="s">
        <v>120</v>
      </c>
      <c r="E37" s="48"/>
      <c r="F37" s="108" t="s">
        <v>119</v>
      </c>
      <c r="G37" s="107"/>
      <c r="H37" s="107"/>
      <c r="I37" s="107"/>
      <c r="J37" s="107"/>
      <c r="K37" s="106"/>
      <c r="L37" s="108" t="s">
        <v>118</v>
      </c>
      <c r="M37" s="107"/>
      <c r="N37" s="107"/>
      <c r="O37" s="107"/>
      <c r="P37" s="107"/>
      <c r="Q37" s="106"/>
      <c r="R37" s="108" t="s">
        <v>117</v>
      </c>
      <c r="S37" s="107"/>
      <c r="T37" s="107"/>
      <c r="U37" s="107"/>
      <c r="V37" s="107"/>
      <c r="W37" s="106"/>
      <c r="X37" s="108" t="s">
        <v>116</v>
      </c>
      <c r="Y37" s="107"/>
      <c r="Z37" s="107"/>
      <c r="AA37" s="107"/>
      <c r="AB37" s="107"/>
      <c r="AC37" s="106"/>
      <c r="AD37"/>
      <c r="AE37"/>
      <c r="AF37"/>
      <c r="AG37"/>
      <c r="AH37"/>
      <c r="AI37"/>
      <c r="AJ37"/>
      <c r="AK37"/>
      <c r="AL37"/>
      <c r="AM37"/>
      <c r="AN37"/>
      <c r="AO37"/>
      <c r="AP37"/>
      <c r="AQ37"/>
    </row>
    <row r="38" spans="1:43" ht="18" customHeight="1">
      <c r="A38"/>
      <c r="B38" s="25" t="s">
        <v>115</v>
      </c>
      <c r="C38" s="48"/>
      <c r="D38" s="105" t="s">
        <v>114</v>
      </c>
      <c r="E38" s="103"/>
      <c r="F38" s="105" t="s">
        <v>114</v>
      </c>
      <c r="G38" s="104"/>
      <c r="H38" s="104"/>
      <c r="I38" s="104"/>
      <c r="J38" s="104"/>
      <c r="K38" s="103"/>
      <c r="L38" s="105"/>
      <c r="M38" s="104"/>
      <c r="N38" s="104"/>
      <c r="O38" s="104"/>
      <c r="P38" s="104"/>
      <c r="Q38" s="103"/>
      <c r="R38" s="105"/>
      <c r="S38" s="104"/>
      <c r="T38" s="104"/>
      <c r="U38" s="104"/>
      <c r="V38" s="104"/>
      <c r="W38" s="103"/>
      <c r="X38" s="105"/>
      <c r="Y38" s="104"/>
      <c r="Z38" s="104"/>
      <c r="AA38" s="104"/>
      <c r="AB38" s="104"/>
      <c r="AC38" s="103"/>
      <c r="AD38"/>
      <c r="AE38"/>
      <c r="AF38"/>
      <c r="AG38"/>
      <c r="AH38"/>
      <c r="AI38"/>
      <c r="AJ38"/>
      <c r="AK38"/>
      <c r="AL38"/>
      <c r="AM38"/>
      <c r="AN38"/>
      <c r="AO38"/>
      <c r="AP38"/>
      <c r="AQ38"/>
    </row>
    <row r="39" spans="1:43" ht="25" customHeight="1">
      <c r="A39"/>
      <c r="B39" s="28" t="s">
        <v>113</v>
      </c>
      <c r="C39" s="28"/>
      <c r="D39" s="102"/>
      <c r="E39" s="102"/>
      <c r="F39" s="101">
        <v>20</v>
      </c>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c r="AE39"/>
      <c r="AF39"/>
      <c r="AG39"/>
      <c r="AH39"/>
      <c r="AI39"/>
      <c r="AJ39"/>
      <c r="AK39"/>
      <c r="AL39"/>
      <c r="AM39"/>
      <c r="AN39"/>
      <c r="AO39"/>
      <c r="AP39"/>
      <c r="AQ39"/>
    </row>
    <row r="40" spans="1:43" ht="5.15" customHeight="1">
      <c r="A40"/>
      <c r="B40" s="60"/>
      <c r="C40" s="60"/>
      <c r="D40" s="60"/>
      <c r="E40" s="60"/>
      <c r="F40" s="100"/>
      <c r="G40" s="100"/>
      <c r="H40" s="100"/>
      <c r="I40" s="100"/>
      <c r="J40" s="100"/>
      <c r="K40" s="100"/>
      <c r="L40" s="100"/>
      <c r="M40" s="100"/>
      <c r="N40" s="100"/>
      <c r="O40" s="100"/>
      <c r="P40" s="100"/>
      <c r="Q40" s="100"/>
      <c r="R40" s="100"/>
      <c r="S40" s="100"/>
      <c r="T40" s="100"/>
      <c r="U40" s="100"/>
      <c r="V40" s="100"/>
      <c r="W40" s="100"/>
      <c r="X40"/>
      <c r="Y40"/>
      <c r="Z40"/>
      <c r="AA40"/>
      <c r="AB40"/>
      <c r="AC40"/>
      <c r="AD40"/>
      <c r="AE40"/>
      <c r="AF40"/>
      <c r="AG40"/>
      <c r="AH40"/>
      <c r="AI40"/>
      <c r="AJ40"/>
      <c r="AK40"/>
      <c r="AL40"/>
      <c r="AM40"/>
      <c r="AN40"/>
      <c r="AO40"/>
      <c r="AP40"/>
      <c r="AQ40"/>
    </row>
    <row r="41" spans="1:43" ht="21" customHeight="1">
      <c r="A41" s="4" t="s">
        <v>112</v>
      </c>
      <c r="B41" s="20"/>
      <c r="C41" s="20"/>
      <c r="D41" s="20"/>
      <c r="E41" s="20"/>
      <c r="F41" s="20"/>
      <c r="G41" s="51"/>
      <c r="H41" s="51"/>
      <c r="I41" s="51"/>
      <c r="J41" s="51"/>
      <c r="K41" s="51"/>
      <c r="L41" s="51"/>
      <c r="M41" s="51"/>
      <c r="N41" s="51"/>
      <c r="O41" s="51"/>
      <c r="AM41" s="20"/>
      <c r="AN41" s="5"/>
    </row>
    <row r="42" spans="1:43" ht="25" customHeight="1">
      <c r="A42" s="24"/>
      <c r="B42" s="24"/>
      <c r="C42" s="24"/>
      <c r="D42" s="52">
        <v>4</v>
      </c>
      <c r="E42" s="52">
        <v>5</v>
      </c>
      <c r="F42" s="53">
        <v>6</v>
      </c>
      <c r="G42" s="53"/>
      <c r="H42" s="53"/>
      <c r="I42" s="53">
        <v>7</v>
      </c>
      <c r="J42" s="53"/>
      <c r="K42" s="53"/>
      <c r="L42" s="53">
        <v>8</v>
      </c>
      <c r="M42" s="53"/>
      <c r="N42" s="53"/>
      <c r="O42" s="53">
        <v>9</v>
      </c>
      <c r="P42" s="53"/>
      <c r="Q42" s="53"/>
      <c r="R42" s="53">
        <v>10</v>
      </c>
      <c r="S42" s="53"/>
      <c r="T42" s="53"/>
      <c r="U42" s="53">
        <v>11</v>
      </c>
      <c r="V42" s="53"/>
      <c r="W42" s="53"/>
      <c r="X42" s="53">
        <v>12</v>
      </c>
      <c r="Y42" s="53"/>
      <c r="Z42" s="53"/>
      <c r="AA42" s="53">
        <v>1</v>
      </c>
      <c r="AB42" s="53"/>
      <c r="AC42" s="53"/>
      <c r="AD42" s="53">
        <v>2</v>
      </c>
      <c r="AE42" s="53"/>
      <c r="AF42" s="53"/>
      <c r="AG42" s="53">
        <v>3</v>
      </c>
      <c r="AH42" s="53"/>
      <c r="AI42" s="53"/>
      <c r="AJ42" s="24" t="s">
        <v>38</v>
      </c>
      <c r="AK42" s="24"/>
      <c r="AL42" s="54" t="s">
        <v>39</v>
      </c>
      <c r="AM42" s="54" t="s">
        <v>87</v>
      </c>
      <c r="AN42"/>
      <c r="AO42"/>
      <c r="AP42"/>
      <c r="AQ42"/>
    </row>
    <row r="43" spans="1:43" ht="18" customHeight="1">
      <c r="A43" s="55" t="s">
        <v>88</v>
      </c>
      <c r="B43" s="55"/>
      <c r="C43" s="55"/>
      <c r="D43" s="47">
        <f>SUM(D44:D48)</f>
        <v>1840</v>
      </c>
      <c r="E43" s="47">
        <f>SUM(E44:E48)</f>
        <v>1728</v>
      </c>
      <c r="F43" s="62">
        <f>SUM(F44:H48)</f>
        <v>1840</v>
      </c>
      <c r="G43" s="62"/>
      <c r="H43" s="62"/>
      <c r="I43" s="62">
        <f>SUM(I44:K48)</f>
        <v>1932</v>
      </c>
      <c r="J43" s="62"/>
      <c r="K43" s="62"/>
      <c r="L43" s="62">
        <f>SUM(L44:N48)</f>
        <v>1932</v>
      </c>
      <c r="M43" s="62"/>
      <c r="N43" s="62"/>
      <c r="O43" s="62">
        <f>SUM(O44:Q48)</f>
        <v>1748</v>
      </c>
      <c r="P43" s="62"/>
      <c r="Q43" s="62"/>
      <c r="R43" s="62">
        <f>SUM(R44:T48)</f>
        <v>1840</v>
      </c>
      <c r="S43" s="62"/>
      <c r="T43" s="62"/>
      <c r="U43" s="62">
        <f>SUM(U44:W48)</f>
        <v>1840</v>
      </c>
      <c r="V43" s="62"/>
      <c r="W43" s="62"/>
      <c r="X43" s="62">
        <f>SUM(X44:Z48)</f>
        <v>1748</v>
      </c>
      <c r="Y43" s="62"/>
      <c r="Z43" s="62"/>
      <c r="AA43" s="62">
        <f>SUM(AA44:AC48)</f>
        <v>1748</v>
      </c>
      <c r="AB43" s="62"/>
      <c r="AC43" s="62"/>
      <c r="AD43" s="62">
        <f>SUM(AD44:AF48)</f>
        <v>1748</v>
      </c>
      <c r="AE43" s="62"/>
      <c r="AF43" s="62"/>
      <c r="AG43" s="62">
        <f>SUM(AG44:AI48)</f>
        <v>1840</v>
      </c>
      <c r="AH43" s="62"/>
      <c r="AI43" s="62"/>
      <c r="AJ43" s="57">
        <f>SUM(D43:AI43)</f>
        <v>21784</v>
      </c>
      <c r="AK43" s="57"/>
      <c r="AL43" s="58">
        <f>ROUNDUP(((AJ43-AJ49-AJ50)+AJ49*0.5+AJ50*0.75)/AJ51,1)</f>
        <v>84.199999999999989</v>
      </c>
      <c r="AM43" s="58">
        <f>ROUND((2*AJ44+3*AJ45+4*AJ46+5*AJ47+6*AJ48)/AJ43,1)</f>
        <v>4.7</v>
      </c>
      <c r="AN43"/>
      <c r="AO43"/>
      <c r="AP43"/>
      <c r="AQ43"/>
    </row>
    <row r="44" spans="1:43" ht="18" customHeight="1">
      <c r="A44" s="86" t="s">
        <v>89</v>
      </c>
      <c r="B44" s="87"/>
      <c r="C44" s="88"/>
      <c r="D44" s="42">
        <v>100</v>
      </c>
      <c r="E44" s="42">
        <v>95</v>
      </c>
      <c r="F44" s="56">
        <v>100</v>
      </c>
      <c r="G44" s="56"/>
      <c r="H44" s="56"/>
      <c r="I44" s="56">
        <v>105</v>
      </c>
      <c r="J44" s="56"/>
      <c r="K44" s="56"/>
      <c r="L44" s="56">
        <v>105</v>
      </c>
      <c r="M44" s="56"/>
      <c r="N44" s="56"/>
      <c r="O44" s="56">
        <v>95</v>
      </c>
      <c r="P44" s="56"/>
      <c r="Q44" s="56"/>
      <c r="R44" s="56">
        <v>100</v>
      </c>
      <c r="S44" s="56"/>
      <c r="T44" s="56"/>
      <c r="U44" s="56">
        <v>100</v>
      </c>
      <c r="V44" s="56"/>
      <c r="W44" s="56"/>
      <c r="X44" s="56">
        <v>95</v>
      </c>
      <c r="Y44" s="56"/>
      <c r="Z44" s="56"/>
      <c r="AA44" s="56">
        <v>95</v>
      </c>
      <c r="AB44" s="56"/>
      <c r="AC44" s="56"/>
      <c r="AD44" s="56">
        <v>95</v>
      </c>
      <c r="AE44" s="56"/>
      <c r="AF44" s="56"/>
      <c r="AG44" s="56">
        <v>100</v>
      </c>
      <c r="AH44" s="56"/>
      <c r="AI44" s="56"/>
      <c r="AJ44" s="57">
        <f>SUM(D44:AI44)</f>
        <v>1185</v>
      </c>
      <c r="AK44" s="57"/>
      <c r="AL44" s="89"/>
      <c r="AM44" s="89"/>
      <c r="AN44"/>
      <c r="AO44"/>
      <c r="AP44"/>
      <c r="AQ44"/>
    </row>
    <row r="45" spans="1:43" ht="18" customHeight="1">
      <c r="A45" s="86" t="s">
        <v>90</v>
      </c>
      <c r="B45" s="87"/>
      <c r="C45" s="88"/>
      <c r="D45" s="42">
        <v>100</v>
      </c>
      <c r="E45" s="42">
        <v>95</v>
      </c>
      <c r="F45" s="56">
        <v>100</v>
      </c>
      <c r="G45" s="56"/>
      <c r="H45" s="56"/>
      <c r="I45" s="56">
        <v>105</v>
      </c>
      <c r="J45" s="56"/>
      <c r="K45" s="56"/>
      <c r="L45" s="56">
        <v>105</v>
      </c>
      <c r="M45" s="56"/>
      <c r="N45" s="56"/>
      <c r="O45" s="56">
        <v>95</v>
      </c>
      <c r="P45" s="56"/>
      <c r="Q45" s="56"/>
      <c r="R45" s="56">
        <v>100</v>
      </c>
      <c r="S45" s="56"/>
      <c r="T45" s="56"/>
      <c r="U45" s="56">
        <v>100</v>
      </c>
      <c r="V45" s="56"/>
      <c r="W45" s="56"/>
      <c r="X45" s="56">
        <v>95</v>
      </c>
      <c r="Y45" s="56"/>
      <c r="Z45" s="56"/>
      <c r="AA45" s="56">
        <v>95</v>
      </c>
      <c r="AB45" s="56"/>
      <c r="AC45" s="56"/>
      <c r="AD45" s="56">
        <v>95</v>
      </c>
      <c r="AE45" s="56"/>
      <c r="AF45" s="56"/>
      <c r="AG45" s="56">
        <v>100</v>
      </c>
      <c r="AH45" s="56"/>
      <c r="AI45" s="56"/>
      <c r="AJ45" s="57">
        <f>SUM(D45:AI45)</f>
        <v>1185</v>
      </c>
      <c r="AK45" s="57"/>
      <c r="AL45" s="89"/>
      <c r="AM45" s="89"/>
      <c r="AN45"/>
      <c r="AO45"/>
      <c r="AP45"/>
      <c r="AQ45"/>
    </row>
    <row r="46" spans="1:43" ht="18" customHeight="1">
      <c r="A46" s="86" t="s">
        <v>91</v>
      </c>
      <c r="B46" s="87"/>
      <c r="C46" s="88"/>
      <c r="D46" s="42">
        <v>140</v>
      </c>
      <c r="E46" s="42">
        <v>133</v>
      </c>
      <c r="F46" s="56">
        <v>140</v>
      </c>
      <c r="G46" s="56"/>
      <c r="H46" s="56"/>
      <c r="I46" s="56">
        <v>147</v>
      </c>
      <c r="J46" s="56"/>
      <c r="K46" s="56"/>
      <c r="L46" s="56">
        <v>147</v>
      </c>
      <c r="M46" s="56"/>
      <c r="N46" s="56"/>
      <c r="O46" s="56">
        <v>133</v>
      </c>
      <c r="P46" s="56"/>
      <c r="Q46" s="56"/>
      <c r="R46" s="56">
        <v>140</v>
      </c>
      <c r="S46" s="56"/>
      <c r="T46" s="56"/>
      <c r="U46" s="56">
        <v>140</v>
      </c>
      <c r="V46" s="56"/>
      <c r="W46" s="56"/>
      <c r="X46" s="56">
        <v>133</v>
      </c>
      <c r="Y46" s="56"/>
      <c r="Z46" s="56"/>
      <c r="AA46" s="56">
        <v>133</v>
      </c>
      <c r="AB46" s="56"/>
      <c r="AC46" s="56"/>
      <c r="AD46" s="56">
        <v>133</v>
      </c>
      <c r="AE46" s="56"/>
      <c r="AF46" s="56"/>
      <c r="AG46" s="56">
        <v>140</v>
      </c>
      <c r="AH46" s="56"/>
      <c r="AI46" s="56"/>
      <c r="AJ46" s="57">
        <f>SUM(D46:AI46)</f>
        <v>1659</v>
      </c>
      <c r="AK46" s="57"/>
      <c r="AL46" s="89"/>
      <c r="AM46" s="89"/>
      <c r="AN46"/>
      <c r="AO46"/>
      <c r="AP46"/>
      <c r="AQ46"/>
    </row>
    <row r="47" spans="1:43" ht="18" customHeight="1">
      <c r="A47" s="86" t="s">
        <v>92</v>
      </c>
      <c r="B47" s="87"/>
      <c r="C47" s="88"/>
      <c r="D47" s="42">
        <v>1400</v>
      </c>
      <c r="E47" s="42">
        <v>1310</v>
      </c>
      <c r="F47" s="56">
        <v>1400</v>
      </c>
      <c r="G47" s="56"/>
      <c r="H47" s="56"/>
      <c r="I47" s="56">
        <v>1470</v>
      </c>
      <c r="J47" s="56"/>
      <c r="K47" s="56"/>
      <c r="L47" s="56">
        <v>1470</v>
      </c>
      <c r="M47" s="56"/>
      <c r="N47" s="56"/>
      <c r="O47" s="56">
        <v>1330</v>
      </c>
      <c r="P47" s="56"/>
      <c r="Q47" s="56"/>
      <c r="R47" s="56">
        <v>1400</v>
      </c>
      <c r="S47" s="56"/>
      <c r="T47" s="56"/>
      <c r="U47" s="56">
        <v>1400</v>
      </c>
      <c r="V47" s="56"/>
      <c r="W47" s="56"/>
      <c r="X47" s="56">
        <v>1330</v>
      </c>
      <c r="Y47" s="56"/>
      <c r="Z47" s="56"/>
      <c r="AA47" s="56">
        <v>1330</v>
      </c>
      <c r="AB47" s="56"/>
      <c r="AC47" s="56"/>
      <c r="AD47" s="56">
        <v>1330</v>
      </c>
      <c r="AE47" s="56"/>
      <c r="AF47" s="56"/>
      <c r="AG47" s="56">
        <v>1400</v>
      </c>
      <c r="AH47" s="56"/>
      <c r="AI47" s="56"/>
      <c r="AJ47" s="57">
        <f>SUM(D47:AI47)</f>
        <v>16570</v>
      </c>
      <c r="AK47" s="57"/>
      <c r="AL47" s="89"/>
      <c r="AM47" s="89"/>
      <c r="AN47"/>
      <c r="AO47"/>
      <c r="AP47"/>
      <c r="AQ47"/>
    </row>
    <row r="48" spans="1:43" ht="18" customHeight="1">
      <c r="A48" s="86" t="s">
        <v>93</v>
      </c>
      <c r="B48" s="87"/>
      <c r="C48" s="88"/>
      <c r="D48" s="42">
        <v>100</v>
      </c>
      <c r="E48" s="42">
        <v>95</v>
      </c>
      <c r="F48" s="56">
        <v>100</v>
      </c>
      <c r="G48" s="56"/>
      <c r="H48" s="56"/>
      <c r="I48" s="56">
        <v>105</v>
      </c>
      <c r="J48" s="56"/>
      <c r="K48" s="56"/>
      <c r="L48" s="56">
        <v>105</v>
      </c>
      <c r="M48" s="56"/>
      <c r="N48" s="56"/>
      <c r="O48" s="56">
        <v>95</v>
      </c>
      <c r="P48" s="56"/>
      <c r="Q48" s="56"/>
      <c r="R48" s="56">
        <v>100</v>
      </c>
      <c r="S48" s="56"/>
      <c r="T48" s="56"/>
      <c r="U48" s="56">
        <v>100</v>
      </c>
      <c r="V48" s="56"/>
      <c r="W48" s="56"/>
      <c r="X48" s="56">
        <v>95</v>
      </c>
      <c r="Y48" s="56"/>
      <c r="Z48" s="56"/>
      <c r="AA48" s="56">
        <v>95</v>
      </c>
      <c r="AB48" s="56"/>
      <c r="AC48" s="56"/>
      <c r="AD48" s="56">
        <v>95</v>
      </c>
      <c r="AE48" s="56"/>
      <c r="AF48" s="56"/>
      <c r="AG48" s="56">
        <v>100</v>
      </c>
      <c r="AH48" s="56"/>
      <c r="AI48" s="56"/>
      <c r="AJ48" s="57">
        <f>SUM(D48:AI48)</f>
        <v>1185</v>
      </c>
      <c r="AK48" s="57"/>
      <c r="AL48" s="89"/>
      <c r="AM48" s="89"/>
      <c r="AN48"/>
      <c r="AO48"/>
      <c r="AP48"/>
      <c r="AQ48"/>
    </row>
    <row r="49" spans="1:43" ht="18" customHeight="1">
      <c r="A49" s="90"/>
      <c r="B49" s="91" t="s">
        <v>94</v>
      </c>
      <c r="C49" s="92"/>
      <c r="D49" s="42">
        <v>100</v>
      </c>
      <c r="E49" s="42">
        <v>95</v>
      </c>
      <c r="F49" s="56">
        <v>100</v>
      </c>
      <c r="G49" s="56"/>
      <c r="H49" s="56"/>
      <c r="I49" s="56">
        <v>105</v>
      </c>
      <c r="J49" s="56"/>
      <c r="K49" s="56"/>
      <c r="L49" s="56">
        <v>105</v>
      </c>
      <c r="M49" s="56"/>
      <c r="N49" s="56"/>
      <c r="O49" s="56">
        <v>95</v>
      </c>
      <c r="P49" s="56"/>
      <c r="Q49" s="56"/>
      <c r="R49" s="56">
        <v>100</v>
      </c>
      <c r="S49" s="56"/>
      <c r="T49" s="56"/>
      <c r="U49" s="56">
        <v>100</v>
      </c>
      <c r="V49" s="56"/>
      <c r="W49" s="56"/>
      <c r="X49" s="56">
        <v>95</v>
      </c>
      <c r="Y49" s="56"/>
      <c r="Z49" s="56"/>
      <c r="AA49" s="56">
        <v>95</v>
      </c>
      <c r="AB49" s="56"/>
      <c r="AC49" s="56"/>
      <c r="AD49" s="56">
        <v>95</v>
      </c>
      <c r="AE49" s="56"/>
      <c r="AF49" s="56"/>
      <c r="AG49" s="56">
        <v>2000</v>
      </c>
      <c r="AH49" s="56"/>
      <c r="AI49" s="56"/>
      <c r="AJ49" s="57">
        <f>SUM(D49:AI49)</f>
        <v>3085</v>
      </c>
      <c r="AK49" s="57"/>
      <c r="AL49" s="89"/>
      <c r="AM49" s="89"/>
      <c r="AN49"/>
      <c r="AO49"/>
      <c r="AP49"/>
      <c r="AQ49"/>
    </row>
    <row r="50" spans="1:43" ht="18" customHeight="1">
      <c r="A50" s="90"/>
      <c r="B50" s="93" t="s">
        <v>95</v>
      </c>
      <c r="C50" s="94"/>
      <c r="D50" s="42">
        <v>100</v>
      </c>
      <c r="E50" s="42">
        <v>95</v>
      </c>
      <c r="F50" s="56">
        <v>100</v>
      </c>
      <c r="G50" s="56"/>
      <c r="H50" s="56"/>
      <c r="I50" s="56">
        <v>105</v>
      </c>
      <c r="J50" s="56"/>
      <c r="K50" s="56"/>
      <c r="L50" s="56">
        <v>105</v>
      </c>
      <c r="M50" s="56"/>
      <c r="N50" s="56"/>
      <c r="O50" s="56">
        <v>95</v>
      </c>
      <c r="P50" s="56"/>
      <c r="Q50" s="56"/>
      <c r="R50" s="56">
        <v>100</v>
      </c>
      <c r="S50" s="56"/>
      <c r="T50" s="56"/>
      <c r="U50" s="56">
        <v>100</v>
      </c>
      <c r="V50" s="56"/>
      <c r="W50" s="56"/>
      <c r="X50" s="56">
        <v>95</v>
      </c>
      <c r="Y50" s="56"/>
      <c r="Z50" s="56"/>
      <c r="AA50" s="56">
        <v>95</v>
      </c>
      <c r="AB50" s="56"/>
      <c r="AC50" s="56"/>
      <c r="AD50" s="56">
        <v>95</v>
      </c>
      <c r="AE50" s="56"/>
      <c r="AF50" s="56"/>
      <c r="AG50" s="56">
        <v>100</v>
      </c>
      <c r="AH50" s="56"/>
      <c r="AI50" s="56"/>
      <c r="AJ50" s="57">
        <f>SUM(D50:AI50)</f>
        <v>1185</v>
      </c>
      <c r="AK50" s="57"/>
      <c r="AL50" s="89"/>
      <c r="AM50" s="89"/>
      <c r="AN50"/>
      <c r="AO50"/>
      <c r="AP50"/>
      <c r="AQ50"/>
    </row>
    <row r="51" spans="1:43" ht="18" customHeight="1">
      <c r="A51" s="55" t="s">
        <v>41</v>
      </c>
      <c r="B51" s="55"/>
      <c r="C51" s="55"/>
      <c r="D51" s="42">
        <v>20</v>
      </c>
      <c r="E51" s="42">
        <v>19</v>
      </c>
      <c r="F51" s="56">
        <v>20</v>
      </c>
      <c r="G51" s="56"/>
      <c r="H51" s="56"/>
      <c r="I51" s="56">
        <v>21</v>
      </c>
      <c r="J51" s="56"/>
      <c r="K51" s="56"/>
      <c r="L51" s="56">
        <v>21</v>
      </c>
      <c r="M51" s="56"/>
      <c r="N51" s="56"/>
      <c r="O51" s="56">
        <v>19</v>
      </c>
      <c r="P51" s="56"/>
      <c r="Q51" s="56"/>
      <c r="R51" s="56">
        <v>20</v>
      </c>
      <c r="S51" s="56"/>
      <c r="T51" s="56"/>
      <c r="U51" s="56">
        <v>20</v>
      </c>
      <c r="V51" s="56"/>
      <c r="W51" s="56"/>
      <c r="X51" s="56">
        <v>19</v>
      </c>
      <c r="Y51" s="56"/>
      <c r="Z51" s="56"/>
      <c r="AA51" s="56">
        <v>19</v>
      </c>
      <c r="AB51" s="56"/>
      <c r="AC51" s="56"/>
      <c r="AD51" s="56">
        <v>19</v>
      </c>
      <c r="AE51" s="56"/>
      <c r="AF51" s="56"/>
      <c r="AG51" s="56">
        <v>20</v>
      </c>
      <c r="AH51" s="56"/>
      <c r="AI51" s="56"/>
      <c r="AJ51" s="57">
        <f>+SUM(D51:AI51)</f>
        <v>237</v>
      </c>
      <c r="AK51" s="57"/>
      <c r="AL51" s="59"/>
      <c r="AM51" s="59"/>
      <c r="AN51"/>
      <c r="AO51"/>
      <c r="AP51"/>
      <c r="AQ51"/>
    </row>
    <row r="52" spans="1:43" ht="21" customHeight="1">
      <c r="A52" s="60" t="s">
        <v>96</v>
      </c>
      <c r="B52" s="60"/>
      <c r="C52" s="60"/>
      <c r="D52"/>
      <c r="E52"/>
      <c r="F52"/>
      <c r="G52"/>
      <c r="H52"/>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61"/>
      <c r="AK52" s="51"/>
      <c r="AL52" s="20"/>
      <c r="AM52" s="20"/>
      <c r="AN52" s="5"/>
    </row>
    <row r="53" spans="1:43" ht="5.15" customHeight="1">
      <c r="A53" s="60"/>
      <c r="B53" s="60"/>
      <c r="C53" s="60"/>
      <c r="D53"/>
      <c r="E53"/>
      <c r="F53"/>
      <c r="G53"/>
      <c r="H53"/>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61"/>
      <c r="AK53" s="51"/>
      <c r="AL53" s="20"/>
      <c r="AM53" s="20"/>
      <c r="AN53" s="5"/>
    </row>
    <row r="54" spans="1:43" ht="18" customHeight="1">
      <c r="A54" s="4" t="s">
        <v>42</v>
      </c>
      <c r="B54" s="51"/>
      <c r="D54" s="51"/>
      <c r="E54" s="51"/>
      <c r="F54" s="51"/>
      <c r="G54" s="51"/>
      <c r="H54" s="51"/>
      <c r="I54" s="51"/>
      <c r="J54" s="51"/>
      <c r="K54" s="51"/>
      <c r="L54" s="51"/>
      <c r="M54" s="51"/>
      <c r="N54" s="51"/>
      <c r="O54" s="51"/>
      <c r="P54" s="51"/>
      <c r="Q54" s="51"/>
      <c r="R54" s="51"/>
      <c r="S54" s="51"/>
      <c r="T54" s="51"/>
      <c r="U54" s="51"/>
      <c r="V54" s="51"/>
      <c r="W54" s="20"/>
      <c r="X54" s="51"/>
      <c r="Y54" s="51"/>
      <c r="Z54" s="51"/>
      <c r="AA54" s="51"/>
      <c r="AB54" s="51"/>
      <c r="AC54" s="51"/>
      <c r="AD54" s="51"/>
      <c r="AE54" s="51"/>
      <c r="AF54" s="51"/>
      <c r="AG54" s="51"/>
      <c r="AH54" s="51"/>
      <c r="AI54" s="51"/>
      <c r="AJ54" s="61"/>
      <c r="AK54" s="51"/>
      <c r="AL54" s="20"/>
      <c r="AM54" s="20"/>
      <c r="AN54" s="5"/>
    </row>
    <row r="55" spans="1:43" ht="55" customHeight="1">
      <c r="A55" s="24" t="s">
        <v>43</v>
      </c>
      <c r="B55" s="24"/>
      <c r="C55" s="24" t="s">
        <v>29</v>
      </c>
      <c r="D55" s="24"/>
      <c r="E55" s="28" t="s">
        <v>111</v>
      </c>
      <c r="F55" s="28"/>
      <c r="G55" s="28"/>
      <c r="H55" s="28"/>
      <c r="I55" s="99" t="s">
        <v>110</v>
      </c>
      <c r="J55" s="98"/>
      <c r="K55" s="98"/>
      <c r="L55" s="98"/>
      <c r="M55" s="98"/>
      <c r="N55" s="27"/>
      <c r="O55" s="99" t="s">
        <v>109</v>
      </c>
      <c r="P55" s="98"/>
      <c r="Q55" s="98"/>
      <c r="R55" s="98"/>
      <c r="S55" s="98"/>
      <c r="T55" s="27"/>
      <c r="U55" s="99" t="s">
        <v>108</v>
      </c>
      <c r="V55" s="98"/>
      <c r="W55" s="98"/>
      <c r="X55" s="98"/>
      <c r="Y55" s="98"/>
      <c r="Z55" s="27"/>
      <c r="AA55" s="99" t="s">
        <v>107</v>
      </c>
      <c r="AB55" s="98"/>
      <c r="AC55" s="98"/>
      <c r="AD55" s="98"/>
      <c r="AE55" s="98"/>
      <c r="AF55" s="27"/>
      <c r="AG55" s="28" t="s">
        <v>106</v>
      </c>
      <c r="AH55" s="28"/>
      <c r="AI55" s="28"/>
      <c r="AJ55" s="28"/>
      <c r="AK55" s="28"/>
      <c r="AL55"/>
      <c r="AM55" s="20"/>
      <c r="AN55" s="5"/>
    </row>
    <row r="56" spans="1:43" ht="18" customHeight="1">
      <c r="A56" s="28" t="s">
        <v>45</v>
      </c>
      <c r="B56" s="28"/>
      <c r="C56" s="62">
        <f>ROUNDDOWN(IF(AL43&lt;=60,1,1+ROUNDUP((AL43-60)/40,0)),1)</f>
        <v>2</v>
      </c>
      <c r="D56" s="62"/>
      <c r="E56" s="62">
        <f>IF(D38="○",ROUNDDOWN(IF(AM43&lt;4,AL43/6,IF(AM43&lt;5,AL43/5,AL43/3)),1),"-")</f>
        <v>16.8</v>
      </c>
      <c r="F56" s="62"/>
      <c r="G56" s="62"/>
      <c r="H56" s="62"/>
      <c r="I56" s="62">
        <f>IF(F38="○",ROUNDDOWN(F39/6,1),"-")</f>
        <v>3.3</v>
      </c>
      <c r="J56" s="62"/>
      <c r="K56" s="62"/>
      <c r="L56" s="62"/>
      <c r="M56" s="62"/>
      <c r="N56" s="62"/>
      <c r="O56" s="62" t="str">
        <f>IF(L38="○",ROUNDDOWN(L39/6,1),"-")</f>
        <v>-</v>
      </c>
      <c r="P56" s="62"/>
      <c r="Q56" s="62"/>
      <c r="R56" s="62"/>
      <c r="S56" s="62"/>
      <c r="T56" s="62"/>
      <c r="U56" s="62" t="str">
        <f>IF(R38="○",ROUNDDOWN(R39/6,1),"-")</f>
        <v>-</v>
      </c>
      <c r="V56" s="62"/>
      <c r="W56" s="62"/>
      <c r="X56" s="62"/>
      <c r="Y56" s="62"/>
      <c r="Z56" s="62"/>
      <c r="AA56" s="62" t="str">
        <f>IF(R38="○",ROUNDDOWN(R39/15,1),"-")</f>
        <v>-</v>
      </c>
      <c r="AB56" s="62"/>
      <c r="AC56" s="62"/>
      <c r="AD56" s="62"/>
      <c r="AE56" s="62"/>
      <c r="AF56" s="62"/>
      <c r="AG56" s="62" t="str">
        <f>IF(X38="○",ROUNDDOWN(X39/10,1),"-")</f>
        <v>-</v>
      </c>
      <c r="AH56" s="62"/>
      <c r="AI56" s="62"/>
      <c r="AJ56" s="62"/>
      <c r="AK56" s="62"/>
      <c r="AL56"/>
      <c r="AM56" s="20"/>
      <c r="AN56" s="5"/>
    </row>
    <row r="57" spans="1:43" ht="5.15" customHeight="1">
      <c r="A57" s="60"/>
      <c r="B57" s="60"/>
      <c r="C57" s="60"/>
      <c r="D57" s="60"/>
      <c r="E57" s="60"/>
      <c r="F57" s="60"/>
      <c r="G57" s="60"/>
      <c r="H57" s="60"/>
      <c r="I57" s="60"/>
      <c r="J57" s="51"/>
      <c r="K57" s="51"/>
      <c r="L57" s="51"/>
      <c r="M57" s="61"/>
      <c r="N57" s="51"/>
      <c r="O57" s="51"/>
      <c r="P57" s="51"/>
      <c r="Q57"/>
      <c r="W57" s="20"/>
      <c r="X57" s="51"/>
      <c r="Y57" s="51"/>
      <c r="Z57" s="51"/>
      <c r="AA57" s="51"/>
      <c r="AB57" s="51"/>
      <c r="AC57" s="51"/>
      <c r="AD57" s="51"/>
      <c r="AE57" s="51"/>
      <c r="AF57" s="51"/>
      <c r="AG57" s="51"/>
      <c r="AH57" s="51"/>
      <c r="AI57" s="51"/>
      <c r="AJ57" s="61"/>
      <c r="AK57" s="51"/>
      <c r="AL57" s="20"/>
      <c r="AM57" s="20"/>
      <c r="AN57" s="5"/>
    </row>
    <row r="58" spans="1:43" ht="21" customHeight="1">
      <c r="A58" s="4" t="s">
        <v>46</v>
      </c>
      <c r="B58" s="9"/>
      <c r="C58" s="10"/>
      <c r="D58" s="10"/>
      <c r="E58" s="10"/>
      <c r="F58" s="10"/>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10"/>
      <c r="AM58" s="10"/>
      <c r="AN58" s="5"/>
    </row>
    <row r="59" spans="1:43" ht="25" customHeight="1">
      <c r="A59" s="5"/>
      <c r="B59" s="20"/>
      <c r="C59" s="63" t="str">
        <f>IF(VLOOKUP($AK$1,[1]選択肢!$A:$Z,C64,FALSE)=0,"-",VLOOKUP($AK$1,[1]選択肢!$A:$Z,C64,FALSE))</f>
        <v>管理者</v>
      </c>
      <c r="D59" s="64"/>
      <c r="E59" s="65" t="str">
        <f>IF(VLOOKUP($AK$1,[1]選択肢!$A:$Z,E64,FALSE)=0,"-",VLOOKUP($AK$1,[1]選択肢!$A:$Z,E64,FALSE))</f>
        <v>サービス管理責任者</v>
      </c>
      <c r="F59" s="65"/>
      <c r="G59" s="65"/>
      <c r="H59" s="65"/>
      <c r="I59" s="63" t="str">
        <f>IF(VLOOKUP($AK$1,[1]選択肢!$A:$Z,I64,FALSE)=0,"-",VLOOKUP($AK$1,[1]選択肢!$A:$Z,I64,FALSE))</f>
        <v>医師</v>
      </c>
      <c r="J59" s="64"/>
      <c r="K59" s="64"/>
      <c r="L59" s="64"/>
      <c r="M59" s="64"/>
      <c r="N59" s="66"/>
      <c r="O59" s="63" t="str">
        <f>IF(VLOOKUP($AK$1,[1]選択肢!$A:$Z,O64,FALSE)=0,"-",VLOOKUP($AK$1,[1]選択肢!$A:$Z,O64,FALSE))</f>
        <v>看護職員</v>
      </c>
      <c r="P59" s="64"/>
      <c r="Q59" s="64"/>
      <c r="R59" s="64"/>
      <c r="S59" s="64"/>
      <c r="T59" s="66"/>
      <c r="U59" s="63" t="str">
        <f>IF(VLOOKUP($AK$1,[1]選択肢!$A:$Z,U64,FALSE)=0,"-",VLOOKUP($AK$1,[1]選択肢!$A:$Z,U64,FALSE))</f>
        <v>理学療法士</v>
      </c>
      <c r="V59" s="64"/>
      <c r="W59" s="64"/>
      <c r="X59" s="64"/>
      <c r="Y59" s="64"/>
      <c r="Z59" s="66"/>
      <c r="AA59" s="63" t="str">
        <f>IF(VLOOKUP($AK$1,[1]選択肢!$A:$Z,AA64,FALSE)=0,"-",VLOOKUP($AK$1,[1]選択肢!$A:$Z,AA64,FALSE))</f>
        <v>作業療法士</v>
      </c>
      <c r="AB59" s="64"/>
      <c r="AC59" s="64"/>
      <c r="AD59" s="64"/>
      <c r="AE59" s="64"/>
      <c r="AF59" s="66"/>
      <c r="AG59" s="65" t="str">
        <f>IF(VLOOKUP($AK$1,[1]選択肢!$A:$Z,AG64,FALSE)=0,"-",VLOOKUP($AK$1,[1]選択肢!$A:$Z,AG64,FALSE))</f>
        <v>言語聴覚士</v>
      </c>
      <c r="AH59" s="65"/>
      <c r="AI59" s="65"/>
      <c r="AJ59" s="65"/>
      <c r="AK59" s="65"/>
      <c r="AL59" s="65" t="str">
        <f>IF(VLOOKUP($AK$1,[1]選択肢!$A:$Z,AL64,FALSE)=0,"-",VLOOKUP($AK$1,[1]選択肢!$A:$Z,AL64,FALSE))</f>
        <v>就労支援員</v>
      </c>
      <c r="AM59" s="65"/>
      <c r="AN59" s="5"/>
    </row>
    <row r="60" spans="1:43" ht="18" customHeight="1">
      <c r="A60" s="5"/>
      <c r="B60" s="20"/>
      <c r="C60" s="67" t="s">
        <v>47</v>
      </c>
      <c r="D60" s="67" t="s">
        <v>48</v>
      </c>
      <c r="E60" s="68" t="s">
        <v>47</v>
      </c>
      <c r="F60" s="69" t="s">
        <v>48</v>
      </c>
      <c r="G60" s="69"/>
      <c r="H60" s="69"/>
      <c r="I60" s="70" t="s">
        <v>47</v>
      </c>
      <c r="J60" s="71"/>
      <c r="K60" s="72"/>
      <c r="L60" s="70" t="s">
        <v>48</v>
      </c>
      <c r="M60" s="71"/>
      <c r="N60" s="72"/>
      <c r="O60" s="70" t="s">
        <v>47</v>
      </c>
      <c r="P60" s="71"/>
      <c r="Q60" s="72"/>
      <c r="R60" s="70" t="s">
        <v>48</v>
      </c>
      <c r="S60" s="71"/>
      <c r="T60" s="72"/>
      <c r="U60" s="70" t="s">
        <v>47</v>
      </c>
      <c r="V60" s="71"/>
      <c r="W60" s="72"/>
      <c r="X60" s="70" t="s">
        <v>48</v>
      </c>
      <c r="Y60" s="71"/>
      <c r="Z60" s="72"/>
      <c r="AA60" s="70" t="s">
        <v>47</v>
      </c>
      <c r="AB60" s="71"/>
      <c r="AC60" s="72"/>
      <c r="AD60" s="70" t="s">
        <v>48</v>
      </c>
      <c r="AE60" s="71"/>
      <c r="AF60" s="72"/>
      <c r="AG60" s="70" t="s">
        <v>47</v>
      </c>
      <c r="AH60" s="71"/>
      <c r="AI60" s="72"/>
      <c r="AJ60" s="70" t="s">
        <v>48</v>
      </c>
      <c r="AK60" s="72"/>
      <c r="AL60" s="68" t="s">
        <v>49</v>
      </c>
      <c r="AM60" s="68" t="s">
        <v>50</v>
      </c>
      <c r="AN60" s="5"/>
    </row>
    <row r="61" spans="1:43" ht="18" customHeight="1">
      <c r="A61" s="5"/>
      <c r="B61" s="73" t="s">
        <v>51</v>
      </c>
      <c r="C61" s="68">
        <f>COUNTIFS($B$11:$B$30,C$59,$C$11:$C$30,"A",$E$11:$E$30,"*")</f>
        <v>1</v>
      </c>
      <c r="D61" s="68">
        <f>COUNTIFS($B$11:$B$30,C$59,$C$11:$C$30,"B",$E$11:$E$30,"*")</f>
        <v>0</v>
      </c>
      <c r="E61" s="68">
        <f>COUNTIFS($B$11:$B$30,E$59,$C$11:$C$30,"A",$E$11:$E$30,"*")</f>
        <v>0</v>
      </c>
      <c r="F61" s="70">
        <f>COUNTIFS($B$11:$B$30,E$59,$C$11:$C$30,"B",$E$11:$E$30,"*")</f>
        <v>1</v>
      </c>
      <c r="G61" s="71"/>
      <c r="H61" s="72"/>
      <c r="I61" s="70">
        <f>COUNTIFS($B$11:$B$30,I$59,$C$11:$C$30,"A",$E$11:$E$30,"*")</f>
        <v>0</v>
      </c>
      <c r="J61" s="71"/>
      <c r="K61" s="72"/>
      <c r="L61" s="70">
        <f>COUNTIFS($B$11:$B$30,I$59,$C$11:$C$30,"B",$E$11:$E$30,"*")</f>
        <v>0</v>
      </c>
      <c r="M61" s="71"/>
      <c r="N61" s="72"/>
      <c r="O61" s="70">
        <f>COUNTIFS($B$11:$B$30,O$59,$C$11:$C$30,"A",$E$11:$E$30,"*")</f>
        <v>1</v>
      </c>
      <c r="P61" s="71"/>
      <c r="Q61" s="72"/>
      <c r="R61" s="70">
        <f>COUNTIFS($B$11:$B$30,O$59,$C$11:$C$30,"B",$E$11:$E$30,"*")</f>
        <v>0</v>
      </c>
      <c r="S61" s="71"/>
      <c r="T61" s="72"/>
      <c r="U61" s="70">
        <f>COUNTIFS($B$11:$B$30,U$59,$C$11:$C$30,"A",$E$11:$E$30,"*")</f>
        <v>0</v>
      </c>
      <c r="V61" s="71"/>
      <c r="W61" s="72"/>
      <c r="X61" s="70">
        <f>COUNTIFS($B$11:$B$30,U$59,$C$11:$C$30,"B",$E$11:$E$30,"*")</f>
        <v>0</v>
      </c>
      <c r="Y61" s="71"/>
      <c r="Z61" s="72"/>
      <c r="AA61" s="70">
        <f>COUNTIFS($B$11:$B$30,AA$59,$C$11:$C$30,"A",$E$11:$E$30,"*")</f>
        <v>0</v>
      </c>
      <c r="AB61" s="71"/>
      <c r="AC61" s="72"/>
      <c r="AD61" s="70">
        <f>COUNTIFS($B$11:$B$30,AA$59,$C$11:$C$30,"B",$E$11:$E$30,"*")</f>
        <v>0</v>
      </c>
      <c r="AE61" s="71"/>
      <c r="AF61" s="72"/>
      <c r="AG61" s="70">
        <f>COUNTIFS($B$11:$B$30,AG$59,$C$11:$C$30,"A",$E$11:$E$30,"*")</f>
        <v>0</v>
      </c>
      <c r="AH61" s="71"/>
      <c r="AI61" s="72"/>
      <c r="AJ61" s="70">
        <f>COUNTIFS($B$11:$B$30,AG$59,$C$11:$C$30,"B",$E$11:$E$30,"*")</f>
        <v>0</v>
      </c>
      <c r="AK61" s="72"/>
      <c r="AL61" s="68">
        <f>COUNTIFS($B$11:$B$30,AL$59,$C$11:$C$30,"A",$E$11:$E$30,"*")</f>
        <v>0</v>
      </c>
      <c r="AM61" s="68">
        <f>COUNTIFS($B$11:$B$30,AL$59,$C$11:$C$30,"B",$E$11:$E$30,"*")</f>
        <v>0</v>
      </c>
      <c r="AN61" s="5"/>
    </row>
    <row r="62" spans="1:43" ht="18" customHeight="1">
      <c r="A62" s="5"/>
      <c r="B62" s="54" t="s">
        <v>52</v>
      </c>
      <c r="C62" s="68">
        <f>COUNTIFS($B$11:$B$30,C$59,$C$11:$C$30,"C",$E$11:$E$30,"*")</f>
        <v>0</v>
      </c>
      <c r="D62" s="68">
        <f>COUNTIFS($B$11:$B$30,C$59,$C$11:$C$30,"D",$E$11:$E$30,"*")</f>
        <v>0</v>
      </c>
      <c r="E62" s="68">
        <f>COUNTIFS($B$11:$B$30,E$59,$C$11:$C$30,"C",$E$11:$E$30,"*")</f>
        <v>1</v>
      </c>
      <c r="F62" s="70">
        <f>COUNTIFS($B$11:$B$30,E$59,$C$11:$C$30,"D",$E$11:$E$30,"*")</f>
        <v>0</v>
      </c>
      <c r="G62" s="71"/>
      <c r="H62" s="72"/>
      <c r="I62" s="70">
        <f>COUNTIFS($B$11:$B$30,I$59,$C$11:$C$30,"C",$E$11:$E$30,"*")</f>
        <v>0</v>
      </c>
      <c r="J62" s="71"/>
      <c r="K62" s="72"/>
      <c r="L62" s="70">
        <f>COUNTIFS($B$11:$B$30,I$59,$C$11:$C$30,"D",$E$11:$E$30,"*")</f>
        <v>1</v>
      </c>
      <c r="M62" s="71"/>
      <c r="N62" s="72"/>
      <c r="O62" s="70">
        <f>COUNTIFS($B$11:$B$30,O$59,$C$11:$C$30,"C",$E$11:$E$30,"*")</f>
        <v>0</v>
      </c>
      <c r="P62" s="71"/>
      <c r="Q62" s="72"/>
      <c r="R62" s="70">
        <f>COUNTIFS($B$11:$B$30,O$59,$C$11:$C$30,"D",$E$11:$E$30,"*")</f>
        <v>0</v>
      </c>
      <c r="S62" s="71"/>
      <c r="T62" s="72"/>
      <c r="U62" s="70">
        <f>COUNTIFS($B$11:$B$30,U$59,$C$11:$C$30,"C",$E$11:$E$30,"*")</f>
        <v>0</v>
      </c>
      <c r="V62" s="71"/>
      <c r="W62" s="72"/>
      <c r="X62" s="70">
        <f>COUNTIFS($B$11:$B$30,U$59,$C$11:$C$30,"D",$E$11:$E$30,"*")</f>
        <v>0</v>
      </c>
      <c r="Y62" s="71"/>
      <c r="Z62" s="72"/>
      <c r="AA62" s="70">
        <f>COUNTIFS($B$11:$B$30,AA$59,$C$11:$C$30,"C",$E$11:$E$30,"*")</f>
        <v>0</v>
      </c>
      <c r="AB62" s="71"/>
      <c r="AC62" s="72"/>
      <c r="AD62" s="70">
        <f>COUNTIFS($B$11:$B$30,AA$59,$C$11:$C$30,"D",$E$11:$E$30,"*")</f>
        <v>0</v>
      </c>
      <c r="AE62" s="71"/>
      <c r="AF62" s="72"/>
      <c r="AG62" s="70">
        <f>COUNTIFS($B$11:$B$30,AG$59,$C$11:$C$30,"C",$E$11:$E$30,"*")</f>
        <v>0</v>
      </c>
      <c r="AH62" s="71"/>
      <c r="AI62" s="72"/>
      <c r="AJ62" s="70">
        <f>COUNTIFS($B$11:$B$30,AG$59,$C$11:$C$30,"D",$E$11:$E$30,"*")</f>
        <v>0</v>
      </c>
      <c r="AK62" s="72"/>
      <c r="AL62" s="68">
        <f>COUNTIFS($B$11:$B$30,AL$59,$C$11:$C$30,"C",$E$11:$E$30,"*")</f>
        <v>0</v>
      </c>
      <c r="AM62" s="68">
        <f>COUNTIFS($B$11:$B$30,AL$59,$C$11:$C$30,"D",$E$11:$E$30,"*")</f>
        <v>0</v>
      </c>
      <c r="AN62" s="5"/>
    </row>
    <row r="63" spans="1:43" ht="24.75" customHeight="1">
      <c r="A63" s="5"/>
      <c r="B63" s="54" t="s">
        <v>53</v>
      </c>
      <c r="C63" s="63">
        <f>IF($AK$3="４週",SUMIFS($AK$11:$AK$30,$B$11:$B$30,C59)/4/$AH$5,IF($AK$3="歴月",SUMIFS($AK$11:$AK$30,$B$11:$B$30,C59)/$AL$5,"記載する期間を選択してください"))</f>
        <v>0</v>
      </c>
      <c r="D63" s="66"/>
      <c r="E63" s="63">
        <f>IF($AK$3="４週",SUMIFS($AK$11:$AK$30,$B$11:$B$30,E59)/4/$AH$5,IF($AK$3="歴月",SUMIFS($AK$11:$AK$30,$B$11:$B$30,E59)/$AL$5,"記載する期間を選択してください"))</f>
        <v>0</v>
      </c>
      <c r="F63" s="64"/>
      <c r="G63" s="64"/>
      <c r="H63" s="66"/>
      <c r="I63" s="63">
        <f>IF($AK$3="４週",SUMIFS($AK$11:$AK$30,$B$11:$B$30,I59)/4/$AH$5,IF($AK$3="歴月",SUMIFS($AK$11:$AK$30,$B$11:$B$30,I59)/$AL$5,"記載する期間を選択してください"))</f>
        <v>0</v>
      </c>
      <c r="J63" s="64"/>
      <c r="K63" s="64"/>
      <c r="L63" s="64"/>
      <c r="M63" s="64"/>
      <c r="N63" s="66"/>
      <c r="O63" s="63">
        <f>IF($AK$3="４週",SUMIFS($AK$11:$AK$30,$B$11:$B$30,O59)/4/$AH$5,IF($AK$3="歴月",SUMIFS($AK$11:$AK$30,$B$11:$B$30,O59)/$AL$5,"記載する期間を選択してください"))</f>
        <v>0</v>
      </c>
      <c r="P63" s="64"/>
      <c r="Q63" s="64"/>
      <c r="R63" s="64"/>
      <c r="S63" s="64"/>
      <c r="T63" s="66"/>
      <c r="U63" s="63">
        <f>IF($AK$3="４週",SUMIFS($AK$11:$AK$30,$B$11:$B$30,U59)/4/$AH$5,IF($AK$3="歴月",SUMIFS($AK$11:$AK$30,$B$11:$B$30,U59)/$AL$5,"記載する期間を選択してください"))</f>
        <v>0</v>
      </c>
      <c r="V63" s="64"/>
      <c r="W63" s="64"/>
      <c r="X63" s="64"/>
      <c r="Y63" s="64"/>
      <c r="Z63" s="66"/>
      <c r="AA63" s="63">
        <f>IF($AK$3="４週",SUMIFS($AK$11:$AK$30,$B$11:$B$30,AA59)/4/$AH$5,IF($AK$3="歴月",SUMIFS($AK$11:$AK$30,$B$11:$B$30,AA59)/$AL$5,"記載する期間を選択してください"))</f>
        <v>0</v>
      </c>
      <c r="AB63" s="64"/>
      <c r="AC63" s="64"/>
      <c r="AD63" s="64"/>
      <c r="AE63" s="64"/>
      <c r="AF63" s="66"/>
      <c r="AG63" s="63">
        <f>IF($AK$3="４週",SUMIFS($AK$11:$AK$30,$B$11:$B$30,AG59)/4/$AH$5,IF($AK$3="歴月",SUMIFS($AK$11:$AK$30,$B$11:$B$30,AG59)/$AL$5,"記載する期間を選択してください"))</f>
        <v>0</v>
      </c>
      <c r="AH63" s="64"/>
      <c r="AI63" s="64"/>
      <c r="AJ63" s="64"/>
      <c r="AK63" s="66"/>
      <c r="AL63" s="63">
        <f>IF($AK$3="４週",SUMIFS($AK$11:$AK$30,$B$11:$B$30,AL59)/4/$AH$5,IF($AK$3="歴月",SUMIFS($AK$11:$AK$30,$B$11:$B$30,AL59)/$AL$5,"記載する期間を選択してください"))</f>
        <v>0</v>
      </c>
      <c r="AM63" s="66"/>
      <c r="AN63" s="5"/>
    </row>
    <row r="64" spans="1:43" ht="4.5" customHeight="1">
      <c r="A64" s="5"/>
      <c r="B64" s="9"/>
      <c r="C64" s="77">
        <v>2</v>
      </c>
      <c r="D64" s="77"/>
      <c r="E64" s="77">
        <v>3</v>
      </c>
      <c r="F64" s="77"/>
      <c r="G64" s="77"/>
      <c r="H64" s="77"/>
      <c r="I64" s="77">
        <v>4</v>
      </c>
      <c r="J64" s="77"/>
      <c r="K64" s="77"/>
      <c r="L64" s="77"/>
      <c r="M64" s="77"/>
      <c r="N64" s="77"/>
      <c r="O64" s="77">
        <v>5</v>
      </c>
      <c r="P64" s="77"/>
      <c r="Q64" s="77"/>
      <c r="R64" s="77"/>
      <c r="S64" s="77"/>
      <c r="T64" s="77"/>
      <c r="U64" s="77">
        <v>6</v>
      </c>
      <c r="V64" s="77"/>
      <c r="W64" s="77"/>
      <c r="X64" s="77"/>
      <c r="Y64" s="77"/>
      <c r="Z64" s="77"/>
      <c r="AA64" s="77">
        <v>7</v>
      </c>
      <c r="AB64" s="77"/>
      <c r="AC64" s="77"/>
      <c r="AD64" s="77"/>
      <c r="AE64" s="77"/>
      <c r="AF64" s="77"/>
      <c r="AG64" s="77">
        <v>8</v>
      </c>
      <c r="AH64" s="77"/>
      <c r="AI64" s="77"/>
      <c r="AJ64" s="77"/>
      <c r="AK64" s="77"/>
      <c r="AL64" s="77">
        <v>9</v>
      </c>
      <c r="AM64" s="78"/>
      <c r="AN64" s="5"/>
    </row>
    <row r="65" spans="1:40" ht="19.5" customHeight="1">
      <c r="A65" s="5"/>
      <c r="B65" s="20"/>
      <c r="C65" s="65" t="str">
        <f>IF(VLOOKUP($AK$1,[1]選択肢!$A:$Z,C70,FALSE)=0,"-",VLOOKUP($AK$1,[1]選択肢!$A:$Z,C70,FALSE))</f>
        <v>職業指導員</v>
      </c>
      <c r="D65" s="65"/>
      <c r="E65" s="65" t="str">
        <f>IF(VLOOKUP($AK$1,[1]選択肢!$A:$Z,E70,FALSE)=0,"-",VLOOKUP($AK$1,[1]選択肢!$A:$Z,E70,FALSE))</f>
        <v>生活支援員</v>
      </c>
      <c r="F65" s="65"/>
      <c r="G65" s="65"/>
      <c r="H65" s="65"/>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8"/>
      <c r="AN65" s="5"/>
    </row>
    <row r="66" spans="1:40" ht="19.5" customHeight="1">
      <c r="A66" s="5"/>
      <c r="B66" s="20"/>
      <c r="C66" s="68" t="s">
        <v>47</v>
      </c>
      <c r="D66" s="68" t="s">
        <v>48</v>
      </c>
      <c r="E66" s="68" t="s">
        <v>47</v>
      </c>
      <c r="F66" s="69" t="s">
        <v>48</v>
      </c>
      <c r="G66" s="69"/>
      <c r="H66" s="69"/>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8"/>
      <c r="AN66" s="5"/>
    </row>
    <row r="67" spans="1:40" ht="19.5" customHeight="1">
      <c r="A67" s="5"/>
      <c r="B67" s="73" t="s">
        <v>51</v>
      </c>
      <c r="C67" s="68">
        <f>COUNTIFS($B$11:$B$30,C$65,$C$11:$C$30,"A",$E$11:$E$30,"*")</f>
        <v>0</v>
      </c>
      <c r="D67" s="68">
        <f>COUNTIFS($B$11:$B$30,C$65,$C$11:$C$30,"B",$E$11:$E$30,"*")</f>
        <v>0</v>
      </c>
      <c r="E67" s="68">
        <f>COUNTIFS($B$11:$B$30,E$65,$C$11:$C$30,"A",$E$11:$E$30,"*")</f>
        <v>0</v>
      </c>
      <c r="F67" s="70">
        <f>COUNTIFS($B$11:$B$30,E$65,$C$11:$C$30,"B",$E$11:$E$30,"*")</f>
        <v>0</v>
      </c>
      <c r="G67" s="71"/>
      <c r="H67" s="72"/>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8"/>
      <c r="AN67" s="5"/>
    </row>
    <row r="68" spans="1:40" ht="19.5" customHeight="1">
      <c r="A68" s="5"/>
      <c r="B68" s="54" t="s">
        <v>52</v>
      </c>
      <c r="C68" s="68">
        <f>COUNTIFS($B$11:$B$30,C$65,$C$11:$C$30,"C",$E$11:$E$30,"*")</f>
        <v>0</v>
      </c>
      <c r="D68" s="68">
        <f>COUNTIFS($B$11:$B$30,C$65,$C$11:$C$30,"D",$E$11:$E$30,"*")</f>
        <v>0</v>
      </c>
      <c r="E68" s="68">
        <f>COUNTIFS($B$11:$B$30,E$65,$C$11:$C$30,"C",$E$11:$E$30,"*")</f>
        <v>0</v>
      </c>
      <c r="F68" s="70">
        <f>COUNTIFS($B$11:$B$30,E$65,$C$11:$C$30,"D",$E$11:$E$30,"*")</f>
        <v>0</v>
      </c>
      <c r="G68" s="71"/>
      <c r="H68" s="72"/>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8"/>
      <c r="AN68" s="5"/>
    </row>
    <row r="69" spans="1:40" ht="19.5" customHeight="1">
      <c r="A69" s="5"/>
      <c r="B69" s="54" t="s">
        <v>53</v>
      </c>
      <c r="C69" s="63">
        <f>IF($AK$3="４週",SUMIFS($AK$11:$AK$30,$B$11:$B$30,C65)/4/$AH$5,IF($AK$3="歴月",SUMIFS($AK$11:$AK$30,$B$11:$B$30,C65)/$AL$5,"記載する期間を選択してください"))</f>
        <v>0</v>
      </c>
      <c r="D69" s="66"/>
      <c r="E69" s="63">
        <f>IF($AK$3="４週",SUMIFS($AK$11:$AK$30,$B$11:$B$30,E65)/4/$AH$5,IF($AK$3="歴月",SUMIFS($AK$11:$AK$30,$B$11:$B$30,E65)/$AL$5,"記載する期間を選択してください"))</f>
        <v>0</v>
      </c>
      <c r="F69" s="64"/>
      <c r="G69" s="64"/>
      <c r="H69" s="66"/>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8"/>
      <c r="AN69" s="5"/>
    </row>
    <row r="70" spans="1:40" ht="3" customHeight="1">
      <c r="A70" s="5"/>
      <c r="B70" s="9"/>
      <c r="C70" s="77">
        <v>10</v>
      </c>
      <c r="D70" s="77"/>
      <c r="E70" s="77">
        <f>C70+1</f>
        <v>11</v>
      </c>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8"/>
      <c r="AN70" s="5"/>
    </row>
    <row r="71" spans="1:40" ht="15" customHeight="1">
      <c r="A71" s="51" t="s">
        <v>54</v>
      </c>
      <c r="B71" s="79"/>
      <c r="C71" s="80"/>
      <c r="D71" s="80"/>
      <c r="E71" s="80"/>
      <c r="F71" s="81"/>
      <c r="G71" s="80"/>
      <c r="H71" s="77"/>
      <c r="I71" s="77"/>
      <c r="J71" s="77"/>
      <c r="K71" s="77"/>
      <c r="L71" s="77"/>
      <c r="M71" s="77"/>
      <c r="N71" s="77"/>
      <c r="O71" s="77"/>
      <c r="P71" s="77"/>
      <c r="Q71" s="77"/>
      <c r="R71" s="77">
        <v>6</v>
      </c>
      <c r="S71" s="77"/>
      <c r="T71" s="77"/>
      <c r="U71" s="77"/>
      <c r="V71" s="77"/>
      <c r="W71" s="77"/>
      <c r="X71" s="77">
        <v>7</v>
      </c>
      <c r="Y71" s="77"/>
      <c r="Z71" s="77"/>
      <c r="AA71" s="77"/>
      <c r="AB71" s="77"/>
      <c r="AC71" s="77"/>
      <c r="AD71" s="77">
        <v>8</v>
      </c>
      <c r="AE71" s="77"/>
      <c r="AF71" s="77"/>
      <c r="AG71" s="82"/>
      <c r="AH71" s="82"/>
      <c r="AI71" s="82"/>
      <c r="AJ71" s="82">
        <v>9</v>
      </c>
      <c r="AK71" s="83"/>
      <c r="AL71" s="83"/>
      <c r="AM71" s="5"/>
    </row>
    <row r="72" spans="1:40" s="51" customFormat="1" ht="15" customHeight="1">
      <c r="A72" s="51" t="s">
        <v>55</v>
      </c>
      <c r="B72" s="60"/>
      <c r="C72" s="60"/>
      <c r="D72" s="60"/>
      <c r="E72" s="60"/>
      <c r="F72" s="60"/>
      <c r="G72" s="60"/>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40" s="51" customFormat="1" ht="15" customHeight="1">
      <c r="A73" s="51" t="s">
        <v>56</v>
      </c>
      <c r="B73" s="60"/>
      <c r="C73" s="60"/>
      <c r="D73" s="60"/>
      <c r="E73" s="60"/>
      <c r="F73" s="60"/>
      <c r="G73" s="60"/>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40" s="51" customFormat="1" ht="15" customHeight="1">
      <c r="A74" s="51" t="s">
        <v>57</v>
      </c>
      <c r="B74" s="60"/>
      <c r="C74" s="60"/>
      <c r="D74" s="60"/>
      <c r="E74" s="60"/>
      <c r="F74" s="60"/>
      <c r="G74" s="60"/>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40" s="51" customFormat="1" ht="15" customHeight="1">
      <c r="A75" s="51" t="s">
        <v>58</v>
      </c>
      <c r="B75" s="60"/>
      <c r="C75" s="60"/>
      <c r="D75" s="60"/>
      <c r="E75" s="60"/>
      <c r="F75" s="60"/>
      <c r="G75" s="60"/>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40" ht="15" customHeight="1">
      <c r="A76" s="51" t="s">
        <v>59</v>
      </c>
      <c r="B76" s="84"/>
      <c r="C76" s="51"/>
      <c r="D76" s="51"/>
      <c r="E76" s="51"/>
      <c r="F76" s="51"/>
      <c r="G76" s="51"/>
    </row>
    <row r="77" spans="1:40" ht="15" customHeight="1">
      <c r="A77" s="51" t="s">
        <v>60</v>
      </c>
      <c r="B77" s="84"/>
      <c r="C77" s="51"/>
      <c r="D77" s="51"/>
      <c r="E77" s="51"/>
      <c r="F77" s="51"/>
      <c r="G77" s="51"/>
    </row>
    <row r="78" spans="1:40" ht="15" customHeight="1">
      <c r="A78" s="51"/>
      <c r="B78" s="73" t="s">
        <v>61</v>
      </c>
      <c r="C78" s="24" t="s">
        <v>62</v>
      </c>
      <c r="D78" s="24"/>
      <c r="E78" s="24"/>
      <c r="F78" s="51"/>
      <c r="G78" s="51"/>
    </row>
    <row r="79" spans="1:40" ht="15" customHeight="1">
      <c r="A79" s="51"/>
      <c r="B79" s="85" t="s">
        <v>28</v>
      </c>
      <c r="C79" s="57" t="s">
        <v>63</v>
      </c>
      <c r="D79" s="57"/>
      <c r="E79" s="57"/>
      <c r="F79" s="51"/>
      <c r="G79" s="51"/>
    </row>
    <row r="80" spans="1:40" ht="15" customHeight="1">
      <c r="A80" s="51"/>
      <c r="B80" s="85" t="s">
        <v>30</v>
      </c>
      <c r="C80" s="57" t="s">
        <v>64</v>
      </c>
      <c r="D80" s="57"/>
      <c r="E80" s="57"/>
      <c r="F80" s="51"/>
      <c r="G80" s="51"/>
    </row>
    <row r="81" spans="1:7" ht="15" customHeight="1">
      <c r="A81" s="51"/>
      <c r="B81" s="85" t="s">
        <v>32</v>
      </c>
      <c r="C81" s="57" t="s">
        <v>65</v>
      </c>
      <c r="D81" s="57"/>
      <c r="E81" s="57"/>
      <c r="F81" s="51"/>
      <c r="G81" s="51"/>
    </row>
    <row r="82" spans="1:7" ht="15" customHeight="1">
      <c r="A82" s="51"/>
      <c r="B82" s="85" t="s">
        <v>34</v>
      </c>
      <c r="C82" s="57" t="s">
        <v>66</v>
      </c>
      <c r="D82" s="57"/>
      <c r="E82" s="57"/>
      <c r="F82" s="51"/>
      <c r="G82" s="51"/>
    </row>
    <row r="83" spans="1:7" ht="15" customHeight="1">
      <c r="A83" s="51"/>
      <c r="B83" s="51" t="s">
        <v>67</v>
      </c>
      <c r="C83" s="51"/>
      <c r="D83" s="51"/>
      <c r="E83" s="51"/>
      <c r="F83" s="51"/>
      <c r="G83" s="51"/>
    </row>
    <row r="84" spans="1:7" ht="15" customHeight="1">
      <c r="A84" s="51"/>
      <c r="B84" s="51" t="s">
        <v>68</v>
      </c>
      <c r="C84" s="51"/>
      <c r="D84" s="51"/>
      <c r="E84" s="51"/>
      <c r="F84" s="51"/>
      <c r="G84" s="51"/>
    </row>
    <row r="85" spans="1:7" ht="15" customHeight="1">
      <c r="A85" s="51"/>
      <c r="B85" s="51" t="s">
        <v>69</v>
      </c>
      <c r="C85" s="51"/>
      <c r="D85" s="51"/>
      <c r="E85" s="51"/>
      <c r="F85" s="51"/>
      <c r="G85" s="51"/>
    </row>
    <row r="86" spans="1:7" ht="15" customHeight="1">
      <c r="A86" s="51" t="s">
        <v>70</v>
      </c>
      <c r="B86" s="84"/>
      <c r="C86" s="51"/>
      <c r="D86" s="51"/>
      <c r="E86" s="51"/>
      <c r="F86" s="51"/>
      <c r="G86" s="51"/>
    </row>
    <row r="87" spans="1:7" ht="15" customHeight="1">
      <c r="A87" s="51" t="s">
        <v>105</v>
      </c>
      <c r="B87" s="84"/>
      <c r="C87" s="51"/>
      <c r="D87" s="51"/>
      <c r="E87" s="51"/>
      <c r="F87" s="51"/>
      <c r="G87" s="51"/>
    </row>
    <row r="88" spans="1:7" ht="15" customHeight="1">
      <c r="A88" s="51" t="s">
        <v>72</v>
      </c>
      <c r="B88" s="84"/>
      <c r="C88" s="51"/>
      <c r="D88" s="51"/>
      <c r="E88" s="51"/>
      <c r="F88" s="51"/>
      <c r="G88" s="51"/>
    </row>
    <row r="89" spans="1:7" ht="15" customHeight="1">
      <c r="A89" s="51" t="s">
        <v>73</v>
      </c>
      <c r="B89" s="84"/>
      <c r="C89" s="51"/>
      <c r="D89" s="51"/>
      <c r="E89" s="51"/>
      <c r="F89" s="51"/>
      <c r="G89" s="51"/>
    </row>
    <row r="90" spans="1:7" ht="15" customHeight="1">
      <c r="A90" s="51" t="s">
        <v>74</v>
      </c>
      <c r="B90" s="84"/>
      <c r="C90" s="51"/>
      <c r="D90" s="51"/>
      <c r="E90" s="51"/>
      <c r="F90" s="51"/>
      <c r="G90" s="51"/>
    </row>
    <row r="91" spans="1:7" ht="15" customHeight="1">
      <c r="A91" s="51" t="s">
        <v>75</v>
      </c>
      <c r="B91" s="84"/>
      <c r="C91" s="51"/>
      <c r="D91" s="51"/>
      <c r="E91" s="51"/>
      <c r="F91" s="51"/>
      <c r="G91" s="51"/>
    </row>
    <row r="92" spans="1:7" ht="15" customHeight="1">
      <c r="A92" s="51"/>
      <c r="B92" s="51" t="s">
        <v>76</v>
      </c>
      <c r="C92" s="51"/>
      <c r="D92" s="51"/>
      <c r="E92" s="51"/>
      <c r="F92" s="51"/>
      <c r="G92" s="51"/>
    </row>
    <row r="93" spans="1:7" ht="15" customHeight="1">
      <c r="A93" s="51"/>
      <c r="B93" s="51" t="s">
        <v>77</v>
      </c>
      <c r="C93" s="51"/>
      <c r="D93" s="51"/>
      <c r="E93" s="51"/>
      <c r="F93" s="51"/>
      <c r="G93" s="51"/>
    </row>
    <row r="94" spans="1:7" ht="15" customHeight="1">
      <c r="A94" s="51" t="s">
        <v>78</v>
      </c>
      <c r="B94" s="84"/>
      <c r="C94" s="51"/>
      <c r="D94" s="51"/>
      <c r="E94" s="51"/>
      <c r="F94" s="51"/>
      <c r="G94" s="51"/>
    </row>
    <row r="95" spans="1:7" ht="15" customHeight="1">
      <c r="A95" s="51" t="s">
        <v>79</v>
      </c>
      <c r="B95" s="84"/>
      <c r="C95" s="51"/>
      <c r="D95" s="51"/>
      <c r="E95" s="51"/>
      <c r="F95" s="51"/>
      <c r="G95" s="51"/>
    </row>
    <row r="96" spans="1:7" ht="15" customHeight="1">
      <c r="A96" s="51" t="s">
        <v>80</v>
      </c>
      <c r="B96" s="84"/>
      <c r="C96" s="51"/>
      <c r="D96" s="51"/>
      <c r="E96" s="51"/>
      <c r="F96" s="51"/>
      <c r="G96" s="51"/>
    </row>
    <row r="97" spans="1:7" ht="15" customHeight="1">
      <c r="A97" s="51" t="s">
        <v>81</v>
      </c>
      <c r="B97" s="84"/>
      <c r="C97" s="51"/>
      <c r="D97" s="51"/>
      <c r="E97" s="51"/>
      <c r="F97" s="51"/>
      <c r="G97" s="51"/>
    </row>
    <row r="98" spans="1:7" ht="15" customHeight="1">
      <c r="A98" s="51" t="s">
        <v>82</v>
      </c>
      <c r="B98" s="84"/>
      <c r="C98" s="51"/>
      <c r="D98" s="51"/>
      <c r="E98" s="51"/>
      <c r="F98" s="51"/>
      <c r="G98" s="51"/>
    </row>
    <row r="99" spans="1:7" ht="15" customHeight="1">
      <c r="A99" s="51" t="s">
        <v>83</v>
      </c>
      <c r="B99" s="84"/>
      <c r="C99" s="51"/>
      <c r="D99" s="51"/>
      <c r="E99" s="51"/>
      <c r="F99" s="51"/>
      <c r="G99" s="51"/>
    </row>
    <row r="100" spans="1:7" ht="15" customHeight="1">
      <c r="A100" s="51" t="s">
        <v>84</v>
      </c>
      <c r="B100" s="84"/>
      <c r="C100" s="51"/>
      <c r="D100" s="51"/>
      <c r="E100" s="51"/>
      <c r="F100" s="51"/>
      <c r="G100" s="51"/>
    </row>
    <row r="101" spans="1:7" ht="15" customHeight="1">
      <c r="A101" s="51" t="s">
        <v>85</v>
      </c>
      <c r="B101" s="84"/>
      <c r="C101" s="51"/>
      <c r="D101" s="51"/>
      <c r="E101" s="51"/>
      <c r="F101" s="51"/>
      <c r="G101" s="51"/>
    </row>
  </sheetData>
  <mergeCells count="263">
    <mergeCell ref="X50:Z50"/>
    <mergeCell ref="AA50:AC50"/>
    <mergeCell ref="B50:C50"/>
    <mergeCell ref="F50:H50"/>
    <mergeCell ref="I50:K50"/>
    <mergeCell ref="L50:N50"/>
    <mergeCell ref="O50:Q50"/>
    <mergeCell ref="R50:T50"/>
    <mergeCell ref="AM14:AN14"/>
    <mergeCell ref="AM15:AN15"/>
    <mergeCell ref="F49:H49"/>
    <mergeCell ref="I49:K49"/>
    <mergeCell ref="L49:N49"/>
    <mergeCell ref="O49:Q49"/>
    <mergeCell ref="R49:T49"/>
    <mergeCell ref="U49:W49"/>
    <mergeCell ref="X49:Z49"/>
    <mergeCell ref="AA49:AC49"/>
    <mergeCell ref="B9:B10"/>
    <mergeCell ref="AK1:AN1"/>
    <mergeCell ref="M2:P2"/>
    <mergeCell ref="Q2:R2"/>
    <mergeCell ref="S2:T2"/>
    <mergeCell ref="U2:V2"/>
    <mergeCell ref="AK2:AN2"/>
    <mergeCell ref="F8:L8"/>
    <mergeCell ref="M8:S8"/>
    <mergeCell ref="T8:Z8"/>
    <mergeCell ref="AA8:AG8"/>
    <mergeCell ref="AH8:AJ8"/>
    <mergeCell ref="B7:B8"/>
    <mergeCell ref="AM23:AN23"/>
    <mergeCell ref="AM24:AN24"/>
    <mergeCell ref="AM25:AN25"/>
    <mergeCell ref="AA42:AC42"/>
    <mergeCell ref="AD42:AF42"/>
    <mergeCell ref="A7:A10"/>
    <mergeCell ref="C7:C10"/>
    <mergeCell ref="D7:D10"/>
    <mergeCell ref="E7:E10"/>
    <mergeCell ref="F7:AJ7"/>
    <mergeCell ref="AM17:AN17"/>
    <mergeCell ref="AM18:AN18"/>
    <mergeCell ref="AM19:AN19"/>
    <mergeCell ref="AM20:AN20"/>
    <mergeCell ref="AM21:AN21"/>
    <mergeCell ref="AM22:AN22"/>
    <mergeCell ref="AM16:AN16"/>
    <mergeCell ref="AK3:AN3"/>
    <mergeCell ref="AK4:AN4"/>
    <mergeCell ref="AH5:AJ5"/>
    <mergeCell ref="AM11:AN11"/>
    <mergeCell ref="AM12:AN12"/>
    <mergeCell ref="AK7:AK10"/>
    <mergeCell ref="AL7:AL10"/>
    <mergeCell ref="AM7:AN10"/>
    <mergeCell ref="AM13:AN13"/>
    <mergeCell ref="AM26:AN26"/>
    <mergeCell ref="AM27:AN27"/>
    <mergeCell ref="AM28:AN28"/>
    <mergeCell ref="AJ42:AK42"/>
    <mergeCell ref="R42:T42"/>
    <mergeCell ref="U42:W42"/>
    <mergeCell ref="X42:Z42"/>
    <mergeCell ref="A31:E31"/>
    <mergeCell ref="AM31:AN32"/>
    <mergeCell ref="A32:E32"/>
    <mergeCell ref="A42:C42"/>
    <mergeCell ref="F42:H42"/>
    <mergeCell ref="I42:K42"/>
    <mergeCell ref="L42:N42"/>
    <mergeCell ref="O42:Q42"/>
    <mergeCell ref="B39:C39"/>
    <mergeCell ref="D39:E39"/>
    <mergeCell ref="F39:K39"/>
    <mergeCell ref="L39:Q39"/>
    <mergeCell ref="R39:W39"/>
    <mergeCell ref="X37:AC37"/>
    <mergeCell ref="X38:AC38"/>
    <mergeCell ref="X39:AC39"/>
    <mergeCell ref="R38:W38"/>
    <mergeCell ref="AG43:AI43"/>
    <mergeCell ref="AD44:AF44"/>
    <mergeCell ref="AG44:AI44"/>
    <mergeCell ref="AD45:AF45"/>
    <mergeCell ref="AG42:AI42"/>
    <mergeCell ref="AM29:AN29"/>
    <mergeCell ref="AM30:AN30"/>
    <mergeCell ref="AL43:AL51"/>
    <mergeCell ref="AM43:AM51"/>
    <mergeCell ref="A44:C44"/>
    <mergeCell ref="F44:H44"/>
    <mergeCell ref="I44:K44"/>
    <mergeCell ref="L44:N44"/>
    <mergeCell ref="O44:Q44"/>
    <mergeCell ref="AJ44:AK44"/>
    <mergeCell ref="A45:C45"/>
    <mergeCell ref="R43:T43"/>
    <mergeCell ref="A43:C43"/>
    <mergeCell ref="F43:H43"/>
    <mergeCell ref="I43:K43"/>
    <mergeCell ref="L43:N43"/>
    <mergeCell ref="O43:Q43"/>
    <mergeCell ref="AJ43:AK43"/>
    <mergeCell ref="U43:W43"/>
    <mergeCell ref="X43:Z43"/>
    <mergeCell ref="AA43:AC43"/>
    <mergeCell ref="AD43:AF43"/>
    <mergeCell ref="AG45:AI45"/>
    <mergeCell ref="AJ45:AK45"/>
    <mergeCell ref="A46:C46"/>
    <mergeCell ref="F46:H46"/>
    <mergeCell ref="I46:K46"/>
    <mergeCell ref="L46:N46"/>
    <mergeCell ref="O46:Q46"/>
    <mergeCell ref="X45:Z45"/>
    <mergeCell ref="AA45:AC45"/>
    <mergeCell ref="R44:T44"/>
    <mergeCell ref="U44:W44"/>
    <mergeCell ref="X44:Z44"/>
    <mergeCell ref="AA44:AC44"/>
    <mergeCell ref="F45:H45"/>
    <mergeCell ref="I45:K45"/>
    <mergeCell ref="L45:N45"/>
    <mergeCell ref="O45:Q45"/>
    <mergeCell ref="R45:T45"/>
    <mergeCell ref="U45:W45"/>
    <mergeCell ref="A47:C47"/>
    <mergeCell ref="F47:H47"/>
    <mergeCell ref="I47:K47"/>
    <mergeCell ref="L47:N47"/>
    <mergeCell ref="O47:Q47"/>
    <mergeCell ref="A48:C48"/>
    <mergeCell ref="F48:H48"/>
    <mergeCell ref="I48:K48"/>
    <mergeCell ref="L48:N48"/>
    <mergeCell ref="O48:Q48"/>
    <mergeCell ref="C59:D59"/>
    <mergeCell ref="E59:H59"/>
    <mergeCell ref="I59:N59"/>
    <mergeCell ref="X51:Z51"/>
    <mergeCell ref="AA51:AC51"/>
    <mergeCell ref="O59:T59"/>
    <mergeCell ref="F51:H51"/>
    <mergeCell ref="I51:K51"/>
    <mergeCell ref="U59:Z59"/>
    <mergeCell ref="AA59:AF59"/>
    <mergeCell ref="AA56:AF56"/>
    <mergeCell ref="AD51:AF51"/>
    <mergeCell ref="U51:W51"/>
    <mergeCell ref="AA55:AF55"/>
    <mergeCell ref="U56:Z56"/>
    <mergeCell ref="AG55:AK55"/>
    <mergeCell ref="AG56:AK56"/>
    <mergeCell ref="AG59:AK59"/>
    <mergeCell ref="I56:N56"/>
    <mergeCell ref="O55:T55"/>
    <mergeCell ref="O56:T56"/>
    <mergeCell ref="U55:Z55"/>
    <mergeCell ref="I55:N55"/>
    <mergeCell ref="A55:B55"/>
    <mergeCell ref="C55:D55"/>
    <mergeCell ref="E55:H55"/>
    <mergeCell ref="A56:B56"/>
    <mergeCell ref="C56:D56"/>
    <mergeCell ref="E56:H56"/>
    <mergeCell ref="AL59:AM59"/>
    <mergeCell ref="F60:H60"/>
    <mergeCell ref="I60:K60"/>
    <mergeCell ref="L60:N60"/>
    <mergeCell ref="O60:Q60"/>
    <mergeCell ref="R60:T60"/>
    <mergeCell ref="AA62:AC62"/>
    <mergeCell ref="AD62:AF62"/>
    <mergeCell ref="AG62:AI62"/>
    <mergeCell ref="AJ62:AK62"/>
    <mergeCell ref="X62:Z62"/>
    <mergeCell ref="L62:N62"/>
    <mergeCell ref="O62:Q62"/>
    <mergeCell ref="R62:T62"/>
    <mergeCell ref="U60:W60"/>
    <mergeCell ref="X60:Z60"/>
    <mergeCell ref="X61:Z61"/>
    <mergeCell ref="AG63:AK63"/>
    <mergeCell ref="AL63:AM63"/>
    <mergeCell ref="C78:E78"/>
    <mergeCell ref="AA63:AF63"/>
    <mergeCell ref="U62:W62"/>
    <mergeCell ref="F62:H62"/>
    <mergeCell ref="I62:K62"/>
    <mergeCell ref="U63:Z63"/>
    <mergeCell ref="C65:D65"/>
    <mergeCell ref="C69:D69"/>
    <mergeCell ref="O61:Q61"/>
    <mergeCell ref="R61:T61"/>
    <mergeCell ref="U61:W61"/>
    <mergeCell ref="E65:H65"/>
    <mergeCell ref="F66:H66"/>
    <mergeCell ref="F67:H67"/>
    <mergeCell ref="F68:H68"/>
    <mergeCell ref="L38:Q38"/>
    <mergeCell ref="C81:E81"/>
    <mergeCell ref="C63:D63"/>
    <mergeCell ref="E63:H63"/>
    <mergeCell ref="I63:N63"/>
    <mergeCell ref="O63:T63"/>
    <mergeCell ref="C79:E79"/>
    <mergeCell ref="C80:E80"/>
    <mergeCell ref="E69:H69"/>
    <mergeCell ref="A51:C51"/>
    <mergeCell ref="AA60:AC60"/>
    <mergeCell ref="C82:E82"/>
    <mergeCell ref="B37:C37"/>
    <mergeCell ref="D37:E37"/>
    <mergeCell ref="F37:K37"/>
    <mergeCell ref="L37:Q37"/>
    <mergeCell ref="R37:W37"/>
    <mergeCell ref="B38:C38"/>
    <mergeCell ref="D38:E38"/>
    <mergeCell ref="F38:K38"/>
    <mergeCell ref="F61:H61"/>
    <mergeCell ref="I61:K61"/>
    <mergeCell ref="L61:N61"/>
    <mergeCell ref="AJ61:AK61"/>
    <mergeCell ref="AD60:AF60"/>
    <mergeCell ref="AG60:AI60"/>
    <mergeCell ref="AJ60:AK60"/>
    <mergeCell ref="AA61:AC61"/>
    <mergeCell ref="AD61:AF61"/>
    <mergeCell ref="AG61:AI61"/>
    <mergeCell ref="X48:Z48"/>
    <mergeCell ref="AA48:AC48"/>
    <mergeCell ref="R46:T46"/>
    <mergeCell ref="U46:W46"/>
    <mergeCell ref="AA46:AC46"/>
    <mergeCell ref="U47:W47"/>
    <mergeCell ref="X47:Z47"/>
    <mergeCell ref="AA47:AC47"/>
    <mergeCell ref="R47:T47"/>
    <mergeCell ref="L51:N51"/>
    <mergeCell ref="O51:Q51"/>
    <mergeCell ref="R51:T51"/>
    <mergeCell ref="R48:T48"/>
    <mergeCell ref="U48:W48"/>
    <mergeCell ref="U50:W50"/>
    <mergeCell ref="AG46:AI46"/>
    <mergeCell ref="AJ46:AK46"/>
    <mergeCell ref="AG49:AI49"/>
    <mergeCell ref="AJ49:AK49"/>
    <mergeCell ref="AD50:AF50"/>
    <mergeCell ref="AG50:AI50"/>
    <mergeCell ref="AJ50:AK50"/>
    <mergeCell ref="AD49:AF49"/>
    <mergeCell ref="AD47:AF47"/>
    <mergeCell ref="AG47:AI47"/>
    <mergeCell ref="X46:Z46"/>
    <mergeCell ref="AG51:AI51"/>
    <mergeCell ref="AJ51:AK51"/>
    <mergeCell ref="AD48:AF48"/>
    <mergeCell ref="AG48:AI48"/>
    <mergeCell ref="AJ48:AK48"/>
    <mergeCell ref="AJ47:AK47"/>
    <mergeCell ref="AD46:AF46"/>
  </mergeCells>
  <phoneticPr fontId="22"/>
  <dataValidations count="9">
    <dataValidation allowBlank="1" showInputMessage="1" sqref="B11:B12" xr:uid="{B1165005-1A70-4459-BBFA-A42CC81EDAEC}"/>
    <dataValidation type="list" allowBlank="1" showInputMessage="1" sqref="B13:B30" xr:uid="{00000000-0002-0000-1400-000007000000}">
      <formula1>INDIRECT($AK$1)</formula1>
    </dataValidation>
    <dataValidation type="list" operator="greaterThanOrEqual" allowBlank="1" showInputMessage="1" showErrorMessage="1" sqref="F38:AC38 F40:W40" xr:uid="{00000000-0002-0000-1400-000006000000}">
      <formula1>"○"</formula1>
    </dataValidation>
    <dataValidation type="list" allowBlank="1" showInputMessage="1" showErrorMessage="1" sqref="B40:E40 D38:E38" xr:uid="{00000000-0002-0000-1400-000005000000}">
      <formula1>"○"</formula1>
    </dataValidation>
    <dataValidation type="list" allowBlank="1" showInputMessage="1" showErrorMessage="1" sqref="C11:C30" xr:uid="{00000000-0002-0000-1400-000004000000}">
      <formula1>"A,B,C,D"</formula1>
    </dataValidation>
    <dataValidation operator="greaterThanOrEqual" allowBlank="1" showInputMessage="1" showErrorMessage="1" sqref="I52:I54 AL43:AM50 I57 L52:L54 L57 AJ43:AJ51" xr:uid="{00000000-0002-0000-1400-000003000000}"/>
    <dataValidation type="whole" operator="greaterThanOrEqual" allowBlank="1" showInputMessage="1" showErrorMessage="1" sqref="AG43:AG51 I43:I51 AD43:AD51 AA43:AA51 X43:X51 U43:U51 R43:R51 O43:O51 L43:L51 D43:F51" xr:uid="{00000000-0002-0000-1400-000002000000}">
      <formula1>0</formula1>
    </dataValidation>
    <dataValidation type="list" allowBlank="1" showInputMessage="1" showErrorMessage="1" sqref="AK4:AN4" xr:uid="{00000000-0002-0000-1400-000001000000}">
      <formula1>"予定,実績"</formula1>
    </dataValidation>
    <dataValidation type="list" allowBlank="1" showInputMessage="1" showErrorMessage="1" sqref="AK3:AN3" xr:uid="{00000000-0002-0000-1400-000000000000}">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72B6-EC14-4D85-85A8-286742E3019B}">
  <dimension ref="A1:AQ82"/>
  <sheetViews>
    <sheetView showGridLines="0" view="pageBreakPreview" zoomScaleNormal="100" zoomScaleSheetLayoutView="100" workbookViewId="0">
      <selection activeCell="F11" sqref="F11:AJ16"/>
    </sheetView>
  </sheetViews>
  <sheetFormatPr defaultColWidth="8.25" defaultRowHeight="21" customHeight="1"/>
  <cols>
    <col min="1" max="1" width="2.58203125" style="9" customWidth="1"/>
    <col min="2" max="2" width="14.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127</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160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128</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129</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c r="J41"/>
      <c r="K41"/>
      <c r="L41"/>
      <c r="M41"/>
      <c r="N4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25" customHeight="1">
      <c r="A42" s="24" t="s">
        <v>43</v>
      </c>
      <c r="B42" s="24"/>
      <c r="C42" s="24" t="s">
        <v>29</v>
      </c>
      <c r="D42" s="24"/>
      <c r="E42" s="28" t="s">
        <v>130</v>
      </c>
      <c r="F42" s="28"/>
      <c r="G42" s="28"/>
      <c r="H42" s="28"/>
      <c r="I42" s="63" t="s">
        <v>131</v>
      </c>
      <c r="J42" s="64"/>
      <c r="K42" s="64"/>
      <c r="L42" s="64"/>
      <c r="M42" s="64"/>
      <c r="N42" s="66"/>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62">
        <f>ROUNDDOWN(IF(AL38&lt;=60,1,1+ROUNDUP((AL38-60)/40,0)),1)</f>
        <v>2</v>
      </c>
      <c r="D43" s="62"/>
      <c r="E43" s="62">
        <f>ROUNDDOWN(AL38/6,1)</f>
        <v>11.6</v>
      </c>
      <c r="F43" s="62"/>
      <c r="G43" s="62"/>
      <c r="H43" s="62"/>
      <c r="I43" s="62">
        <f>ROUNDDOWN(AL38/15,1)</f>
        <v>4.5999999999999996</v>
      </c>
      <c r="J43" s="62"/>
      <c r="K43" s="62"/>
      <c r="L43" s="62"/>
      <c r="M43" s="62"/>
      <c r="N43" s="62"/>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5.15" customHeight="1">
      <c r="A44" s="60"/>
      <c r="B44" s="60"/>
      <c r="C44" s="60"/>
      <c r="D44" s="60"/>
      <c r="E44" s="60"/>
      <c r="F44" s="60"/>
      <c r="G44" s="60"/>
      <c r="H44" s="60"/>
      <c r="I44" s="60"/>
      <c r="J44" s="51"/>
      <c r="K44" s="51"/>
      <c r="L44" s="51"/>
      <c r="M44" s="61"/>
      <c r="N44" s="51"/>
      <c r="O44" s="51"/>
      <c r="P44" s="51"/>
      <c r="Q44"/>
      <c r="W44" s="20"/>
      <c r="X44" s="51"/>
      <c r="Y44" s="51"/>
      <c r="Z44" s="51"/>
      <c r="AA44" s="51"/>
      <c r="AB44" s="51"/>
      <c r="AC44" s="51"/>
      <c r="AD44" s="51"/>
      <c r="AE44" s="51"/>
      <c r="AF44" s="51"/>
      <c r="AG44" s="51"/>
      <c r="AH44" s="51"/>
      <c r="AI44" s="51"/>
      <c r="AJ44" s="61"/>
      <c r="AK44" s="51"/>
      <c r="AL44" s="20"/>
      <c r="AM44" s="20"/>
      <c r="AN44" s="5"/>
    </row>
    <row r="45" spans="1:43" ht="21" customHeight="1">
      <c r="A45" s="4" t="s">
        <v>46</v>
      </c>
      <c r="B45" s="9"/>
      <c r="C45" s="10"/>
      <c r="D45" s="10"/>
      <c r="E45" s="10"/>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10"/>
      <c r="AM45" s="10"/>
      <c r="AN45" s="5"/>
    </row>
    <row r="46" spans="1:43" ht="25" customHeight="1">
      <c r="A46" s="5"/>
      <c r="B46" s="20"/>
      <c r="C46" s="63" t="str">
        <f>IF(VLOOKUP($AK$1,[1]選択肢!$A$1:$J$32,C51,FALSE)=0,"-",VLOOKUP($AK$1,[1]選択肢!$A$1:$J$32,C51,FALSE))</f>
        <v>管理者</v>
      </c>
      <c r="D46" s="64"/>
      <c r="E46" s="65" t="str">
        <f>IF(VLOOKUP($AK$1,[1]選択肢!$A$1:$J$32,E51,FALSE)=0,"-",VLOOKUP($AK$1,[1]選択肢!$A$1:$J$32,E51,FALSE))</f>
        <v>サービス管理責任者</v>
      </c>
      <c r="F46" s="65"/>
      <c r="G46" s="65"/>
      <c r="H46" s="65"/>
      <c r="I46" s="63" t="str">
        <f>IF(VLOOKUP($AK$1,[1]選択肢!$A$1:$J$32,I51,FALSE)=0,"-",VLOOKUP($AK$1,[1]選択肢!$A$1:$J$32,I51,FALSE))</f>
        <v>就労支援員</v>
      </c>
      <c r="J46" s="64"/>
      <c r="K46" s="64"/>
      <c r="L46" s="64"/>
      <c r="M46" s="64"/>
      <c r="N46" s="66"/>
      <c r="O46" s="63" t="str">
        <f>IF(VLOOKUP($AK$1,[1]選択肢!$A$1:$J$32,O51,FALSE)=0,"-",VLOOKUP($AK$1,[1]選択肢!$A$1:$J$32,O51,FALSE))</f>
        <v>職業指導員</v>
      </c>
      <c r="P46" s="64"/>
      <c r="Q46" s="64"/>
      <c r="R46" s="64"/>
      <c r="S46" s="64"/>
      <c r="T46" s="66"/>
      <c r="U46" s="63" t="str">
        <f>IF(VLOOKUP($AK$1,[1]選択肢!$A$1:$J$32,U51,FALSE)=0,"-",VLOOKUP($AK$1,[1]選択肢!$A$1:$J$32,U51,FALSE))</f>
        <v>生活支援員</v>
      </c>
      <c r="V46" s="64"/>
      <c r="W46" s="64"/>
      <c r="X46" s="64"/>
      <c r="Y46" s="64"/>
      <c r="Z46" s="66"/>
      <c r="AA46" s="63" t="str">
        <f>IF(VLOOKUP($AK$1,[1]選択肢!$A$1:$J$32,AA51,FALSE)=0,"-",VLOOKUP($AK$1,[1]選択肢!$A$1:$J$32,AA51,FALSE))</f>
        <v>-</v>
      </c>
      <c r="AB46" s="64"/>
      <c r="AC46" s="64"/>
      <c r="AD46" s="64"/>
      <c r="AE46" s="64"/>
      <c r="AF46" s="66"/>
      <c r="AG46" s="65" t="str">
        <f>IF(VLOOKUP($AK$1,[1]選択肢!$A$1:$J$32,AG51,FALSE)=0,"-",VLOOKUP($AK$1,[1]選択肢!$A$1:$J$32,AG51,FALSE))</f>
        <v>-</v>
      </c>
      <c r="AH46" s="65"/>
      <c r="AI46" s="65"/>
      <c r="AJ46" s="65"/>
      <c r="AK46" s="65"/>
      <c r="AL46" s="65" t="str">
        <f>IF(VLOOKUP($AK$1,[1]選択肢!$A$1:$J$32,AL51,FALSE)=0,"-",VLOOKUP($AK$1,[1]選択肢!$A$1:$J$32,AL51,FALSE))</f>
        <v>-</v>
      </c>
      <c r="AM46" s="65"/>
      <c r="AN46" s="5"/>
    </row>
    <row r="47" spans="1:43" ht="18" customHeight="1">
      <c r="A47" s="5"/>
      <c r="B47" s="20"/>
      <c r="C47" s="67" t="s">
        <v>47</v>
      </c>
      <c r="D47" s="67" t="s">
        <v>48</v>
      </c>
      <c r="E47" s="68" t="s">
        <v>47</v>
      </c>
      <c r="F47" s="69" t="s">
        <v>48</v>
      </c>
      <c r="G47" s="69"/>
      <c r="H47" s="69"/>
      <c r="I47" s="70" t="s">
        <v>47</v>
      </c>
      <c r="J47" s="71"/>
      <c r="K47" s="72"/>
      <c r="L47" s="70" t="s">
        <v>48</v>
      </c>
      <c r="M47" s="71"/>
      <c r="N47" s="72"/>
      <c r="O47" s="70" t="s">
        <v>47</v>
      </c>
      <c r="P47" s="71"/>
      <c r="Q47" s="72"/>
      <c r="R47" s="70" t="s">
        <v>48</v>
      </c>
      <c r="S47" s="71"/>
      <c r="T47" s="72"/>
      <c r="U47" s="70" t="s">
        <v>47</v>
      </c>
      <c r="V47" s="71"/>
      <c r="W47" s="72"/>
      <c r="X47" s="70" t="s">
        <v>48</v>
      </c>
      <c r="Y47" s="71"/>
      <c r="Z47" s="72"/>
      <c r="AA47" s="70" t="s">
        <v>47</v>
      </c>
      <c r="AB47" s="71"/>
      <c r="AC47" s="72"/>
      <c r="AD47" s="70" t="s">
        <v>48</v>
      </c>
      <c r="AE47" s="71"/>
      <c r="AF47" s="72"/>
      <c r="AG47" s="70" t="s">
        <v>47</v>
      </c>
      <c r="AH47" s="71"/>
      <c r="AI47" s="72"/>
      <c r="AJ47" s="70" t="s">
        <v>48</v>
      </c>
      <c r="AK47" s="72"/>
      <c r="AL47" s="68" t="s">
        <v>49</v>
      </c>
      <c r="AM47" s="68" t="s">
        <v>50</v>
      </c>
      <c r="AN47" s="5"/>
    </row>
    <row r="48" spans="1:43" ht="18" customHeight="1">
      <c r="A48" s="5"/>
      <c r="B48" s="73" t="s">
        <v>51</v>
      </c>
      <c r="C48" s="68">
        <f>COUNTIFS($B$11:$B$30,C$46,$C$11:$C$30,"A",$E$11:$E$30,"*")</f>
        <v>1</v>
      </c>
      <c r="D48" s="68">
        <f>COUNTIFS($B$11:$B$30,C$46,$C$11:$C$30,"B",$E$11:$E$30,"*")</f>
        <v>0</v>
      </c>
      <c r="E48" s="68">
        <f>COUNTIFS($B$11:$B$30,E$46,$C$11:$C$30,"A",$E$11:$E$30,"*")</f>
        <v>0</v>
      </c>
      <c r="F48" s="70">
        <f>COUNTIFS($B$11:$B$30,E$46,$C$11:$C$30,"B",$E$11:$E$30,"*")</f>
        <v>1</v>
      </c>
      <c r="G48" s="71"/>
      <c r="H48" s="72"/>
      <c r="I48" s="70">
        <f>COUNTIFS($B$11:$B$30,I$46,$C$11:$C$30,"A",$E$11:$E$30,"*")</f>
        <v>0</v>
      </c>
      <c r="J48" s="71"/>
      <c r="K48" s="72"/>
      <c r="L48" s="70">
        <f>COUNTIFS($B$11:$B$30,I$46,$C$11:$C$30,"B",$E$11:$E$30,"*")</f>
        <v>0</v>
      </c>
      <c r="M48" s="71"/>
      <c r="N48" s="72"/>
      <c r="O48" s="70">
        <f>COUNTIFS($B$11:$B$30,O$46,$C$11:$C$30,"A",$E$11:$E$30,"*")</f>
        <v>0</v>
      </c>
      <c r="P48" s="71"/>
      <c r="Q48" s="72"/>
      <c r="R48" s="70">
        <f>COUNTIFS($B$11:$B$30,O$46,$C$11:$C$30,"B",$E$11:$E$30,"*")</f>
        <v>0</v>
      </c>
      <c r="S48" s="71"/>
      <c r="T48" s="72"/>
      <c r="U48" s="70">
        <f>COUNTIFS($B$11:$B$30,U$46,$C$11:$C$30,"A",$E$11:$E$30,"*")</f>
        <v>0</v>
      </c>
      <c r="V48" s="71"/>
      <c r="W48" s="72"/>
      <c r="X48" s="70">
        <f>COUNTIFS($B$11:$B$30,U$46,$C$11:$C$30,"B",$E$11:$E$30,"*")</f>
        <v>0</v>
      </c>
      <c r="Y48" s="71"/>
      <c r="Z48" s="72"/>
      <c r="AA48" s="70">
        <f>COUNTIFS($B$11:$B$30,AA$46,$C$11:$C$30,"A",$E$11:$E$30,"*")</f>
        <v>0</v>
      </c>
      <c r="AB48" s="71"/>
      <c r="AC48" s="72"/>
      <c r="AD48" s="70">
        <f>COUNTIFS($B$11:$B$30,AA$46,$C$11:$C$30,"B",$E$11:$E$30,"*")</f>
        <v>0</v>
      </c>
      <c r="AE48" s="71"/>
      <c r="AF48" s="72"/>
      <c r="AG48" s="70">
        <f>COUNTIFS($B$11:$B$30,AG$46,$C$11:$C$30,"A",$E$11:$E$30,"*")</f>
        <v>0</v>
      </c>
      <c r="AH48" s="71"/>
      <c r="AI48" s="72"/>
      <c r="AJ48" s="70">
        <f>COUNTIFS($B$11:$B$30,AG$46,$C$11:$C$30,"B",$E$11:$E$30,"*")</f>
        <v>0</v>
      </c>
      <c r="AK48" s="72"/>
      <c r="AL48" s="68">
        <f>COUNTIFS($B$11:$B$30,AL$46,$C$11:$C$30,"A",$E$11:$E$30,"*")</f>
        <v>0</v>
      </c>
      <c r="AM48" s="68">
        <f>COUNTIFS($B$11:$B$30,AL$46,$C$11:$C$30,"B",$E$11:$E$30,"*")</f>
        <v>0</v>
      </c>
      <c r="AN48" s="5"/>
    </row>
    <row r="49" spans="1:40" ht="18" customHeight="1">
      <c r="A49" s="5"/>
      <c r="B49" s="54" t="s">
        <v>52</v>
      </c>
      <c r="C49" s="68">
        <f>COUNTIFS($B$11:$B$30,C$46,$C$11:$C$30,"C",$E$11:$E$30,"*")</f>
        <v>0</v>
      </c>
      <c r="D49" s="68">
        <f>COUNTIFS($B$11:$B$30,C$46,$C$11:$C$30,"D",$E$11:$E$30,"*")</f>
        <v>0</v>
      </c>
      <c r="E49" s="68">
        <f>COUNTIFS($B$11:$B$30,E$46,$C$11:$C$30,"C",$E$11:$E$30,"*")</f>
        <v>0</v>
      </c>
      <c r="F49" s="70">
        <f>COUNTIFS($B$11:$B$30,E$46,$C$11:$C$30,"D",$E$11:$E$30,"*")</f>
        <v>0</v>
      </c>
      <c r="G49" s="71"/>
      <c r="H49" s="72"/>
      <c r="I49" s="70">
        <f>COUNTIFS($B$11:$B$30,I$46,$C$11:$C$30,"C",$E$11:$E$30,"*")</f>
        <v>1</v>
      </c>
      <c r="J49" s="71"/>
      <c r="K49" s="72"/>
      <c r="L49" s="70">
        <f>COUNTIFS($B$11:$B$30,I$46,$C$11:$C$30,"D",$E$11:$E$30,"*")</f>
        <v>0</v>
      </c>
      <c r="M49" s="71"/>
      <c r="N49" s="72"/>
      <c r="O49" s="70">
        <f>COUNTIFS($B$11:$B$30,O$46,$C$11:$C$30,"C",$E$11:$E$30,"*")</f>
        <v>0</v>
      </c>
      <c r="P49" s="71"/>
      <c r="Q49" s="72"/>
      <c r="R49" s="70">
        <f>COUNTIFS($B$11:$B$30,O$46,$C$11:$C$30,"D",$E$11:$E$30,"*")</f>
        <v>1</v>
      </c>
      <c r="S49" s="71"/>
      <c r="T49" s="72"/>
      <c r="U49" s="70">
        <f>COUNTIFS($B$11:$B$30,U$46,$C$11:$C$30,"C",$E$11:$E$30,"*")</f>
        <v>0</v>
      </c>
      <c r="V49" s="71"/>
      <c r="W49" s="72"/>
      <c r="X49" s="70">
        <f>COUNTIFS($B$11:$B$30,U$46,$C$11:$C$30,"D",$E$11:$E$30,"*")</f>
        <v>0</v>
      </c>
      <c r="Y49" s="71"/>
      <c r="Z49" s="72"/>
      <c r="AA49" s="70">
        <f>COUNTIFS($B$11:$B$30,AA$46,$C$11:$C$30,"C",$E$11:$E$30,"*")</f>
        <v>0</v>
      </c>
      <c r="AB49" s="71"/>
      <c r="AC49" s="72"/>
      <c r="AD49" s="70">
        <f>COUNTIFS($B$11:$B$30,AA$46,$C$11:$C$30,"D",$E$11:$E$30,"*")</f>
        <v>0</v>
      </c>
      <c r="AE49" s="71"/>
      <c r="AF49" s="72"/>
      <c r="AG49" s="70">
        <f>COUNTIFS($B$11:$B$30,AG$46,$C$11:$C$30,"C",$E$11:$E$30,"*")</f>
        <v>0</v>
      </c>
      <c r="AH49" s="71"/>
      <c r="AI49" s="72"/>
      <c r="AJ49" s="70">
        <f>COUNTIFS($B$11:$B$30,AG$46,$C$11:$C$30,"D",$E$11:$E$30,"*")</f>
        <v>0</v>
      </c>
      <c r="AK49" s="72"/>
      <c r="AL49" s="68">
        <f>COUNTIFS($B$11:$B$30,AL$46,$C$11:$C$30,"C",$E$11:$E$30,"*")</f>
        <v>0</v>
      </c>
      <c r="AM49" s="68">
        <f>COUNTIFS($B$11:$B$30,AL$46,$C$11:$C$30,"D",$E$11:$E$30,"*")</f>
        <v>0</v>
      </c>
      <c r="AN49" s="5"/>
    </row>
    <row r="50" spans="1:40" ht="25" customHeight="1">
      <c r="A50" s="5"/>
      <c r="B50" s="54" t="s">
        <v>53</v>
      </c>
      <c r="C50" s="63">
        <f>IF($AK$3="４週",SUMIFS($AK$11:$AK$30,$B$11:$B$30,C46)/4/$AH$5,IF($AK$3="歴月",SUMIFS($AK$11:$AK$30,$B$11:$B$30,C46)/$AL$5,"記載する期間を選択してください"))</f>
        <v>0</v>
      </c>
      <c r="D50" s="66"/>
      <c r="E50" s="63">
        <f>IF($AK$3="４週",SUMIFS($AK$11:$AK$30,$B$11:$B$30,E46)/4/$AH$5,IF($AK$3="歴月",SUMIFS($AK$11:$AK$30,$B$11:$B$30,E46)/$AL$5,"記載する期間を選択してください"))</f>
        <v>0</v>
      </c>
      <c r="F50" s="64"/>
      <c r="G50" s="64"/>
      <c r="H50" s="66"/>
      <c r="I50" s="63">
        <f>IF($AK$3="４週",SUMIFS($AK$11:$AK$30,$B$11:$B$30,I46)/4/$AH$5,IF($AK$3="歴月",SUMIFS($AK$11:$AK$30,$B$11:$B$30,I46)/$AL$5,"記載する期間を選択してください"))</f>
        <v>0</v>
      </c>
      <c r="J50" s="64"/>
      <c r="K50" s="64"/>
      <c r="L50" s="64"/>
      <c r="M50" s="64"/>
      <c r="N50" s="66"/>
      <c r="O50" s="63">
        <f>IF($AK$3="４週",SUMIFS($AK$11:$AK$30,$B$11:$B$30,O46)/4/$AH$5,IF($AK$3="歴月",SUMIFS($AK$11:$AK$30,$B$11:$B$30,O46)/$AL$5,"記載する期間を選択してください"))</f>
        <v>0</v>
      </c>
      <c r="P50" s="64"/>
      <c r="Q50" s="64"/>
      <c r="R50" s="64"/>
      <c r="S50" s="64"/>
      <c r="T50" s="66"/>
      <c r="U50" s="63">
        <f>IF($AK$3="４週",SUMIFS($AK$11:$AK$30,$B$11:$B$30,U46)/4/$AH$5,IF($AK$3="歴月",SUMIFS($AK$11:$AK$30,$B$11:$B$30,U46)/$AL$5,"記載する期間を選択してください"))</f>
        <v>0</v>
      </c>
      <c r="V50" s="64"/>
      <c r="W50" s="64"/>
      <c r="X50" s="64"/>
      <c r="Y50" s="64"/>
      <c r="Z50" s="66"/>
      <c r="AA50" s="63">
        <f>IF($AK$3="４週",SUMIFS($AK$11:$AK$30,$B$11:$B$30,AA46)/4/$AH$5,IF($AK$3="歴月",SUMIFS($AK$11:$AK$30,$B$11:$B$30,AA46)/$AL$5,"記載する期間を選択してください"))</f>
        <v>0</v>
      </c>
      <c r="AB50" s="64"/>
      <c r="AC50" s="64"/>
      <c r="AD50" s="64"/>
      <c r="AE50" s="64"/>
      <c r="AF50" s="66"/>
      <c r="AG50" s="63">
        <f>IF($AK$3="４週",SUMIFS($AK$11:$AK$30,$B$11:$B$30,AG46)/4/$AH$5,IF($AK$3="歴月",SUMIFS($AK$11:$AK$30,$B$11:$B$30,AG46)/$AL$5,"記載する期間を選択してください"))</f>
        <v>0</v>
      </c>
      <c r="AH50" s="64"/>
      <c r="AI50" s="64"/>
      <c r="AJ50" s="64"/>
      <c r="AK50" s="66"/>
      <c r="AL50" s="63">
        <f>IF($AK$3="４週",SUMIFS($AK$11:$AK$30,$B$11:$B$30,AL46)/4/$AH$5,IF($AK$3="歴月",SUMIFS($AK$11:$AK$30,$B$11:$B$30,AL46)/$AL$5,"記載する期間を選択してください"))</f>
        <v>0</v>
      </c>
      <c r="AM50" s="66"/>
      <c r="AN50" s="5"/>
    </row>
    <row r="51" spans="1:40" ht="5.15" customHeight="1">
      <c r="A51" s="5"/>
      <c r="B51" s="9"/>
      <c r="C51" s="77">
        <v>2</v>
      </c>
      <c r="D51" s="77"/>
      <c r="E51" s="77">
        <v>3</v>
      </c>
      <c r="F51" s="77"/>
      <c r="G51" s="77"/>
      <c r="H51" s="77"/>
      <c r="I51" s="77">
        <v>4</v>
      </c>
      <c r="J51" s="77"/>
      <c r="K51" s="77"/>
      <c r="L51" s="77"/>
      <c r="M51" s="77"/>
      <c r="N51" s="77"/>
      <c r="O51" s="77">
        <v>5</v>
      </c>
      <c r="P51" s="77"/>
      <c r="Q51" s="77"/>
      <c r="R51" s="77"/>
      <c r="S51" s="77"/>
      <c r="T51" s="77"/>
      <c r="U51" s="77">
        <v>6</v>
      </c>
      <c r="V51" s="77"/>
      <c r="W51" s="77"/>
      <c r="X51" s="77"/>
      <c r="Y51" s="77"/>
      <c r="Z51" s="77"/>
      <c r="AA51" s="77">
        <v>7</v>
      </c>
      <c r="AB51" s="77"/>
      <c r="AC51" s="77"/>
      <c r="AD51" s="77"/>
      <c r="AE51" s="77"/>
      <c r="AF51" s="77"/>
      <c r="AG51" s="77">
        <v>8</v>
      </c>
      <c r="AH51" s="77"/>
      <c r="AI51" s="77"/>
      <c r="AJ51" s="77"/>
      <c r="AK51" s="77"/>
      <c r="AL51" s="77">
        <v>9</v>
      </c>
      <c r="AM51" s="78"/>
      <c r="AN51" s="5"/>
    </row>
    <row r="52" spans="1:40" ht="15" customHeight="1">
      <c r="A52" s="51" t="s">
        <v>54</v>
      </c>
      <c r="B52" s="79"/>
      <c r="C52" s="80"/>
      <c r="D52" s="80"/>
      <c r="E52" s="80"/>
      <c r="F52" s="81"/>
      <c r="G52" s="80"/>
      <c r="H52" s="77"/>
      <c r="I52" s="77"/>
      <c r="J52" s="77"/>
      <c r="K52" s="77"/>
      <c r="L52" s="77"/>
      <c r="M52" s="77"/>
      <c r="N52" s="77"/>
      <c r="O52" s="77"/>
      <c r="P52" s="77"/>
      <c r="Q52" s="77"/>
      <c r="R52" s="77">
        <v>6</v>
      </c>
      <c r="S52" s="77"/>
      <c r="T52" s="77"/>
      <c r="U52" s="77"/>
      <c r="V52" s="77"/>
      <c r="W52" s="77"/>
      <c r="X52" s="77">
        <v>7</v>
      </c>
      <c r="Y52" s="77"/>
      <c r="Z52" s="77"/>
      <c r="AA52" s="77"/>
      <c r="AB52" s="77"/>
      <c r="AC52" s="77"/>
      <c r="AD52" s="77">
        <v>8</v>
      </c>
      <c r="AE52" s="77"/>
      <c r="AF52" s="77"/>
      <c r="AG52" s="82"/>
      <c r="AH52" s="82"/>
      <c r="AI52" s="82"/>
      <c r="AJ52" s="82">
        <v>9</v>
      </c>
      <c r="AK52" s="83"/>
      <c r="AL52" s="83"/>
      <c r="AM52" s="5"/>
    </row>
    <row r="53" spans="1:40" s="51" customFormat="1" ht="15" customHeight="1">
      <c r="A53" s="51" t="s">
        <v>55</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56</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57</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58</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5" customHeight="1">
      <c r="A57" s="51" t="s">
        <v>59</v>
      </c>
      <c r="B57" s="84"/>
      <c r="C57" s="51"/>
      <c r="D57" s="51"/>
      <c r="E57" s="51"/>
      <c r="F57" s="51"/>
      <c r="G57" s="51"/>
    </row>
    <row r="58" spans="1:40" ht="15" customHeight="1">
      <c r="A58" s="51" t="s">
        <v>60</v>
      </c>
      <c r="B58" s="84"/>
      <c r="C58" s="51"/>
      <c r="D58" s="51"/>
      <c r="E58" s="51"/>
      <c r="F58" s="51"/>
      <c r="G58" s="51"/>
    </row>
    <row r="59" spans="1:40" ht="15" customHeight="1">
      <c r="A59" s="51"/>
      <c r="B59" s="73" t="s">
        <v>61</v>
      </c>
      <c r="C59" s="24" t="s">
        <v>62</v>
      </c>
      <c r="D59" s="24"/>
      <c r="E59" s="24"/>
      <c r="F59" s="51"/>
      <c r="G59" s="51"/>
    </row>
    <row r="60" spans="1:40" ht="15" customHeight="1">
      <c r="A60" s="51"/>
      <c r="B60" s="85" t="s">
        <v>28</v>
      </c>
      <c r="C60" s="57" t="s">
        <v>63</v>
      </c>
      <c r="D60" s="57"/>
      <c r="E60" s="57"/>
      <c r="F60" s="51"/>
      <c r="G60" s="51"/>
    </row>
    <row r="61" spans="1:40" ht="15" customHeight="1">
      <c r="A61" s="51"/>
      <c r="B61" s="85" t="s">
        <v>30</v>
      </c>
      <c r="C61" s="57" t="s">
        <v>64</v>
      </c>
      <c r="D61" s="57"/>
      <c r="E61" s="57"/>
      <c r="F61" s="51"/>
      <c r="G61" s="51"/>
    </row>
    <row r="62" spans="1:40" ht="15" customHeight="1">
      <c r="A62" s="51"/>
      <c r="B62" s="85" t="s">
        <v>32</v>
      </c>
      <c r="C62" s="57" t="s">
        <v>65</v>
      </c>
      <c r="D62" s="57"/>
      <c r="E62" s="57"/>
      <c r="F62" s="51"/>
      <c r="G62" s="51"/>
    </row>
    <row r="63" spans="1:40" ht="15" customHeight="1">
      <c r="A63" s="51"/>
      <c r="B63" s="85" t="s">
        <v>34</v>
      </c>
      <c r="C63" s="57" t="s">
        <v>66</v>
      </c>
      <c r="D63" s="57"/>
      <c r="E63" s="57"/>
      <c r="F63" s="51"/>
      <c r="G63" s="51"/>
    </row>
    <row r="64" spans="1:40" ht="15" customHeight="1">
      <c r="A64" s="51"/>
      <c r="B64" s="51" t="s">
        <v>67</v>
      </c>
      <c r="C64" s="51"/>
      <c r="D64" s="51"/>
      <c r="E64" s="51"/>
      <c r="F64" s="51"/>
      <c r="G64" s="51"/>
    </row>
    <row r="65" spans="1:7" ht="15" customHeight="1">
      <c r="A65" s="51"/>
      <c r="B65" s="51" t="s">
        <v>68</v>
      </c>
      <c r="C65" s="51"/>
      <c r="D65" s="51"/>
      <c r="E65" s="51"/>
      <c r="F65" s="51"/>
      <c r="G65" s="51"/>
    </row>
    <row r="66" spans="1:7" ht="15" customHeight="1">
      <c r="A66" s="51"/>
      <c r="B66" s="51" t="s">
        <v>69</v>
      </c>
      <c r="C66" s="51"/>
      <c r="D66" s="51"/>
      <c r="E66" s="51"/>
      <c r="F66" s="51"/>
      <c r="G66" s="51"/>
    </row>
    <row r="67" spans="1:7" ht="15" customHeight="1">
      <c r="A67" s="51" t="s">
        <v>70</v>
      </c>
      <c r="B67" s="84"/>
      <c r="C67" s="51"/>
      <c r="D67" s="51"/>
      <c r="E67" s="51"/>
      <c r="F67" s="51"/>
      <c r="G67" s="51"/>
    </row>
    <row r="68" spans="1:7" ht="15" customHeight="1">
      <c r="A68" s="51" t="s">
        <v>71</v>
      </c>
      <c r="B68" s="84"/>
      <c r="C68" s="51"/>
      <c r="D68" s="51"/>
      <c r="E68" s="51"/>
      <c r="F68" s="51"/>
      <c r="G68" s="51"/>
    </row>
    <row r="69" spans="1:7" ht="15" customHeight="1">
      <c r="A69" s="51" t="s">
        <v>72</v>
      </c>
      <c r="B69" s="84"/>
      <c r="C69" s="51"/>
      <c r="D69" s="51"/>
      <c r="E69" s="51"/>
      <c r="F69" s="51"/>
      <c r="G69" s="51"/>
    </row>
    <row r="70" spans="1:7" ht="15" customHeight="1">
      <c r="A70" s="51" t="s">
        <v>73</v>
      </c>
      <c r="B70" s="84"/>
      <c r="C70" s="51"/>
      <c r="D70" s="51"/>
      <c r="E70" s="51"/>
      <c r="F70" s="51"/>
      <c r="G70" s="51"/>
    </row>
    <row r="71" spans="1:7" ht="15" customHeight="1">
      <c r="A71" s="51" t="s">
        <v>74</v>
      </c>
      <c r="B71" s="84"/>
      <c r="C71" s="51"/>
      <c r="D71" s="51"/>
      <c r="E71" s="51"/>
      <c r="F71" s="51"/>
      <c r="G71" s="51"/>
    </row>
    <row r="72" spans="1:7" ht="15" customHeight="1">
      <c r="A72" s="51" t="s">
        <v>75</v>
      </c>
      <c r="B72" s="84"/>
      <c r="C72" s="51"/>
      <c r="D72" s="51"/>
      <c r="E72" s="51"/>
      <c r="F72" s="51"/>
      <c r="G72" s="51"/>
    </row>
    <row r="73" spans="1:7" ht="15" customHeight="1">
      <c r="A73" s="51"/>
      <c r="B73" s="51" t="s">
        <v>76</v>
      </c>
      <c r="C73" s="51"/>
      <c r="D73" s="51"/>
      <c r="E73" s="51"/>
      <c r="F73" s="51"/>
      <c r="G73" s="51"/>
    </row>
    <row r="74" spans="1:7" ht="15" customHeight="1">
      <c r="A74" s="51"/>
      <c r="B74" s="51" t="s">
        <v>77</v>
      </c>
      <c r="C74" s="51"/>
      <c r="D74" s="51"/>
      <c r="E74" s="51"/>
      <c r="F74" s="51"/>
      <c r="G74" s="51"/>
    </row>
    <row r="75" spans="1:7" ht="15" customHeight="1">
      <c r="A75" s="51" t="s">
        <v>78</v>
      </c>
      <c r="B75" s="84"/>
      <c r="C75" s="51"/>
      <c r="D75" s="51"/>
      <c r="E75" s="51"/>
      <c r="F75" s="51"/>
      <c r="G75" s="51"/>
    </row>
    <row r="76" spans="1:7" ht="15" customHeight="1">
      <c r="A76" s="51" t="s">
        <v>79</v>
      </c>
      <c r="B76" s="84"/>
      <c r="C76" s="51"/>
      <c r="D76" s="51"/>
      <c r="E76" s="51"/>
      <c r="F76" s="51"/>
      <c r="G76" s="51"/>
    </row>
    <row r="77" spans="1:7" ht="15" customHeight="1">
      <c r="A77" s="51" t="s">
        <v>80</v>
      </c>
      <c r="B77" s="84"/>
      <c r="C77" s="51"/>
      <c r="D77" s="51"/>
      <c r="E77" s="51"/>
      <c r="F77" s="51"/>
      <c r="G77" s="51"/>
    </row>
    <row r="78" spans="1:7" ht="15" customHeight="1">
      <c r="A78" s="51" t="s">
        <v>81</v>
      </c>
      <c r="B78" s="84"/>
      <c r="C78" s="51"/>
      <c r="D78" s="51"/>
      <c r="E78" s="51"/>
      <c r="F78" s="51"/>
      <c r="G78" s="51"/>
    </row>
    <row r="79" spans="1:7" ht="15" customHeight="1">
      <c r="A79" s="51" t="s">
        <v>82</v>
      </c>
      <c r="B79" s="84"/>
      <c r="C79" s="51"/>
      <c r="D79" s="51"/>
      <c r="E79" s="51"/>
      <c r="F79" s="51"/>
      <c r="G79" s="51"/>
    </row>
    <row r="80" spans="1:7" ht="15" customHeight="1">
      <c r="A80" s="51" t="s">
        <v>83</v>
      </c>
      <c r="B80" s="84"/>
      <c r="C80" s="51"/>
      <c r="D80" s="51"/>
      <c r="E80" s="51"/>
      <c r="F80" s="51"/>
      <c r="G80" s="51"/>
    </row>
    <row r="81" spans="1:7" ht="15" customHeight="1">
      <c r="A81" s="51" t="s">
        <v>84</v>
      </c>
      <c r="B81" s="84"/>
      <c r="C81" s="51"/>
      <c r="D81" s="51"/>
      <c r="E81" s="51"/>
      <c r="F81" s="51"/>
      <c r="G81" s="51"/>
    </row>
    <row r="82" spans="1:7" ht="15" customHeight="1">
      <c r="A82" s="51" t="s">
        <v>85</v>
      </c>
      <c r="B82" s="84"/>
      <c r="C82" s="51"/>
      <c r="D82" s="51"/>
      <c r="E82" s="51"/>
      <c r="F82" s="51"/>
      <c r="G82" s="51"/>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3B56640A-4030-4083-B183-BAE1D323EE2F}"/>
    <dataValidation type="list" allowBlank="1" showInputMessage="1" sqref="B13:B30" xr:uid="{21693327-FD2E-47D5-A909-C13BEC9CC128}">
      <formula1>INDIRECT($AK$1)</formula1>
    </dataValidation>
    <dataValidation type="list" allowBlank="1" showInputMessage="1" showErrorMessage="1" sqref="AK3:AN3" xr:uid="{E8D55E6B-3D9C-48DD-A234-4656B7F6E145}">
      <formula1>"４週,歴月"</formula1>
    </dataValidation>
    <dataValidation type="list" allowBlank="1" showInputMessage="1" showErrorMessage="1" sqref="AK4:AN4" xr:uid="{0EBEADF5-0567-4001-9337-1E9F9F7FF1D7}">
      <formula1>"予定,実績"</formula1>
    </dataValidation>
    <dataValidation type="list" allowBlank="1" showInputMessage="1" showErrorMessage="1" sqref="C11:C30" xr:uid="{F24BBC4C-21C9-4360-9487-511D9919C221}">
      <formula1>"A,B,C,D"</formula1>
    </dataValidation>
    <dataValidation operator="greaterThanOrEqual" allowBlank="1" showInputMessage="1" showErrorMessage="1" sqref="I44 AJ38:AJ39 AL38 L40 L44 I40" xr:uid="{FB032418-F85B-4E26-A8D6-375DBFE28573}"/>
    <dataValidation type="whole" operator="greaterThanOrEqual" allowBlank="1" showInputMessage="1" showErrorMessage="1" sqref="I38:I39 D38:F39 AG38:AG39 AD38:AD39 AA38:AA39 X38:X39 U38:U39 R38:R39 O38:O39 L38:L39" xr:uid="{B333374B-8B2B-4BD1-90D6-CC7E8AFA38A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B852-6FAE-43F4-8438-43B9A2D95FDE}">
  <dimension ref="A1:AQ84"/>
  <sheetViews>
    <sheetView showGridLines="0" view="pageBreakPreview" zoomScaleNormal="100" zoomScaleSheetLayoutView="100" workbookViewId="0">
      <selection activeCell="F11" sqref="F11:AJ18"/>
    </sheetView>
  </sheetViews>
  <sheetFormatPr defaultColWidth="8.25" defaultRowHeight="21" customHeight="1"/>
  <cols>
    <col min="1" max="1" width="2.58203125" style="9" customWidth="1"/>
    <col min="2" max="2" width="14.75" style="2" customWidth="1"/>
    <col min="3" max="3" width="6.58203125" style="9" customWidth="1"/>
    <col min="4" max="5" width="7.58203125" style="9" customWidth="1"/>
    <col min="6" max="36" width="2.58203125" style="9" customWidth="1"/>
    <col min="37" max="37" width="6.58203125" style="9" customWidth="1"/>
    <col min="38" max="38" width="7.5" style="9" customWidth="1"/>
    <col min="39"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101</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160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102</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44</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25" customHeight="1">
      <c r="A38" s="55" t="s">
        <v>40</v>
      </c>
      <c r="B38" s="55"/>
      <c r="C38" s="55"/>
      <c r="D38" s="47">
        <f>SUM(D39:D40)</f>
        <v>1540</v>
      </c>
      <c r="E38" s="47">
        <f>SUM(E39:E40)</f>
        <v>1441</v>
      </c>
      <c r="F38" s="62">
        <f>SUM(F39:H40)</f>
        <v>1540</v>
      </c>
      <c r="G38" s="62"/>
      <c r="H38" s="62"/>
      <c r="I38" s="62">
        <f>SUM(I39:K40)</f>
        <v>1617</v>
      </c>
      <c r="J38" s="62"/>
      <c r="K38" s="62"/>
      <c r="L38" s="62">
        <f>SUM(L39:N40)</f>
        <v>1617</v>
      </c>
      <c r="M38" s="62"/>
      <c r="N38" s="62"/>
      <c r="O38" s="62">
        <f>SUM(O39:Q40)</f>
        <v>1463</v>
      </c>
      <c r="P38" s="62"/>
      <c r="Q38" s="62"/>
      <c r="R38" s="62">
        <f>SUM(R39:T40)</f>
        <v>1540</v>
      </c>
      <c r="S38" s="62"/>
      <c r="T38" s="62"/>
      <c r="U38" s="62">
        <f>SUM(U39:W40)</f>
        <v>1540</v>
      </c>
      <c r="V38" s="62"/>
      <c r="W38" s="62"/>
      <c r="X38" s="62">
        <f>SUM(X39:Z40)</f>
        <v>1463</v>
      </c>
      <c r="Y38" s="62"/>
      <c r="Z38" s="62"/>
      <c r="AA38" s="62">
        <f>SUM(AA39:AC40)</f>
        <v>1463</v>
      </c>
      <c r="AB38" s="62"/>
      <c r="AC38" s="62"/>
      <c r="AD38" s="62">
        <f>SUM(AD39:AF40)</f>
        <v>1463</v>
      </c>
      <c r="AE38" s="62"/>
      <c r="AF38" s="62"/>
      <c r="AG38" s="62">
        <f>SUM(AG39:AI40)</f>
        <v>1540</v>
      </c>
      <c r="AH38" s="62"/>
      <c r="AI38" s="62"/>
      <c r="AJ38" s="57">
        <f>SUM(D38:AI38)</f>
        <v>18227</v>
      </c>
      <c r="AK38" s="57"/>
      <c r="AL38" s="95">
        <f>ROUNDUP(AJ38/AJ41,1)</f>
        <v>77</v>
      </c>
      <c r="AM38"/>
      <c r="AN38"/>
      <c r="AO38"/>
      <c r="AP38"/>
      <c r="AQ38"/>
    </row>
    <row r="39" spans="1:43" ht="25" customHeight="1">
      <c r="A39" s="96" t="s">
        <v>103</v>
      </c>
      <c r="B39" s="96"/>
      <c r="C39" s="96"/>
      <c r="D39" s="42">
        <v>1400</v>
      </c>
      <c r="E39" s="42">
        <v>1310</v>
      </c>
      <c r="F39" s="56">
        <v>1400</v>
      </c>
      <c r="G39" s="56"/>
      <c r="H39" s="56"/>
      <c r="I39" s="56">
        <v>1470</v>
      </c>
      <c r="J39" s="56"/>
      <c r="K39" s="56"/>
      <c r="L39" s="56">
        <v>1470</v>
      </c>
      <c r="M39" s="56"/>
      <c r="N39" s="56"/>
      <c r="O39" s="56">
        <v>1330</v>
      </c>
      <c r="P39" s="56"/>
      <c r="Q39" s="56"/>
      <c r="R39" s="56">
        <v>1400</v>
      </c>
      <c r="S39" s="56"/>
      <c r="T39" s="56"/>
      <c r="U39" s="56">
        <v>1400</v>
      </c>
      <c r="V39" s="56"/>
      <c r="W39" s="56"/>
      <c r="X39" s="56">
        <v>1330</v>
      </c>
      <c r="Y39" s="56"/>
      <c r="Z39" s="56"/>
      <c r="AA39" s="56">
        <v>1330</v>
      </c>
      <c r="AB39" s="56"/>
      <c r="AC39" s="56"/>
      <c r="AD39" s="56">
        <v>1330</v>
      </c>
      <c r="AE39" s="56"/>
      <c r="AF39" s="56"/>
      <c r="AG39" s="56">
        <v>1400</v>
      </c>
      <c r="AH39" s="56"/>
      <c r="AI39" s="56"/>
      <c r="AJ39" s="57">
        <f>SUM(D39:AI39)</f>
        <v>16570</v>
      </c>
      <c r="AK39" s="57"/>
      <c r="AL39" s="95">
        <f>ROUNDUP(AJ39/AJ41,1)</f>
        <v>70</v>
      </c>
      <c r="AM39"/>
      <c r="AN39"/>
      <c r="AO39"/>
      <c r="AP39"/>
      <c r="AQ39"/>
    </row>
    <row r="40" spans="1:43" ht="25" customHeight="1">
      <c r="A40" s="96" t="s">
        <v>104</v>
      </c>
      <c r="B40" s="96"/>
      <c r="C40" s="96"/>
      <c r="D40" s="42">
        <v>140</v>
      </c>
      <c r="E40" s="42">
        <v>131</v>
      </c>
      <c r="F40" s="56">
        <v>140</v>
      </c>
      <c r="G40" s="56"/>
      <c r="H40" s="56"/>
      <c r="I40" s="56">
        <v>147</v>
      </c>
      <c r="J40" s="56"/>
      <c r="K40" s="56"/>
      <c r="L40" s="56">
        <v>147</v>
      </c>
      <c r="M40" s="56"/>
      <c r="N40" s="56"/>
      <c r="O40" s="56">
        <v>133</v>
      </c>
      <c r="P40" s="56"/>
      <c r="Q40" s="56"/>
      <c r="R40" s="56">
        <v>140</v>
      </c>
      <c r="S40" s="56"/>
      <c r="T40" s="56"/>
      <c r="U40" s="56">
        <v>140</v>
      </c>
      <c r="V40" s="56"/>
      <c r="W40" s="56"/>
      <c r="X40" s="56">
        <v>133</v>
      </c>
      <c r="Y40" s="56"/>
      <c r="Z40" s="56"/>
      <c r="AA40" s="56">
        <v>133</v>
      </c>
      <c r="AB40" s="56"/>
      <c r="AC40" s="56"/>
      <c r="AD40" s="56">
        <v>133</v>
      </c>
      <c r="AE40" s="56"/>
      <c r="AF40" s="56"/>
      <c r="AG40" s="56">
        <v>140</v>
      </c>
      <c r="AH40" s="56"/>
      <c r="AI40" s="56"/>
      <c r="AJ40" s="57">
        <f>SUM(D40:AI40)</f>
        <v>1657</v>
      </c>
      <c r="AK40" s="57"/>
      <c r="AL40" s="95">
        <f>ROUNDUP(AJ40/AJ41,1)</f>
        <v>7</v>
      </c>
      <c r="AM40"/>
      <c r="AN40"/>
      <c r="AO40"/>
      <c r="AP40"/>
      <c r="AQ40"/>
    </row>
    <row r="41" spans="1:43" ht="25" customHeight="1">
      <c r="A41" s="55" t="s">
        <v>41</v>
      </c>
      <c r="B41" s="55"/>
      <c r="C41" s="55"/>
      <c r="D41" s="42">
        <v>20</v>
      </c>
      <c r="E41" s="42">
        <v>19</v>
      </c>
      <c r="F41" s="56">
        <v>20</v>
      </c>
      <c r="G41" s="56"/>
      <c r="H41" s="56"/>
      <c r="I41" s="56">
        <v>21</v>
      </c>
      <c r="J41" s="56"/>
      <c r="K41" s="56"/>
      <c r="L41" s="56">
        <v>21</v>
      </c>
      <c r="M41" s="56"/>
      <c r="N41" s="56"/>
      <c r="O41" s="56">
        <v>19</v>
      </c>
      <c r="P41" s="56"/>
      <c r="Q41" s="56"/>
      <c r="R41" s="56">
        <v>20</v>
      </c>
      <c r="S41" s="56"/>
      <c r="T41" s="56"/>
      <c r="U41" s="56">
        <v>20</v>
      </c>
      <c r="V41" s="56"/>
      <c r="W41" s="56"/>
      <c r="X41" s="56">
        <v>19</v>
      </c>
      <c r="Y41" s="56"/>
      <c r="Z41" s="56"/>
      <c r="AA41" s="56">
        <v>19</v>
      </c>
      <c r="AB41" s="56"/>
      <c r="AC41" s="56"/>
      <c r="AD41" s="56">
        <v>19</v>
      </c>
      <c r="AE41" s="56"/>
      <c r="AF41" s="56"/>
      <c r="AG41" s="56">
        <v>20</v>
      </c>
      <c r="AH41" s="56"/>
      <c r="AI41" s="56"/>
      <c r="AJ41" s="57">
        <f>+SUM(D41:AI41)</f>
        <v>237</v>
      </c>
      <c r="AK41" s="57"/>
      <c r="AL41" s="97"/>
      <c r="AM41"/>
      <c r="AN41"/>
      <c r="AO41"/>
      <c r="AP41"/>
      <c r="AQ41"/>
    </row>
    <row r="42" spans="1:43" ht="5.15" customHeight="1">
      <c r="A42" s="60"/>
      <c r="B42" s="60"/>
      <c r="C42" s="60"/>
      <c r="D42"/>
      <c r="E42"/>
      <c r="F42"/>
      <c r="G42"/>
      <c r="H42"/>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61"/>
      <c r="AK42" s="51"/>
      <c r="AL42" s="20"/>
      <c r="AM42" s="20"/>
      <c r="AN42" s="5"/>
    </row>
    <row r="43" spans="1:43" ht="18" customHeight="1">
      <c r="A43" s="4" t="s">
        <v>42</v>
      </c>
      <c r="B43" s="51"/>
      <c r="D43" s="51"/>
      <c r="E43" s="51"/>
      <c r="F43" s="51"/>
      <c r="G43" s="51"/>
      <c r="H43" s="51"/>
      <c r="I43"/>
      <c r="J43"/>
      <c r="K43"/>
      <c r="L43"/>
      <c r="M43"/>
      <c r="N43"/>
      <c r="O43" s="51"/>
      <c r="P43" s="51"/>
      <c r="Q43" s="51"/>
      <c r="R43" s="51"/>
      <c r="S43" s="51"/>
      <c r="T43" s="51"/>
      <c r="U43" s="51"/>
      <c r="V43" s="51"/>
      <c r="W43" s="20"/>
      <c r="X43" s="51"/>
      <c r="Y43" s="51"/>
      <c r="Z43" s="51"/>
      <c r="AA43" s="51"/>
      <c r="AB43" s="51"/>
      <c r="AC43" s="51"/>
      <c r="AD43" s="51"/>
      <c r="AE43" s="51"/>
      <c r="AF43" s="51"/>
      <c r="AG43" s="51"/>
      <c r="AH43" s="51"/>
      <c r="AI43" s="51"/>
      <c r="AJ43" s="61"/>
      <c r="AK43" s="51"/>
      <c r="AL43" s="20"/>
      <c r="AM43" s="20"/>
      <c r="AN43" s="5"/>
    </row>
    <row r="44" spans="1:43" ht="18" customHeight="1">
      <c r="A44" s="24" t="s">
        <v>43</v>
      </c>
      <c r="B44" s="24"/>
      <c r="C44" s="24" t="s">
        <v>29</v>
      </c>
      <c r="D44" s="24"/>
      <c r="E44" s="28" t="s">
        <v>44</v>
      </c>
      <c r="F44" s="28"/>
      <c r="G44" s="28"/>
      <c r="H44" s="28"/>
      <c r="I44"/>
      <c r="J44"/>
      <c r="K44"/>
      <c r="L44"/>
      <c r="M44"/>
      <c r="N44"/>
      <c r="O44"/>
      <c r="P44"/>
      <c r="Q44"/>
      <c r="R44"/>
      <c r="S44"/>
      <c r="T44"/>
      <c r="U44"/>
      <c r="W44" s="20"/>
      <c r="X44" s="51"/>
      <c r="Y44" s="51"/>
      <c r="Z44" s="51"/>
      <c r="AA44" s="51"/>
      <c r="AB44" s="51"/>
      <c r="AC44" s="51"/>
      <c r="AD44" s="51"/>
      <c r="AE44" s="51"/>
      <c r="AF44" s="51"/>
      <c r="AG44" s="51"/>
      <c r="AH44" s="51"/>
      <c r="AI44" s="51"/>
      <c r="AJ44" s="61"/>
      <c r="AK44" s="51"/>
      <c r="AL44" s="20"/>
      <c r="AM44" s="20"/>
      <c r="AN44" s="5"/>
    </row>
    <row r="45" spans="1:43" ht="18" customHeight="1">
      <c r="A45" s="28" t="s">
        <v>45</v>
      </c>
      <c r="B45" s="28"/>
      <c r="C45" s="62">
        <f>ROUNDDOWN(IF(AL38&lt;=60,1,1+ROUNDUP((AL38-60)/40,0)),1)</f>
        <v>2</v>
      </c>
      <c r="D45" s="62"/>
      <c r="E45" s="62">
        <f>ROUNDDOWN(AL39/6+AL40/10,1)</f>
        <v>12.3</v>
      </c>
      <c r="F45" s="62"/>
      <c r="G45" s="62"/>
      <c r="H45" s="62"/>
      <c r="I45"/>
      <c r="J45"/>
      <c r="K45"/>
      <c r="L45"/>
      <c r="M45"/>
      <c r="N45"/>
      <c r="O45"/>
      <c r="P45"/>
      <c r="Q45"/>
      <c r="R45"/>
      <c r="S45"/>
      <c r="T45"/>
      <c r="U45"/>
      <c r="W45" s="20"/>
      <c r="X45" s="51"/>
      <c r="Y45" s="51"/>
      <c r="Z45" s="51"/>
      <c r="AA45" s="51"/>
      <c r="AB45" s="51"/>
      <c r="AC45" s="51"/>
      <c r="AD45" s="51"/>
      <c r="AE45" s="51"/>
      <c r="AF45" s="51"/>
      <c r="AG45" s="51"/>
      <c r="AH45" s="51"/>
      <c r="AI45" s="51"/>
      <c r="AJ45" s="61"/>
      <c r="AK45" s="51"/>
      <c r="AL45" s="20"/>
      <c r="AM45" s="20"/>
      <c r="AN45" s="5"/>
    </row>
    <row r="46" spans="1:43" ht="5.15" customHeight="1">
      <c r="A46" s="60"/>
      <c r="B46" s="60"/>
      <c r="C46" s="60"/>
      <c r="D46" s="60"/>
      <c r="E46" s="60"/>
      <c r="F46" s="60"/>
      <c r="G46" s="60"/>
      <c r="H46" s="60"/>
      <c r="I46" s="60"/>
      <c r="J46" s="51"/>
      <c r="K46" s="51"/>
      <c r="L46" s="51"/>
      <c r="M46" s="61"/>
      <c r="N46" s="51"/>
      <c r="O46" s="51"/>
      <c r="P46" s="51"/>
      <c r="Q46"/>
      <c r="W46" s="20"/>
      <c r="X46" s="51"/>
      <c r="Y46" s="51"/>
      <c r="Z46" s="51"/>
      <c r="AA46" s="51"/>
      <c r="AB46" s="51"/>
      <c r="AC46" s="51"/>
      <c r="AD46" s="51"/>
      <c r="AE46" s="51"/>
      <c r="AF46" s="51"/>
      <c r="AG46" s="51"/>
      <c r="AH46" s="51"/>
      <c r="AI46" s="51"/>
      <c r="AJ46" s="61"/>
      <c r="AK46" s="51"/>
      <c r="AL46" s="20"/>
      <c r="AM46" s="20"/>
      <c r="AN46" s="5"/>
    </row>
    <row r="47" spans="1:43" ht="21" customHeight="1">
      <c r="A47" s="4" t="s">
        <v>46</v>
      </c>
      <c r="B47" s="9"/>
      <c r="C47" s="10"/>
      <c r="D47" s="10"/>
      <c r="E47" s="10"/>
      <c r="F47" s="10"/>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10"/>
      <c r="AM47" s="10"/>
      <c r="AN47" s="5"/>
    </row>
    <row r="48" spans="1:43" ht="25" customHeight="1">
      <c r="A48" s="5"/>
      <c r="B48" s="20"/>
      <c r="C48" s="63" t="str">
        <f>IF(VLOOKUP($AK$1,[1]選択肢!$A$1:$J$32,C53,FALSE)=0,"-",VLOOKUP($AK$1,[1]選択肢!$A$1:$J$32,C53,FALSE))</f>
        <v>管理者</v>
      </c>
      <c r="D48" s="64"/>
      <c r="E48" s="65" t="str">
        <f>IF(VLOOKUP($AK$1,[1]選択肢!$A$1:$J$32,E53,FALSE)=0,"-",VLOOKUP($AK$1,[1]選択肢!$A$1:$J$32,E53,FALSE))</f>
        <v>サービス管理責任者</v>
      </c>
      <c r="F48" s="65"/>
      <c r="G48" s="65"/>
      <c r="H48" s="65"/>
      <c r="I48" s="63" t="str">
        <f>IF(VLOOKUP($AK$1,[1]選択肢!$A$1:$J$32,I53,FALSE)=0,"-",VLOOKUP($AK$1,[1]選択肢!$A$1:$J$32,I53,FALSE))</f>
        <v>地域移行支援員</v>
      </c>
      <c r="J48" s="64"/>
      <c r="K48" s="64"/>
      <c r="L48" s="64"/>
      <c r="M48" s="64"/>
      <c r="N48" s="66"/>
      <c r="O48" s="63" t="str">
        <f>IF(VLOOKUP($AK$1,[1]選択肢!$A$1:$J$32,O53,FALSE)=0,"-",VLOOKUP($AK$1,[1]選択肢!$A$1:$J$32,O53,FALSE))</f>
        <v>生活支援員</v>
      </c>
      <c r="P48" s="64"/>
      <c r="Q48" s="64"/>
      <c r="R48" s="64"/>
      <c r="S48" s="64"/>
      <c r="T48" s="66"/>
      <c r="U48" s="63" t="str">
        <f>IF(VLOOKUP($AK$1,[1]選択肢!$A$1:$J$32,U53,FALSE)=0,"-",VLOOKUP($AK$1,[1]選択肢!$A$1:$J$32,U53,FALSE))</f>
        <v>-</v>
      </c>
      <c r="V48" s="64"/>
      <c r="W48" s="64"/>
      <c r="X48" s="64"/>
      <c r="Y48" s="64"/>
      <c r="Z48" s="66"/>
      <c r="AA48" s="63" t="str">
        <f>IF(VLOOKUP($AK$1,[1]選択肢!$A$1:$J$32,AA53,FALSE)=0,"-",VLOOKUP($AK$1,[1]選択肢!$A$1:$J$32,AA53,FALSE))</f>
        <v>-</v>
      </c>
      <c r="AB48" s="64"/>
      <c r="AC48" s="64"/>
      <c r="AD48" s="64"/>
      <c r="AE48" s="64"/>
      <c r="AF48" s="66"/>
      <c r="AG48" s="65" t="str">
        <f>IF(VLOOKUP($AK$1,[1]選択肢!$A$1:$J$32,AG53,FALSE)=0,"-",VLOOKUP($AK$1,[1]選択肢!$A$1:$J$32,AG53,FALSE))</f>
        <v>-</v>
      </c>
      <c r="AH48" s="65"/>
      <c r="AI48" s="65"/>
      <c r="AJ48" s="65"/>
      <c r="AK48" s="65"/>
      <c r="AL48" s="65" t="str">
        <f>IF(VLOOKUP($AK$1,[1]選択肢!$A$1:$J$32,AL53,FALSE)=0,"-",VLOOKUP($AK$1,[1]選択肢!$A$1:$J$32,AL53,FALSE))</f>
        <v>-</v>
      </c>
      <c r="AM48" s="65"/>
      <c r="AN48" s="5"/>
    </row>
    <row r="49" spans="1:40" ht="18" customHeight="1">
      <c r="A49" s="5"/>
      <c r="B49" s="20"/>
      <c r="C49" s="67" t="s">
        <v>47</v>
      </c>
      <c r="D49" s="67" t="s">
        <v>48</v>
      </c>
      <c r="E49" s="68" t="s">
        <v>47</v>
      </c>
      <c r="F49" s="69" t="s">
        <v>48</v>
      </c>
      <c r="G49" s="69"/>
      <c r="H49" s="69"/>
      <c r="I49" s="70" t="s">
        <v>47</v>
      </c>
      <c r="J49" s="71"/>
      <c r="K49" s="72"/>
      <c r="L49" s="70" t="s">
        <v>48</v>
      </c>
      <c r="M49" s="71"/>
      <c r="N49" s="72"/>
      <c r="O49" s="70" t="s">
        <v>47</v>
      </c>
      <c r="P49" s="71"/>
      <c r="Q49" s="72"/>
      <c r="R49" s="70" t="s">
        <v>48</v>
      </c>
      <c r="S49" s="71"/>
      <c r="T49" s="72"/>
      <c r="U49" s="70" t="s">
        <v>47</v>
      </c>
      <c r="V49" s="71"/>
      <c r="W49" s="72"/>
      <c r="X49" s="70" t="s">
        <v>48</v>
      </c>
      <c r="Y49" s="71"/>
      <c r="Z49" s="72"/>
      <c r="AA49" s="70" t="s">
        <v>47</v>
      </c>
      <c r="AB49" s="71"/>
      <c r="AC49" s="72"/>
      <c r="AD49" s="70" t="s">
        <v>48</v>
      </c>
      <c r="AE49" s="71"/>
      <c r="AF49" s="72"/>
      <c r="AG49" s="70" t="s">
        <v>47</v>
      </c>
      <c r="AH49" s="71"/>
      <c r="AI49" s="72"/>
      <c r="AJ49" s="70" t="s">
        <v>48</v>
      </c>
      <c r="AK49" s="72"/>
      <c r="AL49" s="68" t="s">
        <v>49</v>
      </c>
      <c r="AM49" s="68" t="s">
        <v>50</v>
      </c>
      <c r="AN49" s="5"/>
    </row>
    <row r="50" spans="1:40" ht="18" customHeight="1">
      <c r="A50" s="5"/>
      <c r="B50" s="73" t="s">
        <v>51</v>
      </c>
      <c r="C50" s="68">
        <f>COUNTIFS($B$11:$B$30,C$48,$C$11:$C$30,"A",$E$11:$E$30,"*")</f>
        <v>1</v>
      </c>
      <c r="D50" s="68">
        <f>COUNTIFS($B$11:$B$30,C$48,$C$11:$C$30,"B",$E$11:$E$30,"*")</f>
        <v>0</v>
      </c>
      <c r="E50" s="68">
        <f>COUNTIFS($B$11:$B$30,E$48,$C$11:$C$30,"A",$E$11:$E$30,"*")</f>
        <v>0</v>
      </c>
      <c r="F50" s="70">
        <f>COUNTIFS($B$11:$B$30,E$48,$C$11:$C$30,"B",$E$11:$E$30,"*")</f>
        <v>1</v>
      </c>
      <c r="G50" s="71"/>
      <c r="H50" s="72"/>
      <c r="I50" s="70">
        <f>COUNTIFS($B$11:$B$30,I$48,$C$11:$C$30,"A",$E$11:$E$30,"*")</f>
        <v>0</v>
      </c>
      <c r="J50" s="71"/>
      <c r="K50" s="72"/>
      <c r="L50" s="70">
        <f>COUNTIFS($B$11:$B$30,I$48,$C$11:$C$30,"B",$E$11:$E$30,"*")</f>
        <v>0</v>
      </c>
      <c r="M50" s="71"/>
      <c r="N50" s="72"/>
      <c r="O50" s="70">
        <f>COUNTIFS($B$11:$B$30,O$48,$C$11:$C$30,"A",$E$11:$E$30,"*")</f>
        <v>0</v>
      </c>
      <c r="P50" s="71"/>
      <c r="Q50" s="72"/>
      <c r="R50" s="70">
        <f>COUNTIFS($B$11:$B$30,O$48,$C$11:$C$30,"B",$E$11:$E$30,"*")</f>
        <v>0</v>
      </c>
      <c r="S50" s="71"/>
      <c r="T50" s="72"/>
      <c r="U50" s="70">
        <f>COUNTIFS($B$11:$B$30,U$48,$C$11:$C$30,"A",$E$11:$E$30,"*")</f>
        <v>0</v>
      </c>
      <c r="V50" s="71"/>
      <c r="W50" s="72"/>
      <c r="X50" s="70">
        <f>COUNTIFS($B$11:$B$30,U$48,$C$11:$C$30,"B",$E$11:$E$30,"*")</f>
        <v>0</v>
      </c>
      <c r="Y50" s="71"/>
      <c r="Z50" s="72"/>
      <c r="AA50" s="70">
        <f>COUNTIFS($B$11:$B$30,AA$48,$C$11:$C$30,"A",$E$11:$E$30,"*")</f>
        <v>0</v>
      </c>
      <c r="AB50" s="71"/>
      <c r="AC50" s="72"/>
      <c r="AD50" s="70">
        <f>COUNTIFS($B$11:$B$30,AA$48,$C$11:$C$30,"B",$E$11:$E$30,"*")</f>
        <v>0</v>
      </c>
      <c r="AE50" s="71"/>
      <c r="AF50" s="72"/>
      <c r="AG50" s="70">
        <f>COUNTIFS($B$11:$B$30,AG$48,$C$11:$C$30,"A",$E$11:$E$30,"*")</f>
        <v>0</v>
      </c>
      <c r="AH50" s="71"/>
      <c r="AI50" s="72"/>
      <c r="AJ50" s="70">
        <f>COUNTIFS($B$11:$B$30,AG$48,$C$11:$C$30,"B",$E$11:$E$30,"*")</f>
        <v>0</v>
      </c>
      <c r="AK50" s="72"/>
      <c r="AL50" s="68">
        <f>COUNTIFS($B$11:$B$30,AL$48,$C$11:$C$30,"A",$E$11:$E$30,"*")</f>
        <v>0</v>
      </c>
      <c r="AM50" s="68">
        <f>COUNTIFS($B$11:$B$30,AL$48,$C$11:$C$30,"B",$E$11:$E$30,"*")</f>
        <v>0</v>
      </c>
      <c r="AN50" s="5"/>
    </row>
    <row r="51" spans="1:40" ht="18" customHeight="1">
      <c r="A51" s="5"/>
      <c r="B51" s="54" t="s">
        <v>52</v>
      </c>
      <c r="C51" s="68">
        <f>COUNTIFS($B$11:$B$30,C$48,$C$11:$C$30,"C",$E$11:$E$30,"*")</f>
        <v>0</v>
      </c>
      <c r="D51" s="68">
        <f>COUNTIFS($B$11:$B$30,C$48,$C$11:$C$30,"D",$E$11:$E$30,"*")</f>
        <v>0</v>
      </c>
      <c r="E51" s="68">
        <f>COUNTIFS($B$11:$B$30,E$48,$C$11:$C$30,"C",$E$11:$E$30,"*")</f>
        <v>0</v>
      </c>
      <c r="F51" s="70">
        <f>COUNTIFS($B$11:$B$30,E$48,$C$11:$C$30,"D",$E$11:$E$30,"*")</f>
        <v>0</v>
      </c>
      <c r="G51" s="71"/>
      <c r="H51" s="72"/>
      <c r="I51" s="70">
        <f>COUNTIFS($B$11:$B$30,I$48,$C$11:$C$30,"C",$E$11:$E$30,"*")</f>
        <v>1</v>
      </c>
      <c r="J51" s="71"/>
      <c r="K51" s="72"/>
      <c r="L51" s="70">
        <f>COUNTIFS($B$11:$B$30,I$48,$C$11:$C$30,"D",$E$11:$E$30,"*")</f>
        <v>0</v>
      </c>
      <c r="M51" s="71"/>
      <c r="N51" s="72"/>
      <c r="O51" s="70">
        <f>COUNTIFS($B$11:$B$30,O$48,$C$11:$C$30,"C",$E$11:$E$30,"*")</f>
        <v>0</v>
      </c>
      <c r="P51" s="71"/>
      <c r="Q51" s="72"/>
      <c r="R51" s="70">
        <f>COUNTIFS($B$11:$B$30,O$48,$C$11:$C$30,"D",$E$11:$E$30,"*")</f>
        <v>1</v>
      </c>
      <c r="S51" s="71"/>
      <c r="T51" s="72"/>
      <c r="U51" s="70">
        <f>COUNTIFS($B$11:$B$30,U$48,$C$11:$C$30,"C",$E$11:$E$30,"*")</f>
        <v>0</v>
      </c>
      <c r="V51" s="71"/>
      <c r="W51" s="72"/>
      <c r="X51" s="70">
        <f>COUNTIFS($B$11:$B$30,U$48,$C$11:$C$30,"D",$E$11:$E$30,"*")</f>
        <v>0</v>
      </c>
      <c r="Y51" s="71"/>
      <c r="Z51" s="72"/>
      <c r="AA51" s="70">
        <f>COUNTIFS($B$11:$B$30,AA$48,$C$11:$C$30,"C",$E$11:$E$30,"*")</f>
        <v>0</v>
      </c>
      <c r="AB51" s="71"/>
      <c r="AC51" s="72"/>
      <c r="AD51" s="70">
        <f>COUNTIFS($B$11:$B$30,AA$48,$C$11:$C$30,"D",$E$11:$E$30,"*")</f>
        <v>0</v>
      </c>
      <c r="AE51" s="71"/>
      <c r="AF51" s="72"/>
      <c r="AG51" s="70">
        <f>COUNTIFS($B$11:$B$30,AG$48,$C$11:$C$30,"C",$E$11:$E$30,"*")</f>
        <v>0</v>
      </c>
      <c r="AH51" s="71"/>
      <c r="AI51" s="72"/>
      <c r="AJ51" s="70">
        <f>COUNTIFS($B$11:$B$30,AG$48,$C$11:$C$30,"D",$E$11:$E$30,"*")</f>
        <v>0</v>
      </c>
      <c r="AK51" s="72"/>
      <c r="AL51" s="68">
        <f>COUNTIFS($B$11:$B$30,AL$48,$C$11:$C$30,"C",$E$11:$E$30,"*")</f>
        <v>0</v>
      </c>
      <c r="AM51" s="68">
        <f>COUNTIFS($B$11:$B$30,AL$48,$C$11:$C$30,"D",$E$11:$E$30,"*")</f>
        <v>0</v>
      </c>
      <c r="AN51" s="5"/>
    </row>
    <row r="52" spans="1:40" ht="25" customHeight="1">
      <c r="A52" s="5"/>
      <c r="B52" s="54" t="s">
        <v>53</v>
      </c>
      <c r="C52" s="63">
        <f>IF($AK$3="４週",SUMIFS($AK$11:$AK$30,$B$11:$B$30,C48)/4/$AH$5,IF($AK$3="歴月",SUMIFS($AK$11:$AK$30,$B$11:$B$30,C48)/$AL$5,"記載する期間を選択してください"))</f>
        <v>0</v>
      </c>
      <c r="D52" s="66"/>
      <c r="E52" s="63">
        <f>IF($AK$3="４週",SUMIFS($AK$11:$AK$30,$B$11:$B$30,E48)/4/$AH$5,IF($AK$3="歴月",SUMIFS($AK$11:$AK$30,$B$11:$B$30,E48)/$AL$5,"記載する期間を選択してください"))</f>
        <v>0</v>
      </c>
      <c r="F52" s="64"/>
      <c r="G52" s="64"/>
      <c r="H52" s="66"/>
      <c r="I52" s="63">
        <f>IF($AK$3="４週",SUMIFS($AK$11:$AK$30,$B$11:$B$30,I48)/4/$AH$5,IF($AK$3="歴月",SUMIFS($AK$11:$AK$30,$B$11:$B$30,I48)/$AL$5,"記載する期間を選択してください"))</f>
        <v>0</v>
      </c>
      <c r="J52" s="64"/>
      <c r="K52" s="64"/>
      <c r="L52" s="64"/>
      <c r="M52" s="64"/>
      <c r="N52" s="66"/>
      <c r="O52" s="63">
        <f>IF($AK$3="４週",SUMIFS($AK$11:$AK$30,$B$11:$B$30,O48)/4/$AH$5,IF($AK$3="歴月",SUMIFS($AK$11:$AK$30,$B$11:$B$30,O48)/$AL$5,"記載する期間を選択してください"))</f>
        <v>0</v>
      </c>
      <c r="P52" s="64"/>
      <c r="Q52" s="64"/>
      <c r="R52" s="64"/>
      <c r="S52" s="64"/>
      <c r="T52" s="66"/>
      <c r="U52" s="63">
        <f>IF($AK$3="４週",SUMIFS($AK$11:$AK$30,$B$11:$B$30,U48)/4/$AH$5,IF($AK$3="歴月",SUMIFS($AK$11:$AK$30,$B$11:$B$30,U48)/$AL$5,"記載する期間を選択してください"))</f>
        <v>0</v>
      </c>
      <c r="V52" s="64"/>
      <c r="W52" s="64"/>
      <c r="X52" s="64"/>
      <c r="Y52" s="64"/>
      <c r="Z52" s="66"/>
      <c r="AA52" s="63">
        <f>IF($AK$3="４週",SUMIFS($AK$11:$AK$30,$B$11:$B$30,AA48)/4/$AH$5,IF($AK$3="歴月",SUMIFS($AK$11:$AK$30,$B$11:$B$30,AA48)/$AL$5,"記載する期間を選択してください"))</f>
        <v>0</v>
      </c>
      <c r="AB52" s="64"/>
      <c r="AC52" s="64"/>
      <c r="AD52" s="64"/>
      <c r="AE52" s="64"/>
      <c r="AF52" s="66"/>
      <c r="AG52" s="63">
        <f>IF($AK$3="４週",SUMIFS($AK$11:$AK$30,$B$11:$B$30,AG48)/4/$AH$5,IF($AK$3="歴月",SUMIFS($AK$11:$AK$30,$B$11:$B$30,AG48)/$AL$5,"記載する期間を選択してください"))</f>
        <v>0</v>
      </c>
      <c r="AH52" s="64"/>
      <c r="AI52" s="64"/>
      <c r="AJ52" s="64"/>
      <c r="AK52" s="66"/>
      <c r="AL52" s="63">
        <f>IF($AK$3="４週",SUMIFS($AK$11:$AK$30,$B$11:$B$30,AL48)/4/$AH$5,IF($AK$3="歴月",SUMIFS($AK$11:$AK$30,$B$11:$B$30,AL48)/$AL$5,"記載する期間を選択してください"))</f>
        <v>0</v>
      </c>
      <c r="AM52" s="66"/>
      <c r="AN52" s="5"/>
    </row>
    <row r="53" spans="1:40" ht="5.15" customHeight="1">
      <c r="A53" s="5"/>
      <c r="B53" s="9"/>
      <c r="C53" s="77">
        <v>2</v>
      </c>
      <c r="D53" s="77"/>
      <c r="E53" s="77">
        <v>3</v>
      </c>
      <c r="F53" s="77"/>
      <c r="G53" s="77"/>
      <c r="H53" s="77"/>
      <c r="I53" s="77">
        <v>4</v>
      </c>
      <c r="J53" s="77"/>
      <c r="K53" s="77"/>
      <c r="L53" s="77"/>
      <c r="M53" s="77"/>
      <c r="N53" s="77"/>
      <c r="O53" s="77">
        <v>5</v>
      </c>
      <c r="P53" s="77"/>
      <c r="Q53" s="77"/>
      <c r="R53" s="77"/>
      <c r="S53" s="77"/>
      <c r="T53" s="77"/>
      <c r="U53" s="77">
        <v>6</v>
      </c>
      <c r="V53" s="77"/>
      <c r="W53" s="77"/>
      <c r="X53" s="77"/>
      <c r="Y53" s="77"/>
      <c r="Z53" s="77"/>
      <c r="AA53" s="77">
        <v>7</v>
      </c>
      <c r="AB53" s="77"/>
      <c r="AC53" s="77"/>
      <c r="AD53" s="77"/>
      <c r="AE53" s="77"/>
      <c r="AF53" s="77"/>
      <c r="AG53" s="77">
        <v>8</v>
      </c>
      <c r="AH53" s="77"/>
      <c r="AI53" s="77"/>
      <c r="AJ53" s="77"/>
      <c r="AK53" s="77"/>
      <c r="AL53" s="77">
        <v>9</v>
      </c>
      <c r="AM53" s="78"/>
      <c r="AN53" s="5"/>
    </row>
    <row r="54" spans="1:40" ht="15" customHeight="1">
      <c r="A54" s="51" t="s">
        <v>54</v>
      </c>
      <c r="B54" s="79"/>
      <c r="C54" s="80"/>
      <c r="D54" s="80"/>
      <c r="E54" s="80"/>
      <c r="F54" s="81"/>
      <c r="G54" s="80"/>
      <c r="H54" s="77"/>
      <c r="I54" s="77"/>
      <c r="J54" s="77"/>
      <c r="K54" s="77"/>
      <c r="L54" s="77"/>
      <c r="M54" s="77"/>
      <c r="N54" s="77"/>
      <c r="O54" s="77"/>
      <c r="P54" s="77"/>
      <c r="Q54" s="77"/>
      <c r="R54" s="77">
        <v>6</v>
      </c>
      <c r="S54" s="77"/>
      <c r="T54" s="77"/>
      <c r="U54" s="77"/>
      <c r="V54" s="77"/>
      <c r="W54" s="77"/>
      <c r="X54" s="77">
        <v>7</v>
      </c>
      <c r="Y54" s="77"/>
      <c r="Z54" s="77"/>
      <c r="AA54" s="77"/>
      <c r="AB54" s="77"/>
      <c r="AC54" s="77"/>
      <c r="AD54" s="77">
        <v>8</v>
      </c>
      <c r="AE54" s="77"/>
      <c r="AF54" s="77"/>
      <c r="AG54" s="82"/>
      <c r="AH54" s="82"/>
      <c r="AI54" s="82"/>
      <c r="AJ54" s="82">
        <v>9</v>
      </c>
      <c r="AK54" s="83"/>
      <c r="AL54" s="83"/>
      <c r="AM54" s="5"/>
    </row>
    <row r="55" spans="1:40" s="51" customFormat="1" ht="15" customHeight="1">
      <c r="A55" s="51" t="s">
        <v>55</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56</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s="51" customFormat="1" ht="15" customHeight="1">
      <c r="A57" s="51" t="s">
        <v>57</v>
      </c>
      <c r="B57" s="60"/>
      <c r="C57" s="60"/>
      <c r="D57" s="60"/>
      <c r="E57" s="60"/>
      <c r="F57" s="60"/>
      <c r="G57" s="60"/>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40" s="51" customFormat="1" ht="15" customHeight="1">
      <c r="A58" s="51" t="s">
        <v>58</v>
      </c>
      <c r="B58" s="60"/>
      <c r="C58" s="60"/>
      <c r="D58" s="60"/>
      <c r="E58" s="60"/>
      <c r="F58" s="60"/>
      <c r="G58" s="60"/>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40" ht="15" customHeight="1">
      <c r="A59" s="51" t="s">
        <v>59</v>
      </c>
      <c r="B59" s="84"/>
      <c r="C59" s="51"/>
      <c r="D59" s="51"/>
      <c r="E59" s="51"/>
      <c r="F59" s="51"/>
      <c r="G59" s="51"/>
    </row>
    <row r="60" spans="1:40" ht="15" customHeight="1">
      <c r="A60" s="51" t="s">
        <v>60</v>
      </c>
      <c r="B60" s="84"/>
      <c r="C60" s="51"/>
      <c r="D60" s="51"/>
      <c r="E60" s="51"/>
      <c r="F60" s="51"/>
      <c r="G60" s="51"/>
    </row>
    <row r="61" spans="1:40" ht="15" customHeight="1">
      <c r="A61" s="51"/>
      <c r="B61" s="73" t="s">
        <v>61</v>
      </c>
      <c r="C61" s="24" t="s">
        <v>62</v>
      </c>
      <c r="D61" s="24"/>
      <c r="E61" s="24"/>
      <c r="F61" s="51"/>
      <c r="G61" s="51"/>
    </row>
    <row r="62" spans="1:40" ht="15" customHeight="1">
      <c r="A62" s="51"/>
      <c r="B62" s="85" t="s">
        <v>28</v>
      </c>
      <c r="C62" s="57" t="s">
        <v>63</v>
      </c>
      <c r="D62" s="57"/>
      <c r="E62" s="57"/>
      <c r="F62" s="51"/>
      <c r="G62" s="51"/>
    </row>
    <row r="63" spans="1:40" ht="15" customHeight="1">
      <c r="A63" s="51"/>
      <c r="B63" s="85" t="s">
        <v>30</v>
      </c>
      <c r="C63" s="57" t="s">
        <v>64</v>
      </c>
      <c r="D63" s="57"/>
      <c r="E63" s="57"/>
      <c r="F63" s="51"/>
      <c r="G63" s="51"/>
    </row>
    <row r="64" spans="1:40" ht="15" customHeight="1">
      <c r="A64" s="51"/>
      <c r="B64" s="85" t="s">
        <v>32</v>
      </c>
      <c r="C64" s="57" t="s">
        <v>65</v>
      </c>
      <c r="D64" s="57"/>
      <c r="E64" s="57"/>
      <c r="F64" s="51"/>
      <c r="G64" s="51"/>
    </row>
    <row r="65" spans="1:7" ht="15" customHeight="1">
      <c r="A65" s="51"/>
      <c r="B65" s="85" t="s">
        <v>34</v>
      </c>
      <c r="C65" s="57" t="s">
        <v>66</v>
      </c>
      <c r="D65" s="57"/>
      <c r="E65" s="57"/>
      <c r="F65" s="51"/>
      <c r="G65" s="51"/>
    </row>
    <row r="66" spans="1:7" ht="15" customHeight="1">
      <c r="A66" s="51"/>
      <c r="B66" s="51" t="s">
        <v>67</v>
      </c>
      <c r="C66" s="51"/>
      <c r="D66" s="51"/>
      <c r="E66" s="51"/>
      <c r="F66" s="51"/>
      <c r="G66" s="51"/>
    </row>
    <row r="67" spans="1:7" ht="15" customHeight="1">
      <c r="A67" s="51"/>
      <c r="B67" s="51" t="s">
        <v>68</v>
      </c>
      <c r="C67" s="51"/>
      <c r="D67" s="51"/>
      <c r="E67" s="51"/>
      <c r="F67" s="51"/>
      <c r="G67" s="51"/>
    </row>
    <row r="68" spans="1:7" ht="15" customHeight="1">
      <c r="A68" s="51"/>
      <c r="B68" s="51" t="s">
        <v>69</v>
      </c>
      <c r="C68" s="51"/>
      <c r="D68" s="51"/>
      <c r="E68" s="51"/>
      <c r="F68" s="51"/>
      <c r="G68" s="51"/>
    </row>
    <row r="69" spans="1:7" ht="15" customHeight="1">
      <c r="A69" s="51" t="s">
        <v>70</v>
      </c>
      <c r="B69" s="84"/>
      <c r="C69" s="51"/>
      <c r="D69" s="51"/>
      <c r="E69" s="51"/>
      <c r="F69" s="51"/>
      <c r="G69" s="51"/>
    </row>
    <row r="70" spans="1:7" ht="15" customHeight="1">
      <c r="A70" s="51" t="s">
        <v>105</v>
      </c>
      <c r="B70" s="84"/>
      <c r="C70" s="51"/>
      <c r="D70" s="51"/>
      <c r="E70" s="51"/>
      <c r="F70" s="51"/>
      <c r="G70" s="51"/>
    </row>
    <row r="71" spans="1:7" ht="15" customHeight="1">
      <c r="A71" s="51" t="s">
        <v>72</v>
      </c>
      <c r="B71" s="84"/>
      <c r="C71" s="51"/>
      <c r="D71" s="51"/>
      <c r="E71" s="51"/>
      <c r="F71" s="51"/>
      <c r="G71" s="51"/>
    </row>
    <row r="72" spans="1:7" ht="15" customHeight="1">
      <c r="A72" s="51" t="s">
        <v>73</v>
      </c>
      <c r="B72" s="84"/>
      <c r="C72" s="51"/>
      <c r="D72" s="51"/>
      <c r="E72" s="51"/>
      <c r="F72" s="51"/>
      <c r="G72" s="51"/>
    </row>
    <row r="73" spans="1:7" ht="15" customHeight="1">
      <c r="A73" s="51" t="s">
        <v>74</v>
      </c>
      <c r="B73" s="84"/>
      <c r="C73" s="51"/>
      <c r="D73" s="51"/>
      <c r="E73" s="51"/>
      <c r="F73" s="51"/>
      <c r="G73" s="51"/>
    </row>
    <row r="74" spans="1:7" ht="15" customHeight="1">
      <c r="A74" s="51" t="s">
        <v>75</v>
      </c>
      <c r="B74" s="84"/>
      <c r="C74" s="51"/>
      <c r="D74" s="51"/>
      <c r="E74" s="51"/>
      <c r="F74" s="51"/>
      <c r="G74" s="51"/>
    </row>
    <row r="75" spans="1:7" ht="15" customHeight="1">
      <c r="A75" s="51"/>
      <c r="B75" s="51" t="s">
        <v>76</v>
      </c>
      <c r="C75" s="51"/>
      <c r="D75" s="51"/>
      <c r="E75" s="51"/>
      <c r="F75" s="51"/>
      <c r="G75" s="51"/>
    </row>
    <row r="76" spans="1:7" ht="15" customHeight="1">
      <c r="A76" s="51"/>
      <c r="B76" s="51" t="s">
        <v>77</v>
      </c>
      <c r="C76" s="51"/>
      <c r="D76" s="51"/>
      <c r="E76" s="51"/>
      <c r="F76" s="51"/>
      <c r="G76" s="51"/>
    </row>
    <row r="77" spans="1:7" ht="15" customHeight="1">
      <c r="A77" s="51" t="s">
        <v>78</v>
      </c>
      <c r="B77" s="84"/>
      <c r="C77" s="51"/>
      <c r="D77" s="51"/>
      <c r="E77" s="51"/>
      <c r="F77" s="51"/>
      <c r="G77" s="51"/>
    </row>
    <row r="78" spans="1:7" ht="15" customHeight="1">
      <c r="A78" s="51" t="s">
        <v>79</v>
      </c>
      <c r="B78" s="84"/>
      <c r="C78" s="51"/>
      <c r="D78" s="51"/>
      <c r="E78" s="51"/>
      <c r="F78" s="51"/>
      <c r="G78" s="51"/>
    </row>
    <row r="79" spans="1:7" ht="15" customHeight="1">
      <c r="A79" s="51" t="s">
        <v>80</v>
      </c>
      <c r="B79" s="84"/>
      <c r="C79" s="51"/>
      <c r="D79" s="51"/>
      <c r="E79" s="51"/>
      <c r="F79" s="51"/>
      <c r="G79" s="51"/>
    </row>
    <row r="80" spans="1:7" ht="15" customHeight="1">
      <c r="A80" s="51" t="s">
        <v>81</v>
      </c>
      <c r="B80" s="84"/>
      <c r="C80" s="51"/>
      <c r="D80" s="51"/>
      <c r="E80" s="51"/>
      <c r="F80" s="51"/>
      <c r="G80" s="51"/>
    </row>
    <row r="81" spans="1:7" ht="15" customHeight="1">
      <c r="A81" s="51" t="s">
        <v>82</v>
      </c>
      <c r="B81" s="84"/>
      <c r="C81" s="51"/>
      <c r="D81" s="51"/>
      <c r="E81" s="51"/>
      <c r="F81" s="51"/>
      <c r="G81" s="51"/>
    </row>
    <row r="82" spans="1:7" ht="15" customHeight="1">
      <c r="A82" s="51" t="s">
        <v>83</v>
      </c>
      <c r="B82" s="84"/>
      <c r="C82" s="51"/>
      <c r="D82" s="51"/>
      <c r="E82" s="51"/>
      <c r="F82" s="51"/>
      <c r="G82" s="51"/>
    </row>
    <row r="83" spans="1:7" ht="15" customHeight="1">
      <c r="A83" s="51" t="s">
        <v>84</v>
      </c>
      <c r="B83" s="84"/>
      <c r="C83" s="51"/>
      <c r="D83" s="51"/>
      <c r="E83" s="51"/>
      <c r="F83" s="51"/>
      <c r="G83" s="51"/>
    </row>
    <row r="84" spans="1:7" ht="15" customHeight="1">
      <c r="A84" s="51" t="s">
        <v>85</v>
      </c>
      <c r="B84" s="84"/>
      <c r="C84" s="51"/>
      <c r="D84" s="51"/>
      <c r="E84" s="51"/>
      <c r="F84" s="51"/>
      <c r="G84" s="51"/>
    </row>
  </sheetData>
  <mergeCells count="167">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A50:AC50"/>
    <mergeCell ref="AD50:AF50"/>
    <mergeCell ref="AG50:AI50"/>
    <mergeCell ref="AJ50:AK50"/>
    <mergeCell ref="F51:H51"/>
    <mergeCell ref="I51:K51"/>
    <mergeCell ref="L51:N51"/>
    <mergeCell ref="O51:Q51"/>
    <mergeCell ref="R51:T51"/>
    <mergeCell ref="U51:W51"/>
    <mergeCell ref="AD49:AF49"/>
    <mergeCell ref="AG49:AI49"/>
    <mergeCell ref="AJ49:AK49"/>
    <mergeCell ref="F50:H50"/>
    <mergeCell ref="I50:K50"/>
    <mergeCell ref="L50:N50"/>
    <mergeCell ref="O50:Q50"/>
    <mergeCell ref="R50:T50"/>
    <mergeCell ref="U50:W50"/>
    <mergeCell ref="X50:Z50"/>
    <mergeCell ref="AG48:AK48"/>
    <mergeCell ref="AL48:AM48"/>
    <mergeCell ref="F49:H49"/>
    <mergeCell ref="I49:K49"/>
    <mergeCell ref="L49:N49"/>
    <mergeCell ref="O49:Q49"/>
    <mergeCell ref="R49:T49"/>
    <mergeCell ref="U49:W49"/>
    <mergeCell ref="X49:Z49"/>
    <mergeCell ref="AA49:AC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F66C415D-8AD8-4DED-97E3-05A4B156DF17}"/>
    <dataValidation type="list" allowBlank="1" showInputMessage="1" sqref="B13:B30" xr:uid="{4849D913-C242-4171-8B21-F577430E58D4}">
      <formula1>INDIRECT($AK$1)</formula1>
    </dataValidation>
    <dataValidation type="list" allowBlank="1" showInputMessage="1" showErrorMessage="1" sqref="AK3:AN3" xr:uid="{6DC4A801-49DE-45E0-AA9B-1AE202B08D3B}">
      <formula1>"４週,歴月"</formula1>
    </dataValidation>
    <dataValidation type="list" allowBlank="1" showInputMessage="1" showErrorMessage="1" sqref="AK4:AN4" xr:uid="{1C7B776B-E295-4B46-AA43-5193D37A90B0}">
      <formula1>"予定,実績"</formula1>
    </dataValidation>
    <dataValidation type="list" allowBlank="1" showInputMessage="1" showErrorMessage="1" sqref="C11:C30" xr:uid="{EFF89237-DBBA-4C09-BF2F-FEA473AE9F06}">
      <formula1>"A,B,C,D"</formula1>
    </dataValidation>
    <dataValidation operator="greaterThanOrEqual" allowBlank="1" showInputMessage="1" showErrorMessage="1" sqref="I46 I42 AJ38:AJ41 L42 L46 AL38:AL40" xr:uid="{DDC63182-5F7B-47AB-9E27-5F426D47838B}"/>
    <dataValidation type="whole" operator="greaterThanOrEqual" allowBlank="1" showInputMessage="1" showErrorMessage="1" sqref="D38:F41 L38:L41 I38:I41 O38:O41 AG38:AG41 AD38:AD41 AA38:AA41 X38:X41 U38:U41 R38:R41" xr:uid="{75AF31E8-B6CC-435F-8B3B-E97312C7888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C94D-E810-42C9-B400-D6628E5238B5}">
  <dimension ref="A1:AQ82"/>
  <sheetViews>
    <sheetView showGridLines="0" tabSelected="1" view="pageBreakPreview" zoomScaleNormal="100" zoomScaleSheetLayoutView="100" workbookViewId="0">
      <selection activeCell="D2" sqref="D2"/>
    </sheetView>
  </sheetViews>
  <sheetFormatPr defaultColWidth="8.25" defaultRowHeight="21" customHeight="1"/>
  <cols>
    <col min="1" max="1" width="2.58203125" style="9" customWidth="1"/>
    <col min="2" max="2" width="14.08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98</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160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29</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33</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t="s">
        <v>99</v>
      </c>
      <c r="C15" s="39" t="s">
        <v>30</v>
      </c>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c r="J41"/>
      <c r="K41"/>
      <c r="L41"/>
      <c r="M41"/>
      <c r="N4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45" customHeight="1">
      <c r="A42" s="24" t="s">
        <v>43</v>
      </c>
      <c r="B42" s="24"/>
      <c r="C42" s="24" t="s">
        <v>29</v>
      </c>
      <c r="D42" s="24"/>
      <c r="E42" s="28" t="s">
        <v>100</v>
      </c>
      <c r="F42" s="28"/>
      <c r="G42" s="28"/>
      <c r="H42" s="28"/>
      <c r="I42"/>
      <c r="J42"/>
      <c r="K42"/>
      <c r="L42"/>
      <c r="M42"/>
      <c r="N42"/>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62">
        <f>ROUNDDOWN(IF(AL38&lt;=60,1,1+ROUNDUP((AL38-60)/40,0)),1)</f>
        <v>2</v>
      </c>
      <c r="D43" s="62"/>
      <c r="E43" s="62">
        <f>ROUNDDOWN(AL38/6,1)</f>
        <v>11.6</v>
      </c>
      <c r="F43" s="62"/>
      <c r="G43" s="62"/>
      <c r="H43" s="62"/>
      <c r="I43"/>
      <c r="J43"/>
      <c r="K43"/>
      <c r="L43"/>
      <c r="M43"/>
      <c r="N43"/>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5.15" customHeight="1">
      <c r="A44" s="60"/>
      <c r="B44" s="60"/>
      <c r="C44" s="60"/>
      <c r="D44" s="60"/>
      <c r="E44" s="60"/>
      <c r="F44" s="60"/>
      <c r="G44" s="60"/>
      <c r="H44" s="60"/>
      <c r="I44" s="60"/>
      <c r="J44" s="51"/>
      <c r="K44" s="51"/>
      <c r="L44" s="51"/>
      <c r="M44" s="61"/>
      <c r="N44" s="51"/>
      <c r="O44" s="51"/>
      <c r="P44" s="51"/>
      <c r="Q44"/>
      <c r="W44" s="20"/>
      <c r="X44" s="51"/>
      <c r="Y44" s="51"/>
      <c r="Z44" s="51"/>
      <c r="AA44" s="51"/>
      <c r="AB44" s="51"/>
      <c r="AC44" s="51"/>
      <c r="AD44" s="51"/>
      <c r="AE44" s="51"/>
      <c r="AF44" s="51"/>
      <c r="AG44" s="51"/>
      <c r="AH44" s="51"/>
      <c r="AI44" s="51"/>
      <c r="AJ44" s="61"/>
      <c r="AK44" s="51"/>
      <c r="AL44" s="20"/>
      <c r="AM44" s="20"/>
      <c r="AN44" s="5"/>
    </row>
    <row r="45" spans="1:43" ht="21" customHeight="1">
      <c r="A45" s="4" t="s">
        <v>46</v>
      </c>
      <c r="B45" s="9"/>
      <c r="C45" s="10"/>
      <c r="D45" s="10"/>
      <c r="E45" s="10"/>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10"/>
      <c r="AM45" s="10"/>
      <c r="AN45" s="5"/>
    </row>
    <row r="46" spans="1:43" ht="25" customHeight="1">
      <c r="A46" s="5"/>
      <c r="B46" s="20"/>
      <c r="C46" s="63" t="str">
        <f>IF(VLOOKUP($AK$1,[1]選択肢!$A$1:$J$32,C51,FALSE)=0,"-",VLOOKUP($AK$1,[1]選択肢!$A$1:$J$32,C51,FALSE))</f>
        <v>管理者</v>
      </c>
      <c r="D46" s="64"/>
      <c r="E46" s="65" t="str">
        <f>IF(VLOOKUP($AK$1,[1]選択肢!$A$1:$J$32,E51,FALSE)=0,"-",VLOOKUP($AK$1,[1]選択肢!$A$1:$J$32,E51,FALSE))</f>
        <v>サービス管理責任者</v>
      </c>
      <c r="F46" s="65"/>
      <c r="G46" s="65"/>
      <c r="H46" s="65"/>
      <c r="I46" s="63" t="str">
        <f>IF(VLOOKUP($AK$1,[1]選択肢!$A$1:$J$32,I51,FALSE)=0,"-",VLOOKUP($AK$1,[1]選択肢!$A$1:$J$32,I51,FALSE))</f>
        <v>看護職員</v>
      </c>
      <c r="J46" s="64"/>
      <c r="K46" s="64"/>
      <c r="L46" s="64"/>
      <c r="M46" s="64"/>
      <c r="N46" s="66"/>
      <c r="O46" s="63" t="str">
        <f>IF(VLOOKUP($AK$1,[1]選択肢!$A$1:$J$32,O51,FALSE)=0,"-",VLOOKUP($AK$1,[1]選択肢!$A$1:$J$32,O51,FALSE))</f>
        <v>理学療法士</v>
      </c>
      <c r="P46" s="64"/>
      <c r="Q46" s="64"/>
      <c r="R46" s="64"/>
      <c r="S46" s="64"/>
      <c r="T46" s="66"/>
      <c r="U46" s="63" t="str">
        <f>IF(VLOOKUP($AK$1,[1]選択肢!$A$1:$J$32,U51,FALSE)=0,"-",VLOOKUP($AK$1,[1]選択肢!$A$1:$J$32,U51,FALSE))</f>
        <v>作業療法士</v>
      </c>
      <c r="V46" s="64"/>
      <c r="W46" s="64"/>
      <c r="X46" s="64"/>
      <c r="Y46" s="64"/>
      <c r="Z46" s="66"/>
      <c r="AA46" s="63" t="str">
        <f>IF(VLOOKUP($AK$1,[1]選択肢!$A$1:$J$32,AA51,FALSE)=0,"-",VLOOKUP($AK$1,[1]選択肢!$A$1:$J$32,AA51,FALSE))</f>
        <v>言語聴覚士</v>
      </c>
      <c r="AB46" s="64"/>
      <c r="AC46" s="64"/>
      <c r="AD46" s="64"/>
      <c r="AE46" s="64"/>
      <c r="AF46" s="66"/>
      <c r="AG46" s="65" t="str">
        <f>IF(VLOOKUP($AK$1,[1]選択肢!$A$1:$J$32,AG51,FALSE)=0,"-",VLOOKUP($AK$1,[1]選択肢!$A$1:$J$32,AG51,FALSE))</f>
        <v>生活支援員</v>
      </c>
      <c r="AH46" s="65"/>
      <c r="AI46" s="65"/>
      <c r="AJ46" s="65"/>
      <c r="AK46" s="65"/>
      <c r="AL46" s="65" t="str">
        <f>IF(VLOOKUP($AK$1,[1]選択肢!$A$1:$J$32,AL51,FALSE)=0,"-",VLOOKUP($AK$1,[1]選択肢!$A$1:$J$32,AL51,FALSE))</f>
        <v>-</v>
      </c>
      <c r="AM46" s="65"/>
      <c r="AN46" s="5"/>
    </row>
    <row r="47" spans="1:43" ht="18" customHeight="1">
      <c r="A47" s="5"/>
      <c r="B47" s="20"/>
      <c r="C47" s="67" t="s">
        <v>47</v>
      </c>
      <c r="D47" s="67" t="s">
        <v>48</v>
      </c>
      <c r="E47" s="68" t="s">
        <v>47</v>
      </c>
      <c r="F47" s="69" t="s">
        <v>48</v>
      </c>
      <c r="G47" s="69"/>
      <c r="H47" s="69"/>
      <c r="I47" s="70" t="s">
        <v>47</v>
      </c>
      <c r="J47" s="71"/>
      <c r="K47" s="72"/>
      <c r="L47" s="70" t="s">
        <v>48</v>
      </c>
      <c r="M47" s="71"/>
      <c r="N47" s="72"/>
      <c r="O47" s="70" t="s">
        <v>47</v>
      </c>
      <c r="P47" s="71"/>
      <c r="Q47" s="72"/>
      <c r="R47" s="70" t="s">
        <v>48</v>
      </c>
      <c r="S47" s="71"/>
      <c r="T47" s="72"/>
      <c r="U47" s="70" t="s">
        <v>47</v>
      </c>
      <c r="V47" s="71"/>
      <c r="W47" s="72"/>
      <c r="X47" s="70" t="s">
        <v>48</v>
      </c>
      <c r="Y47" s="71"/>
      <c r="Z47" s="72"/>
      <c r="AA47" s="70" t="s">
        <v>47</v>
      </c>
      <c r="AB47" s="71"/>
      <c r="AC47" s="72"/>
      <c r="AD47" s="70" t="s">
        <v>48</v>
      </c>
      <c r="AE47" s="71"/>
      <c r="AF47" s="72"/>
      <c r="AG47" s="70" t="s">
        <v>47</v>
      </c>
      <c r="AH47" s="71"/>
      <c r="AI47" s="72"/>
      <c r="AJ47" s="70" t="s">
        <v>48</v>
      </c>
      <c r="AK47" s="72"/>
      <c r="AL47" s="68" t="s">
        <v>49</v>
      </c>
      <c r="AM47" s="68" t="s">
        <v>50</v>
      </c>
      <c r="AN47" s="5"/>
    </row>
    <row r="48" spans="1:43" ht="18" customHeight="1">
      <c r="A48" s="5"/>
      <c r="B48" s="73" t="s">
        <v>51</v>
      </c>
      <c r="C48" s="68">
        <f>COUNTIFS($B$11:$B$30,C$46,$C$11:$C$30,"A",$E$11:$E$30,"*")</f>
        <v>1</v>
      </c>
      <c r="D48" s="68">
        <f>COUNTIFS($B$11:$B$30,C$46,$C$11:$C$30,"B",$E$11:$E$30,"*")</f>
        <v>0</v>
      </c>
      <c r="E48" s="68">
        <f>COUNTIFS($B$11:$B$30,E$46,$C$11:$C$30,"A",$E$11:$E$30,"*")</f>
        <v>0</v>
      </c>
      <c r="F48" s="70">
        <f>COUNTIFS($B$11:$B$30,E$46,$C$11:$C$30,"B",$E$11:$E$30,"*")</f>
        <v>1</v>
      </c>
      <c r="G48" s="71"/>
      <c r="H48" s="72"/>
      <c r="I48" s="70">
        <f>COUNTIFS($B$11:$B$30,I$46,$C$11:$C$30,"A",$E$11:$E$30,"*")</f>
        <v>0</v>
      </c>
      <c r="J48" s="71"/>
      <c r="K48" s="72"/>
      <c r="L48" s="70">
        <f>COUNTIFS($B$11:$B$30,I$46,$C$11:$C$30,"B",$E$11:$E$30,"*")</f>
        <v>0</v>
      </c>
      <c r="M48" s="71"/>
      <c r="N48" s="72"/>
      <c r="O48" s="70">
        <f>COUNTIFS($B$11:$B$30,O$46,$C$11:$C$30,"A",$E$11:$E$30,"*")</f>
        <v>0</v>
      </c>
      <c r="P48" s="71"/>
      <c r="Q48" s="72"/>
      <c r="R48" s="70">
        <f>COUNTIFS($B$11:$B$30,O$46,$C$11:$C$30,"B",$E$11:$E$30,"*")</f>
        <v>0</v>
      </c>
      <c r="S48" s="71"/>
      <c r="T48" s="72"/>
      <c r="U48" s="70">
        <f>COUNTIFS($B$11:$B$30,U$46,$C$11:$C$30,"A",$E$11:$E$30,"*")</f>
        <v>0</v>
      </c>
      <c r="V48" s="71"/>
      <c r="W48" s="72"/>
      <c r="X48" s="70">
        <f>COUNTIFS($B$11:$B$30,U$46,$C$11:$C$30,"B",$E$11:$E$30,"*")</f>
        <v>0</v>
      </c>
      <c r="Y48" s="71"/>
      <c r="Z48" s="72"/>
      <c r="AA48" s="70">
        <f>COUNTIFS($B$11:$B$30,AA$46,$C$11:$C$30,"A",$E$11:$E$30,"*")</f>
        <v>0</v>
      </c>
      <c r="AB48" s="71"/>
      <c r="AC48" s="72"/>
      <c r="AD48" s="70">
        <f>COUNTIFS($B$11:$B$30,AA$46,$C$11:$C$30,"B",$E$11:$E$30,"*")</f>
        <v>0</v>
      </c>
      <c r="AE48" s="71"/>
      <c r="AF48" s="72"/>
      <c r="AG48" s="70">
        <f>COUNTIFS($B$11:$B$30,AG$46,$C$11:$C$30,"A",$E$11:$E$30,"*")</f>
        <v>0</v>
      </c>
      <c r="AH48" s="71"/>
      <c r="AI48" s="72"/>
      <c r="AJ48" s="70">
        <f>COUNTIFS($B$11:$B$30,AG$46,$C$11:$C$30,"B",$E$11:$E$30,"*")</f>
        <v>0</v>
      </c>
      <c r="AK48" s="72"/>
      <c r="AL48" s="68">
        <f>COUNTIFS($B$11:$B$30,AL$46,$C$11:$C$30,"A",$E$11:$E$30,"*")</f>
        <v>0</v>
      </c>
      <c r="AM48" s="68">
        <f>COUNTIFS($B$11:$B$30,AL$46,$C$11:$C$30,"B",$E$11:$E$30,"*")</f>
        <v>0</v>
      </c>
      <c r="AN48" s="5"/>
    </row>
    <row r="49" spans="1:40" ht="18" customHeight="1">
      <c r="A49" s="5"/>
      <c r="B49" s="54" t="s">
        <v>52</v>
      </c>
      <c r="C49" s="68">
        <f>COUNTIFS($B$11:$B$30,C$46,$C$11:$C$30,"C",$E$11:$E$30,"*")</f>
        <v>0</v>
      </c>
      <c r="D49" s="68">
        <f>COUNTIFS($B$11:$B$30,C$46,$C$11:$C$30,"D",$E$11:$E$30,"*")</f>
        <v>0</v>
      </c>
      <c r="E49" s="68">
        <f>COUNTIFS($B$11:$B$30,E$46,$C$11:$C$30,"C",$E$11:$E$30,"*")</f>
        <v>1</v>
      </c>
      <c r="F49" s="70">
        <f>COUNTIFS($B$11:$B$30,E$46,$C$11:$C$30,"D",$E$11:$E$30,"*")</f>
        <v>0</v>
      </c>
      <c r="G49" s="71"/>
      <c r="H49" s="72"/>
      <c r="I49" s="70">
        <f>COUNTIFS($B$11:$B$30,I$46,$C$11:$C$30,"C",$E$11:$E$30,"*")</f>
        <v>0</v>
      </c>
      <c r="J49" s="71"/>
      <c r="K49" s="72"/>
      <c r="L49" s="70">
        <f>COUNTIFS($B$11:$B$30,I$46,$C$11:$C$30,"D",$E$11:$E$30,"*")</f>
        <v>1</v>
      </c>
      <c r="M49" s="71"/>
      <c r="N49" s="72"/>
      <c r="O49" s="70">
        <f>COUNTIFS($B$11:$B$30,O$46,$C$11:$C$30,"C",$E$11:$E$30,"*")</f>
        <v>0</v>
      </c>
      <c r="P49" s="71"/>
      <c r="Q49" s="72"/>
      <c r="R49" s="70">
        <f>COUNTIFS($B$11:$B$30,O$46,$C$11:$C$30,"D",$E$11:$E$30,"*")</f>
        <v>0</v>
      </c>
      <c r="S49" s="71"/>
      <c r="T49" s="72"/>
      <c r="U49" s="70">
        <f>COUNTIFS($B$11:$B$30,U$46,$C$11:$C$30,"C",$E$11:$E$30,"*")</f>
        <v>0</v>
      </c>
      <c r="V49" s="71"/>
      <c r="W49" s="72"/>
      <c r="X49" s="70">
        <f>COUNTIFS($B$11:$B$30,U$46,$C$11:$C$30,"D",$E$11:$E$30,"*")</f>
        <v>0</v>
      </c>
      <c r="Y49" s="71"/>
      <c r="Z49" s="72"/>
      <c r="AA49" s="70">
        <f>COUNTIFS($B$11:$B$30,AA$46,$C$11:$C$30,"C",$E$11:$E$30,"*")</f>
        <v>0</v>
      </c>
      <c r="AB49" s="71"/>
      <c r="AC49" s="72"/>
      <c r="AD49" s="70">
        <f>COUNTIFS($B$11:$B$30,AA$46,$C$11:$C$30,"D",$E$11:$E$30,"*")</f>
        <v>0</v>
      </c>
      <c r="AE49" s="71"/>
      <c r="AF49" s="72"/>
      <c r="AG49" s="70">
        <f>COUNTIFS($B$11:$B$30,AG$46,$C$11:$C$30,"C",$E$11:$E$30,"*")</f>
        <v>0</v>
      </c>
      <c r="AH49" s="71"/>
      <c r="AI49" s="72"/>
      <c r="AJ49" s="70">
        <f>COUNTIFS($B$11:$B$30,AG$46,$C$11:$C$30,"D",$E$11:$E$30,"*")</f>
        <v>0</v>
      </c>
      <c r="AK49" s="72"/>
      <c r="AL49" s="68">
        <f>COUNTIFS($B$11:$B$30,AL$46,$C$11:$C$30,"C",$E$11:$E$30,"*")</f>
        <v>0</v>
      </c>
      <c r="AM49" s="68">
        <f>COUNTIFS($B$11:$B$30,AL$46,$C$11:$C$30,"D",$E$11:$E$30,"*")</f>
        <v>0</v>
      </c>
      <c r="AN49" s="5"/>
    </row>
    <row r="50" spans="1:40" ht="25" customHeight="1">
      <c r="A50" s="5"/>
      <c r="B50" s="54" t="s">
        <v>53</v>
      </c>
      <c r="C50" s="63">
        <f>IF($AK$3="４週",SUMIFS($AK$11:$AK$30,$B$11:$B$30,C46)/4/$AH$5,IF($AK$3="歴月",SUMIFS($AK$11:$AK$30,$B$11:$B$30,C46)/$AL$5,"記載する期間を選択してください"))</f>
        <v>0</v>
      </c>
      <c r="D50" s="66"/>
      <c r="E50" s="63">
        <f>IF($AK$3="４週",SUMIFS($AK$11:$AK$30,$B$11:$B$30,E46)/4/$AH$5,IF($AK$3="歴月",SUMIFS($AK$11:$AK$30,$B$11:$B$30,E46)/$AL$5,"記載する期間を選択してください"))</f>
        <v>0</v>
      </c>
      <c r="F50" s="64"/>
      <c r="G50" s="64"/>
      <c r="H50" s="66"/>
      <c r="I50" s="63">
        <f>IF($AK$3="４週",SUMIFS($AK$11:$AK$30,$B$11:$B$30,I46)/4/$AH$5,IF($AK$3="歴月",SUMIFS($AK$11:$AK$30,$B$11:$B$30,I46)/$AL$5,"記載する期間を選択してください"))</f>
        <v>0</v>
      </c>
      <c r="J50" s="64"/>
      <c r="K50" s="64"/>
      <c r="L50" s="64"/>
      <c r="M50" s="64"/>
      <c r="N50" s="66"/>
      <c r="O50" s="63">
        <f>IF($AK$3="４週",SUMIFS($AK$11:$AK$30,$B$11:$B$30,O46)/4/$AH$5,IF($AK$3="歴月",SUMIFS($AK$11:$AK$30,$B$11:$B$30,O46)/$AL$5,"記載する期間を選択してください"))</f>
        <v>0</v>
      </c>
      <c r="P50" s="64"/>
      <c r="Q50" s="64"/>
      <c r="R50" s="64"/>
      <c r="S50" s="64"/>
      <c r="T50" s="66"/>
      <c r="U50" s="63">
        <f>IF($AK$3="４週",SUMIFS($AK$11:$AK$30,$B$11:$B$30,U46)/4/$AH$5,IF($AK$3="歴月",SUMIFS($AK$11:$AK$30,$B$11:$B$30,U46)/$AL$5,"記載する期間を選択してください"))</f>
        <v>0</v>
      </c>
      <c r="V50" s="64"/>
      <c r="W50" s="64"/>
      <c r="X50" s="64"/>
      <c r="Y50" s="64"/>
      <c r="Z50" s="66"/>
      <c r="AA50" s="63">
        <f>IF($AK$3="４週",SUMIFS($AK$11:$AK$30,$B$11:$B$30,AA46)/4/$AH$5,IF($AK$3="歴月",SUMIFS($AK$11:$AK$30,$B$11:$B$30,AA46)/$AL$5,"記載する期間を選択してください"))</f>
        <v>0</v>
      </c>
      <c r="AB50" s="64"/>
      <c r="AC50" s="64"/>
      <c r="AD50" s="64"/>
      <c r="AE50" s="64"/>
      <c r="AF50" s="66"/>
      <c r="AG50" s="63">
        <f>IF($AK$3="４週",SUMIFS($AK$11:$AK$30,$B$11:$B$30,AG46)/4/$AH$5,IF($AK$3="歴月",SUMIFS($AK$11:$AK$30,$B$11:$B$30,AG46)/$AL$5,"記載する期間を選択してください"))</f>
        <v>0</v>
      </c>
      <c r="AH50" s="64"/>
      <c r="AI50" s="64"/>
      <c r="AJ50" s="64"/>
      <c r="AK50" s="66"/>
      <c r="AL50" s="63">
        <f>IF($AK$3="４週",SUMIFS($AK$11:$AK$30,$B$11:$B$30,AL46)/4/$AH$5,IF($AK$3="歴月",SUMIFS($AK$11:$AK$30,$B$11:$B$30,AL46)/$AL$5,"記載する期間を選択してください"))</f>
        <v>0</v>
      </c>
      <c r="AM50" s="66"/>
      <c r="AN50" s="5"/>
    </row>
    <row r="51" spans="1:40" ht="5.15" customHeight="1">
      <c r="A51" s="5"/>
      <c r="B51" s="9"/>
      <c r="C51" s="77">
        <v>2</v>
      </c>
      <c r="D51" s="77"/>
      <c r="E51" s="77">
        <v>3</v>
      </c>
      <c r="F51" s="77"/>
      <c r="G51" s="77"/>
      <c r="H51" s="77"/>
      <c r="I51" s="77">
        <v>4</v>
      </c>
      <c r="J51" s="77"/>
      <c r="K51" s="77"/>
      <c r="L51" s="77"/>
      <c r="M51" s="77"/>
      <c r="N51" s="77"/>
      <c r="O51" s="77">
        <v>5</v>
      </c>
      <c r="P51" s="77"/>
      <c r="Q51" s="77"/>
      <c r="R51" s="77"/>
      <c r="S51" s="77"/>
      <c r="T51" s="77"/>
      <c r="U51" s="77">
        <v>6</v>
      </c>
      <c r="V51" s="77"/>
      <c r="W51" s="77"/>
      <c r="X51" s="77"/>
      <c r="Y51" s="77"/>
      <c r="Z51" s="77"/>
      <c r="AA51" s="77">
        <v>7</v>
      </c>
      <c r="AB51" s="77"/>
      <c r="AC51" s="77"/>
      <c r="AD51" s="77"/>
      <c r="AE51" s="77"/>
      <c r="AF51" s="77"/>
      <c r="AG51" s="77">
        <v>8</v>
      </c>
      <c r="AH51" s="77"/>
      <c r="AI51" s="77"/>
      <c r="AJ51" s="77"/>
      <c r="AK51" s="77"/>
      <c r="AL51" s="77">
        <v>9</v>
      </c>
      <c r="AM51" s="78"/>
      <c r="AN51" s="5"/>
    </row>
    <row r="52" spans="1:40" ht="15" customHeight="1">
      <c r="A52" s="51" t="s">
        <v>54</v>
      </c>
      <c r="B52" s="79"/>
      <c r="C52" s="80"/>
      <c r="D52" s="80"/>
      <c r="E52" s="80"/>
      <c r="F52" s="81"/>
      <c r="G52" s="80"/>
      <c r="H52" s="77"/>
      <c r="I52" s="77"/>
      <c r="J52" s="77"/>
      <c r="K52" s="77"/>
      <c r="L52" s="77"/>
      <c r="M52" s="77"/>
      <c r="N52" s="77"/>
      <c r="O52" s="77"/>
      <c r="P52" s="77"/>
      <c r="Q52" s="77"/>
      <c r="R52" s="77">
        <v>6</v>
      </c>
      <c r="S52" s="77"/>
      <c r="T52" s="77"/>
      <c r="U52" s="77"/>
      <c r="V52" s="77"/>
      <c r="W52" s="77"/>
      <c r="X52" s="77">
        <v>7</v>
      </c>
      <c r="Y52" s="77"/>
      <c r="Z52" s="77"/>
      <c r="AA52" s="77"/>
      <c r="AB52" s="77"/>
      <c r="AC52" s="77"/>
      <c r="AD52" s="77">
        <v>8</v>
      </c>
      <c r="AE52" s="77"/>
      <c r="AF52" s="77"/>
      <c r="AG52" s="82"/>
      <c r="AH52" s="82"/>
      <c r="AI52" s="82"/>
      <c r="AJ52" s="82">
        <v>9</v>
      </c>
      <c r="AK52" s="83"/>
      <c r="AL52" s="83"/>
      <c r="AM52" s="5"/>
    </row>
    <row r="53" spans="1:40" s="51" customFormat="1" ht="15" customHeight="1">
      <c r="A53" s="51" t="s">
        <v>55</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56</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57</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58</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5" customHeight="1">
      <c r="A57" s="51" t="s">
        <v>59</v>
      </c>
      <c r="B57" s="84"/>
      <c r="C57" s="51"/>
      <c r="D57" s="51"/>
      <c r="E57" s="51"/>
      <c r="F57" s="51"/>
      <c r="G57" s="51"/>
    </row>
    <row r="58" spans="1:40" ht="15" customHeight="1">
      <c r="A58" s="51" t="s">
        <v>60</v>
      </c>
      <c r="B58" s="84"/>
      <c r="C58" s="51"/>
      <c r="D58" s="51"/>
      <c r="E58" s="51"/>
      <c r="F58" s="51"/>
      <c r="G58" s="51"/>
    </row>
    <row r="59" spans="1:40" ht="15" customHeight="1">
      <c r="A59" s="51"/>
      <c r="B59" s="73" t="s">
        <v>61</v>
      </c>
      <c r="C59" s="24" t="s">
        <v>62</v>
      </c>
      <c r="D59" s="24"/>
      <c r="E59" s="24"/>
      <c r="F59" s="51"/>
      <c r="G59" s="51"/>
    </row>
    <row r="60" spans="1:40" ht="15" customHeight="1">
      <c r="A60" s="51"/>
      <c r="B60" s="85" t="s">
        <v>28</v>
      </c>
      <c r="C60" s="57" t="s">
        <v>63</v>
      </c>
      <c r="D60" s="57"/>
      <c r="E60" s="57"/>
      <c r="F60" s="51"/>
      <c r="G60" s="51"/>
    </row>
    <row r="61" spans="1:40" ht="15" customHeight="1">
      <c r="A61" s="51"/>
      <c r="B61" s="85" t="s">
        <v>30</v>
      </c>
      <c r="C61" s="57" t="s">
        <v>64</v>
      </c>
      <c r="D61" s="57"/>
      <c r="E61" s="57"/>
      <c r="F61" s="51"/>
      <c r="G61" s="51"/>
    </row>
    <row r="62" spans="1:40" ht="15" customHeight="1">
      <c r="A62" s="51"/>
      <c r="B62" s="85" t="s">
        <v>32</v>
      </c>
      <c r="C62" s="57" t="s">
        <v>65</v>
      </c>
      <c r="D62" s="57"/>
      <c r="E62" s="57"/>
      <c r="F62" s="51"/>
      <c r="G62" s="51"/>
    </row>
    <row r="63" spans="1:40" ht="15" customHeight="1">
      <c r="A63" s="51"/>
      <c r="B63" s="85" t="s">
        <v>34</v>
      </c>
      <c r="C63" s="57" t="s">
        <v>66</v>
      </c>
      <c r="D63" s="57"/>
      <c r="E63" s="57"/>
      <c r="F63" s="51"/>
      <c r="G63" s="51"/>
    </row>
    <row r="64" spans="1:40" ht="15" customHeight="1">
      <c r="A64" s="51"/>
      <c r="B64" s="51" t="s">
        <v>67</v>
      </c>
      <c r="C64" s="51"/>
      <c r="D64" s="51"/>
      <c r="E64" s="51"/>
      <c r="F64" s="51"/>
      <c r="G64" s="51"/>
    </row>
    <row r="65" spans="1:7" ht="15" customHeight="1">
      <c r="A65" s="51"/>
      <c r="B65" s="51" t="s">
        <v>68</v>
      </c>
      <c r="C65" s="51"/>
      <c r="D65" s="51"/>
      <c r="E65" s="51"/>
      <c r="F65" s="51"/>
      <c r="G65" s="51"/>
    </row>
    <row r="66" spans="1:7" ht="15" customHeight="1">
      <c r="A66" s="51"/>
      <c r="B66" s="51" t="s">
        <v>69</v>
      </c>
      <c r="C66" s="51"/>
      <c r="D66" s="51"/>
      <c r="E66" s="51"/>
      <c r="F66" s="51"/>
      <c r="G66" s="51"/>
    </row>
    <row r="67" spans="1:7" ht="15" customHeight="1">
      <c r="A67" s="51" t="s">
        <v>70</v>
      </c>
      <c r="B67" s="84"/>
      <c r="C67" s="51"/>
      <c r="D67" s="51"/>
      <c r="E67" s="51"/>
      <c r="F67" s="51"/>
      <c r="G67" s="51"/>
    </row>
    <row r="68" spans="1:7" ht="15" customHeight="1">
      <c r="A68" s="51" t="s">
        <v>71</v>
      </c>
      <c r="B68" s="84"/>
      <c r="C68" s="51"/>
      <c r="D68" s="51"/>
      <c r="E68" s="51"/>
      <c r="F68" s="51"/>
      <c r="G68" s="51"/>
    </row>
    <row r="69" spans="1:7" ht="15" customHeight="1">
      <c r="A69" s="51" t="s">
        <v>72</v>
      </c>
      <c r="B69" s="84"/>
      <c r="C69" s="51"/>
      <c r="D69" s="51"/>
      <c r="E69" s="51"/>
      <c r="F69" s="51"/>
      <c r="G69" s="51"/>
    </row>
    <row r="70" spans="1:7" ht="15" customHeight="1">
      <c r="A70" s="51" t="s">
        <v>73</v>
      </c>
      <c r="B70" s="84"/>
      <c r="C70" s="51"/>
      <c r="D70" s="51"/>
      <c r="E70" s="51"/>
      <c r="F70" s="51"/>
      <c r="G70" s="51"/>
    </row>
    <row r="71" spans="1:7" ht="15" customHeight="1">
      <c r="A71" s="51" t="s">
        <v>74</v>
      </c>
      <c r="B71" s="84"/>
      <c r="C71" s="51"/>
      <c r="D71" s="51"/>
      <c r="E71" s="51"/>
      <c r="F71" s="51"/>
      <c r="G71" s="51"/>
    </row>
    <row r="72" spans="1:7" ht="15" customHeight="1">
      <c r="A72" s="51" t="s">
        <v>75</v>
      </c>
      <c r="B72" s="84"/>
      <c r="C72" s="51"/>
      <c r="D72" s="51"/>
      <c r="E72" s="51"/>
      <c r="F72" s="51"/>
      <c r="G72" s="51"/>
    </row>
    <row r="73" spans="1:7" ht="15" customHeight="1">
      <c r="A73" s="51"/>
      <c r="B73" s="51" t="s">
        <v>76</v>
      </c>
      <c r="C73" s="51"/>
      <c r="D73" s="51"/>
      <c r="E73" s="51"/>
      <c r="F73" s="51"/>
      <c r="G73" s="51"/>
    </row>
    <row r="74" spans="1:7" ht="15" customHeight="1">
      <c r="A74" s="51"/>
      <c r="B74" s="51" t="s">
        <v>77</v>
      </c>
      <c r="C74" s="51"/>
      <c r="D74" s="51"/>
      <c r="E74" s="51"/>
      <c r="F74" s="51"/>
      <c r="G74" s="51"/>
    </row>
    <row r="75" spans="1:7" ht="15" customHeight="1">
      <c r="A75" s="51" t="s">
        <v>78</v>
      </c>
      <c r="B75" s="84"/>
      <c r="C75" s="51"/>
      <c r="D75" s="51"/>
      <c r="E75" s="51"/>
      <c r="F75" s="51"/>
      <c r="G75" s="51"/>
    </row>
    <row r="76" spans="1:7" ht="15" customHeight="1">
      <c r="A76" s="51" t="s">
        <v>79</v>
      </c>
      <c r="B76" s="84"/>
      <c r="C76" s="51"/>
      <c r="D76" s="51"/>
      <c r="E76" s="51"/>
      <c r="F76" s="51"/>
      <c r="G76" s="51"/>
    </row>
    <row r="77" spans="1:7" ht="15" customHeight="1">
      <c r="A77" s="51" t="s">
        <v>80</v>
      </c>
      <c r="B77" s="84"/>
      <c r="C77" s="51"/>
      <c r="D77" s="51"/>
      <c r="E77" s="51"/>
      <c r="F77" s="51"/>
      <c r="G77" s="51"/>
    </row>
    <row r="78" spans="1:7" ht="15" customHeight="1">
      <c r="A78" s="51" t="s">
        <v>81</v>
      </c>
      <c r="B78" s="84"/>
      <c r="C78" s="51"/>
      <c r="D78" s="51"/>
      <c r="E78" s="51"/>
      <c r="F78" s="51"/>
      <c r="G78" s="51"/>
    </row>
    <row r="79" spans="1:7" ht="15" customHeight="1">
      <c r="A79" s="51" t="s">
        <v>82</v>
      </c>
      <c r="B79" s="84"/>
      <c r="C79" s="51"/>
      <c r="D79" s="51"/>
      <c r="E79" s="51"/>
      <c r="F79" s="51"/>
      <c r="G79" s="51"/>
    </row>
    <row r="80" spans="1:7" ht="15" customHeight="1">
      <c r="A80" s="51" t="s">
        <v>83</v>
      </c>
      <c r="B80" s="84"/>
      <c r="C80" s="51"/>
      <c r="D80" s="51"/>
      <c r="E80" s="51"/>
      <c r="F80" s="51"/>
      <c r="G80" s="51"/>
    </row>
    <row r="81" spans="1:7" ht="15" customHeight="1">
      <c r="A81" s="51" t="s">
        <v>84</v>
      </c>
      <c r="B81" s="84"/>
      <c r="C81" s="51"/>
      <c r="D81" s="51"/>
      <c r="E81" s="51"/>
      <c r="F81" s="51"/>
      <c r="G81" s="51"/>
    </row>
    <row r="82" spans="1:7" ht="15" customHeight="1">
      <c r="A82" s="51" t="s">
        <v>85</v>
      </c>
      <c r="B82" s="84"/>
      <c r="C82" s="51"/>
      <c r="D82" s="51"/>
      <c r="E82" s="51"/>
      <c r="F82" s="51"/>
      <c r="G82" s="51"/>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CEADA8B5-997B-4D73-9453-134A8C0604F0}"/>
    <dataValidation type="list" allowBlank="1" showInputMessage="1" sqref="B13:B30" xr:uid="{ECFC8F9C-DAF2-47C8-82E7-B9CFF571E1F3}">
      <formula1>INDIRECT($AK$1)</formula1>
    </dataValidation>
    <dataValidation type="list" allowBlank="1" showInputMessage="1" showErrorMessage="1" sqref="AK3:AN3" xr:uid="{ADE91B1F-3441-4F02-BAF9-F8446EB1EA80}">
      <formula1>"４週,歴月"</formula1>
    </dataValidation>
    <dataValidation type="list" allowBlank="1" showInputMessage="1" showErrorMessage="1" sqref="AK4:AN4" xr:uid="{978B4C3E-46BB-477F-BC6F-07DB94EFA7FD}">
      <formula1>"予定,実績"</formula1>
    </dataValidation>
    <dataValidation type="whole" operator="greaterThanOrEqual" allowBlank="1" showInputMessage="1" showErrorMessage="1" sqref="I38:I39 D38:F39 AG38:AG39 AD38:AD39 AA38:AA39 X38:X39 U38:U39 R38:R39 O38:O39 L38:L39" xr:uid="{4DA6465D-DD34-492F-B8C3-8316177A8BB3}">
      <formula1>0</formula1>
    </dataValidation>
    <dataValidation operator="greaterThanOrEqual" allowBlank="1" showInputMessage="1" showErrorMessage="1" sqref="I44 AJ38:AJ39 AL38 L40 L44 I40" xr:uid="{F0536932-99F1-4C35-A986-7B3084666948}"/>
    <dataValidation type="list" allowBlank="1" showInputMessage="1" showErrorMessage="1" sqref="C11:C30" xr:uid="{AA48DD07-47A5-4AF2-B4B9-31614909E10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6B2F-D19C-4AA2-86BA-9BA8A4E34A62}">
  <dimension ref="A1:AQ89"/>
  <sheetViews>
    <sheetView showGridLines="0" view="pageBreakPreview" zoomScaleNormal="100" zoomScaleSheetLayoutView="100" workbookViewId="0">
      <selection activeCell="F11" sqref="F11:AJ16"/>
    </sheetView>
  </sheetViews>
  <sheetFormatPr defaultColWidth="8.25" defaultRowHeight="21" customHeight="1"/>
  <cols>
    <col min="1" max="1" width="2.58203125" style="9" customWidth="1"/>
    <col min="2" max="2" width="14.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86</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160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34</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6.5" customHeight="1">
      <c r="A13" s="37">
        <v>3</v>
      </c>
      <c r="B13" s="38" t="s">
        <v>31</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33</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s="54" t="s">
        <v>87</v>
      </c>
      <c r="AN37"/>
      <c r="AO37"/>
      <c r="AP37"/>
      <c r="AQ37"/>
    </row>
    <row r="38" spans="1:43" ht="18" customHeight="1">
      <c r="A38" s="55" t="s">
        <v>88</v>
      </c>
      <c r="B38" s="55"/>
      <c r="C38" s="55"/>
      <c r="D38" s="47">
        <f>SUM(D39:D43)</f>
        <v>4500</v>
      </c>
      <c r="E38" s="47">
        <f>SUM(E39:E43)</f>
        <v>4215</v>
      </c>
      <c r="F38" s="62">
        <f>SUM(F39:H43)</f>
        <v>4500</v>
      </c>
      <c r="G38" s="62"/>
      <c r="H38" s="62"/>
      <c r="I38" s="62">
        <f>SUM(I39:K43)</f>
        <v>4725</v>
      </c>
      <c r="J38" s="62"/>
      <c r="K38" s="62"/>
      <c r="L38" s="62">
        <f>SUM(L39:N43)</f>
        <v>4725</v>
      </c>
      <c r="M38" s="62"/>
      <c r="N38" s="62"/>
      <c r="O38" s="62">
        <f>SUM(O39:Q43)</f>
        <v>4275</v>
      </c>
      <c r="P38" s="62"/>
      <c r="Q38" s="62"/>
      <c r="R38" s="62">
        <f>SUM(R39:T43)</f>
        <v>4500</v>
      </c>
      <c r="S38" s="62"/>
      <c r="T38" s="62"/>
      <c r="U38" s="62">
        <f>SUM(U39:W43)</f>
        <v>4500</v>
      </c>
      <c r="V38" s="62"/>
      <c r="W38" s="62"/>
      <c r="X38" s="62">
        <f>SUM(X39:Z43)</f>
        <v>4275</v>
      </c>
      <c r="Y38" s="62"/>
      <c r="Z38" s="62"/>
      <c r="AA38" s="62">
        <f>SUM(AA39:AC43)</f>
        <v>4275</v>
      </c>
      <c r="AB38" s="62"/>
      <c r="AC38" s="62"/>
      <c r="AD38" s="62">
        <f>SUM(AD39:AF43)</f>
        <v>4275</v>
      </c>
      <c r="AE38" s="62"/>
      <c r="AF38" s="62"/>
      <c r="AG38" s="62">
        <f>SUM(AG39:AI43)</f>
        <v>2500</v>
      </c>
      <c r="AH38" s="62"/>
      <c r="AI38" s="62"/>
      <c r="AJ38" s="57">
        <f t="shared" ref="AJ38:AJ43" si="3">SUM(D38:AI38)</f>
        <v>51265</v>
      </c>
      <c r="AK38" s="57"/>
      <c r="AL38" s="58">
        <f>ROUNDUP(((AJ38-AJ44-AJ45)+AJ44*0.5+AJ45*0.75)/AJ46,1)</f>
        <v>208.6</v>
      </c>
      <c r="AM38" s="58">
        <f>ROUND((2*AJ39+3*AJ40+4*AJ41+5*AJ42+6*AJ43)/AJ38,1)</f>
        <v>4.3</v>
      </c>
      <c r="AN38"/>
      <c r="AO38"/>
      <c r="AP38"/>
      <c r="AQ38"/>
    </row>
    <row r="39" spans="1:43" ht="18" customHeight="1">
      <c r="A39" s="86" t="s">
        <v>89</v>
      </c>
      <c r="B39" s="87"/>
      <c r="C39" s="88"/>
      <c r="D39" s="42">
        <v>100</v>
      </c>
      <c r="E39" s="42">
        <v>95</v>
      </c>
      <c r="F39" s="56">
        <v>100</v>
      </c>
      <c r="G39" s="56"/>
      <c r="H39" s="56"/>
      <c r="I39" s="56">
        <v>105</v>
      </c>
      <c r="J39" s="56"/>
      <c r="K39" s="56"/>
      <c r="L39" s="56">
        <v>105</v>
      </c>
      <c r="M39" s="56"/>
      <c r="N39" s="56"/>
      <c r="O39" s="56">
        <v>95</v>
      </c>
      <c r="P39" s="56"/>
      <c r="Q39" s="56"/>
      <c r="R39" s="56">
        <v>100</v>
      </c>
      <c r="S39" s="56"/>
      <c r="T39" s="56"/>
      <c r="U39" s="56">
        <v>100</v>
      </c>
      <c r="V39" s="56"/>
      <c r="W39" s="56"/>
      <c r="X39" s="56">
        <v>95</v>
      </c>
      <c r="Y39" s="56"/>
      <c r="Z39" s="56"/>
      <c r="AA39" s="56">
        <v>95</v>
      </c>
      <c r="AB39" s="56"/>
      <c r="AC39" s="56"/>
      <c r="AD39" s="56">
        <v>95</v>
      </c>
      <c r="AE39" s="56"/>
      <c r="AF39" s="56"/>
      <c r="AG39" s="56">
        <v>100</v>
      </c>
      <c r="AH39" s="56"/>
      <c r="AI39" s="56"/>
      <c r="AJ39" s="57">
        <f t="shared" si="3"/>
        <v>1185</v>
      </c>
      <c r="AK39" s="57"/>
      <c r="AL39" s="89"/>
      <c r="AM39" s="89"/>
      <c r="AN39"/>
      <c r="AO39"/>
      <c r="AP39"/>
      <c r="AQ39"/>
    </row>
    <row r="40" spans="1:43" ht="18" customHeight="1">
      <c r="A40" s="86" t="s">
        <v>90</v>
      </c>
      <c r="B40" s="87"/>
      <c r="C40" s="88"/>
      <c r="D40" s="42">
        <v>100</v>
      </c>
      <c r="E40" s="42">
        <v>95</v>
      </c>
      <c r="F40" s="56">
        <v>100</v>
      </c>
      <c r="G40" s="56"/>
      <c r="H40" s="56"/>
      <c r="I40" s="56">
        <v>105</v>
      </c>
      <c r="J40" s="56"/>
      <c r="K40" s="56"/>
      <c r="L40" s="56">
        <v>105</v>
      </c>
      <c r="M40" s="56"/>
      <c r="N40" s="56"/>
      <c r="O40" s="56">
        <v>95</v>
      </c>
      <c r="P40" s="56"/>
      <c r="Q40" s="56"/>
      <c r="R40" s="56">
        <v>100</v>
      </c>
      <c r="S40" s="56"/>
      <c r="T40" s="56"/>
      <c r="U40" s="56">
        <v>100</v>
      </c>
      <c r="V40" s="56"/>
      <c r="W40" s="56"/>
      <c r="X40" s="56">
        <v>95</v>
      </c>
      <c r="Y40" s="56"/>
      <c r="Z40" s="56"/>
      <c r="AA40" s="56">
        <v>95</v>
      </c>
      <c r="AB40" s="56"/>
      <c r="AC40" s="56"/>
      <c r="AD40" s="56">
        <v>95</v>
      </c>
      <c r="AE40" s="56"/>
      <c r="AF40" s="56"/>
      <c r="AG40" s="56">
        <v>100</v>
      </c>
      <c r="AH40" s="56"/>
      <c r="AI40" s="56"/>
      <c r="AJ40" s="57">
        <f t="shared" si="3"/>
        <v>1185</v>
      </c>
      <c r="AK40" s="57"/>
      <c r="AL40" s="89"/>
      <c r="AM40" s="89"/>
      <c r="AN40"/>
      <c r="AO40"/>
      <c r="AP40"/>
      <c r="AQ40"/>
    </row>
    <row r="41" spans="1:43" ht="18" customHeight="1">
      <c r="A41" s="86" t="s">
        <v>91</v>
      </c>
      <c r="B41" s="87"/>
      <c r="C41" s="88"/>
      <c r="D41" s="42">
        <v>2800</v>
      </c>
      <c r="E41" s="42">
        <v>2620</v>
      </c>
      <c r="F41" s="56">
        <v>2800</v>
      </c>
      <c r="G41" s="56"/>
      <c r="H41" s="56"/>
      <c r="I41" s="56">
        <v>2940</v>
      </c>
      <c r="J41" s="56"/>
      <c r="K41" s="56"/>
      <c r="L41" s="56">
        <v>2940</v>
      </c>
      <c r="M41" s="56"/>
      <c r="N41" s="56"/>
      <c r="O41" s="56">
        <v>2660</v>
      </c>
      <c r="P41" s="56"/>
      <c r="Q41" s="56"/>
      <c r="R41" s="56">
        <v>2800</v>
      </c>
      <c r="S41" s="56"/>
      <c r="T41" s="56"/>
      <c r="U41" s="56">
        <v>2800</v>
      </c>
      <c r="V41" s="56"/>
      <c r="W41" s="56"/>
      <c r="X41" s="56">
        <v>2660</v>
      </c>
      <c r="Y41" s="56"/>
      <c r="Z41" s="56"/>
      <c r="AA41" s="56">
        <v>2660</v>
      </c>
      <c r="AB41" s="56"/>
      <c r="AC41" s="56"/>
      <c r="AD41" s="56">
        <v>2660</v>
      </c>
      <c r="AE41" s="56"/>
      <c r="AF41" s="56"/>
      <c r="AG41" s="56">
        <v>800</v>
      </c>
      <c r="AH41" s="56"/>
      <c r="AI41" s="56"/>
      <c r="AJ41" s="57">
        <f t="shared" si="3"/>
        <v>31140</v>
      </c>
      <c r="AK41" s="57"/>
      <c r="AL41" s="89"/>
      <c r="AM41" s="89"/>
      <c r="AN41"/>
      <c r="AO41"/>
      <c r="AP41"/>
      <c r="AQ41"/>
    </row>
    <row r="42" spans="1:43" ht="18" customHeight="1">
      <c r="A42" s="86" t="s">
        <v>92</v>
      </c>
      <c r="B42" s="87"/>
      <c r="C42" s="88"/>
      <c r="D42" s="42">
        <v>1400</v>
      </c>
      <c r="E42" s="42">
        <v>1310</v>
      </c>
      <c r="F42" s="56">
        <v>1400</v>
      </c>
      <c r="G42" s="56"/>
      <c r="H42" s="56"/>
      <c r="I42" s="56">
        <v>1470</v>
      </c>
      <c r="J42" s="56"/>
      <c r="K42" s="56"/>
      <c r="L42" s="56">
        <v>1470</v>
      </c>
      <c r="M42" s="56"/>
      <c r="N42" s="56"/>
      <c r="O42" s="56">
        <v>1330</v>
      </c>
      <c r="P42" s="56"/>
      <c r="Q42" s="56"/>
      <c r="R42" s="56">
        <v>1400</v>
      </c>
      <c r="S42" s="56"/>
      <c r="T42" s="56"/>
      <c r="U42" s="56">
        <v>1400</v>
      </c>
      <c r="V42" s="56"/>
      <c r="W42" s="56"/>
      <c r="X42" s="56">
        <v>1330</v>
      </c>
      <c r="Y42" s="56"/>
      <c r="Z42" s="56"/>
      <c r="AA42" s="56">
        <v>1330</v>
      </c>
      <c r="AB42" s="56"/>
      <c r="AC42" s="56"/>
      <c r="AD42" s="56">
        <v>1330</v>
      </c>
      <c r="AE42" s="56"/>
      <c r="AF42" s="56"/>
      <c r="AG42" s="56">
        <v>1400</v>
      </c>
      <c r="AH42" s="56"/>
      <c r="AI42" s="56"/>
      <c r="AJ42" s="57">
        <f t="shared" si="3"/>
        <v>16570</v>
      </c>
      <c r="AK42" s="57"/>
      <c r="AL42" s="89"/>
      <c r="AM42" s="89"/>
      <c r="AN42"/>
      <c r="AO42"/>
      <c r="AP42"/>
      <c r="AQ42"/>
    </row>
    <row r="43" spans="1:43" ht="18" customHeight="1">
      <c r="A43" s="86" t="s">
        <v>93</v>
      </c>
      <c r="B43" s="87"/>
      <c r="C43" s="88"/>
      <c r="D43" s="42">
        <v>100</v>
      </c>
      <c r="E43" s="42">
        <v>95</v>
      </c>
      <c r="F43" s="56">
        <v>100</v>
      </c>
      <c r="G43" s="56"/>
      <c r="H43" s="56"/>
      <c r="I43" s="56">
        <v>105</v>
      </c>
      <c r="J43" s="56"/>
      <c r="K43" s="56"/>
      <c r="L43" s="56">
        <v>105</v>
      </c>
      <c r="M43" s="56"/>
      <c r="N43" s="56"/>
      <c r="O43" s="56">
        <v>95</v>
      </c>
      <c r="P43" s="56"/>
      <c r="Q43" s="56"/>
      <c r="R43" s="56">
        <v>100</v>
      </c>
      <c r="S43" s="56"/>
      <c r="T43" s="56"/>
      <c r="U43" s="56">
        <v>100</v>
      </c>
      <c r="V43" s="56"/>
      <c r="W43" s="56"/>
      <c r="X43" s="56">
        <v>95</v>
      </c>
      <c r="Y43" s="56"/>
      <c r="Z43" s="56"/>
      <c r="AA43" s="56">
        <v>95</v>
      </c>
      <c r="AB43" s="56"/>
      <c r="AC43" s="56"/>
      <c r="AD43" s="56">
        <v>95</v>
      </c>
      <c r="AE43" s="56"/>
      <c r="AF43" s="56"/>
      <c r="AG43" s="56">
        <v>100</v>
      </c>
      <c r="AH43" s="56"/>
      <c r="AI43" s="56"/>
      <c r="AJ43" s="57">
        <f t="shared" si="3"/>
        <v>1185</v>
      </c>
      <c r="AK43" s="57"/>
      <c r="AL43" s="89"/>
      <c r="AM43" s="89"/>
      <c r="AN43"/>
      <c r="AO43"/>
      <c r="AP43"/>
      <c r="AQ43"/>
    </row>
    <row r="44" spans="1:43" ht="18" customHeight="1">
      <c r="A44" s="90"/>
      <c r="B44" s="91" t="s">
        <v>94</v>
      </c>
      <c r="C44" s="92"/>
      <c r="D44" s="42">
        <v>100</v>
      </c>
      <c r="E44" s="42">
        <v>95</v>
      </c>
      <c r="F44" s="56">
        <v>100</v>
      </c>
      <c r="G44" s="56"/>
      <c r="H44" s="56"/>
      <c r="I44" s="56">
        <v>105</v>
      </c>
      <c r="J44" s="56"/>
      <c r="K44" s="56"/>
      <c r="L44" s="56">
        <v>105</v>
      </c>
      <c r="M44" s="56"/>
      <c r="N44" s="56"/>
      <c r="O44" s="56">
        <v>95</v>
      </c>
      <c r="P44" s="56"/>
      <c r="Q44" s="56"/>
      <c r="R44" s="56">
        <v>100</v>
      </c>
      <c r="S44" s="56"/>
      <c r="T44" s="56"/>
      <c r="U44" s="56">
        <v>100</v>
      </c>
      <c r="V44" s="56"/>
      <c r="W44" s="56"/>
      <c r="X44" s="56">
        <v>95</v>
      </c>
      <c r="Y44" s="56"/>
      <c r="Z44" s="56"/>
      <c r="AA44" s="56">
        <v>95</v>
      </c>
      <c r="AB44" s="56"/>
      <c r="AC44" s="56"/>
      <c r="AD44" s="56">
        <v>95</v>
      </c>
      <c r="AE44" s="56"/>
      <c r="AF44" s="56"/>
      <c r="AG44" s="56">
        <v>2000</v>
      </c>
      <c r="AH44" s="56"/>
      <c r="AI44" s="56"/>
      <c r="AJ44" s="57">
        <f t="shared" ref="AJ44:AJ45" si="4">SUM(D44:AI44)</f>
        <v>3085</v>
      </c>
      <c r="AK44" s="57"/>
      <c r="AL44" s="89"/>
      <c r="AM44" s="89"/>
      <c r="AN44"/>
      <c r="AO44"/>
      <c r="AP44"/>
      <c r="AQ44"/>
    </row>
    <row r="45" spans="1:43" ht="18" customHeight="1">
      <c r="A45" s="90"/>
      <c r="B45" s="93" t="s">
        <v>95</v>
      </c>
      <c r="C45" s="94"/>
      <c r="D45" s="42">
        <v>100</v>
      </c>
      <c r="E45" s="42">
        <v>95</v>
      </c>
      <c r="F45" s="56">
        <v>100</v>
      </c>
      <c r="G45" s="56"/>
      <c r="H45" s="56"/>
      <c r="I45" s="56">
        <v>105</v>
      </c>
      <c r="J45" s="56"/>
      <c r="K45" s="56"/>
      <c r="L45" s="56">
        <v>105</v>
      </c>
      <c r="M45" s="56"/>
      <c r="N45" s="56"/>
      <c r="O45" s="56">
        <v>95</v>
      </c>
      <c r="P45" s="56"/>
      <c r="Q45" s="56"/>
      <c r="R45" s="56">
        <v>100</v>
      </c>
      <c r="S45" s="56"/>
      <c r="T45" s="56"/>
      <c r="U45" s="56">
        <v>100</v>
      </c>
      <c r="V45" s="56"/>
      <c r="W45" s="56"/>
      <c r="X45" s="56">
        <v>95</v>
      </c>
      <c r="Y45" s="56"/>
      <c r="Z45" s="56"/>
      <c r="AA45" s="56">
        <v>95</v>
      </c>
      <c r="AB45" s="56"/>
      <c r="AC45" s="56"/>
      <c r="AD45" s="56">
        <v>95</v>
      </c>
      <c r="AE45" s="56"/>
      <c r="AF45" s="56"/>
      <c r="AG45" s="56">
        <v>100</v>
      </c>
      <c r="AH45" s="56"/>
      <c r="AI45" s="56"/>
      <c r="AJ45" s="57">
        <f t="shared" si="4"/>
        <v>1185</v>
      </c>
      <c r="AK45" s="57"/>
      <c r="AL45" s="89"/>
      <c r="AM45" s="89"/>
      <c r="AN45"/>
      <c r="AO45"/>
      <c r="AP45"/>
      <c r="AQ45"/>
    </row>
    <row r="46" spans="1:43" ht="18" customHeight="1">
      <c r="A46" s="55" t="s">
        <v>41</v>
      </c>
      <c r="B46" s="55"/>
      <c r="C46" s="55"/>
      <c r="D46" s="42">
        <v>20</v>
      </c>
      <c r="E46" s="42">
        <v>19</v>
      </c>
      <c r="F46" s="56">
        <v>20</v>
      </c>
      <c r="G46" s="56"/>
      <c r="H46" s="56"/>
      <c r="I46" s="56">
        <v>21</v>
      </c>
      <c r="J46" s="56"/>
      <c r="K46" s="56"/>
      <c r="L46" s="56">
        <v>21</v>
      </c>
      <c r="M46" s="56"/>
      <c r="N46" s="56"/>
      <c r="O46" s="56">
        <v>19</v>
      </c>
      <c r="P46" s="56"/>
      <c r="Q46" s="56"/>
      <c r="R46" s="56">
        <v>20</v>
      </c>
      <c r="S46" s="56"/>
      <c r="T46" s="56"/>
      <c r="U46" s="56">
        <v>20</v>
      </c>
      <c r="V46" s="56"/>
      <c r="W46" s="56"/>
      <c r="X46" s="56">
        <v>19</v>
      </c>
      <c r="Y46" s="56"/>
      <c r="Z46" s="56"/>
      <c r="AA46" s="56">
        <v>19</v>
      </c>
      <c r="AB46" s="56"/>
      <c r="AC46" s="56"/>
      <c r="AD46" s="56">
        <v>19</v>
      </c>
      <c r="AE46" s="56"/>
      <c r="AF46" s="56"/>
      <c r="AG46" s="56">
        <v>20</v>
      </c>
      <c r="AH46" s="56"/>
      <c r="AI46" s="56"/>
      <c r="AJ46" s="57">
        <f>+SUM(D46:AI46)</f>
        <v>237</v>
      </c>
      <c r="AK46" s="57"/>
      <c r="AL46" s="59"/>
      <c r="AM46" s="59"/>
      <c r="AN46"/>
      <c r="AO46"/>
      <c r="AP46"/>
      <c r="AQ46"/>
    </row>
    <row r="47" spans="1:43" ht="18" customHeight="1">
      <c r="A47" s="60" t="s">
        <v>96</v>
      </c>
      <c r="B47" s="60"/>
      <c r="C47" s="60"/>
      <c r="D47"/>
      <c r="E47"/>
      <c r="F47"/>
      <c r="G47"/>
      <c r="H47"/>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61"/>
      <c r="AK47" s="51"/>
      <c r="AL47" s="20"/>
      <c r="AM47" s="20"/>
      <c r="AN47" s="5"/>
    </row>
    <row r="48" spans="1:43" ht="5.15" customHeight="1">
      <c r="A48" s="60"/>
      <c r="B48" s="60"/>
      <c r="C48" s="60"/>
      <c r="D48"/>
      <c r="E48"/>
      <c r="F48"/>
      <c r="G48"/>
      <c r="H48"/>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61"/>
      <c r="AK48" s="51"/>
      <c r="AL48" s="20"/>
      <c r="AM48" s="20"/>
      <c r="AN48" s="5"/>
    </row>
    <row r="49" spans="1:40" ht="18" customHeight="1">
      <c r="A49" s="4" t="s">
        <v>42</v>
      </c>
      <c r="B49" s="51"/>
      <c r="D49" s="51"/>
      <c r="E49" s="51"/>
      <c r="F49" s="51"/>
      <c r="G49" s="51"/>
      <c r="H49" s="51"/>
      <c r="I49" s="51"/>
      <c r="J49" s="51"/>
      <c r="K49" s="51"/>
      <c r="L49" s="51"/>
      <c r="M49" s="51"/>
      <c r="N49" s="51"/>
      <c r="O49" s="51"/>
      <c r="P49" s="51"/>
      <c r="Q49" s="51"/>
      <c r="R49" s="51"/>
      <c r="S49" s="51"/>
      <c r="T49" s="51"/>
      <c r="U49" s="51"/>
      <c r="V49" s="51"/>
      <c r="W49" s="20"/>
      <c r="X49" s="51"/>
      <c r="Y49" s="51"/>
      <c r="Z49" s="51"/>
      <c r="AA49" s="51"/>
      <c r="AB49" s="51"/>
      <c r="AC49" s="51"/>
      <c r="AD49" s="51"/>
      <c r="AE49" s="51"/>
      <c r="AF49" s="51"/>
      <c r="AG49" s="51"/>
      <c r="AH49" s="51"/>
      <c r="AI49" s="51"/>
      <c r="AJ49" s="61"/>
      <c r="AK49" s="51"/>
      <c r="AL49" s="20"/>
      <c r="AM49" s="20"/>
      <c r="AN49" s="5"/>
    </row>
    <row r="50" spans="1:40" ht="45" customHeight="1">
      <c r="A50" s="24" t="s">
        <v>43</v>
      </c>
      <c r="B50" s="24"/>
      <c r="C50" s="24" t="s">
        <v>29</v>
      </c>
      <c r="D50" s="24"/>
      <c r="E50" s="28" t="s">
        <v>97</v>
      </c>
      <c r="F50" s="28"/>
      <c r="G50" s="28"/>
      <c r="H50" s="28"/>
      <c r="I50"/>
      <c r="J50"/>
      <c r="K50"/>
      <c r="L50"/>
      <c r="M50"/>
      <c r="N50"/>
      <c r="O50"/>
      <c r="P50"/>
      <c r="Q50"/>
      <c r="R50"/>
      <c r="S50"/>
      <c r="T50"/>
      <c r="U50"/>
      <c r="W50" s="20"/>
      <c r="X50" s="51"/>
      <c r="Y50" s="51"/>
      <c r="Z50" s="51"/>
      <c r="AA50" s="51"/>
      <c r="AB50" s="51"/>
      <c r="AC50" s="51"/>
      <c r="AD50" s="51"/>
      <c r="AE50" s="51"/>
      <c r="AF50" s="51"/>
      <c r="AG50" s="51"/>
      <c r="AH50" s="51"/>
      <c r="AI50" s="51"/>
      <c r="AJ50" s="61"/>
      <c r="AK50" s="51"/>
      <c r="AL50" s="20"/>
      <c r="AM50" s="20"/>
      <c r="AN50" s="5"/>
    </row>
    <row r="51" spans="1:40" ht="18" customHeight="1">
      <c r="A51" s="28" t="s">
        <v>45</v>
      </c>
      <c r="B51" s="28"/>
      <c r="C51" s="62">
        <f>ROUNDDOWN(IF(AL38&lt;=60,1,1+ROUNDUP((AL38-60)/40,0)),1)</f>
        <v>5</v>
      </c>
      <c r="D51" s="62"/>
      <c r="E51" s="62">
        <f>ROUNDDOWN(IF(AM38&lt;4,AL38/6,IF(AM38&lt;5,AL38/5,AL38/3)),1)</f>
        <v>41.7</v>
      </c>
      <c r="F51" s="62"/>
      <c r="G51" s="62"/>
      <c r="H51" s="62"/>
      <c r="I51"/>
      <c r="J51"/>
      <c r="K51"/>
      <c r="L51"/>
      <c r="M51"/>
      <c r="N51"/>
      <c r="O51"/>
      <c r="P51"/>
      <c r="Q51"/>
      <c r="R51"/>
      <c r="S51"/>
      <c r="T51"/>
      <c r="U51"/>
      <c r="W51" s="20"/>
      <c r="X51" s="51"/>
      <c r="Y51" s="51"/>
      <c r="Z51" s="51"/>
      <c r="AA51" s="51"/>
      <c r="AB51" s="51"/>
      <c r="AC51" s="51"/>
      <c r="AD51" s="51"/>
      <c r="AE51" s="51"/>
      <c r="AF51" s="51"/>
      <c r="AG51" s="51"/>
      <c r="AH51" s="51"/>
      <c r="AI51" s="51"/>
      <c r="AJ51" s="61"/>
      <c r="AK51" s="51"/>
      <c r="AL51" s="20"/>
      <c r="AM51" s="20"/>
      <c r="AN51" s="5"/>
    </row>
    <row r="52" spans="1:40" ht="21" customHeight="1">
      <c r="A52" s="4" t="s">
        <v>46</v>
      </c>
      <c r="B52" s="9"/>
      <c r="C52" s="10"/>
      <c r="D52" s="10"/>
      <c r="E52" s="10"/>
      <c r="F52" s="10"/>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10"/>
      <c r="AM52" s="10"/>
      <c r="AN52" s="5"/>
    </row>
    <row r="53" spans="1:40" ht="25" customHeight="1">
      <c r="A53" s="5"/>
      <c r="B53" s="20"/>
      <c r="C53" s="63" t="str">
        <f>IF(VLOOKUP($AK$1,[1]選択肢!$A$1:$J$32,C58,FALSE)=0,"-",VLOOKUP($AK$1,[1]選択肢!$A$1:$J$32,C58,FALSE))</f>
        <v>管理者</v>
      </c>
      <c r="D53" s="64"/>
      <c r="E53" s="65" t="str">
        <f>IF(VLOOKUP($AK$1,[1]選択肢!$A$1:$J$32,E58,FALSE)=0,"-",VLOOKUP($AK$1,[1]選択肢!$A$1:$J$32,E58,FALSE))</f>
        <v>サービス管理責任者</v>
      </c>
      <c r="F53" s="65"/>
      <c r="G53" s="65"/>
      <c r="H53" s="65"/>
      <c r="I53" s="63" t="str">
        <f>IF(VLOOKUP($AK$1,[1]選択肢!$A$1:$J$32,I58,FALSE)=0,"-",VLOOKUP($AK$1,[1]選択肢!$A$1:$J$32,I58,FALSE))</f>
        <v>医師</v>
      </c>
      <c r="J53" s="64"/>
      <c r="K53" s="64"/>
      <c r="L53" s="64"/>
      <c r="M53" s="64"/>
      <c r="N53" s="66"/>
      <c r="O53" s="63" t="str">
        <f>IF(VLOOKUP($AK$1,[1]選択肢!$A$1:$J$32,O58,FALSE)=0,"-",VLOOKUP($AK$1,[1]選択肢!$A$1:$J$32,O58,FALSE))</f>
        <v>看護職員</v>
      </c>
      <c r="P53" s="64"/>
      <c r="Q53" s="64"/>
      <c r="R53" s="64"/>
      <c r="S53" s="64"/>
      <c r="T53" s="66"/>
      <c r="U53" s="63" t="str">
        <f>IF(VLOOKUP($AK$1,[1]選択肢!$A$1:$J$32,U58,FALSE)=0,"-",VLOOKUP($AK$1,[1]選択肢!$A$1:$J$32,U58,FALSE))</f>
        <v>理学療法士</v>
      </c>
      <c r="V53" s="64"/>
      <c r="W53" s="64"/>
      <c r="X53" s="64"/>
      <c r="Y53" s="64"/>
      <c r="Z53" s="66"/>
      <c r="AA53" s="63" t="str">
        <f>IF(VLOOKUP($AK$1,[1]選択肢!$A$1:$J$32,AA58,FALSE)=0,"-",VLOOKUP($AK$1,[1]選択肢!$A$1:$J$32,AA58,FALSE))</f>
        <v>作業療法士</v>
      </c>
      <c r="AB53" s="64"/>
      <c r="AC53" s="64"/>
      <c r="AD53" s="64"/>
      <c r="AE53" s="64"/>
      <c r="AF53" s="66"/>
      <c r="AG53" s="65" t="str">
        <f>IF(VLOOKUP($AK$1,[1]選択肢!$A$1:$J$32,AG58,FALSE)=0,"-",VLOOKUP($AK$1,[1]選択肢!$A$1:$J$32,AG58,FALSE))</f>
        <v>言語聴覚士</v>
      </c>
      <c r="AH53" s="65"/>
      <c r="AI53" s="65"/>
      <c r="AJ53" s="65"/>
      <c r="AK53" s="65"/>
      <c r="AL53" s="65" t="str">
        <f>IF(VLOOKUP($AK$1,[1]選択肢!$A$1:$J$32,AL58,FALSE)=0,"-",VLOOKUP($AK$1,[1]選択肢!$A$1:$J$32,AL58,FALSE))</f>
        <v>生活支援員</v>
      </c>
      <c r="AM53" s="65"/>
      <c r="AN53" s="5"/>
    </row>
    <row r="54" spans="1:40" ht="18" customHeight="1">
      <c r="A54" s="5"/>
      <c r="B54" s="20"/>
      <c r="C54" s="67" t="s">
        <v>47</v>
      </c>
      <c r="D54" s="67" t="s">
        <v>48</v>
      </c>
      <c r="E54" s="68" t="s">
        <v>47</v>
      </c>
      <c r="F54" s="69" t="s">
        <v>48</v>
      </c>
      <c r="G54" s="69"/>
      <c r="H54" s="69"/>
      <c r="I54" s="70" t="s">
        <v>47</v>
      </c>
      <c r="J54" s="71"/>
      <c r="K54" s="72"/>
      <c r="L54" s="70" t="s">
        <v>48</v>
      </c>
      <c r="M54" s="71"/>
      <c r="N54" s="72"/>
      <c r="O54" s="70" t="s">
        <v>47</v>
      </c>
      <c r="P54" s="71"/>
      <c r="Q54" s="72"/>
      <c r="R54" s="70" t="s">
        <v>48</v>
      </c>
      <c r="S54" s="71"/>
      <c r="T54" s="72"/>
      <c r="U54" s="70" t="s">
        <v>47</v>
      </c>
      <c r="V54" s="71"/>
      <c r="W54" s="72"/>
      <c r="X54" s="70" t="s">
        <v>48</v>
      </c>
      <c r="Y54" s="71"/>
      <c r="Z54" s="72"/>
      <c r="AA54" s="70" t="s">
        <v>47</v>
      </c>
      <c r="AB54" s="71"/>
      <c r="AC54" s="72"/>
      <c r="AD54" s="70" t="s">
        <v>48</v>
      </c>
      <c r="AE54" s="71"/>
      <c r="AF54" s="72"/>
      <c r="AG54" s="70" t="s">
        <v>47</v>
      </c>
      <c r="AH54" s="71"/>
      <c r="AI54" s="72"/>
      <c r="AJ54" s="70" t="s">
        <v>48</v>
      </c>
      <c r="AK54" s="72"/>
      <c r="AL54" s="68" t="s">
        <v>49</v>
      </c>
      <c r="AM54" s="68" t="s">
        <v>50</v>
      </c>
      <c r="AN54" s="5"/>
    </row>
    <row r="55" spans="1:40" ht="18" customHeight="1">
      <c r="A55" s="5"/>
      <c r="B55" s="73" t="s">
        <v>51</v>
      </c>
      <c r="C55" s="68">
        <f>COUNTIFS($B$11:$B$30,C$53,$C$11:$C$30,"A",$E$11:$E$30,"*")</f>
        <v>1</v>
      </c>
      <c r="D55" s="68">
        <f>COUNTIFS($B$11:$B$30,C$53,$C$11:$C$30,"B",$E$11:$E$30,"*")</f>
        <v>0</v>
      </c>
      <c r="E55" s="68">
        <f>COUNTIFS($B$11:$B$30,E$53,$C$11:$C$30,"A",$E$11:$E$30,"*")</f>
        <v>0</v>
      </c>
      <c r="F55" s="70">
        <f>COUNTIFS($B$11:$B$30,E$53,$C$11:$C$30,"B",$E$11:$E$30,"*")</f>
        <v>0</v>
      </c>
      <c r="G55" s="71"/>
      <c r="H55" s="72"/>
      <c r="I55" s="70">
        <f>COUNTIFS($B$11:$B$30,I$53,$C$11:$C$30,"A",$E$11:$E$30,"*")</f>
        <v>0</v>
      </c>
      <c r="J55" s="71"/>
      <c r="K55" s="72"/>
      <c r="L55" s="70">
        <f>COUNTIFS($B$11:$B$30,I$53,$C$11:$C$30,"B",$E$11:$E$30,"*")</f>
        <v>0</v>
      </c>
      <c r="M55" s="71"/>
      <c r="N55" s="72"/>
      <c r="O55" s="70">
        <f>COUNTIFS($B$11:$B$30,O$53,$C$11:$C$30,"A",$E$11:$E$30,"*")</f>
        <v>0</v>
      </c>
      <c r="P55" s="71"/>
      <c r="Q55" s="72"/>
      <c r="R55" s="70">
        <f>COUNTIFS($B$11:$B$30,O$53,$C$11:$C$30,"B",$E$11:$E$30,"*")</f>
        <v>0</v>
      </c>
      <c r="S55" s="71"/>
      <c r="T55" s="72"/>
      <c r="U55" s="70">
        <f>COUNTIFS($B$11:$B$30,U$53,$C$11:$C$30,"A",$E$11:$E$30,"*")</f>
        <v>0</v>
      </c>
      <c r="V55" s="71"/>
      <c r="W55" s="72"/>
      <c r="X55" s="70">
        <f>COUNTIFS($B$11:$B$30,U$53,$C$11:$C$30,"B",$E$11:$E$30,"*")</f>
        <v>0</v>
      </c>
      <c r="Y55" s="71"/>
      <c r="Z55" s="72"/>
      <c r="AA55" s="70">
        <f>COUNTIFS($B$11:$B$30,AA$53,$C$11:$C$30,"A",$E$11:$E$30,"*")</f>
        <v>0</v>
      </c>
      <c r="AB55" s="71"/>
      <c r="AC55" s="72"/>
      <c r="AD55" s="70">
        <f>COUNTIFS($B$11:$B$30,AA$53,$C$11:$C$30,"B",$E$11:$E$30,"*")</f>
        <v>0</v>
      </c>
      <c r="AE55" s="71"/>
      <c r="AF55" s="72"/>
      <c r="AG55" s="70">
        <f>COUNTIFS($B$11:$B$30,AG$53,$C$11:$C$30,"A",$E$11:$E$30,"*")</f>
        <v>0</v>
      </c>
      <c r="AH55" s="71"/>
      <c r="AI55" s="72"/>
      <c r="AJ55" s="70">
        <f>COUNTIFS($B$11:$B$30,AG$53,$C$11:$C$30,"B",$E$11:$E$30,"*")</f>
        <v>0</v>
      </c>
      <c r="AK55" s="72"/>
      <c r="AL55" s="68">
        <f>COUNTIFS($B$11:$B$30,AL$53,$C$11:$C$30,"A",$E$11:$E$30,"*")</f>
        <v>0</v>
      </c>
      <c r="AM55" s="68">
        <f>COUNTIFS($B$11:$B$30,AL$53,$C$11:$C$30,"B",$E$11:$E$30,"*")</f>
        <v>0</v>
      </c>
      <c r="AN55" s="5"/>
    </row>
    <row r="56" spans="1:40" ht="18" customHeight="1">
      <c r="A56" s="5"/>
      <c r="B56" s="54" t="s">
        <v>52</v>
      </c>
      <c r="C56" s="68">
        <f>COUNTIFS($B$11:$B$30,C$53,$C$11:$C$30,"C",$E$11:$E$30,"*")</f>
        <v>0</v>
      </c>
      <c r="D56" s="68">
        <f>COUNTIFS($B$11:$B$30,C$53,$C$11:$C$30,"D",$E$11:$E$30,"*")</f>
        <v>0</v>
      </c>
      <c r="E56" s="68">
        <f>COUNTIFS($B$11:$B$30,E$53,$C$11:$C$30,"C",$E$11:$E$30,"*")</f>
        <v>0</v>
      </c>
      <c r="F56" s="70">
        <f>COUNTIFS($B$11:$B$30,E$53,$C$11:$C$30,"D",$E$11:$E$30,"*")</f>
        <v>1</v>
      </c>
      <c r="G56" s="71"/>
      <c r="H56" s="72"/>
      <c r="I56" s="70">
        <f>COUNTIFS($B$11:$B$30,I$53,$C$11:$C$30,"C",$E$11:$E$30,"*")</f>
        <v>1</v>
      </c>
      <c r="J56" s="71"/>
      <c r="K56" s="72"/>
      <c r="L56" s="70">
        <f>COUNTIFS($B$11:$B$30,I$53,$C$11:$C$30,"D",$E$11:$E$30,"*")</f>
        <v>0</v>
      </c>
      <c r="M56" s="71"/>
      <c r="N56" s="72"/>
      <c r="O56" s="70">
        <f>COUNTIFS($B$11:$B$30,O$53,$C$11:$C$30,"C",$E$11:$E$30,"*")</f>
        <v>0</v>
      </c>
      <c r="P56" s="71"/>
      <c r="Q56" s="72"/>
      <c r="R56" s="70">
        <f>COUNTIFS($B$11:$B$30,O$53,$C$11:$C$30,"D",$E$11:$E$30,"*")</f>
        <v>1</v>
      </c>
      <c r="S56" s="71"/>
      <c r="T56" s="72"/>
      <c r="U56" s="70">
        <f>COUNTIFS($B$11:$B$30,U$53,$C$11:$C$30,"C",$E$11:$E$30,"*")</f>
        <v>0</v>
      </c>
      <c r="V56" s="71"/>
      <c r="W56" s="72"/>
      <c r="X56" s="70">
        <f>COUNTIFS($B$11:$B$30,U$53,$C$11:$C$30,"D",$E$11:$E$30,"*")</f>
        <v>0</v>
      </c>
      <c r="Y56" s="71"/>
      <c r="Z56" s="72"/>
      <c r="AA56" s="70">
        <f>COUNTIFS($B$11:$B$30,AA$53,$C$11:$C$30,"C",$E$11:$E$30,"*")</f>
        <v>0</v>
      </c>
      <c r="AB56" s="71"/>
      <c r="AC56" s="72"/>
      <c r="AD56" s="70">
        <f>COUNTIFS($B$11:$B$30,AA$53,$C$11:$C$30,"D",$E$11:$E$30,"*")</f>
        <v>0</v>
      </c>
      <c r="AE56" s="71"/>
      <c r="AF56" s="72"/>
      <c r="AG56" s="70">
        <f>COUNTIFS($B$11:$B$30,AG$53,$C$11:$C$30,"C",$E$11:$E$30,"*")</f>
        <v>0</v>
      </c>
      <c r="AH56" s="71"/>
      <c r="AI56" s="72"/>
      <c r="AJ56" s="70">
        <f>COUNTIFS($B$11:$B$30,AG$53,$C$11:$C$30,"D",$E$11:$E$30,"*")</f>
        <v>0</v>
      </c>
      <c r="AK56" s="72"/>
      <c r="AL56" s="68">
        <f>COUNTIFS($B$11:$B$30,AL$53,$C$11:$C$30,"C",$E$11:$E$30,"*")</f>
        <v>0</v>
      </c>
      <c r="AM56" s="68">
        <f>COUNTIFS($B$11:$B$30,AL$53,$C$11:$C$30,"D",$E$11:$E$30,"*")</f>
        <v>0</v>
      </c>
      <c r="AN56" s="5"/>
    </row>
    <row r="57" spans="1:40" ht="25" customHeight="1">
      <c r="A57" s="5"/>
      <c r="B57" s="54" t="s">
        <v>53</v>
      </c>
      <c r="C57" s="63">
        <f>IF($AK$3="４週",SUMIFS($AK$11:$AK$30,$B$11:$B$30,C53)/4/$AH$5,IF($AK$3="歴月",SUMIFS($AK$11:$AK$30,$B$11:$B$30,C53)/$AL$5,"記載する期間を選択してください"))</f>
        <v>0</v>
      </c>
      <c r="D57" s="66"/>
      <c r="E57" s="63">
        <f>IF($AK$3="４週",SUMIFS($AK$11:$AK$30,$B$11:$B$30,E53)/4/$AH$5,IF($AK$3="歴月",SUMIFS($AK$11:$AK$30,$B$11:$B$30,E53)/$AL$5,"記載する期間を選択してください"))</f>
        <v>0</v>
      </c>
      <c r="F57" s="64"/>
      <c r="G57" s="64"/>
      <c r="H57" s="66"/>
      <c r="I57" s="63">
        <f>IF($AK$3="４週",SUMIFS($AK$11:$AK$30,$B$11:$B$30,I53)/4/$AH$5,IF($AK$3="歴月",SUMIFS($AK$11:$AK$30,$B$11:$B$30,I53)/$AL$5,"記載する期間を選択してください"))</f>
        <v>0</v>
      </c>
      <c r="J57" s="64"/>
      <c r="K57" s="64"/>
      <c r="L57" s="64"/>
      <c r="M57" s="64"/>
      <c r="N57" s="66"/>
      <c r="O57" s="63">
        <f>IF($AK$3="４週",SUMIFS($AK$11:$AK$30,$B$11:$B$30,O53)/4/$AH$5,IF($AK$3="歴月",SUMIFS($AK$11:$AK$30,$B$11:$B$30,O53)/$AL$5,"記載する期間を選択してください"))</f>
        <v>0</v>
      </c>
      <c r="P57" s="64"/>
      <c r="Q57" s="64"/>
      <c r="R57" s="64"/>
      <c r="S57" s="64"/>
      <c r="T57" s="66"/>
      <c r="U57" s="63">
        <f>IF($AK$3="４週",SUMIFS($AK$11:$AK$30,$B$11:$B$30,U53)/4/$AH$5,IF($AK$3="歴月",SUMIFS($AK$11:$AK$30,$B$11:$B$30,U53)/$AL$5,"記載する期間を選択してください"))</f>
        <v>0</v>
      </c>
      <c r="V57" s="64"/>
      <c r="W57" s="64"/>
      <c r="X57" s="64"/>
      <c r="Y57" s="64"/>
      <c r="Z57" s="66"/>
      <c r="AA57" s="63">
        <f>IF($AK$3="４週",SUMIFS($AK$11:$AK$30,$B$11:$B$30,AA53)/4/$AH$5,IF($AK$3="歴月",SUMIFS($AK$11:$AK$30,$B$11:$B$30,AA53)/$AL$5,"記載する期間を選択してください"))</f>
        <v>0</v>
      </c>
      <c r="AB57" s="64"/>
      <c r="AC57" s="64"/>
      <c r="AD57" s="64"/>
      <c r="AE57" s="64"/>
      <c r="AF57" s="66"/>
      <c r="AG57" s="63">
        <f>IF($AK$3="４週",SUMIFS($AK$11:$AK$30,$B$11:$B$30,AG53)/4/$AH$5,IF($AK$3="歴月",SUMIFS($AK$11:$AK$30,$B$11:$B$30,AG53)/$AL$5,"記載する期間を選択してください"))</f>
        <v>0</v>
      </c>
      <c r="AH57" s="64"/>
      <c r="AI57" s="64"/>
      <c r="AJ57" s="64"/>
      <c r="AK57" s="66"/>
      <c r="AL57" s="63">
        <f>IF($AK$3="４週",SUMIFS($AK$11:$AK$30,$B$11:$B$30,AL53)/4/$AH$5,IF($AK$3="歴月",SUMIFS($AK$11:$AK$30,$B$11:$B$30,AL53)/$AL$5,"記載する期間を選択してください"))</f>
        <v>0</v>
      </c>
      <c r="AM57" s="66"/>
      <c r="AN57" s="5"/>
    </row>
    <row r="58" spans="1:40" ht="5.15" customHeight="1">
      <c r="A58" s="5"/>
      <c r="B58" s="9"/>
      <c r="C58" s="77">
        <v>2</v>
      </c>
      <c r="D58" s="77"/>
      <c r="E58" s="77">
        <v>3</v>
      </c>
      <c r="F58" s="77"/>
      <c r="G58" s="77"/>
      <c r="H58" s="77"/>
      <c r="I58" s="77">
        <v>4</v>
      </c>
      <c r="J58" s="77"/>
      <c r="K58" s="77"/>
      <c r="L58" s="77"/>
      <c r="M58" s="77"/>
      <c r="N58" s="77"/>
      <c r="O58" s="77">
        <v>5</v>
      </c>
      <c r="P58" s="77"/>
      <c r="Q58" s="77"/>
      <c r="R58" s="77"/>
      <c r="S58" s="77"/>
      <c r="T58" s="77"/>
      <c r="U58" s="77">
        <v>6</v>
      </c>
      <c r="V58" s="77"/>
      <c r="W58" s="77"/>
      <c r="X58" s="77"/>
      <c r="Y58" s="77"/>
      <c r="Z58" s="77"/>
      <c r="AA58" s="77">
        <v>7</v>
      </c>
      <c r="AB58" s="77"/>
      <c r="AC58" s="77"/>
      <c r="AD58" s="77"/>
      <c r="AE58" s="77"/>
      <c r="AF58" s="77"/>
      <c r="AG58" s="77">
        <v>8</v>
      </c>
      <c r="AH58" s="77"/>
      <c r="AI58" s="77"/>
      <c r="AJ58" s="77"/>
      <c r="AK58" s="77"/>
      <c r="AL58" s="77">
        <v>9</v>
      </c>
      <c r="AM58" s="78"/>
      <c r="AN58" s="5"/>
    </row>
    <row r="59" spans="1:40" ht="15" customHeight="1">
      <c r="A59" s="51" t="s">
        <v>54</v>
      </c>
      <c r="B59" s="79"/>
      <c r="C59" s="80"/>
      <c r="D59" s="80"/>
      <c r="E59" s="80"/>
      <c r="F59" s="81"/>
      <c r="G59" s="80"/>
      <c r="H59" s="77"/>
      <c r="I59" s="77"/>
      <c r="J59" s="77"/>
      <c r="K59" s="77"/>
      <c r="L59" s="77"/>
      <c r="M59" s="77"/>
      <c r="N59" s="77"/>
      <c r="O59" s="77"/>
      <c r="P59" s="77"/>
      <c r="Q59" s="77"/>
      <c r="R59" s="77">
        <v>6</v>
      </c>
      <c r="S59" s="77"/>
      <c r="T59" s="77"/>
      <c r="U59" s="77"/>
      <c r="V59" s="77"/>
      <c r="W59" s="77"/>
      <c r="X59" s="77">
        <v>7</v>
      </c>
      <c r="Y59" s="77"/>
      <c r="Z59" s="77"/>
      <c r="AA59" s="77"/>
      <c r="AB59" s="77"/>
      <c r="AC59" s="77"/>
      <c r="AD59" s="77">
        <v>8</v>
      </c>
      <c r="AE59" s="77"/>
      <c r="AF59" s="77"/>
      <c r="AG59" s="82"/>
      <c r="AH59" s="82"/>
      <c r="AI59" s="82"/>
      <c r="AJ59" s="82">
        <v>9</v>
      </c>
      <c r="AK59" s="83"/>
      <c r="AL59" s="83"/>
      <c r="AM59" s="5"/>
    </row>
    <row r="60" spans="1:40" s="51" customFormat="1" ht="15" customHeight="1">
      <c r="A60" s="51" t="s">
        <v>55</v>
      </c>
      <c r="B60" s="60"/>
      <c r="C60" s="60"/>
      <c r="D60" s="60"/>
      <c r="E60" s="60"/>
      <c r="F60" s="60"/>
      <c r="G60" s="60"/>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40" s="51" customFormat="1" ht="15" customHeight="1">
      <c r="A61" s="51" t="s">
        <v>56</v>
      </c>
      <c r="B61" s="60"/>
      <c r="C61" s="60"/>
      <c r="D61" s="60"/>
      <c r="E61" s="60"/>
      <c r="F61" s="60"/>
      <c r="G61" s="6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40" s="51" customFormat="1" ht="15" customHeight="1">
      <c r="A62" s="51" t="s">
        <v>57</v>
      </c>
      <c r="B62" s="60"/>
      <c r="C62" s="60"/>
      <c r="D62" s="60"/>
      <c r="E62" s="60"/>
      <c r="F62" s="60"/>
      <c r="G62" s="60"/>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40" s="51" customFormat="1" ht="15" customHeight="1">
      <c r="A63" s="51" t="s">
        <v>58</v>
      </c>
      <c r="B63" s="60"/>
      <c r="C63" s="60"/>
      <c r="D63" s="60"/>
      <c r="E63" s="60"/>
      <c r="F63" s="60"/>
      <c r="G63" s="60"/>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40" ht="15" customHeight="1">
      <c r="A64" s="51" t="s">
        <v>59</v>
      </c>
      <c r="B64" s="84"/>
      <c r="C64" s="51"/>
      <c r="D64" s="51"/>
      <c r="E64" s="51"/>
      <c r="F64" s="51"/>
      <c r="G64" s="51"/>
    </row>
    <row r="65" spans="1:7" ht="15" customHeight="1">
      <c r="A65" s="51" t="s">
        <v>60</v>
      </c>
      <c r="B65" s="84"/>
      <c r="C65" s="51"/>
      <c r="D65" s="51"/>
      <c r="E65" s="51"/>
      <c r="F65" s="51"/>
      <c r="G65" s="51"/>
    </row>
    <row r="66" spans="1:7" ht="15" customHeight="1">
      <c r="A66" s="51"/>
      <c r="B66" s="73" t="s">
        <v>61</v>
      </c>
      <c r="C66" s="24" t="s">
        <v>62</v>
      </c>
      <c r="D66" s="24"/>
      <c r="E66" s="24"/>
      <c r="F66" s="51"/>
      <c r="G66" s="51"/>
    </row>
    <row r="67" spans="1:7" ht="15" customHeight="1">
      <c r="A67" s="51"/>
      <c r="B67" s="85" t="s">
        <v>28</v>
      </c>
      <c r="C67" s="57" t="s">
        <v>63</v>
      </c>
      <c r="D67" s="57"/>
      <c r="E67" s="57"/>
      <c r="F67" s="51"/>
      <c r="G67" s="51"/>
    </row>
    <row r="68" spans="1:7" ht="15" customHeight="1">
      <c r="A68" s="51"/>
      <c r="B68" s="85" t="s">
        <v>30</v>
      </c>
      <c r="C68" s="57" t="s">
        <v>64</v>
      </c>
      <c r="D68" s="57"/>
      <c r="E68" s="57"/>
      <c r="F68" s="51"/>
      <c r="G68" s="51"/>
    </row>
    <row r="69" spans="1:7" ht="15" customHeight="1">
      <c r="A69" s="51"/>
      <c r="B69" s="85" t="s">
        <v>32</v>
      </c>
      <c r="C69" s="57" t="s">
        <v>65</v>
      </c>
      <c r="D69" s="57"/>
      <c r="E69" s="57"/>
      <c r="F69" s="51"/>
      <c r="G69" s="51"/>
    </row>
    <row r="70" spans="1:7" ht="15" customHeight="1">
      <c r="A70" s="51"/>
      <c r="B70" s="85" t="s">
        <v>34</v>
      </c>
      <c r="C70" s="57" t="s">
        <v>66</v>
      </c>
      <c r="D70" s="57"/>
      <c r="E70" s="57"/>
      <c r="F70" s="51"/>
      <c r="G70" s="51"/>
    </row>
    <row r="71" spans="1:7" ht="15" customHeight="1">
      <c r="A71" s="51"/>
      <c r="B71" s="51" t="s">
        <v>67</v>
      </c>
      <c r="C71" s="51"/>
      <c r="D71" s="51"/>
      <c r="E71" s="51"/>
      <c r="F71" s="51"/>
      <c r="G71" s="51"/>
    </row>
    <row r="72" spans="1:7" ht="15" customHeight="1">
      <c r="A72" s="51"/>
      <c r="B72" s="51" t="s">
        <v>68</v>
      </c>
      <c r="C72" s="51"/>
      <c r="D72" s="51"/>
      <c r="E72" s="51"/>
      <c r="F72" s="51"/>
      <c r="G72" s="51"/>
    </row>
    <row r="73" spans="1:7" ht="15" customHeight="1">
      <c r="A73" s="51"/>
      <c r="B73" s="51" t="s">
        <v>69</v>
      </c>
      <c r="C73" s="51"/>
      <c r="D73" s="51"/>
      <c r="E73" s="51"/>
      <c r="F73" s="51"/>
      <c r="G73" s="51"/>
    </row>
    <row r="74" spans="1:7" ht="15" customHeight="1">
      <c r="A74" s="51" t="s">
        <v>70</v>
      </c>
      <c r="B74" s="84"/>
      <c r="C74" s="51"/>
      <c r="D74" s="51"/>
      <c r="E74" s="51"/>
      <c r="F74" s="51"/>
      <c r="G74" s="51"/>
    </row>
    <row r="75" spans="1:7" ht="15" customHeight="1">
      <c r="A75" s="51" t="s">
        <v>71</v>
      </c>
      <c r="B75" s="84"/>
      <c r="C75" s="51"/>
      <c r="D75" s="51"/>
      <c r="E75" s="51"/>
      <c r="F75" s="51"/>
      <c r="G75" s="51"/>
    </row>
    <row r="76" spans="1:7" ht="15" customHeight="1">
      <c r="A76" s="51" t="s">
        <v>72</v>
      </c>
      <c r="B76" s="84"/>
      <c r="C76" s="51"/>
      <c r="D76" s="51"/>
      <c r="E76" s="51"/>
      <c r="F76" s="51"/>
      <c r="G76" s="51"/>
    </row>
    <row r="77" spans="1:7" ht="15" customHeight="1">
      <c r="A77" s="51" t="s">
        <v>73</v>
      </c>
      <c r="B77" s="84"/>
      <c r="C77" s="51"/>
      <c r="D77" s="51"/>
      <c r="E77" s="51"/>
      <c r="F77" s="51"/>
      <c r="G77" s="51"/>
    </row>
    <row r="78" spans="1:7" ht="15" customHeight="1">
      <c r="A78" s="51" t="s">
        <v>74</v>
      </c>
      <c r="B78" s="84"/>
      <c r="C78" s="51"/>
      <c r="D78" s="51"/>
      <c r="E78" s="51"/>
      <c r="F78" s="51"/>
      <c r="G78" s="51"/>
    </row>
    <row r="79" spans="1:7" ht="15" customHeight="1">
      <c r="A79" s="51" t="s">
        <v>75</v>
      </c>
      <c r="B79" s="84"/>
      <c r="C79" s="51"/>
      <c r="D79" s="51"/>
      <c r="E79" s="51"/>
      <c r="F79" s="51"/>
      <c r="G79" s="51"/>
    </row>
    <row r="80" spans="1:7" ht="15" customHeight="1">
      <c r="A80" s="51"/>
      <c r="B80" s="51" t="s">
        <v>76</v>
      </c>
      <c r="C80" s="51"/>
      <c r="D80" s="51"/>
      <c r="E80" s="51"/>
      <c r="F80" s="51"/>
      <c r="G80" s="51"/>
    </row>
    <row r="81" spans="1:7" ht="15" customHeight="1">
      <c r="A81" s="51"/>
      <c r="B81" s="51" t="s">
        <v>77</v>
      </c>
      <c r="C81" s="51"/>
      <c r="D81" s="51"/>
      <c r="E81" s="51"/>
      <c r="F81" s="51"/>
      <c r="G81" s="51"/>
    </row>
    <row r="82" spans="1:7" ht="15" customHeight="1">
      <c r="A82" s="51" t="s">
        <v>78</v>
      </c>
      <c r="B82" s="84"/>
      <c r="C82" s="51"/>
      <c r="D82" s="51"/>
      <c r="E82" s="51"/>
      <c r="F82" s="51"/>
      <c r="G82" s="51"/>
    </row>
    <row r="83" spans="1:7" ht="15" customHeight="1">
      <c r="A83" s="51" t="s">
        <v>79</v>
      </c>
      <c r="B83" s="84"/>
      <c r="C83" s="51"/>
      <c r="D83" s="51"/>
      <c r="E83" s="51"/>
      <c r="F83" s="51"/>
      <c r="G83" s="51"/>
    </row>
    <row r="84" spans="1:7" ht="15" customHeight="1">
      <c r="A84" s="51" t="s">
        <v>80</v>
      </c>
      <c r="B84" s="84"/>
      <c r="C84" s="51"/>
      <c r="D84" s="51"/>
      <c r="E84" s="51"/>
      <c r="F84" s="51"/>
      <c r="G84" s="51"/>
    </row>
    <row r="85" spans="1:7" ht="15" customHeight="1">
      <c r="A85" s="51" t="s">
        <v>81</v>
      </c>
      <c r="B85" s="84"/>
      <c r="C85" s="51"/>
      <c r="D85" s="51"/>
      <c r="E85" s="51"/>
      <c r="F85" s="51"/>
      <c r="G85" s="51"/>
    </row>
    <row r="86" spans="1:7" ht="15" customHeight="1">
      <c r="A86" s="51" t="s">
        <v>82</v>
      </c>
      <c r="B86" s="84"/>
      <c r="C86" s="51"/>
      <c r="D86" s="51"/>
      <c r="E86" s="51"/>
      <c r="F86" s="51"/>
      <c r="G86" s="51"/>
    </row>
    <row r="87" spans="1:7" ht="15" customHeight="1">
      <c r="A87" s="51" t="s">
        <v>83</v>
      </c>
      <c r="B87" s="84"/>
      <c r="C87" s="51"/>
      <c r="D87" s="51"/>
      <c r="E87" s="51"/>
      <c r="F87" s="51"/>
      <c r="G87" s="51"/>
    </row>
    <row r="88" spans="1:7" ht="15" customHeight="1">
      <c r="A88" s="51" t="s">
        <v>84</v>
      </c>
      <c r="B88" s="84"/>
      <c r="C88" s="51"/>
      <c r="D88" s="51"/>
      <c r="E88" s="51"/>
      <c r="F88" s="51"/>
      <c r="G88" s="51"/>
    </row>
    <row r="89" spans="1:7" ht="15" customHeight="1">
      <c r="A89" s="51" t="s">
        <v>85</v>
      </c>
      <c r="B89" s="84"/>
      <c r="C89" s="51"/>
      <c r="D89" s="51"/>
      <c r="E89" s="51"/>
      <c r="F89" s="51"/>
      <c r="G89" s="51"/>
    </row>
  </sheetData>
  <mergeCells count="228">
    <mergeCell ref="C70:E70"/>
    <mergeCell ref="AG57:AK57"/>
    <mergeCell ref="AL57:AM57"/>
    <mergeCell ref="C66:E66"/>
    <mergeCell ref="C67:E67"/>
    <mergeCell ref="C68:E68"/>
    <mergeCell ref="C69:E69"/>
    <mergeCell ref="C57:D57"/>
    <mergeCell ref="E57:H57"/>
    <mergeCell ref="I57:N57"/>
    <mergeCell ref="O57:T57"/>
    <mergeCell ref="U57:Z57"/>
    <mergeCell ref="AA57:AF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F55:H55"/>
    <mergeCell ref="I55:K55"/>
    <mergeCell ref="L55:N55"/>
    <mergeCell ref="O55:Q55"/>
    <mergeCell ref="R55:T55"/>
    <mergeCell ref="U55:W55"/>
    <mergeCell ref="U54:W54"/>
    <mergeCell ref="X54:Z54"/>
    <mergeCell ref="AA54:AC54"/>
    <mergeCell ref="AD54:AF54"/>
    <mergeCell ref="AG54:AI54"/>
    <mergeCell ref="AJ54:AK54"/>
    <mergeCell ref="O53:T53"/>
    <mergeCell ref="U53:Z53"/>
    <mergeCell ref="AA53:AF53"/>
    <mergeCell ref="AG53:AK53"/>
    <mergeCell ref="AL53:AM53"/>
    <mergeCell ref="F54:H54"/>
    <mergeCell ref="I54:K54"/>
    <mergeCell ref="L54:N54"/>
    <mergeCell ref="O54:Q54"/>
    <mergeCell ref="R54:T54"/>
    <mergeCell ref="A51:B51"/>
    <mergeCell ref="C51:D51"/>
    <mergeCell ref="E51:H51"/>
    <mergeCell ref="C53:D53"/>
    <mergeCell ref="E53:H53"/>
    <mergeCell ref="I53:N53"/>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3150D675-57DD-42A1-B8B8-C3BE97442B88}"/>
    <dataValidation type="list" allowBlank="1" showInputMessage="1" sqref="B13:B30" xr:uid="{0A95DEB5-6530-4D6E-A8D1-73F51D44E500}">
      <formula1>INDIRECT($AK$1)</formula1>
    </dataValidation>
    <dataValidation type="list" allowBlank="1" showInputMessage="1" showErrorMessage="1" sqref="AK3:AN3" xr:uid="{85DD6E21-F65B-4338-ADBF-64EF3EBFDA16}">
      <formula1>"４週,歴月"</formula1>
    </dataValidation>
    <dataValidation type="list" allowBlank="1" showInputMessage="1" showErrorMessage="1" sqref="AK4:AN4" xr:uid="{A27ECA20-CC5F-4F87-98BD-63231ADCD7DB}">
      <formula1>"予定,実績"</formula1>
    </dataValidation>
    <dataValidation type="whole" operator="greaterThanOrEqual" allowBlank="1" showInputMessage="1" showErrorMessage="1" sqref="D38:F46 I38:I46 AD38:AD46 AA38:AA46 X38:X46 U38:U46 R38:R46 O38:O46 L38:L46 AG38:AG46" xr:uid="{60F6E366-8E3B-4B82-B5D2-7334864EE6FB}">
      <formula1>0</formula1>
    </dataValidation>
    <dataValidation operator="greaterThanOrEqual" allowBlank="1" showInputMessage="1" showErrorMessage="1" sqref="I47:I49 AL38:AM45 L47:L49 AJ38:AJ46" xr:uid="{D599AAFC-1F83-4E2D-880D-2C7B8C56922A}"/>
    <dataValidation type="list" allowBlank="1" showInputMessage="1" showErrorMessage="1" sqref="C11:C30" xr:uid="{5DC88F48-678F-4CF1-B478-4AC7243E737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F77A-722B-4C9D-8EC5-6D2090EECA34}">
  <dimension ref="A1:AQ81"/>
  <sheetViews>
    <sheetView showGridLines="0" view="pageBreakPreview" zoomScaleNormal="100" zoomScaleSheetLayoutView="100" workbookViewId="0">
      <selection activeCell="F11" sqref="F11:AJ17"/>
    </sheetView>
  </sheetViews>
  <sheetFormatPr defaultColWidth="8.25" defaultRowHeight="21" customHeight="1"/>
  <cols>
    <col min="1" max="1" width="2.58203125" style="9" customWidth="1"/>
    <col min="2" max="2" width="1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2</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100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31</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33</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s="51"/>
      <c r="J41" s="51"/>
      <c r="K41" s="51"/>
      <c r="L41" s="51"/>
      <c r="M41" s="51"/>
      <c r="N41" s="5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18" customHeight="1">
      <c r="A42" s="24" t="s">
        <v>43</v>
      </c>
      <c r="B42" s="24"/>
      <c r="C42" s="24" t="s">
        <v>29</v>
      </c>
      <c r="D42" s="24"/>
      <c r="E42" s="24" t="s">
        <v>33</v>
      </c>
      <c r="F42" s="24"/>
      <c r="G42" s="24"/>
      <c r="H42" s="24"/>
      <c r="I42" s="24" t="s">
        <v>44</v>
      </c>
      <c r="J42" s="24"/>
      <c r="K42" s="24"/>
      <c r="L42" s="24"/>
      <c r="M42" s="24"/>
      <c r="N42" s="24"/>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62">
        <f>ROUNDDOWN(IF(AL38&lt;=60,1,1+ROUNDUP((AL38-60)/40,0)),1)</f>
        <v>2</v>
      </c>
      <c r="D43" s="62"/>
      <c r="E43" s="62">
        <f>ROUNDDOWN(AL38/2,1)</f>
        <v>35</v>
      </c>
      <c r="F43" s="62"/>
      <c r="G43" s="62"/>
      <c r="H43" s="62"/>
      <c r="I43" s="62">
        <f>ROUNDDOWN(AL38/4,1)</f>
        <v>17.5</v>
      </c>
      <c r="J43" s="62"/>
      <c r="K43" s="62"/>
      <c r="L43" s="62"/>
      <c r="M43" s="62"/>
      <c r="N43" s="62"/>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21" customHeight="1">
      <c r="A44" s="4" t="s">
        <v>46</v>
      </c>
      <c r="B44" s="9"/>
      <c r="C44" s="10"/>
      <c r="D44" s="10"/>
      <c r="E44" s="10"/>
      <c r="F44" s="10"/>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10"/>
      <c r="AM44" s="10"/>
      <c r="AN44" s="5"/>
    </row>
    <row r="45" spans="1:43" ht="25" customHeight="1">
      <c r="A45" s="5"/>
      <c r="B45" s="20"/>
      <c r="C45" s="63" t="str">
        <f>IF(VLOOKUP($AK$1,[1]選択肢!$A$1:$J$32,C50,FALSE)=0,"-",VLOOKUP($AK$1,[1]選択肢!$A$1:$J$32,C50,FALSE))</f>
        <v>管理者</v>
      </c>
      <c r="D45" s="64"/>
      <c r="E45" s="65" t="str">
        <f>IF(VLOOKUP($AK$1,[1]選択肢!$A$1:$J$32,E50,FALSE)=0,"-",VLOOKUP($AK$1,[1]選択肢!$A$1:$J$32,E50,FALSE))</f>
        <v>サービス管理責任者</v>
      </c>
      <c r="F45" s="65"/>
      <c r="G45" s="65"/>
      <c r="H45" s="65"/>
      <c r="I45" s="63" t="str">
        <f>IF(VLOOKUP($AK$1,[1]選択肢!$A$1:$J$32,I50,FALSE)=0,"-",VLOOKUP($AK$1,[1]選択肢!$A$1:$J$32,I50,FALSE))</f>
        <v>医師</v>
      </c>
      <c r="J45" s="64"/>
      <c r="K45" s="64"/>
      <c r="L45" s="64"/>
      <c r="M45" s="64"/>
      <c r="N45" s="66"/>
      <c r="O45" s="63" t="str">
        <f>IF(VLOOKUP($AK$1,[1]選択肢!$A$1:$J$32,O50,FALSE)=0,"-",VLOOKUP($AK$1,[1]選択肢!$A$1:$J$32,O50,FALSE))</f>
        <v>看護職員</v>
      </c>
      <c r="P45" s="64"/>
      <c r="Q45" s="64"/>
      <c r="R45" s="64"/>
      <c r="S45" s="64"/>
      <c r="T45" s="66"/>
      <c r="U45" s="63" t="str">
        <f>IF(VLOOKUP($AK$1,[1]選択肢!$A$1:$J$32,U50,FALSE)=0,"-",VLOOKUP($AK$1,[1]選択肢!$A$1:$J$32,U50,FALSE))</f>
        <v>生活支援員</v>
      </c>
      <c r="V45" s="64"/>
      <c r="W45" s="64"/>
      <c r="X45" s="64"/>
      <c r="Y45" s="64"/>
      <c r="Z45" s="66"/>
      <c r="AA45" s="63" t="str">
        <f>IF(VLOOKUP($AK$1,[1]選択肢!$A$1:$J$32,AA50,FALSE)=0,"-",VLOOKUP($AK$1,[1]選択肢!$A$1:$J$32,AA50,FALSE))</f>
        <v>-</v>
      </c>
      <c r="AB45" s="64"/>
      <c r="AC45" s="64"/>
      <c r="AD45" s="64"/>
      <c r="AE45" s="64"/>
      <c r="AF45" s="66"/>
      <c r="AG45" s="65" t="str">
        <f>IF(VLOOKUP($AK$1,[1]選択肢!$A$1:$J$32,AG50,FALSE)=0,"-",VLOOKUP($AK$1,[1]選択肢!$A$1:$J$32,AG50,FALSE))</f>
        <v>-</v>
      </c>
      <c r="AH45" s="65"/>
      <c r="AI45" s="65"/>
      <c r="AJ45" s="65"/>
      <c r="AK45" s="65"/>
      <c r="AL45" s="65" t="str">
        <f>IF(VLOOKUP($AK$1,[1]選択肢!$A$1:$J$32,AL50,FALSE)=0,"-",VLOOKUP($AK$1,[1]選択肢!$A$1:$J$32,AL50,FALSE))</f>
        <v>-</v>
      </c>
      <c r="AM45" s="65"/>
      <c r="AN45" s="5"/>
    </row>
    <row r="46" spans="1:43" ht="18" customHeight="1">
      <c r="A46" s="5"/>
      <c r="B46" s="20"/>
      <c r="C46" s="67" t="s">
        <v>47</v>
      </c>
      <c r="D46" s="67" t="s">
        <v>48</v>
      </c>
      <c r="E46" s="68" t="s">
        <v>47</v>
      </c>
      <c r="F46" s="69" t="s">
        <v>48</v>
      </c>
      <c r="G46" s="69"/>
      <c r="H46" s="69"/>
      <c r="I46" s="70" t="s">
        <v>47</v>
      </c>
      <c r="J46" s="71"/>
      <c r="K46" s="72"/>
      <c r="L46" s="70" t="s">
        <v>48</v>
      </c>
      <c r="M46" s="71"/>
      <c r="N46" s="72"/>
      <c r="O46" s="70" t="s">
        <v>47</v>
      </c>
      <c r="P46" s="71"/>
      <c r="Q46" s="72"/>
      <c r="R46" s="70" t="s">
        <v>48</v>
      </c>
      <c r="S46" s="71"/>
      <c r="T46" s="72"/>
      <c r="U46" s="70" t="s">
        <v>47</v>
      </c>
      <c r="V46" s="71"/>
      <c r="W46" s="72"/>
      <c r="X46" s="70" t="s">
        <v>48</v>
      </c>
      <c r="Y46" s="71"/>
      <c r="Z46" s="72"/>
      <c r="AA46" s="70" t="s">
        <v>47</v>
      </c>
      <c r="AB46" s="71"/>
      <c r="AC46" s="72"/>
      <c r="AD46" s="70" t="s">
        <v>48</v>
      </c>
      <c r="AE46" s="71"/>
      <c r="AF46" s="72"/>
      <c r="AG46" s="70" t="s">
        <v>47</v>
      </c>
      <c r="AH46" s="71"/>
      <c r="AI46" s="72"/>
      <c r="AJ46" s="70" t="s">
        <v>48</v>
      </c>
      <c r="AK46" s="72"/>
      <c r="AL46" s="68" t="s">
        <v>49</v>
      </c>
      <c r="AM46" s="68" t="s">
        <v>50</v>
      </c>
      <c r="AN46" s="5"/>
    </row>
    <row r="47" spans="1:43" ht="18" customHeight="1">
      <c r="A47" s="5"/>
      <c r="B47" s="73" t="s">
        <v>51</v>
      </c>
      <c r="C47" s="68">
        <f>COUNTIFS($B$11:$B$30,C$45,$C$11:$C$30,"A",$E$11:$E$30,"*")</f>
        <v>1</v>
      </c>
      <c r="D47" s="68">
        <f>COUNTIFS($B$11:$B$30,C$45,$C$11:$C$30,"B",$E$11:$E$30,"*")</f>
        <v>0</v>
      </c>
      <c r="E47" s="68">
        <f>COUNTIFS($B$11:$B$30,E$45,$C$11:$C$30,"A",$E$11:$E$30,"*")</f>
        <v>0</v>
      </c>
      <c r="F47" s="70">
        <f>COUNTIFS($B$11:$B$30,E$45,$C$11:$C$30,"B",$E$11:$E$30,"*")</f>
        <v>1</v>
      </c>
      <c r="G47" s="71"/>
      <c r="H47" s="72"/>
      <c r="I47" s="70">
        <f>COUNTIFS($B$11:$B$30,I$45,$C$11:$C$30,"A",$E$11:$E$30,"*")</f>
        <v>0</v>
      </c>
      <c r="J47" s="71"/>
      <c r="K47" s="72"/>
      <c r="L47" s="70">
        <f>COUNTIFS($B$11:$B$30,I$45,$C$11:$C$30,"B",$E$11:$E$30,"*")</f>
        <v>0</v>
      </c>
      <c r="M47" s="71"/>
      <c r="N47" s="72"/>
      <c r="O47" s="70">
        <f>COUNTIFS($B$11:$B$30,O$45,$C$11:$C$30,"A",$E$11:$E$30,"*")</f>
        <v>0</v>
      </c>
      <c r="P47" s="71"/>
      <c r="Q47" s="72"/>
      <c r="R47" s="70">
        <f>COUNTIFS($B$11:$B$30,O$45,$C$11:$C$30,"B",$E$11:$E$30,"*")</f>
        <v>0</v>
      </c>
      <c r="S47" s="71"/>
      <c r="T47" s="72"/>
      <c r="U47" s="70">
        <f>COUNTIFS($B$11:$B$30,U$45,$C$11:$C$30,"A",$E$11:$E$30,"*")</f>
        <v>0</v>
      </c>
      <c r="V47" s="71"/>
      <c r="W47" s="72"/>
      <c r="X47" s="70">
        <f>COUNTIFS($B$11:$B$30,U$45,$C$11:$C$30,"B",$E$11:$E$30,"*")</f>
        <v>0</v>
      </c>
      <c r="Y47" s="71"/>
      <c r="Z47" s="72"/>
      <c r="AA47" s="70">
        <f>COUNTIFS($B$11:$B$30,AA$45,$C$11:$C$30,"A",$E$11:$E$30,"*")</f>
        <v>0</v>
      </c>
      <c r="AB47" s="71"/>
      <c r="AC47" s="72"/>
      <c r="AD47" s="70">
        <f>COUNTIFS($B$11:$B$30,AA$45,$C$11:$C$30,"B",$E$11:$E$30,"*")</f>
        <v>0</v>
      </c>
      <c r="AE47" s="71"/>
      <c r="AF47" s="72"/>
      <c r="AG47" s="70">
        <f>COUNTIFS($B$11:$B$30,AG$45,$C$11:$C$30,"A",$E$11:$E$30,"*")</f>
        <v>0</v>
      </c>
      <c r="AH47" s="71"/>
      <c r="AI47" s="72"/>
      <c r="AJ47" s="70">
        <f>COUNTIFS($B$11:$B$30,AG$45,$C$11:$C$30,"B",$E$11:$E$30,"*")</f>
        <v>0</v>
      </c>
      <c r="AK47" s="72"/>
      <c r="AL47" s="68">
        <f>COUNTIFS($B$11:$B$30,AL$45,$C$11:$C$30,"A",$E$11:$E$30,"*")</f>
        <v>0</v>
      </c>
      <c r="AM47" s="68">
        <f>COUNTIFS($B$11:$B$30,AL$45,$C$11:$C$30,"B",$E$11:$E$30,"*")</f>
        <v>0</v>
      </c>
      <c r="AN47" s="5"/>
    </row>
    <row r="48" spans="1:43" ht="18" customHeight="1">
      <c r="A48" s="5"/>
      <c r="B48" s="54" t="s">
        <v>52</v>
      </c>
      <c r="C48" s="68">
        <f>COUNTIFS($B$11:$B$30,C$45,$C$11:$C$30,"C",$E$11:$E$30,"*")</f>
        <v>0</v>
      </c>
      <c r="D48" s="68">
        <f>COUNTIFS($B$11:$B$30,C$45,$C$11:$C$30,"D",$E$11:$E$30,"*")</f>
        <v>0</v>
      </c>
      <c r="E48" s="68">
        <f>COUNTIFS($B$11:$B$30,E$45,$C$11:$C$30,"C",$E$11:$E$30,"*")</f>
        <v>0</v>
      </c>
      <c r="F48" s="70">
        <f>COUNTIFS($B$11:$B$30,E$45,$C$11:$C$30,"D",$E$11:$E$30,"*")</f>
        <v>0</v>
      </c>
      <c r="G48" s="71"/>
      <c r="H48" s="72"/>
      <c r="I48" s="70">
        <f>COUNTIFS($B$11:$B$30,I$45,$C$11:$C$30,"C",$E$11:$E$30,"*")</f>
        <v>1</v>
      </c>
      <c r="J48" s="71"/>
      <c r="K48" s="72"/>
      <c r="L48" s="70">
        <f>COUNTIFS($B$11:$B$30,I$45,$C$11:$C$30,"D",$E$11:$E$30,"*")</f>
        <v>0</v>
      </c>
      <c r="M48" s="71"/>
      <c r="N48" s="72"/>
      <c r="O48" s="70">
        <f>COUNTIFS($B$11:$B$30,O$45,$C$11:$C$30,"C",$E$11:$E$30,"*")</f>
        <v>0</v>
      </c>
      <c r="P48" s="71"/>
      <c r="Q48" s="72"/>
      <c r="R48" s="70">
        <f>COUNTIFS($B$11:$B$30,O$45,$C$11:$C$30,"D",$E$11:$E$30,"*")</f>
        <v>1</v>
      </c>
      <c r="S48" s="71"/>
      <c r="T48" s="72"/>
      <c r="U48" s="70">
        <f>COUNTIFS($B$11:$B$30,U$45,$C$11:$C$30,"C",$E$11:$E$30,"*")</f>
        <v>0</v>
      </c>
      <c r="V48" s="71"/>
      <c r="W48" s="72"/>
      <c r="X48" s="70">
        <f>COUNTIFS($B$11:$B$30,U$45,$C$11:$C$30,"D",$E$11:$E$30,"*")</f>
        <v>0</v>
      </c>
      <c r="Y48" s="71"/>
      <c r="Z48" s="72"/>
      <c r="AA48" s="70">
        <f>COUNTIFS($B$11:$B$30,AA$45,$C$11:$C$30,"C",$E$11:$E$30,"*")</f>
        <v>0</v>
      </c>
      <c r="AB48" s="71"/>
      <c r="AC48" s="72"/>
      <c r="AD48" s="70">
        <f>COUNTIFS($B$11:$B$30,AA$45,$C$11:$C$30,"D",$E$11:$E$30,"*")</f>
        <v>0</v>
      </c>
      <c r="AE48" s="71"/>
      <c r="AF48" s="72"/>
      <c r="AG48" s="70">
        <f>COUNTIFS($B$11:$B$30,AG$45,$C$11:$C$30,"C",$E$11:$E$30,"*")</f>
        <v>0</v>
      </c>
      <c r="AH48" s="71"/>
      <c r="AI48" s="72"/>
      <c r="AJ48" s="70">
        <f>COUNTIFS($B$11:$B$30,AG$45,$C$11:$C$30,"D",$E$11:$E$30,"*")</f>
        <v>0</v>
      </c>
      <c r="AK48" s="72"/>
      <c r="AL48" s="68">
        <f>COUNTIFS($B$11:$B$30,AL$45,$C$11:$C$30,"C",$E$11:$E$30,"*")</f>
        <v>0</v>
      </c>
      <c r="AM48" s="68">
        <f>COUNTIFS($B$11:$B$30,AL$45,$C$11:$C$30,"D",$E$11:$E$30,"*")</f>
        <v>0</v>
      </c>
      <c r="AN48" s="5"/>
    </row>
    <row r="49" spans="1:40" ht="25" customHeight="1">
      <c r="A49" s="5"/>
      <c r="B49" s="54" t="s">
        <v>53</v>
      </c>
      <c r="C49" s="63">
        <f>IF($AK$3="４週",SUMIFS($AK$11:$AK$30,$B$11:$B$30,C45)/4/$AH$5,IF($AK$3="歴月",SUMIFS($AK$11:$AK$30,$B$11:$B$30,C45)/$AL$5,"記載する期間を選択してください"))</f>
        <v>0</v>
      </c>
      <c r="D49" s="66"/>
      <c r="E49" s="74">
        <f>IF($AK$3="４週",SUMIFS($AK$11:$AK$30,$B$11:$B$30,E45)/4/$AH$5,IF($AK$3="歴月",SUMIFS($AK$11:$AK$30,$B$11:$B$30,E45)/$AL$5,"記載する期間を選択してください"))</f>
        <v>0</v>
      </c>
      <c r="F49" s="75"/>
      <c r="G49" s="75"/>
      <c r="H49" s="76"/>
      <c r="I49" s="63">
        <f>IF($AK$3="４週",SUMIFS($AK$11:$AK$30,$B$11:$B$30,I45)/4/$AH$5,IF($AK$3="歴月",SUMIFS($AK$11:$AK$30,$B$11:$B$30,I45)/$AL$5,"記載する期間を選択してください"))</f>
        <v>0</v>
      </c>
      <c r="J49" s="64"/>
      <c r="K49" s="64"/>
      <c r="L49" s="64"/>
      <c r="M49" s="64"/>
      <c r="N49" s="66"/>
      <c r="O49" s="63">
        <f>IF($AK$3="４週",SUMIFS($AK$11:$AK$30,$B$11:$B$30,O45)/4/$AH$5,IF($AK$3="歴月",SUMIFS($AK$11:$AK$30,$B$11:$B$30,O45)/$AL$5,"記載する期間を選択してください"))</f>
        <v>0</v>
      </c>
      <c r="P49" s="64"/>
      <c r="Q49" s="64"/>
      <c r="R49" s="64"/>
      <c r="S49" s="64"/>
      <c r="T49" s="66"/>
      <c r="U49" s="63">
        <f>IF($AK$3="４週",SUMIFS($AK$11:$AK$30,$B$11:$B$30,U45)/4/$AH$5,IF($AK$3="歴月",SUMIFS($AK$11:$AK$30,$B$11:$B$30,U45)/$AL$5,"記載する期間を選択してください"))</f>
        <v>0</v>
      </c>
      <c r="V49" s="64"/>
      <c r="W49" s="64"/>
      <c r="X49" s="64"/>
      <c r="Y49" s="64"/>
      <c r="Z49" s="66"/>
      <c r="AA49" s="63">
        <f>IF($AK$3="４週",SUMIFS($AK$11:$AK$30,$B$11:$B$30,AA45)/4/$AH$5,IF($AK$3="歴月",SUMIFS($AK$11:$AK$30,$B$11:$B$30,AA45)/$AL$5,"記載する期間を選択してください"))</f>
        <v>0</v>
      </c>
      <c r="AB49" s="64"/>
      <c r="AC49" s="64"/>
      <c r="AD49" s="64"/>
      <c r="AE49" s="64"/>
      <c r="AF49" s="66"/>
      <c r="AG49" s="63">
        <f>IF($AK$3="４週",SUMIFS($AK$11:$AK$30,$B$11:$B$30,AG45)/4/$AH$5,IF($AK$3="歴月",SUMIFS($AK$11:$AK$30,$B$11:$B$30,AG45)/$AL$5,"記載する期間を選択してください"))</f>
        <v>0</v>
      </c>
      <c r="AH49" s="64"/>
      <c r="AI49" s="64"/>
      <c r="AJ49" s="64"/>
      <c r="AK49" s="66"/>
      <c r="AL49" s="63">
        <f>IF($AK$3="４週",SUMIFS($AK$11:$AK$30,$B$11:$B$30,AL45)/4/$AH$5,IF($AK$3="歴月",SUMIFS($AK$11:$AK$30,$B$11:$B$30,AL45)/$AL$5,"記載する期間を選択してください"))</f>
        <v>0</v>
      </c>
      <c r="AM49" s="66"/>
      <c r="AN49" s="5"/>
    </row>
    <row r="50" spans="1:40" ht="5.15" customHeight="1">
      <c r="A50" s="5"/>
      <c r="B50" s="9"/>
      <c r="C50" s="77">
        <v>2</v>
      </c>
      <c r="D50" s="77"/>
      <c r="E50" s="77">
        <v>3</v>
      </c>
      <c r="F50" s="77"/>
      <c r="G50" s="77"/>
      <c r="H50" s="77"/>
      <c r="I50" s="77">
        <v>4</v>
      </c>
      <c r="J50" s="77"/>
      <c r="K50" s="77"/>
      <c r="L50" s="77"/>
      <c r="M50" s="77"/>
      <c r="N50" s="77"/>
      <c r="O50" s="77">
        <v>5</v>
      </c>
      <c r="P50" s="77"/>
      <c r="Q50" s="77"/>
      <c r="R50" s="77"/>
      <c r="S50" s="77"/>
      <c r="T50" s="77"/>
      <c r="U50" s="77">
        <v>6</v>
      </c>
      <c r="V50" s="77"/>
      <c r="W50" s="77"/>
      <c r="X50" s="77"/>
      <c r="Y50" s="77"/>
      <c r="Z50" s="77"/>
      <c r="AA50" s="77">
        <v>7</v>
      </c>
      <c r="AB50" s="77"/>
      <c r="AC50" s="77"/>
      <c r="AD50" s="77"/>
      <c r="AE50" s="77"/>
      <c r="AF50" s="77"/>
      <c r="AG50" s="77">
        <v>8</v>
      </c>
      <c r="AH50" s="77"/>
      <c r="AI50" s="77"/>
      <c r="AJ50" s="77"/>
      <c r="AK50" s="77"/>
      <c r="AL50" s="77">
        <v>9</v>
      </c>
      <c r="AM50" s="78"/>
      <c r="AN50" s="5"/>
    </row>
    <row r="51" spans="1:40" ht="15" customHeight="1">
      <c r="A51" s="51" t="s">
        <v>54</v>
      </c>
      <c r="B51" s="79"/>
      <c r="C51" s="80"/>
      <c r="D51" s="80"/>
      <c r="E51" s="80"/>
      <c r="F51" s="81"/>
      <c r="G51" s="80"/>
      <c r="H51" s="77"/>
      <c r="I51" s="77"/>
      <c r="J51" s="77"/>
      <c r="K51" s="77"/>
      <c r="L51" s="77"/>
      <c r="M51" s="77"/>
      <c r="N51" s="77"/>
      <c r="O51" s="77"/>
      <c r="P51" s="77"/>
      <c r="Q51" s="77"/>
      <c r="R51" s="77">
        <v>6</v>
      </c>
      <c r="S51" s="77"/>
      <c r="T51" s="77"/>
      <c r="U51" s="77"/>
      <c r="V51" s="77"/>
      <c r="W51" s="77"/>
      <c r="X51" s="77">
        <v>7</v>
      </c>
      <c r="Y51" s="77"/>
      <c r="Z51" s="77"/>
      <c r="AA51" s="77"/>
      <c r="AB51" s="77"/>
      <c r="AC51" s="77"/>
      <c r="AD51" s="77">
        <v>8</v>
      </c>
      <c r="AE51" s="77"/>
      <c r="AF51" s="77"/>
      <c r="AG51" s="82"/>
      <c r="AH51" s="82"/>
      <c r="AI51" s="82"/>
      <c r="AJ51" s="82">
        <v>9</v>
      </c>
      <c r="AK51" s="83"/>
      <c r="AL51" s="83"/>
      <c r="AM51" s="5"/>
    </row>
    <row r="52" spans="1:40" s="51" customFormat="1" ht="15" customHeight="1">
      <c r="A52" s="51" t="s">
        <v>55</v>
      </c>
      <c r="B52" s="60"/>
      <c r="C52" s="60"/>
      <c r="D52" s="60"/>
      <c r="E52" s="60"/>
      <c r="F52" s="60"/>
      <c r="G52" s="60"/>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51" customFormat="1" ht="15" customHeight="1">
      <c r="A53" s="51" t="s">
        <v>56</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57</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58</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5" customHeight="1">
      <c r="A56" s="51" t="s">
        <v>59</v>
      </c>
      <c r="B56" s="84"/>
      <c r="C56" s="51"/>
      <c r="D56" s="51"/>
      <c r="E56" s="51"/>
      <c r="F56" s="51"/>
      <c r="G56" s="51"/>
    </row>
    <row r="57" spans="1:40" ht="15" customHeight="1">
      <c r="A57" s="51" t="s">
        <v>60</v>
      </c>
      <c r="B57" s="84"/>
      <c r="C57" s="51"/>
      <c r="D57" s="51"/>
      <c r="E57" s="51"/>
      <c r="F57" s="51"/>
      <c r="G57" s="51"/>
    </row>
    <row r="58" spans="1:40" ht="15" customHeight="1">
      <c r="A58" s="51"/>
      <c r="B58" s="73" t="s">
        <v>61</v>
      </c>
      <c r="C58" s="24" t="s">
        <v>62</v>
      </c>
      <c r="D58" s="24"/>
      <c r="E58" s="24"/>
      <c r="F58" s="51"/>
      <c r="G58" s="51"/>
    </row>
    <row r="59" spans="1:40" ht="15" customHeight="1">
      <c r="A59" s="51"/>
      <c r="B59" s="85" t="s">
        <v>28</v>
      </c>
      <c r="C59" s="57" t="s">
        <v>63</v>
      </c>
      <c r="D59" s="57"/>
      <c r="E59" s="57"/>
      <c r="F59" s="51"/>
      <c r="G59" s="51"/>
    </row>
    <row r="60" spans="1:40" ht="15" customHeight="1">
      <c r="A60" s="51"/>
      <c r="B60" s="85" t="s">
        <v>30</v>
      </c>
      <c r="C60" s="57" t="s">
        <v>64</v>
      </c>
      <c r="D60" s="57"/>
      <c r="E60" s="57"/>
      <c r="F60" s="51"/>
      <c r="G60" s="51"/>
    </row>
    <row r="61" spans="1:40" ht="15" customHeight="1">
      <c r="A61" s="51"/>
      <c r="B61" s="85" t="s">
        <v>32</v>
      </c>
      <c r="C61" s="57" t="s">
        <v>65</v>
      </c>
      <c r="D61" s="57"/>
      <c r="E61" s="57"/>
      <c r="F61" s="51"/>
      <c r="G61" s="51"/>
    </row>
    <row r="62" spans="1:40" ht="15" customHeight="1">
      <c r="A62" s="51"/>
      <c r="B62" s="85" t="s">
        <v>34</v>
      </c>
      <c r="C62" s="57" t="s">
        <v>66</v>
      </c>
      <c r="D62" s="57"/>
      <c r="E62" s="57"/>
      <c r="F62" s="51"/>
      <c r="G62" s="51"/>
    </row>
    <row r="63" spans="1:40" ht="15" customHeight="1">
      <c r="A63" s="51"/>
      <c r="B63" s="51" t="s">
        <v>67</v>
      </c>
      <c r="C63" s="51"/>
      <c r="D63" s="51"/>
      <c r="E63" s="51"/>
      <c r="F63" s="51"/>
      <c r="G63" s="51"/>
    </row>
    <row r="64" spans="1:40" ht="15" customHeight="1">
      <c r="A64" s="51"/>
      <c r="B64" s="51" t="s">
        <v>68</v>
      </c>
      <c r="C64" s="51"/>
      <c r="D64" s="51"/>
      <c r="E64" s="51"/>
      <c r="F64" s="51"/>
      <c r="G64" s="51"/>
    </row>
    <row r="65" spans="1:7" ht="15" customHeight="1">
      <c r="A65" s="51"/>
      <c r="B65" s="51" t="s">
        <v>69</v>
      </c>
      <c r="C65" s="51"/>
      <c r="D65" s="51"/>
      <c r="E65" s="51"/>
      <c r="F65" s="51"/>
      <c r="G65" s="51"/>
    </row>
    <row r="66" spans="1:7" ht="15" customHeight="1">
      <c r="A66" s="51" t="s">
        <v>70</v>
      </c>
      <c r="B66" s="84"/>
      <c r="C66" s="51"/>
      <c r="D66" s="51"/>
      <c r="E66" s="51"/>
      <c r="F66" s="51"/>
      <c r="G66" s="51"/>
    </row>
    <row r="67" spans="1:7" ht="15" customHeight="1">
      <c r="A67" s="51" t="s">
        <v>71</v>
      </c>
      <c r="B67" s="84"/>
      <c r="C67" s="51"/>
      <c r="D67" s="51"/>
      <c r="E67" s="51"/>
      <c r="F67" s="51"/>
      <c r="G67" s="51"/>
    </row>
    <row r="68" spans="1:7" ht="15" customHeight="1">
      <c r="A68" s="51" t="s">
        <v>72</v>
      </c>
      <c r="B68" s="84"/>
      <c r="C68" s="51"/>
      <c r="D68" s="51"/>
      <c r="E68" s="51"/>
      <c r="F68" s="51"/>
      <c r="G68" s="51"/>
    </row>
    <row r="69" spans="1:7" ht="15" customHeight="1">
      <c r="A69" s="51" t="s">
        <v>73</v>
      </c>
      <c r="B69" s="84"/>
      <c r="C69" s="51"/>
      <c r="D69" s="51"/>
      <c r="E69" s="51"/>
      <c r="F69" s="51"/>
      <c r="G69" s="51"/>
    </row>
    <row r="70" spans="1:7" ht="15" customHeight="1">
      <c r="A70" s="51" t="s">
        <v>74</v>
      </c>
      <c r="B70" s="84"/>
      <c r="C70" s="51"/>
      <c r="D70" s="51"/>
      <c r="E70" s="51"/>
      <c r="F70" s="51"/>
      <c r="G70" s="51"/>
    </row>
    <row r="71" spans="1:7" ht="15" customHeight="1">
      <c r="A71" s="51" t="s">
        <v>75</v>
      </c>
      <c r="B71" s="84"/>
      <c r="C71" s="51"/>
      <c r="D71" s="51"/>
      <c r="E71" s="51"/>
      <c r="F71" s="51"/>
      <c r="G71" s="51"/>
    </row>
    <row r="72" spans="1:7" ht="15" customHeight="1">
      <c r="A72" s="51"/>
      <c r="B72" s="51" t="s">
        <v>76</v>
      </c>
      <c r="C72" s="51"/>
      <c r="D72" s="51"/>
      <c r="E72" s="51"/>
      <c r="F72" s="51"/>
      <c r="G72" s="51"/>
    </row>
    <row r="73" spans="1:7" ht="15" customHeight="1">
      <c r="A73" s="51"/>
      <c r="B73" s="51" t="s">
        <v>77</v>
      </c>
      <c r="C73" s="51"/>
      <c r="D73" s="51"/>
      <c r="E73" s="51"/>
      <c r="F73" s="51"/>
      <c r="G73" s="51"/>
    </row>
    <row r="74" spans="1:7" ht="15" customHeight="1">
      <c r="A74" s="51" t="s">
        <v>78</v>
      </c>
      <c r="B74" s="84"/>
      <c r="C74" s="51"/>
      <c r="D74" s="51"/>
      <c r="E74" s="51"/>
      <c r="F74" s="51"/>
      <c r="G74" s="51"/>
    </row>
    <row r="75" spans="1:7" ht="15" customHeight="1">
      <c r="A75" s="51" t="s">
        <v>79</v>
      </c>
      <c r="B75" s="84"/>
      <c r="C75" s="51"/>
      <c r="D75" s="51"/>
      <c r="E75" s="51"/>
      <c r="F75" s="51"/>
      <c r="G75" s="51"/>
    </row>
    <row r="76" spans="1:7" ht="15" customHeight="1">
      <c r="A76" s="51" t="s">
        <v>80</v>
      </c>
      <c r="B76" s="84"/>
      <c r="C76" s="51"/>
      <c r="D76" s="51"/>
      <c r="E76" s="51"/>
      <c r="F76" s="51"/>
      <c r="G76" s="51"/>
    </row>
    <row r="77" spans="1:7" ht="15" customHeight="1">
      <c r="A77" s="51" t="s">
        <v>81</v>
      </c>
      <c r="B77" s="84"/>
      <c r="C77" s="51"/>
      <c r="D77" s="51"/>
      <c r="E77" s="51"/>
      <c r="F77" s="51"/>
      <c r="G77" s="51"/>
    </row>
    <row r="78" spans="1:7" ht="15" customHeight="1">
      <c r="A78" s="51" t="s">
        <v>82</v>
      </c>
      <c r="B78" s="84"/>
      <c r="C78" s="51"/>
      <c r="D78" s="51"/>
      <c r="E78" s="51"/>
      <c r="F78" s="51"/>
      <c r="G78" s="51"/>
    </row>
    <row r="79" spans="1:7" ht="15" customHeight="1">
      <c r="A79" s="51" t="s">
        <v>83</v>
      </c>
      <c r="B79" s="84"/>
      <c r="C79" s="51"/>
      <c r="D79" s="51"/>
      <c r="E79" s="51"/>
      <c r="F79" s="51"/>
      <c r="G79" s="51"/>
    </row>
    <row r="80" spans="1:7" ht="15" customHeight="1">
      <c r="A80" s="51" t="s">
        <v>84</v>
      </c>
      <c r="B80" s="84"/>
      <c r="C80" s="51"/>
      <c r="D80" s="51"/>
      <c r="E80" s="51"/>
      <c r="F80" s="51"/>
      <c r="G80" s="51"/>
    </row>
    <row r="81" spans="1:7" ht="15" customHeight="1">
      <c r="A81" s="51" t="s">
        <v>85</v>
      </c>
      <c r="B81" s="84"/>
      <c r="C81" s="51"/>
      <c r="D81" s="51"/>
      <c r="E81" s="51"/>
      <c r="F81" s="51"/>
      <c r="G81" s="51"/>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3:B43"/>
    <mergeCell ref="C43:D43"/>
    <mergeCell ref="E43:H43"/>
    <mergeCell ref="I43:N43"/>
    <mergeCell ref="C45:D45"/>
    <mergeCell ref="E45:H45"/>
    <mergeCell ref="I45:N45"/>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7">
    <dataValidation allowBlank="1" showInputMessage="1" sqref="B11:B12" xr:uid="{33B36189-3571-40B8-8920-8D0BA34BB734}"/>
    <dataValidation type="list" allowBlank="1" showInputMessage="1" sqref="B13:B30" xr:uid="{73026F94-2C57-4C2F-B591-5AB2D59261C8}">
      <formula1>INDIRECT($AK$1)</formula1>
    </dataValidation>
    <dataValidation type="list" allowBlank="1" showInputMessage="1" showErrorMessage="1" sqref="AK3:AN3" xr:uid="{4CE760FD-1CD3-41B3-ADA8-2102BCFA39BC}">
      <formula1>"４週,歴月"</formula1>
    </dataValidation>
    <dataValidation type="list" allowBlank="1" showInputMessage="1" showErrorMessage="1" sqref="AK4:AN4" xr:uid="{58C9ECFF-FD25-42F3-ABD9-7F0C84DA0A18}">
      <formula1>"予定,実績"</formula1>
    </dataValidation>
    <dataValidation type="list" allowBlank="1" showInputMessage="1" showErrorMessage="1" sqref="C11:C30" xr:uid="{80CD28B1-6AE3-4DC5-AFD1-E4DD818531DF}">
      <formula1>"A,B,C,D"</formula1>
    </dataValidation>
    <dataValidation operator="greaterThanOrEqual" allowBlank="1" showInputMessage="1" showErrorMessage="1" sqref="I40:I41 AJ38:AJ39 AL38 I43 L40:L41" xr:uid="{7146A393-EEAA-46D9-8665-D3AFFBB69A84}"/>
    <dataValidation type="whole" operator="greaterThanOrEqual" allowBlank="1" showInputMessage="1" showErrorMessage="1" sqref="I38:I39 D38:F39 AG38:AG39 AD38:AD39 AA38:AA39 X38:X39 U38:U39 R38:R39 O38:O39 L38:L39" xr:uid="{742A1CB9-D888-4326-BD29-A724066F34F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6556-8D8D-4EB7-B4D8-837D09358930}">
  <dimension ref="A1:AQ83"/>
  <sheetViews>
    <sheetView showGridLines="0" view="pageBreakPreview" zoomScaleNormal="100" zoomScaleSheetLayoutView="100" workbookViewId="0">
      <selection activeCell="F11" sqref="F11:AJ19"/>
    </sheetView>
  </sheetViews>
  <sheetFormatPr defaultColWidth="8.25" defaultRowHeight="21" customHeight="1"/>
  <cols>
    <col min="1" max="1" width="2.58203125" style="9" customWidth="1"/>
    <col min="2" max="2" width="1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135</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40</v>
      </c>
      <c r="AI5" s="18"/>
      <c r="AJ5" s="18"/>
      <c r="AK5" s="15" t="s">
        <v>10</v>
      </c>
      <c r="AL5" s="19">
        <v>200</v>
      </c>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c r="A13" s="37">
        <v>3</v>
      </c>
      <c r="B13" s="38" t="s">
        <v>129</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c r="A14" s="37">
        <v>4</v>
      </c>
      <c r="B14" s="38" t="s">
        <v>134</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v>12</v>
      </c>
      <c r="G32" s="49">
        <v>20</v>
      </c>
      <c r="H32" s="49">
        <v>12</v>
      </c>
      <c r="I32" s="49">
        <v>20</v>
      </c>
      <c r="J32" s="49">
        <v>12</v>
      </c>
      <c r="K32" s="49">
        <v>20</v>
      </c>
      <c r="L32" s="49">
        <v>12</v>
      </c>
      <c r="M32" s="49">
        <v>20</v>
      </c>
      <c r="N32" s="49">
        <v>12</v>
      </c>
      <c r="O32" s="49">
        <v>20</v>
      </c>
      <c r="P32" s="49">
        <v>12</v>
      </c>
      <c r="Q32" s="49">
        <v>20</v>
      </c>
      <c r="R32" s="49">
        <v>12</v>
      </c>
      <c r="S32" s="49">
        <v>20</v>
      </c>
      <c r="T32" s="49">
        <v>12</v>
      </c>
      <c r="U32" s="49">
        <v>20</v>
      </c>
      <c r="V32" s="49">
        <v>12</v>
      </c>
      <c r="W32" s="49">
        <v>20</v>
      </c>
      <c r="X32" s="49">
        <v>12</v>
      </c>
      <c r="Y32" s="49">
        <v>20</v>
      </c>
      <c r="Z32" s="49">
        <v>12</v>
      </c>
      <c r="AA32" s="49">
        <v>20</v>
      </c>
      <c r="AB32" s="49">
        <v>12</v>
      </c>
      <c r="AC32" s="49">
        <v>20</v>
      </c>
      <c r="AD32" s="49">
        <v>12</v>
      </c>
      <c r="AE32" s="49">
        <v>20</v>
      </c>
      <c r="AF32" s="49">
        <v>12</v>
      </c>
      <c r="AG32" s="49">
        <v>20</v>
      </c>
      <c r="AH32" s="49">
        <v>12</v>
      </c>
      <c r="AI32" s="49">
        <v>20</v>
      </c>
      <c r="AJ32" s="49">
        <v>20</v>
      </c>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15" customHeight="1">
      <c r="A36" s="20"/>
      <c r="B36" s="20"/>
      <c r="C36" s="20"/>
      <c r="D36" s="20"/>
      <c r="E36" s="2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20"/>
      <c r="AL36" s="20"/>
      <c r="AM36" s="5"/>
    </row>
    <row r="37" spans="1:43" ht="21" customHeight="1">
      <c r="A37" s="4" t="s">
        <v>37</v>
      </c>
      <c r="B37" s="20"/>
      <c r="C37" s="20"/>
      <c r="D37" s="20"/>
      <c r="E37" s="20"/>
      <c r="F37" s="20"/>
      <c r="G37" s="51"/>
      <c r="H37" s="51"/>
      <c r="I37" s="51"/>
      <c r="J37" s="51"/>
      <c r="K37" s="51"/>
      <c r="L37" s="51"/>
      <c r="M37" s="51"/>
      <c r="N37" s="51"/>
      <c r="O37" s="51"/>
      <c r="AM37" s="20"/>
      <c r="AN37" s="5"/>
    </row>
    <row r="38" spans="1:43" ht="25" customHeight="1">
      <c r="A38" s="24"/>
      <c r="B38" s="24"/>
      <c r="C38" s="24"/>
      <c r="D38" s="52">
        <v>4</v>
      </c>
      <c r="E38" s="52">
        <v>5</v>
      </c>
      <c r="F38" s="53">
        <v>6</v>
      </c>
      <c r="G38" s="53"/>
      <c r="H38" s="53"/>
      <c r="I38" s="53">
        <v>7</v>
      </c>
      <c r="J38" s="53"/>
      <c r="K38" s="53"/>
      <c r="L38" s="53">
        <v>8</v>
      </c>
      <c r="M38" s="53"/>
      <c r="N38" s="53"/>
      <c r="O38" s="53">
        <v>9</v>
      </c>
      <c r="P38" s="53"/>
      <c r="Q38" s="53"/>
      <c r="R38" s="53">
        <v>10</v>
      </c>
      <c r="S38" s="53"/>
      <c r="T38" s="53"/>
      <c r="U38" s="53">
        <v>11</v>
      </c>
      <c r="V38" s="53"/>
      <c r="W38" s="53"/>
      <c r="X38" s="53">
        <v>12</v>
      </c>
      <c r="Y38" s="53"/>
      <c r="Z38" s="53"/>
      <c r="AA38" s="53">
        <v>1</v>
      </c>
      <c r="AB38" s="53"/>
      <c r="AC38" s="53"/>
      <c r="AD38" s="53">
        <v>2</v>
      </c>
      <c r="AE38" s="53"/>
      <c r="AF38" s="53"/>
      <c r="AG38" s="53">
        <v>3</v>
      </c>
      <c r="AH38" s="53"/>
      <c r="AI38" s="53"/>
      <c r="AJ38" s="24" t="s">
        <v>38</v>
      </c>
      <c r="AK38" s="24"/>
      <c r="AL38" s="54" t="s">
        <v>39</v>
      </c>
      <c r="AM38"/>
      <c r="AN38"/>
      <c r="AO38"/>
      <c r="AP38"/>
      <c r="AQ38"/>
    </row>
    <row r="39" spans="1:43" ht="18" customHeight="1">
      <c r="A39" s="55" t="s">
        <v>40</v>
      </c>
      <c r="B39" s="55"/>
      <c r="C39" s="55"/>
      <c r="D39" s="42">
        <v>1400</v>
      </c>
      <c r="E39" s="42">
        <v>1310</v>
      </c>
      <c r="F39" s="56">
        <v>1400</v>
      </c>
      <c r="G39" s="56"/>
      <c r="H39" s="56"/>
      <c r="I39" s="56">
        <v>1470</v>
      </c>
      <c r="J39" s="56"/>
      <c r="K39" s="56"/>
      <c r="L39" s="56">
        <v>1470</v>
      </c>
      <c r="M39" s="56"/>
      <c r="N39" s="56"/>
      <c r="O39" s="56">
        <v>1330</v>
      </c>
      <c r="P39" s="56"/>
      <c r="Q39" s="56"/>
      <c r="R39" s="56">
        <v>1400</v>
      </c>
      <c r="S39" s="56"/>
      <c r="T39" s="56"/>
      <c r="U39" s="56">
        <v>1400</v>
      </c>
      <c r="V39" s="56"/>
      <c r="W39" s="56"/>
      <c r="X39" s="56">
        <v>1330</v>
      </c>
      <c r="Y39" s="56"/>
      <c r="Z39" s="56"/>
      <c r="AA39" s="56">
        <v>1330</v>
      </c>
      <c r="AB39" s="56"/>
      <c r="AC39" s="56"/>
      <c r="AD39" s="56">
        <v>1330</v>
      </c>
      <c r="AE39" s="56"/>
      <c r="AF39" s="56"/>
      <c r="AG39" s="56">
        <v>1400</v>
      </c>
      <c r="AH39" s="56"/>
      <c r="AI39" s="56"/>
      <c r="AJ39" s="57">
        <f>SUM(D39:AI39)</f>
        <v>16570</v>
      </c>
      <c r="AK39" s="57"/>
      <c r="AL39" s="58">
        <f>ROUNDUP(AJ39/AJ40,1)</f>
        <v>70</v>
      </c>
      <c r="AM39"/>
      <c r="AN39"/>
      <c r="AO39"/>
      <c r="AP39"/>
      <c r="AQ39"/>
    </row>
    <row r="40" spans="1:43" ht="18" customHeight="1">
      <c r="A40" s="55" t="s">
        <v>41</v>
      </c>
      <c r="B40" s="55"/>
      <c r="C40" s="55"/>
      <c r="D40" s="42">
        <v>20</v>
      </c>
      <c r="E40" s="42">
        <v>19</v>
      </c>
      <c r="F40" s="56">
        <v>20</v>
      </c>
      <c r="G40" s="56"/>
      <c r="H40" s="56"/>
      <c r="I40" s="56">
        <v>21</v>
      </c>
      <c r="J40" s="56"/>
      <c r="K40" s="56"/>
      <c r="L40" s="56">
        <v>21</v>
      </c>
      <c r="M40" s="56"/>
      <c r="N40" s="56"/>
      <c r="O40" s="56">
        <v>19</v>
      </c>
      <c r="P40" s="56"/>
      <c r="Q40" s="56"/>
      <c r="R40" s="56">
        <v>20</v>
      </c>
      <c r="S40" s="56"/>
      <c r="T40" s="56"/>
      <c r="U40" s="56">
        <v>20</v>
      </c>
      <c r="V40" s="56"/>
      <c r="W40" s="56"/>
      <c r="X40" s="56">
        <v>19</v>
      </c>
      <c r="Y40" s="56"/>
      <c r="Z40" s="56"/>
      <c r="AA40" s="56">
        <v>19</v>
      </c>
      <c r="AB40" s="56"/>
      <c r="AC40" s="56"/>
      <c r="AD40" s="56">
        <v>19</v>
      </c>
      <c r="AE40" s="56"/>
      <c r="AF40" s="56"/>
      <c r="AG40" s="56">
        <v>20</v>
      </c>
      <c r="AH40" s="56"/>
      <c r="AI40" s="56"/>
      <c r="AJ40" s="57">
        <f>+SUM(D40:AI40)</f>
        <v>237</v>
      </c>
      <c r="AK40" s="57"/>
      <c r="AL40" s="59"/>
      <c r="AM40"/>
      <c r="AN40"/>
      <c r="AO40"/>
      <c r="AP40"/>
      <c r="AQ40"/>
    </row>
    <row r="41" spans="1:43" ht="5.15" customHeight="1">
      <c r="A41" s="60"/>
      <c r="B41" s="60"/>
      <c r="C41" s="60"/>
      <c r="D41"/>
      <c r="E41"/>
      <c r="F41"/>
      <c r="G41"/>
      <c r="H4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61"/>
      <c r="AK41" s="51"/>
      <c r="AL41" s="20"/>
      <c r="AM41" s="20"/>
      <c r="AN41" s="5"/>
    </row>
    <row r="42" spans="1:43" ht="18" customHeight="1">
      <c r="A42" s="4" t="s">
        <v>42</v>
      </c>
      <c r="B42" s="51"/>
      <c r="D42" s="51"/>
      <c r="E42" s="51"/>
      <c r="F42" s="51"/>
      <c r="G42" s="51"/>
      <c r="H42" s="51"/>
      <c r="I42"/>
      <c r="J42"/>
      <c r="K42"/>
      <c r="L42"/>
      <c r="M42"/>
      <c r="N42"/>
      <c r="O42" s="51"/>
      <c r="P42" s="51"/>
      <c r="Q42" s="51"/>
      <c r="R42" s="51"/>
      <c r="S42" s="51"/>
      <c r="T42" s="51"/>
      <c r="U42" s="51"/>
      <c r="V42" s="51"/>
      <c r="W42" s="20"/>
      <c r="X42" s="51"/>
      <c r="Y42" s="51"/>
      <c r="Z42" s="51"/>
      <c r="AA42" s="51"/>
      <c r="AB42" s="51"/>
      <c r="AC42" s="51"/>
      <c r="AD42" s="51"/>
      <c r="AE42" s="51"/>
      <c r="AF42" s="51"/>
      <c r="AG42" s="51"/>
      <c r="AH42" s="51"/>
      <c r="AI42" s="51"/>
      <c r="AJ42" s="61"/>
      <c r="AK42" s="51"/>
      <c r="AL42" s="20"/>
      <c r="AM42" s="20"/>
      <c r="AN42" s="5"/>
    </row>
    <row r="43" spans="1:43" ht="25" customHeight="1">
      <c r="A43" s="24" t="s">
        <v>43</v>
      </c>
      <c r="B43" s="24"/>
      <c r="C43" s="24" t="s">
        <v>29</v>
      </c>
      <c r="D43" s="24"/>
      <c r="E43" s="28" t="s">
        <v>130</v>
      </c>
      <c r="F43" s="28"/>
      <c r="G43" s="28"/>
      <c r="H43" s="28"/>
      <c r="I43"/>
      <c r="J43"/>
      <c r="K43"/>
      <c r="L43"/>
      <c r="M43"/>
      <c r="N43"/>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18" customHeight="1">
      <c r="A44" s="28" t="s">
        <v>45</v>
      </c>
      <c r="B44" s="28"/>
      <c r="C44" s="62">
        <f>ROUNDDOWN(IF(AL39&lt;=60,1,1+ROUNDUP((AL39-60)/40,0)),1)</f>
        <v>2</v>
      </c>
      <c r="D44" s="62"/>
      <c r="E44" s="62">
        <f>ROUNDDOWN(AL39/10,1)</f>
        <v>7</v>
      </c>
      <c r="F44" s="62"/>
      <c r="G44" s="62"/>
      <c r="H44" s="62"/>
      <c r="I44"/>
      <c r="J44"/>
      <c r="K44"/>
      <c r="L44"/>
      <c r="M44"/>
      <c r="N44"/>
      <c r="O44"/>
      <c r="P44"/>
      <c r="Q44"/>
      <c r="R44"/>
      <c r="S44"/>
      <c r="T44"/>
      <c r="U44"/>
      <c r="W44" s="20"/>
      <c r="X44" s="51"/>
      <c r="Y44" s="51"/>
      <c r="Z44" s="51"/>
      <c r="AA44" s="51"/>
      <c r="AB44" s="51"/>
      <c r="AC44" s="51"/>
      <c r="AD44" s="51"/>
      <c r="AE44" s="51"/>
      <c r="AF44" s="51"/>
      <c r="AG44" s="51"/>
      <c r="AH44" s="51"/>
      <c r="AI44" s="51"/>
      <c r="AJ44" s="61"/>
      <c r="AK44" s="51"/>
      <c r="AL44" s="20"/>
      <c r="AM44" s="20"/>
      <c r="AN44" s="5"/>
    </row>
    <row r="45" spans="1:43" ht="5.15" customHeight="1">
      <c r="A45" s="60"/>
      <c r="B45" s="60"/>
      <c r="C45" s="60"/>
      <c r="D45" s="60"/>
      <c r="E45" s="60"/>
      <c r="F45" s="60"/>
      <c r="G45" s="60"/>
      <c r="H45" s="60"/>
      <c r="I45" s="60"/>
      <c r="J45" s="51"/>
      <c r="K45" s="51"/>
      <c r="L45" s="51"/>
      <c r="M45" s="61"/>
      <c r="N45" s="51"/>
      <c r="O45" s="51"/>
      <c r="P45" s="51"/>
      <c r="Q45"/>
      <c r="W45" s="20"/>
      <c r="X45" s="51"/>
      <c r="Y45" s="51"/>
      <c r="Z45" s="51"/>
      <c r="AA45" s="51"/>
      <c r="AB45" s="51"/>
      <c r="AC45" s="51"/>
      <c r="AD45" s="51"/>
      <c r="AE45" s="51"/>
      <c r="AF45" s="51"/>
      <c r="AG45" s="51"/>
      <c r="AH45" s="51"/>
      <c r="AI45" s="51"/>
      <c r="AJ45" s="61"/>
      <c r="AK45" s="51"/>
      <c r="AL45" s="20"/>
      <c r="AM45" s="20"/>
      <c r="AN45" s="5"/>
    </row>
    <row r="46" spans="1:43" ht="21" customHeight="1">
      <c r="A46" s="4" t="s">
        <v>46</v>
      </c>
      <c r="B46" s="9"/>
      <c r="C46" s="10"/>
      <c r="D46" s="10"/>
      <c r="E46" s="10"/>
      <c r="F46" s="10"/>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10"/>
      <c r="AM46" s="10"/>
      <c r="AN46" s="5"/>
    </row>
    <row r="47" spans="1:43" ht="25" customHeight="1">
      <c r="A47" s="5"/>
      <c r="B47" s="20"/>
      <c r="C47" s="63" t="str">
        <f>IF(VLOOKUP($AK$1,[1]選択肢!$A$1:$J$32,C52,FALSE)=0,"-",VLOOKUP($AK$1,[1]選択肢!$A$1:$J$32,C52,FALSE))</f>
        <v>管理者</v>
      </c>
      <c r="D47" s="64"/>
      <c r="E47" s="65" t="str">
        <f>IF(VLOOKUP($AK$1,[1]選択肢!$A$1:$J$32,E52,FALSE)=0,"-",VLOOKUP($AK$1,[1]選択肢!$A$1:$J$32,E52,FALSE))</f>
        <v>サービス管理責任者</v>
      </c>
      <c r="F47" s="65"/>
      <c r="G47" s="65"/>
      <c r="H47" s="65"/>
      <c r="I47" s="63" t="str">
        <f>IF(VLOOKUP($AK$1,[1]選択肢!$A$1:$J$32,I52,FALSE)=0,"-",VLOOKUP($AK$1,[1]選択肢!$A$1:$J$32,I52,FALSE))</f>
        <v>職業指導員</v>
      </c>
      <c r="J47" s="64"/>
      <c r="K47" s="64"/>
      <c r="L47" s="64"/>
      <c r="M47" s="64"/>
      <c r="N47" s="66"/>
      <c r="O47" s="63" t="str">
        <f>IF(VLOOKUP($AK$1,[1]選択肢!$A$1:$J$32,O52,FALSE)=0,"-",VLOOKUP($AK$1,[1]選択肢!$A$1:$J$32,O52,FALSE))</f>
        <v>生活支援員</v>
      </c>
      <c r="P47" s="64"/>
      <c r="Q47" s="64"/>
      <c r="R47" s="64"/>
      <c r="S47" s="64"/>
      <c r="T47" s="66"/>
      <c r="U47" s="63" t="str">
        <f>IF(VLOOKUP($AK$1,[1]選択肢!$A$1:$J$32,U52,FALSE)=0,"-",VLOOKUP($AK$1,[1]選択肢!$A$1:$J$32,U52,FALSE))</f>
        <v>-</v>
      </c>
      <c r="V47" s="64"/>
      <c r="W47" s="64"/>
      <c r="X47" s="64"/>
      <c r="Y47" s="64"/>
      <c r="Z47" s="66"/>
      <c r="AA47" s="63" t="str">
        <f>IF(VLOOKUP($AK$1,[1]選択肢!$A$1:$J$32,AA52,FALSE)=0,"-",VLOOKUP($AK$1,[1]選択肢!$A$1:$J$32,AA52,FALSE))</f>
        <v>-</v>
      </c>
      <c r="AB47" s="64"/>
      <c r="AC47" s="64"/>
      <c r="AD47" s="64"/>
      <c r="AE47" s="64"/>
      <c r="AF47" s="66"/>
      <c r="AG47" s="65" t="str">
        <f>IF(VLOOKUP($AK$1,[1]選択肢!$A$1:$J$32,AG52,FALSE)=0,"-",VLOOKUP($AK$1,[1]選択肢!$A$1:$J$32,AG52,FALSE))</f>
        <v>-</v>
      </c>
      <c r="AH47" s="65"/>
      <c r="AI47" s="65"/>
      <c r="AJ47" s="65"/>
      <c r="AK47" s="65"/>
      <c r="AL47" s="65" t="str">
        <f>IF(VLOOKUP($AK$1,[1]選択肢!$A$1:$J$32,AL52,FALSE)=0,"-",VLOOKUP($AK$1,[1]選択肢!$A$1:$J$32,AL52,FALSE))</f>
        <v>-</v>
      </c>
      <c r="AM47" s="65"/>
      <c r="AN47" s="5"/>
    </row>
    <row r="48" spans="1:43" ht="18" customHeight="1">
      <c r="A48" s="5"/>
      <c r="B48" s="20"/>
      <c r="C48" s="67" t="s">
        <v>47</v>
      </c>
      <c r="D48" s="67" t="s">
        <v>48</v>
      </c>
      <c r="E48" s="68" t="s">
        <v>47</v>
      </c>
      <c r="F48" s="69" t="s">
        <v>48</v>
      </c>
      <c r="G48" s="69"/>
      <c r="H48" s="69"/>
      <c r="I48" s="70" t="s">
        <v>47</v>
      </c>
      <c r="J48" s="71"/>
      <c r="K48" s="72"/>
      <c r="L48" s="70" t="s">
        <v>48</v>
      </c>
      <c r="M48" s="71"/>
      <c r="N48" s="72"/>
      <c r="O48" s="70" t="s">
        <v>47</v>
      </c>
      <c r="P48" s="71"/>
      <c r="Q48" s="72"/>
      <c r="R48" s="70" t="s">
        <v>48</v>
      </c>
      <c r="S48" s="71"/>
      <c r="T48" s="72"/>
      <c r="U48" s="70" t="s">
        <v>47</v>
      </c>
      <c r="V48" s="71"/>
      <c r="W48" s="72"/>
      <c r="X48" s="70" t="s">
        <v>48</v>
      </c>
      <c r="Y48" s="71"/>
      <c r="Z48" s="72"/>
      <c r="AA48" s="70" t="s">
        <v>47</v>
      </c>
      <c r="AB48" s="71"/>
      <c r="AC48" s="72"/>
      <c r="AD48" s="70" t="s">
        <v>48</v>
      </c>
      <c r="AE48" s="71"/>
      <c r="AF48" s="72"/>
      <c r="AG48" s="70" t="s">
        <v>47</v>
      </c>
      <c r="AH48" s="71"/>
      <c r="AI48" s="72"/>
      <c r="AJ48" s="70" t="s">
        <v>48</v>
      </c>
      <c r="AK48" s="72"/>
      <c r="AL48" s="68" t="s">
        <v>49</v>
      </c>
      <c r="AM48" s="68" t="s">
        <v>50</v>
      </c>
      <c r="AN48" s="5"/>
    </row>
    <row r="49" spans="1:40" ht="18" customHeight="1">
      <c r="A49" s="5"/>
      <c r="B49" s="73" t="s">
        <v>51</v>
      </c>
      <c r="C49" s="68">
        <f>COUNTIFS($B$11:$B$30,C$47,$C$11:$C$30,"A",$E$11:$E$30,"*")</f>
        <v>1</v>
      </c>
      <c r="D49" s="68">
        <f>COUNTIFS($B$11:$B$30,C$47,$C$11:$C$30,"B",$E$11:$E$30,"*")</f>
        <v>0</v>
      </c>
      <c r="E49" s="68">
        <f>COUNTIFS($B$11:$B$30,E$47,$C$11:$C$30,"A",$E$11:$E$30,"*")</f>
        <v>0</v>
      </c>
      <c r="F49" s="70">
        <f>COUNTIFS($B$11:$B$30,E$47,$C$11:$C$30,"B",$E$11:$E$30,"*")</f>
        <v>1</v>
      </c>
      <c r="G49" s="71"/>
      <c r="H49" s="72"/>
      <c r="I49" s="70">
        <f>COUNTIFS($B$11:$B$30,I$47,$C$11:$C$30,"A",$E$11:$E$30,"*")</f>
        <v>0</v>
      </c>
      <c r="J49" s="71"/>
      <c r="K49" s="72"/>
      <c r="L49" s="70">
        <f>COUNTIFS($B$11:$B$30,I$47,$C$11:$C$30,"B",$E$11:$E$30,"*")</f>
        <v>0</v>
      </c>
      <c r="M49" s="71"/>
      <c r="N49" s="72"/>
      <c r="O49" s="70">
        <f>COUNTIFS($B$11:$B$30,O$47,$C$11:$C$30,"A",$E$11:$E$30,"*")</f>
        <v>0</v>
      </c>
      <c r="P49" s="71"/>
      <c r="Q49" s="72"/>
      <c r="R49" s="70">
        <f>COUNTIFS($B$11:$B$30,O$47,$C$11:$C$30,"B",$E$11:$E$30,"*")</f>
        <v>0</v>
      </c>
      <c r="S49" s="71"/>
      <c r="T49" s="72"/>
      <c r="U49" s="70">
        <f>COUNTIFS($B$11:$B$30,U$47,$C$11:$C$30,"A",$E$11:$E$30,"*")</f>
        <v>0</v>
      </c>
      <c r="V49" s="71"/>
      <c r="W49" s="72"/>
      <c r="X49" s="70">
        <f>COUNTIFS($B$11:$B$30,U$47,$C$11:$C$30,"B",$E$11:$E$30,"*")</f>
        <v>0</v>
      </c>
      <c r="Y49" s="71"/>
      <c r="Z49" s="72"/>
      <c r="AA49" s="70">
        <f>COUNTIFS($B$11:$B$30,AA$47,$C$11:$C$30,"A",$E$11:$E$30,"*")</f>
        <v>0</v>
      </c>
      <c r="AB49" s="71"/>
      <c r="AC49" s="72"/>
      <c r="AD49" s="70">
        <f>COUNTIFS($B$11:$B$30,AA$47,$C$11:$C$30,"B",$E$11:$E$30,"*")</f>
        <v>0</v>
      </c>
      <c r="AE49" s="71"/>
      <c r="AF49" s="72"/>
      <c r="AG49" s="70">
        <f>COUNTIFS($B$11:$B$30,AG$47,$C$11:$C$30,"A",$E$11:$E$30,"*")</f>
        <v>0</v>
      </c>
      <c r="AH49" s="71"/>
      <c r="AI49" s="72"/>
      <c r="AJ49" s="70">
        <f>COUNTIFS($B$11:$B$30,AG$47,$C$11:$C$30,"B",$E$11:$E$30,"*")</f>
        <v>0</v>
      </c>
      <c r="AK49" s="72"/>
      <c r="AL49" s="68">
        <f>COUNTIFS($B$11:$B$30,AL$47,$C$11:$C$30,"A",$E$11:$E$30,"*")</f>
        <v>0</v>
      </c>
      <c r="AM49" s="68">
        <f>COUNTIFS($B$11:$B$30,AL$47,$C$11:$C$30,"B",$E$11:$E$30,"*")</f>
        <v>0</v>
      </c>
      <c r="AN49" s="5"/>
    </row>
    <row r="50" spans="1:40" ht="18" customHeight="1">
      <c r="A50" s="5"/>
      <c r="B50" s="54" t="s">
        <v>52</v>
      </c>
      <c r="C50" s="68">
        <f>COUNTIFS($B$11:$B$30,C$47,$C$11:$C$30,"C",$E$11:$E$30,"*")</f>
        <v>0</v>
      </c>
      <c r="D50" s="68">
        <f>COUNTIFS($B$11:$B$30,C$47,$C$11:$C$30,"D",$E$11:$E$30,"*")</f>
        <v>0</v>
      </c>
      <c r="E50" s="68">
        <f>COUNTIFS($B$11:$B$30,E$47,$C$11:$C$30,"C",$E$11:$E$30,"*")</f>
        <v>0</v>
      </c>
      <c r="F50" s="70">
        <f>COUNTIFS($B$11:$B$30,E$47,$C$11:$C$30,"D",$E$11:$E$30,"*")</f>
        <v>0</v>
      </c>
      <c r="G50" s="71"/>
      <c r="H50" s="72"/>
      <c r="I50" s="70">
        <f>COUNTIFS($B$11:$B$30,I$47,$C$11:$C$30,"C",$E$11:$E$30,"*")</f>
        <v>1</v>
      </c>
      <c r="J50" s="71"/>
      <c r="K50" s="72"/>
      <c r="L50" s="70">
        <f>COUNTIFS($B$11:$B$30,I$47,$C$11:$C$30,"D",$E$11:$E$30,"*")</f>
        <v>0</v>
      </c>
      <c r="M50" s="71"/>
      <c r="N50" s="72"/>
      <c r="O50" s="70">
        <f>COUNTIFS($B$11:$B$30,O$47,$C$11:$C$30,"C",$E$11:$E$30,"*")</f>
        <v>0</v>
      </c>
      <c r="P50" s="71"/>
      <c r="Q50" s="72"/>
      <c r="R50" s="70">
        <f>COUNTIFS($B$11:$B$30,O$47,$C$11:$C$30,"D",$E$11:$E$30,"*")</f>
        <v>1</v>
      </c>
      <c r="S50" s="71"/>
      <c r="T50" s="72"/>
      <c r="U50" s="70">
        <f>COUNTIFS($B$11:$B$30,U$47,$C$11:$C$30,"C",$E$11:$E$30,"*")</f>
        <v>0</v>
      </c>
      <c r="V50" s="71"/>
      <c r="W50" s="72"/>
      <c r="X50" s="70">
        <f>COUNTIFS($B$11:$B$30,U$47,$C$11:$C$30,"D",$E$11:$E$30,"*")</f>
        <v>0</v>
      </c>
      <c r="Y50" s="71"/>
      <c r="Z50" s="72"/>
      <c r="AA50" s="70">
        <f>COUNTIFS($B$11:$B$30,AA$47,$C$11:$C$30,"C",$E$11:$E$30,"*")</f>
        <v>0</v>
      </c>
      <c r="AB50" s="71"/>
      <c r="AC50" s="72"/>
      <c r="AD50" s="70">
        <f>COUNTIFS($B$11:$B$30,AA$47,$C$11:$C$30,"D",$E$11:$E$30,"*")</f>
        <v>0</v>
      </c>
      <c r="AE50" s="71"/>
      <c r="AF50" s="72"/>
      <c r="AG50" s="70">
        <f>COUNTIFS($B$11:$B$30,AG$47,$C$11:$C$30,"C",$E$11:$E$30,"*")</f>
        <v>0</v>
      </c>
      <c r="AH50" s="71"/>
      <c r="AI50" s="72"/>
      <c r="AJ50" s="70">
        <f>COUNTIFS($B$11:$B$30,AG$47,$C$11:$C$30,"D",$E$11:$E$30,"*")</f>
        <v>0</v>
      </c>
      <c r="AK50" s="72"/>
      <c r="AL50" s="68">
        <f>COUNTIFS($B$11:$B$30,AL$47,$C$11:$C$30,"C",$E$11:$E$30,"*")</f>
        <v>0</v>
      </c>
      <c r="AM50" s="68">
        <f>COUNTIFS($B$11:$B$30,AL$47,$C$11:$C$30,"D",$E$11:$E$30,"*")</f>
        <v>0</v>
      </c>
      <c r="AN50" s="5"/>
    </row>
    <row r="51" spans="1:40" ht="25" customHeight="1">
      <c r="A51" s="5"/>
      <c r="B51" s="54" t="s">
        <v>53</v>
      </c>
      <c r="C51" s="63">
        <f>IF($AK$3="４週",SUMIFS($AK$11:$AK$30,$B$11:$B$30,C47)/4/$AH$5,IF($AK$3="歴月",SUMIFS($AK$11:$AK$30,$B$11:$B$30,C47)/$AL$5,"記載する期間を選択してください"))</f>
        <v>0</v>
      </c>
      <c r="D51" s="66"/>
      <c r="E51" s="63">
        <f>IF($AK$3="４週",SUMIFS($AK$11:$AK$30,$B$11:$B$30,E47)/4/$AH$5,IF($AK$3="歴月",SUMIFS($AK$11:$AK$30,$B$11:$B$30,E47)/$AL$5,"記載する期間を選択してください"))</f>
        <v>0</v>
      </c>
      <c r="F51" s="64"/>
      <c r="G51" s="64"/>
      <c r="H51" s="66"/>
      <c r="I51" s="63">
        <f>IF($AK$3="４週",SUMIFS($AK$11:$AK$30,$B$11:$B$30,I47)/4/$AH$5,IF($AK$3="歴月",SUMIFS($AK$11:$AK$30,$B$11:$B$30,I47)/$AL$5,"記載する期間を選択してください"))</f>
        <v>0</v>
      </c>
      <c r="J51" s="64"/>
      <c r="K51" s="64"/>
      <c r="L51" s="64"/>
      <c r="M51" s="64"/>
      <c r="N51" s="66"/>
      <c r="O51" s="63">
        <f>IF($AK$3="４週",SUMIFS($AK$11:$AK$30,$B$11:$B$30,O47)/4/$AH$5,IF($AK$3="歴月",SUMIFS($AK$11:$AK$30,$B$11:$B$30,O47)/$AL$5,"記載する期間を選択してください"))</f>
        <v>0</v>
      </c>
      <c r="P51" s="64"/>
      <c r="Q51" s="64"/>
      <c r="R51" s="64"/>
      <c r="S51" s="64"/>
      <c r="T51" s="66"/>
      <c r="U51" s="63">
        <f>IF($AK$3="４週",SUMIFS($AK$11:$AK$30,$B$11:$B$30,U47)/4/$AH$5,IF($AK$3="歴月",SUMIFS($AK$11:$AK$30,$B$11:$B$30,U47)/$AL$5,"記載する期間を選択してください"))</f>
        <v>0</v>
      </c>
      <c r="V51" s="64"/>
      <c r="W51" s="64"/>
      <c r="X51" s="64"/>
      <c r="Y51" s="64"/>
      <c r="Z51" s="66"/>
      <c r="AA51" s="63">
        <f>IF($AK$3="４週",SUMIFS($AK$11:$AK$30,$B$11:$B$30,AA47)/4/$AH$5,IF($AK$3="歴月",SUMIFS($AK$11:$AK$30,$B$11:$B$30,AA47)/$AL$5,"記載する期間を選択してください"))</f>
        <v>0</v>
      </c>
      <c r="AB51" s="64"/>
      <c r="AC51" s="64"/>
      <c r="AD51" s="64"/>
      <c r="AE51" s="64"/>
      <c r="AF51" s="66"/>
      <c r="AG51" s="63">
        <f>IF($AK$3="４週",SUMIFS($AK$11:$AK$30,$B$11:$B$30,AG47)/4/$AH$5,IF($AK$3="歴月",SUMIFS($AK$11:$AK$30,$B$11:$B$30,AG47)/$AL$5,"記載する期間を選択してください"))</f>
        <v>0</v>
      </c>
      <c r="AH51" s="64"/>
      <c r="AI51" s="64"/>
      <c r="AJ51" s="64"/>
      <c r="AK51" s="66"/>
      <c r="AL51" s="63">
        <f>IF($AK$3="４週",SUMIFS($AK$11:$AK$30,$B$11:$B$30,AL47)/4/$AH$5,IF($AK$3="歴月",SUMIFS($AK$11:$AK$30,$B$11:$B$30,AL47)/$AL$5,"記載する期間を選択してください"))</f>
        <v>0</v>
      </c>
      <c r="AM51" s="66"/>
      <c r="AN51" s="5"/>
    </row>
    <row r="52" spans="1:40" ht="5.15" customHeight="1">
      <c r="A52" s="5"/>
      <c r="B52" s="9"/>
      <c r="C52" s="77">
        <v>2</v>
      </c>
      <c r="D52" s="77"/>
      <c r="E52" s="77">
        <v>3</v>
      </c>
      <c r="F52" s="77"/>
      <c r="G52" s="77"/>
      <c r="H52" s="77"/>
      <c r="I52" s="77">
        <v>4</v>
      </c>
      <c r="J52" s="77"/>
      <c r="K52" s="77"/>
      <c r="L52" s="77"/>
      <c r="M52" s="77"/>
      <c r="N52" s="77"/>
      <c r="O52" s="77">
        <v>5</v>
      </c>
      <c r="P52" s="77"/>
      <c r="Q52" s="77"/>
      <c r="R52" s="77"/>
      <c r="S52" s="77"/>
      <c r="T52" s="77"/>
      <c r="U52" s="77">
        <v>6</v>
      </c>
      <c r="V52" s="77"/>
      <c r="W52" s="77"/>
      <c r="X52" s="77"/>
      <c r="Y52" s="77"/>
      <c r="Z52" s="77"/>
      <c r="AA52" s="77">
        <v>7</v>
      </c>
      <c r="AB52" s="77"/>
      <c r="AC52" s="77"/>
      <c r="AD52" s="77"/>
      <c r="AE52" s="77"/>
      <c r="AF52" s="77"/>
      <c r="AG52" s="77">
        <v>8</v>
      </c>
      <c r="AH52" s="77"/>
      <c r="AI52" s="77"/>
      <c r="AJ52" s="77"/>
      <c r="AK52" s="77"/>
      <c r="AL52" s="77">
        <v>9</v>
      </c>
      <c r="AM52" s="78"/>
      <c r="AN52" s="5"/>
    </row>
    <row r="53" spans="1:40" ht="15" customHeight="1">
      <c r="A53" s="51" t="s">
        <v>54</v>
      </c>
      <c r="B53" s="79"/>
      <c r="C53" s="80"/>
      <c r="D53" s="80"/>
      <c r="E53" s="80"/>
      <c r="F53" s="81"/>
      <c r="G53" s="80"/>
      <c r="H53" s="77"/>
      <c r="I53" s="77"/>
      <c r="J53" s="77"/>
      <c r="K53" s="77"/>
      <c r="L53" s="77"/>
      <c r="M53" s="77"/>
      <c r="N53" s="77"/>
      <c r="O53" s="77"/>
      <c r="P53" s="77"/>
      <c r="Q53" s="77"/>
      <c r="R53" s="77">
        <v>6</v>
      </c>
      <c r="S53" s="77"/>
      <c r="T53" s="77"/>
      <c r="U53" s="77"/>
      <c r="V53" s="77"/>
      <c r="W53" s="77"/>
      <c r="X53" s="77">
        <v>7</v>
      </c>
      <c r="Y53" s="77"/>
      <c r="Z53" s="77"/>
      <c r="AA53" s="77"/>
      <c r="AB53" s="77"/>
      <c r="AC53" s="77"/>
      <c r="AD53" s="77">
        <v>8</v>
      </c>
      <c r="AE53" s="77"/>
      <c r="AF53" s="77"/>
      <c r="AG53" s="82"/>
      <c r="AH53" s="82"/>
      <c r="AI53" s="82"/>
      <c r="AJ53" s="82">
        <v>9</v>
      </c>
      <c r="AK53" s="83"/>
      <c r="AL53" s="83"/>
      <c r="AM53" s="5"/>
    </row>
    <row r="54" spans="1:40" s="51" customFormat="1" ht="15" customHeight="1">
      <c r="A54" s="51" t="s">
        <v>55</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56</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57</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s="51" customFormat="1" ht="15" customHeight="1">
      <c r="A57" s="51" t="s">
        <v>58</v>
      </c>
      <c r="B57" s="60"/>
      <c r="C57" s="60"/>
      <c r="D57" s="60"/>
      <c r="E57" s="60"/>
      <c r="F57" s="60"/>
      <c r="G57" s="60"/>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40" ht="15" customHeight="1">
      <c r="A58" s="51" t="s">
        <v>59</v>
      </c>
      <c r="B58" s="84"/>
      <c r="C58" s="51"/>
      <c r="D58" s="51"/>
      <c r="E58" s="51"/>
      <c r="F58" s="51"/>
      <c r="G58" s="51"/>
    </row>
    <row r="59" spans="1:40" ht="15" customHeight="1">
      <c r="A59" s="51" t="s">
        <v>60</v>
      </c>
      <c r="B59" s="84"/>
      <c r="C59" s="51"/>
      <c r="D59" s="51"/>
      <c r="E59" s="51"/>
      <c r="F59" s="51"/>
      <c r="G59" s="51"/>
    </row>
    <row r="60" spans="1:40" ht="15" customHeight="1">
      <c r="A60" s="51"/>
      <c r="B60" s="73" t="s">
        <v>61</v>
      </c>
      <c r="C60" s="24" t="s">
        <v>62</v>
      </c>
      <c r="D60" s="24"/>
      <c r="E60" s="24"/>
      <c r="F60" s="51"/>
      <c r="G60" s="51"/>
    </row>
    <row r="61" spans="1:40" ht="15" customHeight="1">
      <c r="A61" s="51"/>
      <c r="B61" s="85" t="s">
        <v>28</v>
      </c>
      <c r="C61" s="57" t="s">
        <v>63</v>
      </c>
      <c r="D61" s="57"/>
      <c r="E61" s="57"/>
      <c r="F61" s="51"/>
      <c r="G61" s="51"/>
    </row>
    <row r="62" spans="1:40" ht="15" customHeight="1">
      <c r="A62" s="51"/>
      <c r="B62" s="85" t="s">
        <v>30</v>
      </c>
      <c r="C62" s="57" t="s">
        <v>64</v>
      </c>
      <c r="D62" s="57"/>
      <c r="E62" s="57"/>
      <c r="F62" s="51"/>
      <c r="G62" s="51"/>
    </row>
    <row r="63" spans="1:40" ht="15" customHeight="1">
      <c r="A63" s="51"/>
      <c r="B63" s="85" t="s">
        <v>32</v>
      </c>
      <c r="C63" s="57" t="s">
        <v>65</v>
      </c>
      <c r="D63" s="57"/>
      <c r="E63" s="57"/>
      <c r="F63" s="51"/>
      <c r="G63" s="51"/>
    </row>
    <row r="64" spans="1:40" ht="15" customHeight="1">
      <c r="A64" s="51"/>
      <c r="B64" s="85" t="s">
        <v>34</v>
      </c>
      <c r="C64" s="57" t="s">
        <v>66</v>
      </c>
      <c r="D64" s="57"/>
      <c r="E64" s="57"/>
      <c r="F64" s="51"/>
      <c r="G64" s="51"/>
    </row>
    <row r="65" spans="1:7" ht="15" customHeight="1">
      <c r="A65" s="51"/>
      <c r="B65" s="51" t="s">
        <v>67</v>
      </c>
      <c r="C65" s="51"/>
      <c r="D65" s="51"/>
      <c r="E65" s="51"/>
      <c r="F65" s="51"/>
      <c r="G65" s="51"/>
    </row>
    <row r="66" spans="1:7" ht="15" customHeight="1">
      <c r="A66" s="51"/>
      <c r="B66" s="51" t="s">
        <v>68</v>
      </c>
      <c r="C66" s="51"/>
      <c r="D66" s="51"/>
      <c r="E66" s="51"/>
      <c r="F66" s="51"/>
      <c r="G66" s="51"/>
    </row>
    <row r="67" spans="1:7" ht="15" customHeight="1">
      <c r="A67" s="51"/>
      <c r="B67" s="51" t="s">
        <v>69</v>
      </c>
      <c r="C67" s="51"/>
      <c r="D67" s="51"/>
      <c r="E67" s="51"/>
      <c r="F67" s="51"/>
      <c r="G67" s="51"/>
    </row>
    <row r="68" spans="1:7" ht="15" customHeight="1">
      <c r="A68" s="51" t="s">
        <v>70</v>
      </c>
      <c r="B68" s="84"/>
      <c r="C68" s="51"/>
      <c r="D68" s="51"/>
      <c r="E68" s="51"/>
      <c r="F68" s="51"/>
      <c r="G68" s="51"/>
    </row>
    <row r="69" spans="1:7" ht="15" customHeight="1">
      <c r="A69" s="51" t="s">
        <v>105</v>
      </c>
      <c r="B69" s="84"/>
      <c r="C69" s="51"/>
      <c r="D69" s="51"/>
      <c r="E69" s="51"/>
      <c r="F69" s="51"/>
      <c r="G69" s="51"/>
    </row>
    <row r="70" spans="1:7" ht="15" customHeight="1">
      <c r="A70" s="51" t="s">
        <v>72</v>
      </c>
      <c r="B70" s="84"/>
      <c r="C70" s="51"/>
      <c r="D70" s="51"/>
      <c r="E70" s="51"/>
      <c r="F70" s="51"/>
      <c r="G70" s="51"/>
    </row>
    <row r="71" spans="1:7" ht="15" customHeight="1">
      <c r="A71" s="51" t="s">
        <v>73</v>
      </c>
      <c r="B71" s="84"/>
      <c r="C71" s="51"/>
      <c r="D71" s="51"/>
      <c r="E71" s="51"/>
      <c r="F71" s="51"/>
      <c r="G71" s="51"/>
    </row>
    <row r="72" spans="1:7" ht="15" customHeight="1">
      <c r="A72" s="51" t="s">
        <v>74</v>
      </c>
      <c r="B72" s="84"/>
      <c r="C72" s="51"/>
      <c r="D72" s="51"/>
      <c r="E72" s="51"/>
      <c r="F72" s="51"/>
      <c r="G72" s="51"/>
    </row>
    <row r="73" spans="1:7" ht="15" customHeight="1">
      <c r="A73" s="51" t="s">
        <v>75</v>
      </c>
      <c r="B73" s="84"/>
      <c r="C73" s="51"/>
      <c r="D73" s="51"/>
      <c r="E73" s="51"/>
      <c r="F73" s="51"/>
      <c r="G73" s="51"/>
    </row>
    <row r="74" spans="1:7" ht="15" customHeight="1">
      <c r="A74" s="51"/>
      <c r="B74" s="51" t="s">
        <v>76</v>
      </c>
      <c r="C74" s="51"/>
      <c r="D74" s="51"/>
      <c r="E74" s="51"/>
      <c r="F74" s="51"/>
      <c r="G74" s="51"/>
    </row>
    <row r="75" spans="1:7" ht="15" customHeight="1">
      <c r="A75" s="51"/>
      <c r="B75" s="51" t="s">
        <v>77</v>
      </c>
      <c r="C75" s="51"/>
      <c r="D75" s="51"/>
      <c r="E75" s="51"/>
      <c r="F75" s="51"/>
      <c r="G75" s="51"/>
    </row>
    <row r="76" spans="1:7" ht="15" customHeight="1">
      <c r="A76" s="51" t="s">
        <v>78</v>
      </c>
      <c r="B76" s="84"/>
      <c r="C76" s="51"/>
      <c r="D76" s="51"/>
      <c r="E76" s="51"/>
      <c r="F76" s="51"/>
      <c r="G76" s="51"/>
    </row>
    <row r="77" spans="1:7" ht="15" customHeight="1">
      <c r="A77" s="51" t="s">
        <v>79</v>
      </c>
      <c r="B77" s="84"/>
      <c r="C77" s="51"/>
      <c r="D77" s="51"/>
      <c r="E77" s="51"/>
      <c r="F77" s="51"/>
      <c r="G77" s="51"/>
    </row>
    <row r="78" spans="1:7" ht="15" customHeight="1">
      <c r="A78" s="51" t="s">
        <v>80</v>
      </c>
      <c r="B78" s="84"/>
      <c r="C78" s="51"/>
      <c r="D78" s="51"/>
      <c r="E78" s="51"/>
      <c r="F78" s="51"/>
      <c r="G78" s="51"/>
    </row>
    <row r="79" spans="1:7" ht="15" customHeight="1">
      <c r="A79" s="51" t="s">
        <v>81</v>
      </c>
      <c r="B79" s="84"/>
      <c r="C79" s="51"/>
      <c r="D79" s="51"/>
      <c r="E79" s="51"/>
      <c r="F79" s="51"/>
      <c r="G79" s="51"/>
    </row>
    <row r="80" spans="1:7" ht="15" customHeight="1">
      <c r="A80" s="51" t="s">
        <v>82</v>
      </c>
      <c r="B80" s="84"/>
      <c r="C80" s="51"/>
      <c r="D80" s="51"/>
      <c r="E80" s="51"/>
      <c r="F80" s="51"/>
      <c r="G80" s="51"/>
    </row>
    <row r="81" spans="1:7" ht="15" customHeight="1">
      <c r="A81" s="51" t="s">
        <v>83</v>
      </c>
      <c r="B81" s="84"/>
      <c r="C81" s="51"/>
      <c r="D81" s="51"/>
      <c r="E81" s="51"/>
      <c r="F81" s="51"/>
      <c r="G81" s="51"/>
    </row>
    <row r="82" spans="1:7" ht="15" customHeight="1">
      <c r="A82" s="51" t="s">
        <v>84</v>
      </c>
      <c r="B82" s="84"/>
      <c r="C82" s="51"/>
      <c r="D82" s="51"/>
      <c r="E82" s="51"/>
      <c r="F82" s="51"/>
      <c r="G82" s="51"/>
    </row>
    <row r="83" spans="1:7" ht="15" customHeight="1">
      <c r="A83" s="51" t="s">
        <v>85</v>
      </c>
      <c r="B83" s="84"/>
      <c r="C83" s="51"/>
      <c r="D83" s="51"/>
      <c r="E83" s="51"/>
      <c r="F83" s="51"/>
      <c r="G83" s="51"/>
    </row>
  </sheetData>
  <mergeCells count="144">
    <mergeCell ref="C64:E64"/>
    <mergeCell ref="AG51:AK51"/>
    <mergeCell ref="AL51:AM51"/>
    <mergeCell ref="C60:E60"/>
    <mergeCell ref="C61:E61"/>
    <mergeCell ref="C62:E62"/>
    <mergeCell ref="C63:E63"/>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F50:H50"/>
    <mergeCell ref="I50:K50"/>
    <mergeCell ref="L50:N50"/>
    <mergeCell ref="O50:Q50"/>
    <mergeCell ref="R50:T50"/>
    <mergeCell ref="F49:H49"/>
    <mergeCell ref="I49:K49"/>
    <mergeCell ref="L49:N49"/>
    <mergeCell ref="O49:Q49"/>
    <mergeCell ref="R49:T49"/>
    <mergeCell ref="U49:W49"/>
    <mergeCell ref="U48:W48"/>
    <mergeCell ref="X48:Z48"/>
    <mergeCell ref="AA48:AC48"/>
    <mergeCell ref="AD48:AF48"/>
    <mergeCell ref="AG48:AI48"/>
    <mergeCell ref="AJ48:AK48"/>
    <mergeCell ref="O47:T47"/>
    <mergeCell ref="U47:Z47"/>
    <mergeCell ref="AA47:AF47"/>
    <mergeCell ref="AG47:AK47"/>
    <mergeCell ref="AL47:AM47"/>
    <mergeCell ref="F48:H48"/>
    <mergeCell ref="I48:K48"/>
    <mergeCell ref="L48:N48"/>
    <mergeCell ref="O48:Q48"/>
    <mergeCell ref="R48:T48"/>
    <mergeCell ref="A44:B44"/>
    <mergeCell ref="C44:D44"/>
    <mergeCell ref="E44:H44"/>
    <mergeCell ref="C47:D47"/>
    <mergeCell ref="E47:H47"/>
    <mergeCell ref="I47:N47"/>
    <mergeCell ref="AD40:AF40"/>
    <mergeCell ref="AG40:AI40"/>
    <mergeCell ref="AJ40:AK40"/>
    <mergeCell ref="A43:B43"/>
    <mergeCell ref="C43:D43"/>
    <mergeCell ref="E43:H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603476C6-FEA2-414B-B71B-C12D41E463D2}"/>
    <dataValidation type="list" allowBlank="1" showInputMessage="1" sqref="B13:B30" xr:uid="{5FC0C4F8-1270-49CF-84C8-1301E512E334}">
      <formula1>INDIRECT($AK$1)</formula1>
    </dataValidation>
    <dataValidation type="list" allowBlank="1" showInputMessage="1" showErrorMessage="1" sqref="AK3:AN3" xr:uid="{86B213FE-99B8-43C4-BEA0-ECB2B535AA2D}">
      <formula1>"４週,歴月"</formula1>
    </dataValidation>
    <dataValidation type="list" allowBlank="1" showInputMessage="1" showErrorMessage="1" sqref="AK4:AN4" xr:uid="{D92FE635-21A0-49AE-BD61-BA1C388ADB2C}">
      <formula1>"予定,実績"</formula1>
    </dataValidation>
    <dataValidation type="whole" operator="greaterThanOrEqual" allowBlank="1" showInputMessage="1" showErrorMessage="1" sqref="I39:I40 D39:F40 AG39:AG40 AD39:AD40 AA39:AA40 X39:X40 U39:U40 R39:R40 O39:O40 L39:L40" xr:uid="{E443C222-7299-46D9-B2F0-7D45672D2FC5}">
      <formula1>0</formula1>
    </dataValidation>
    <dataValidation operator="greaterThanOrEqual" allowBlank="1" showInputMessage="1" showErrorMessage="1" sqref="I45 AJ39:AJ40 AL39 L41 L45 I41" xr:uid="{B9E1AF4F-F042-4725-99D2-F1140C80A68A}"/>
    <dataValidation type="list" allowBlank="1" showInputMessage="1" showErrorMessage="1" sqref="C11:C30" xr:uid="{2299ED0A-7173-41AB-9BAD-1CA26FD7556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6"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C8E7-FC35-41A2-A407-21921599C761}">
  <dimension ref="A1:AQ82"/>
  <sheetViews>
    <sheetView showGridLines="0" view="pageBreakPreview" zoomScaleNormal="100" zoomScaleSheetLayoutView="100" workbookViewId="0">
      <selection activeCell="F11" sqref="F11:AJ19"/>
    </sheetView>
  </sheetViews>
  <sheetFormatPr defaultColWidth="8.25" defaultRowHeight="21" customHeight="1"/>
  <cols>
    <col min="1" max="1" width="2.58203125" style="9" customWidth="1"/>
    <col min="2" max="2" width="14.7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136</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40</v>
      </c>
      <c r="AI5" s="18"/>
      <c r="AJ5" s="18"/>
      <c r="AK5" s="15" t="s">
        <v>10</v>
      </c>
      <c r="AL5" s="19">
        <v>160</v>
      </c>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c r="A13" s="37">
        <v>3</v>
      </c>
      <c r="B13" s="38" t="s">
        <v>137</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c r="A14" s="37">
        <v>4</v>
      </c>
      <c r="B14" s="38" t="s">
        <v>137</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c r="J41"/>
      <c r="K41"/>
      <c r="L41"/>
      <c r="M41"/>
      <c r="N4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25" customHeight="1">
      <c r="A42" s="24" t="s">
        <v>43</v>
      </c>
      <c r="B42" s="24"/>
      <c r="C42" s="24" t="s">
        <v>29</v>
      </c>
      <c r="D42" s="24"/>
      <c r="E42" s="28" t="s">
        <v>138</v>
      </c>
      <c r="F42" s="28"/>
      <c r="G42" s="28"/>
      <c r="H42" s="28"/>
      <c r="I42"/>
      <c r="J42"/>
      <c r="K42"/>
      <c r="L42"/>
      <c r="M42"/>
      <c r="N42"/>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62">
        <f>ROUNDDOWN(IF(AL38&lt;=60,1,1+ROUNDUP((AL38-60)/40,0)),1)</f>
        <v>2</v>
      </c>
      <c r="D43" s="62"/>
      <c r="E43" s="62">
        <f>ROUNDDOWN(AL38/40,1)</f>
        <v>1.7</v>
      </c>
      <c r="F43" s="62"/>
      <c r="G43" s="62"/>
      <c r="H43" s="62"/>
      <c r="I43"/>
      <c r="J43"/>
      <c r="K43"/>
      <c r="L43"/>
      <c r="M43"/>
      <c r="N43"/>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5.15" customHeight="1">
      <c r="A44" s="60"/>
      <c r="B44" s="60"/>
      <c r="C44" s="60"/>
      <c r="D44" s="60"/>
      <c r="E44" s="60"/>
      <c r="F44" s="60"/>
      <c r="G44" s="60"/>
      <c r="H44" s="60"/>
      <c r="I44" s="60"/>
      <c r="J44" s="51"/>
      <c r="K44" s="51"/>
      <c r="L44" s="51"/>
      <c r="M44" s="61"/>
      <c r="N44" s="51"/>
      <c r="O44" s="51"/>
      <c r="P44" s="51"/>
      <c r="Q44"/>
      <c r="W44" s="20"/>
      <c r="X44" s="51"/>
      <c r="Y44" s="51"/>
      <c r="Z44" s="51"/>
      <c r="AA44" s="51"/>
      <c r="AB44" s="51"/>
      <c r="AC44" s="51"/>
      <c r="AD44" s="51"/>
      <c r="AE44" s="51"/>
      <c r="AF44" s="51"/>
      <c r="AG44" s="51"/>
      <c r="AH44" s="51"/>
      <c r="AI44" s="51"/>
      <c r="AJ44" s="61"/>
      <c r="AK44" s="51"/>
      <c r="AL44" s="20"/>
      <c r="AM44" s="20"/>
      <c r="AN44" s="5"/>
    </row>
    <row r="45" spans="1:43" ht="21" customHeight="1">
      <c r="A45" s="4" t="s">
        <v>46</v>
      </c>
      <c r="B45" s="9"/>
      <c r="C45" s="10"/>
      <c r="D45" s="10"/>
      <c r="E45" s="10"/>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10"/>
      <c r="AM45" s="10"/>
      <c r="AN45" s="5"/>
    </row>
    <row r="46" spans="1:43" ht="25" customHeight="1">
      <c r="A46" s="5"/>
      <c r="B46" s="20"/>
      <c r="C46" s="63" t="str">
        <f>IF(VLOOKUP($AK$1,[1]選択肢!$A$1:$J$32,C51,FALSE)=0,"-",VLOOKUP($AK$1,[1]選択肢!$A$1:$J$32,C51,FALSE))</f>
        <v>管理者</v>
      </c>
      <c r="D46" s="64"/>
      <c r="E46" s="65" t="str">
        <f>IF(VLOOKUP($AK$1,[1]選択肢!$A$1:$J$32,E51,FALSE)=0,"-",VLOOKUP($AK$1,[1]選択肢!$A$1:$J$32,E51,FALSE))</f>
        <v>サービス管理責任者</v>
      </c>
      <c r="F46" s="65"/>
      <c r="G46" s="65"/>
      <c r="H46" s="65"/>
      <c r="I46" s="63" t="str">
        <f>IF(VLOOKUP($AK$1,[1]選択肢!$A$1:$J$32,I51,FALSE)=0,"-",VLOOKUP($AK$1,[1]選択肢!$A$1:$J$32,I51,FALSE))</f>
        <v>就労定着支援員</v>
      </c>
      <c r="J46" s="64"/>
      <c r="K46" s="64"/>
      <c r="L46" s="64"/>
      <c r="M46" s="64"/>
      <c r="N46" s="66"/>
      <c r="O46" s="63" t="str">
        <f>IF(VLOOKUP($AK$1,[1]選択肢!$A$1:$J$32,O51,FALSE)=0,"-",VLOOKUP($AK$1,[1]選択肢!$A$1:$J$32,O51,FALSE))</f>
        <v>-</v>
      </c>
      <c r="P46" s="64"/>
      <c r="Q46" s="64"/>
      <c r="R46" s="64"/>
      <c r="S46" s="64"/>
      <c r="T46" s="66"/>
      <c r="U46" s="63" t="str">
        <f>IF(VLOOKUP($AK$1,[1]選択肢!$A$1:$J$32,U51,FALSE)=0,"-",VLOOKUP($AK$1,[1]選択肢!$A$1:$J$32,U51,FALSE))</f>
        <v>-</v>
      </c>
      <c r="V46" s="64"/>
      <c r="W46" s="64"/>
      <c r="X46" s="64"/>
      <c r="Y46" s="64"/>
      <c r="Z46" s="66"/>
      <c r="AA46" s="63" t="str">
        <f>IF(VLOOKUP($AK$1,[1]選択肢!$A$1:$J$32,AA51,FALSE)=0,"-",VLOOKUP($AK$1,[1]選択肢!$A$1:$J$32,AA51,FALSE))</f>
        <v>-</v>
      </c>
      <c r="AB46" s="64"/>
      <c r="AC46" s="64"/>
      <c r="AD46" s="64"/>
      <c r="AE46" s="64"/>
      <c r="AF46" s="66"/>
      <c r="AG46" s="65" t="str">
        <f>IF(VLOOKUP($AK$1,[1]選択肢!$A$1:$J$32,AG51,FALSE)=0,"-",VLOOKUP($AK$1,[1]選択肢!$A$1:$J$32,AG51,FALSE))</f>
        <v>-</v>
      </c>
      <c r="AH46" s="65"/>
      <c r="AI46" s="65"/>
      <c r="AJ46" s="65"/>
      <c r="AK46" s="65"/>
      <c r="AL46" s="65" t="str">
        <f>IF(VLOOKUP($AK$1,[1]選択肢!$A$1:$J$32,AL51,FALSE)=0,"-",VLOOKUP($AK$1,[1]選択肢!$A$1:$J$32,AL51,FALSE))</f>
        <v>-</v>
      </c>
      <c r="AM46" s="65"/>
      <c r="AN46" s="5"/>
    </row>
    <row r="47" spans="1:43" ht="18" customHeight="1">
      <c r="A47" s="5"/>
      <c r="B47" s="20"/>
      <c r="C47" s="67" t="s">
        <v>47</v>
      </c>
      <c r="D47" s="67" t="s">
        <v>48</v>
      </c>
      <c r="E47" s="68" t="s">
        <v>47</v>
      </c>
      <c r="F47" s="69" t="s">
        <v>48</v>
      </c>
      <c r="G47" s="69"/>
      <c r="H47" s="69"/>
      <c r="I47" s="70" t="s">
        <v>47</v>
      </c>
      <c r="J47" s="71"/>
      <c r="K47" s="72"/>
      <c r="L47" s="70" t="s">
        <v>48</v>
      </c>
      <c r="M47" s="71"/>
      <c r="N47" s="72"/>
      <c r="O47" s="70" t="s">
        <v>47</v>
      </c>
      <c r="P47" s="71"/>
      <c r="Q47" s="72"/>
      <c r="R47" s="70" t="s">
        <v>48</v>
      </c>
      <c r="S47" s="71"/>
      <c r="T47" s="72"/>
      <c r="U47" s="70" t="s">
        <v>47</v>
      </c>
      <c r="V47" s="71"/>
      <c r="W47" s="72"/>
      <c r="X47" s="70" t="s">
        <v>48</v>
      </c>
      <c r="Y47" s="71"/>
      <c r="Z47" s="72"/>
      <c r="AA47" s="70" t="s">
        <v>47</v>
      </c>
      <c r="AB47" s="71"/>
      <c r="AC47" s="72"/>
      <c r="AD47" s="70" t="s">
        <v>48</v>
      </c>
      <c r="AE47" s="71"/>
      <c r="AF47" s="72"/>
      <c r="AG47" s="70" t="s">
        <v>47</v>
      </c>
      <c r="AH47" s="71"/>
      <c r="AI47" s="72"/>
      <c r="AJ47" s="70" t="s">
        <v>48</v>
      </c>
      <c r="AK47" s="72"/>
      <c r="AL47" s="68" t="s">
        <v>49</v>
      </c>
      <c r="AM47" s="68" t="s">
        <v>50</v>
      </c>
      <c r="AN47" s="5"/>
    </row>
    <row r="48" spans="1:43" ht="18" customHeight="1">
      <c r="A48" s="5"/>
      <c r="B48" s="73" t="s">
        <v>51</v>
      </c>
      <c r="C48" s="68">
        <f>COUNTIFS($B$11:$B$30,C$46,$C$11:$C$30,"A",$E$11:$E$30,"*")</f>
        <v>1</v>
      </c>
      <c r="D48" s="68">
        <f>COUNTIFS($B$11:$B$30,C$46,$C$11:$C$30,"B",$E$11:$E$30,"*")</f>
        <v>0</v>
      </c>
      <c r="E48" s="68">
        <f>COUNTIFS($B$11:$B$30,E$46,$C$11:$C$30,"A",$E$11:$E$30,"*")</f>
        <v>0</v>
      </c>
      <c r="F48" s="70">
        <f>COUNTIFS($B$11:$B$30,E$46,$C$11:$C$30,"B",$E$11:$E$30,"*")</f>
        <v>1</v>
      </c>
      <c r="G48" s="71"/>
      <c r="H48" s="72"/>
      <c r="I48" s="70">
        <f>COUNTIFS($B$11:$B$30,I$46,$C$11:$C$30,"A",$E$11:$E$30,"*")</f>
        <v>0</v>
      </c>
      <c r="J48" s="71"/>
      <c r="K48" s="72"/>
      <c r="L48" s="70">
        <f>COUNTIFS($B$11:$B$30,I$46,$C$11:$C$30,"B",$E$11:$E$30,"*")</f>
        <v>0</v>
      </c>
      <c r="M48" s="71"/>
      <c r="N48" s="72"/>
      <c r="O48" s="70">
        <f>COUNTIFS($B$11:$B$30,O$46,$C$11:$C$30,"A",$E$11:$E$30,"*")</f>
        <v>0</v>
      </c>
      <c r="P48" s="71"/>
      <c r="Q48" s="72"/>
      <c r="R48" s="70">
        <f>COUNTIFS($B$11:$B$30,O$46,$C$11:$C$30,"B",$E$11:$E$30,"*")</f>
        <v>0</v>
      </c>
      <c r="S48" s="71"/>
      <c r="T48" s="72"/>
      <c r="U48" s="70">
        <f>COUNTIFS($B$11:$B$30,U$46,$C$11:$C$30,"A",$E$11:$E$30,"*")</f>
        <v>0</v>
      </c>
      <c r="V48" s="71"/>
      <c r="W48" s="72"/>
      <c r="X48" s="70">
        <f>COUNTIFS($B$11:$B$30,U$46,$C$11:$C$30,"B",$E$11:$E$30,"*")</f>
        <v>0</v>
      </c>
      <c r="Y48" s="71"/>
      <c r="Z48" s="72"/>
      <c r="AA48" s="70">
        <f>COUNTIFS($B$11:$B$30,AA$46,$C$11:$C$30,"A",$E$11:$E$30,"*")</f>
        <v>0</v>
      </c>
      <c r="AB48" s="71"/>
      <c r="AC48" s="72"/>
      <c r="AD48" s="70">
        <f>COUNTIFS($B$11:$B$30,AA$46,$C$11:$C$30,"B",$E$11:$E$30,"*")</f>
        <v>0</v>
      </c>
      <c r="AE48" s="71"/>
      <c r="AF48" s="72"/>
      <c r="AG48" s="70">
        <f>COUNTIFS($B$11:$B$30,AG$46,$C$11:$C$30,"A",$E$11:$E$30,"*")</f>
        <v>0</v>
      </c>
      <c r="AH48" s="71"/>
      <c r="AI48" s="72"/>
      <c r="AJ48" s="70">
        <f>COUNTIFS($B$11:$B$30,AG$46,$C$11:$C$30,"B",$E$11:$E$30,"*")</f>
        <v>0</v>
      </c>
      <c r="AK48" s="72"/>
      <c r="AL48" s="68">
        <f>COUNTIFS($B$11:$B$30,AL$46,$C$11:$C$30,"A",$E$11:$E$30,"*")</f>
        <v>0</v>
      </c>
      <c r="AM48" s="68">
        <f>COUNTIFS($B$11:$B$30,AL$46,$C$11:$C$30,"B",$E$11:$E$30,"*")</f>
        <v>0</v>
      </c>
      <c r="AN48" s="5"/>
    </row>
    <row r="49" spans="1:40" ht="18" customHeight="1">
      <c r="A49" s="5"/>
      <c r="B49" s="54" t="s">
        <v>52</v>
      </c>
      <c r="C49" s="68">
        <f>COUNTIFS($B$11:$B$30,C$46,$C$11:$C$30,"C",$E$11:$E$30,"*")</f>
        <v>0</v>
      </c>
      <c r="D49" s="68">
        <f>COUNTIFS($B$11:$B$30,C$46,$C$11:$C$30,"D",$E$11:$E$30,"*")</f>
        <v>0</v>
      </c>
      <c r="E49" s="68">
        <f>COUNTIFS($B$11:$B$30,E$46,$C$11:$C$30,"C",$E$11:$E$30,"*")</f>
        <v>0</v>
      </c>
      <c r="F49" s="70">
        <f>COUNTIFS($B$11:$B$30,E$46,$C$11:$C$30,"D",$E$11:$E$30,"*")</f>
        <v>0</v>
      </c>
      <c r="G49" s="71"/>
      <c r="H49" s="72"/>
      <c r="I49" s="70">
        <f>COUNTIFS($B$11:$B$30,I$46,$C$11:$C$30,"C",$E$11:$E$30,"*")</f>
        <v>1</v>
      </c>
      <c r="J49" s="71"/>
      <c r="K49" s="72"/>
      <c r="L49" s="70">
        <f>COUNTIFS($B$11:$B$30,I$46,$C$11:$C$30,"D",$E$11:$E$30,"*")</f>
        <v>1</v>
      </c>
      <c r="M49" s="71"/>
      <c r="N49" s="72"/>
      <c r="O49" s="70">
        <f>COUNTIFS($B$11:$B$30,O$46,$C$11:$C$30,"C",$E$11:$E$30,"*")</f>
        <v>0</v>
      </c>
      <c r="P49" s="71"/>
      <c r="Q49" s="72"/>
      <c r="R49" s="70">
        <f>COUNTIFS($B$11:$B$30,O$46,$C$11:$C$30,"D",$E$11:$E$30,"*")</f>
        <v>0</v>
      </c>
      <c r="S49" s="71"/>
      <c r="T49" s="72"/>
      <c r="U49" s="70">
        <f>COUNTIFS($B$11:$B$30,U$46,$C$11:$C$30,"C",$E$11:$E$30,"*")</f>
        <v>0</v>
      </c>
      <c r="V49" s="71"/>
      <c r="W49" s="72"/>
      <c r="X49" s="70">
        <f>COUNTIFS($B$11:$B$30,U$46,$C$11:$C$30,"D",$E$11:$E$30,"*")</f>
        <v>0</v>
      </c>
      <c r="Y49" s="71"/>
      <c r="Z49" s="72"/>
      <c r="AA49" s="70">
        <f>COUNTIFS($B$11:$B$30,AA$46,$C$11:$C$30,"C",$E$11:$E$30,"*")</f>
        <v>0</v>
      </c>
      <c r="AB49" s="71"/>
      <c r="AC49" s="72"/>
      <c r="AD49" s="70">
        <f>COUNTIFS($B$11:$B$30,AA$46,$C$11:$C$30,"D",$E$11:$E$30,"*")</f>
        <v>0</v>
      </c>
      <c r="AE49" s="71"/>
      <c r="AF49" s="72"/>
      <c r="AG49" s="70">
        <f>COUNTIFS($B$11:$B$30,AG$46,$C$11:$C$30,"C",$E$11:$E$30,"*")</f>
        <v>0</v>
      </c>
      <c r="AH49" s="71"/>
      <c r="AI49" s="72"/>
      <c r="AJ49" s="70">
        <f>COUNTIFS($B$11:$B$30,AG$46,$C$11:$C$30,"D",$E$11:$E$30,"*")</f>
        <v>0</v>
      </c>
      <c r="AK49" s="72"/>
      <c r="AL49" s="68">
        <f>COUNTIFS($B$11:$B$30,AL$46,$C$11:$C$30,"C",$E$11:$E$30,"*")</f>
        <v>0</v>
      </c>
      <c r="AM49" s="68">
        <f>COUNTIFS($B$11:$B$30,AL$46,$C$11:$C$30,"D",$E$11:$E$30,"*")</f>
        <v>0</v>
      </c>
      <c r="AN49" s="5"/>
    </row>
    <row r="50" spans="1:40" ht="25" customHeight="1">
      <c r="A50" s="5"/>
      <c r="B50" s="54" t="s">
        <v>53</v>
      </c>
      <c r="C50" s="63">
        <f>IF($AK$3="４週",SUMIFS($AK$11:$AK$30,$B$11:$B$30,C46)/4/$AH$5,IF($AK$3="歴月",SUMIFS($AK$11:$AK$30,$B$11:$B$30,C46)/$AL$5,"記載する期間を選択してください"))</f>
        <v>0</v>
      </c>
      <c r="D50" s="66"/>
      <c r="E50" s="63">
        <f>IF($AK$3="４週",SUMIFS($AK$11:$AK$30,$B$11:$B$30,E46)/4/$AH$5,IF($AK$3="歴月",SUMIFS($AK$11:$AK$30,$B$11:$B$30,E46)/$AL$5,"記載する期間を選択してください"))</f>
        <v>0</v>
      </c>
      <c r="F50" s="64"/>
      <c r="G50" s="64"/>
      <c r="H50" s="66"/>
      <c r="I50" s="63">
        <f>IF($AK$3="４週",SUMIFS($AK$11:$AK$30,$B$11:$B$30,I46)/4/$AH$5,IF($AK$3="歴月",SUMIFS($AK$11:$AK$30,$B$11:$B$30,I46)/$AL$5,"記載する期間を選択してください"))</f>
        <v>0</v>
      </c>
      <c r="J50" s="64"/>
      <c r="K50" s="64"/>
      <c r="L50" s="64"/>
      <c r="M50" s="64"/>
      <c r="N50" s="66"/>
      <c r="O50" s="63">
        <f>IF($AK$3="４週",SUMIFS($AK$11:$AK$30,$B$11:$B$30,O46)/4/$AH$5,IF($AK$3="歴月",SUMIFS($AK$11:$AK$30,$B$11:$B$30,O46)/$AL$5,"記載する期間を選択してください"))</f>
        <v>0</v>
      </c>
      <c r="P50" s="64"/>
      <c r="Q50" s="64"/>
      <c r="R50" s="64"/>
      <c r="S50" s="64"/>
      <c r="T50" s="66"/>
      <c r="U50" s="63">
        <f>IF($AK$3="４週",SUMIFS($AK$11:$AK$30,$B$11:$B$30,U46)/4/$AH$5,IF($AK$3="歴月",SUMIFS($AK$11:$AK$30,$B$11:$B$30,U46)/$AL$5,"記載する期間を選択してください"))</f>
        <v>0</v>
      </c>
      <c r="V50" s="64"/>
      <c r="W50" s="64"/>
      <c r="X50" s="64"/>
      <c r="Y50" s="64"/>
      <c r="Z50" s="66"/>
      <c r="AA50" s="63">
        <f>IF($AK$3="４週",SUMIFS($AK$11:$AK$30,$B$11:$B$30,AA46)/4/$AH$5,IF($AK$3="歴月",SUMIFS($AK$11:$AK$30,$B$11:$B$30,AA46)/$AL$5,"記載する期間を選択してください"))</f>
        <v>0</v>
      </c>
      <c r="AB50" s="64"/>
      <c r="AC50" s="64"/>
      <c r="AD50" s="64"/>
      <c r="AE50" s="64"/>
      <c r="AF50" s="66"/>
      <c r="AG50" s="63">
        <f>IF($AK$3="４週",SUMIFS($AK$11:$AK$30,$B$11:$B$30,AG46)/4/$AH$5,IF($AK$3="歴月",SUMIFS($AK$11:$AK$30,$B$11:$B$30,AG46)/$AL$5,"記載する期間を選択してください"))</f>
        <v>0</v>
      </c>
      <c r="AH50" s="64"/>
      <c r="AI50" s="64"/>
      <c r="AJ50" s="64"/>
      <c r="AK50" s="66"/>
      <c r="AL50" s="63">
        <f>IF($AK$3="４週",SUMIFS($AK$11:$AK$30,$B$11:$B$30,AL46)/4/$AH$5,IF($AK$3="歴月",SUMIFS($AK$11:$AK$30,$B$11:$B$30,AL46)/$AL$5,"記載する期間を選択してください"))</f>
        <v>0</v>
      </c>
      <c r="AM50" s="66"/>
      <c r="AN50" s="5"/>
    </row>
    <row r="51" spans="1:40" ht="6" customHeight="1">
      <c r="A51" s="5"/>
      <c r="B51" s="9"/>
      <c r="C51" s="77">
        <v>2</v>
      </c>
      <c r="D51" s="77"/>
      <c r="E51" s="77">
        <v>3</v>
      </c>
      <c r="F51" s="77"/>
      <c r="G51" s="77"/>
      <c r="H51" s="77"/>
      <c r="I51" s="77">
        <v>4</v>
      </c>
      <c r="J51" s="77"/>
      <c r="K51" s="77"/>
      <c r="L51" s="77"/>
      <c r="M51" s="77"/>
      <c r="N51" s="77"/>
      <c r="O51" s="77">
        <v>5</v>
      </c>
      <c r="P51" s="77"/>
      <c r="Q51" s="77"/>
      <c r="R51" s="77"/>
      <c r="S51" s="77"/>
      <c r="T51" s="77"/>
      <c r="U51" s="77">
        <v>6</v>
      </c>
      <c r="V51" s="77"/>
      <c r="W51" s="77"/>
      <c r="X51" s="77"/>
      <c r="Y51" s="77"/>
      <c r="Z51" s="77"/>
      <c r="AA51" s="77">
        <v>7</v>
      </c>
      <c r="AB51" s="77"/>
      <c r="AC51" s="77"/>
      <c r="AD51" s="77"/>
      <c r="AE51" s="77"/>
      <c r="AF51" s="77"/>
      <c r="AG51" s="77">
        <v>8</v>
      </c>
      <c r="AH51" s="77"/>
      <c r="AI51" s="77"/>
      <c r="AJ51" s="77"/>
      <c r="AK51" s="77"/>
      <c r="AL51" s="77">
        <v>9</v>
      </c>
      <c r="AM51" s="78"/>
      <c r="AN51" s="5"/>
    </row>
    <row r="52" spans="1:40" ht="15" customHeight="1">
      <c r="A52" s="51" t="s">
        <v>54</v>
      </c>
      <c r="B52" s="79"/>
      <c r="C52" s="80"/>
      <c r="D52" s="80"/>
      <c r="E52" s="80"/>
      <c r="F52" s="81"/>
      <c r="G52" s="80"/>
      <c r="H52" s="77"/>
      <c r="I52" s="77"/>
      <c r="J52" s="77"/>
      <c r="K52" s="77"/>
      <c r="L52" s="77"/>
      <c r="M52" s="77"/>
      <c r="N52" s="77"/>
      <c r="O52" s="77"/>
      <c r="P52" s="77"/>
      <c r="Q52" s="77"/>
      <c r="R52" s="77">
        <v>6</v>
      </c>
      <c r="S52" s="77"/>
      <c r="T52" s="77"/>
      <c r="U52" s="77"/>
      <c r="V52" s="77"/>
      <c r="W52" s="77"/>
      <c r="X52" s="77">
        <v>7</v>
      </c>
      <c r="Y52" s="77"/>
      <c r="Z52" s="77"/>
      <c r="AA52" s="77"/>
      <c r="AB52" s="77"/>
      <c r="AC52" s="77"/>
      <c r="AD52" s="77">
        <v>8</v>
      </c>
      <c r="AE52" s="77"/>
      <c r="AF52" s="77"/>
      <c r="AG52" s="82"/>
      <c r="AH52" s="82"/>
      <c r="AI52" s="82"/>
      <c r="AJ52" s="82">
        <v>9</v>
      </c>
      <c r="AK52" s="83"/>
      <c r="AL52" s="83"/>
      <c r="AM52" s="5"/>
    </row>
    <row r="53" spans="1:40" s="51" customFormat="1" ht="15" customHeight="1">
      <c r="A53" s="51" t="s">
        <v>55</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56</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57</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58</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5" customHeight="1">
      <c r="A57" s="51" t="s">
        <v>59</v>
      </c>
      <c r="B57" s="84"/>
      <c r="C57" s="51"/>
      <c r="D57" s="51"/>
      <c r="E57" s="51"/>
      <c r="F57" s="51"/>
      <c r="G57" s="51"/>
    </row>
    <row r="58" spans="1:40" ht="15" customHeight="1">
      <c r="A58" s="51" t="s">
        <v>60</v>
      </c>
      <c r="B58" s="84"/>
      <c r="C58" s="51"/>
      <c r="D58" s="51"/>
      <c r="E58" s="51"/>
      <c r="F58" s="51"/>
      <c r="G58" s="51"/>
    </row>
    <row r="59" spans="1:40" ht="15" customHeight="1">
      <c r="A59" s="51"/>
      <c r="B59" s="73" t="s">
        <v>61</v>
      </c>
      <c r="C59" s="24" t="s">
        <v>62</v>
      </c>
      <c r="D59" s="24"/>
      <c r="E59" s="24"/>
      <c r="F59" s="51"/>
      <c r="G59" s="51"/>
    </row>
    <row r="60" spans="1:40" ht="15" customHeight="1">
      <c r="A60" s="51"/>
      <c r="B60" s="85" t="s">
        <v>28</v>
      </c>
      <c r="C60" s="57" t="s">
        <v>63</v>
      </c>
      <c r="D60" s="57"/>
      <c r="E60" s="57"/>
      <c r="F60" s="51"/>
      <c r="G60" s="51"/>
    </row>
    <row r="61" spans="1:40" ht="15" customHeight="1">
      <c r="A61" s="51"/>
      <c r="B61" s="85" t="s">
        <v>30</v>
      </c>
      <c r="C61" s="57" t="s">
        <v>64</v>
      </c>
      <c r="D61" s="57"/>
      <c r="E61" s="57"/>
      <c r="F61" s="51"/>
      <c r="G61" s="51"/>
    </row>
    <row r="62" spans="1:40" ht="15" customHeight="1">
      <c r="A62" s="51"/>
      <c r="B62" s="85" t="s">
        <v>32</v>
      </c>
      <c r="C62" s="57" t="s">
        <v>65</v>
      </c>
      <c r="D62" s="57"/>
      <c r="E62" s="57"/>
      <c r="F62" s="51"/>
      <c r="G62" s="51"/>
    </row>
    <row r="63" spans="1:40" ht="15" customHeight="1">
      <c r="A63" s="51"/>
      <c r="B63" s="85" t="s">
        <v>34</v>
      </c>
      <c r="C63" s="57" t="s">
        <v>66</v>
      </c>
      <c r="D63" s="57"/>
      <c r="E63" s="57"/>
      <c r="F63" s="51"/>
      <c r="G63" s="51"/>
    </row>
    <row r="64" spans="1:40" ht="15" customHeight="1">
      <c r="A64" s="51"/>
      <c r="B64" s="51" t="s">
        <v>67</v>
      </c>
      <c r="C64" s="51"/>
      <c r="D64" s="51"/>
      <c r="E64" s="51"/>
      <c r="F64" s="51"/>
      <c r="G64" s="51"/>
    </row>
    <row r="65" spans="1:7" ht="15" customHeight="1">
      <c r="A65" s="51"/>
      <c r="B65" s="51" t="s">
        <v>68</v>
      </c>
      <c r="C65" s="51"/>
      <c r="D65" s="51"/>
      <c r="E65" s="51"/>
      <c r="F65" s="51"/>
      <c r="G65" s="51"/>
    </row>
    <row r="66" spans="1:7" ht="15" customHeight="1">
      <c r="A66" s="51"/>
      <c r="B66" s="51" t="s">
        <v>69</v>
      </c>
      <c r="C66" s="51"/>
      <c r="D66" s="51"/>
      <c r="E66" s="51"/>
      <c r="F66" s="51"/>
      <c r="G66" s="51"/>
    </row>
    <row r="67" spans="1:7" ht="15" customHeight="1">
      <c r="A67" s="51" t="s">
        <v>70</v>
      </c>
      <c r="B67" s="84"/>
      <c r="C67" s="51"/>
      <c r="D67" s="51"/>
      <c r="E67" s="51"/>
      <c r="F67" s="51"/>
      <c r="G67" s="51"/>
    </row>
    <row r="68" spans="1:7" ht="15" customHeight="1">
      <c r="A68" s="51" t="s">
        <v>71</v>
      </c>
      <c r="B68" s="84"/>
      <c r="C68" s="51"/>
      <c r="D68" s="51"/>
      <c r="E68" s="51"/>
      <c r="F68" s="51"/>
      <c r="G68" s="51"/>
    </row>
    <row r="69" spans="1:7" ht="15" customHeight="1">
      <c r="A69" s="51" t="s">
        <v>72</v>
      </c>
      <c r="B69" s="84"/>
      <c r="C69" s="51"/>
      <c r="D69" s="51"/>
      <c r="E69" s="51"/>
      <c r="F69" s="51"/>
      <c r="G69" s="51"/>
    </row>
    <row r="70" spans="1:7" ht="15" customHeight="1">
      <c r="A70" s="51" t="s">
        <v>73</v>
      </c>
      <c r="B70" s="84"/>
      <c r="C70" s="51"/>
      <c r="D70" s="51"/>
      <c r="E70" s="51"/>
      <c r="F70" s="51"/>
      <c r="G70" s="51"/>
    </row>
    <row r="71" spans="1:7" ht="15" customHeight="1">
      <c r="A71" s="51" t="s">
        <v>74</v>
      </c>
      <c r="B71" s="84"/>
      <c r="C71" s="51"/>
      <c r="D71" s="51"/>
      <c r="E71" s="51"/>
      <c r="F71" s="51"/>
      <c r="G71" s="51"/>
    </row>
    <row r="72" spans="1:7" ht="15" customHeight="1">
      <c r="A72" s="51" t="s">
        <v>75</v>
      </c>
      <c r="B72" s="84"/>
      <c r="C72" s="51"/>
      <c r="D72" s="51"/>
      <c r="E72" s="51"/>
      <c r="F72" s="51"/>
      <c r="G72" s="51"/>
    </row>
    <row r="73" spans="1:7" ht="15" customHeight="1">
      <c r="A73" s="51"/>
      <c r="B73" s="51" t="s">
        <v>76</v>
      </c>
      <c r="C73" s="51"/>
      <c r="D73" s="51"/>
      <c r="E73" s="51"/>
      <c r="F73" s="51"/>
      <c r="G73" s="51"/>
    </row>
    <row r="74" spans="1:7" ht="15" customHeight="1">
      <c r="A74" s="51"/>
      <c r="B74" s="51" t="s">
        <v>77</v>
      </c>
      <c r="C74" s="51"/>
      <c r="D74" s="51"/>
      <c r="E74" s="51"/>
      <c r="F74" s="51"/>
      <c r="G74" s="51"/>
    </row>
    <row r="75" spans="1:7" ht="15" customHeight="1">
      <c r="A75" s="51" t="s">
        <v>78</v>
      </c>
      <c r="B75" s="84"/>
      <c r="C75" s="51"/>
      <c r="D75" s="51"/>
      <c r="E75" s="51"/>
      <c r="F75" s="51"/>
      <c r="G75" s="51"/>
    </row>
    <row r="76" spans="1:7" ht="15" customHeight="1">
      <c r="A76" s="51" t="s">
        <v>79</v>
      </c>
      <c r="B76" s="84"/>
      <c r="C76" s="51"/>
      <c r="D76" s="51"/>
      <c r="E76" s="51"/>
      <c r="F76" s="51"/>
      <c r="G76" s="51"/>
    </row>
    <row r="77" spans="1:7" ht="15" customHeight="1">
      <c r="A77" s="51" t="s">
        <v>80</v>
      </c>
      <c r="B77" s="84"/>
      <c r="C77" s="51"/>
      <c r="D77" s="51"/>
      <c r="E77" s="51"/>
      <c r="F77" s="51"/>
      <c r="G77" s="51"/>
    </row>
    <row r="78" spans="1:7" ht="15" customHeight="1">
      <c r="A78" s="51" t="s">
        <v>81</v>
      </c>
      <c r="B78" s="84"/>
      <c r="C78" s="51"/>
      <c r="D78" s="51"/>
      <c r="E78" s="51"/>
      <c r="F78" s="51"/>
      <c r="G78" s="51"/>
    </row>
    <row r="79" spans="1:7" ht="15" customHeight="1">
      <c r="A79" s="51" t="s">
        <v>82</v>
      </c>
      <c r="B79" s="84"/>
      <c r="C79" s="51"/>
      <c r="D79" s="51"/>
      <c r="E79" s="51"/>
      <c r="F79" s="51"/>
      <c r="G79" s="51"/>
    </row>
    <row r="80" spans="1:7" ht="15" customHeight="1">
      <c r="A80" s="51" t="s">
        <v>83</v>
      </c>
      <c r="B80" s="84"/>
      <c r="C80" s="51"/>
      <c r="D80" s="51"/>
      <c r="E80" s="51"/>
      <c r="F80" s="51"/>
      <c r="G80" s="51"/>
    </row>
    <row r="81" spans="1:7" ht="15" customHeight="1">
      <c r="A81" s="51" t="s">
        <v>84</v>
      </c>
      <c r="B81" s="84"/>
      <c r="C81" s="51"/>
      <c r="D81" s="51"/>
      <c r="E81" s="51"/>
      <c r="F81" s="51"/>
      <c r="G81" s="51"/>
    </row>
    <row r="82" spans="1:7" ht="15" customHeight="1">
      <c r="A82" s="51" t="s">
        <v>85</v>
      </c>
      <c r="B82" s="84"/>
      <c r="C82" s="51"/>
      <c r="D82" s="51"/>
      <c r="E82" s="51"/>
      <c r="F82" s="51"/>
      <c r="G82" s="51"/>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986068DE-2347-4691-9F49-A7DB7F03589C}"/>
    <dataValidation type="list" allowBlank="1" showInputMessage="1" sqref="B13:B30" xr:uid="{1310B356-7EA7-48B8-A10D-DD9C7A9D4D8E}">
      <formula1>INDIRECT($AK$1)</formula1>
    </dataValidation>
    <dataValidation type="list" allowBlank="1" showInputMessage="1" showErrorMessage="1" sqref="AK3:AN3" xr:uid="{C74AFA77-8B2B-43DB-BECC-2E748ACC0B57}">
      <formula1>"４週,歴月"</formula1>
    </dataValidation>
    <dataValidation type="list" allowBlank="1" showInputMessage="1" showErrorMessage="1" sqref="AK4:AN4" xr:uid="{D7DCB9B8-493D-4060-8988-E60C151BE2C7}">
      <formula1>"予定,実績"</formula1>
    </dataValidation>
    <dataValidation type="list" allowBlank="1" showInputMessage="1" showErrorMessage="1" sqref="C11:C30" xr:uid="{8035A416-9C4D-492B-81BD-88D5B12BDD90}">
      <formula1>"A,B,C,D"</formula1>
    </dataValidation>
    <dataValidation operator="greaterThanOrEqual" allowBlank="1" showInputMessage="1" showErrorMessage="1" sqref="I44 AJ38:AJ39 AL38 L40 L44 I40" xr:uid="{8DA0930B-0100-4470-9BEC-DDE05951B061}"/>
    <dataValidation type="whole" operator="greaterThanOrEqual" allowBlank="1" showInputMessage="1" showErrorMessage="1" sqref="I38:I39 D38:F39 AG38:AG39 AD38:AD39 AA38:AA39 X38:X39 U38:U39 R38:R39 O38:O39 L38:L39" xr:uid="{54D97105-94FA-462A-A1AC-C31E631DE4A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B59CF-022B-41E8-8902-9EE425FE8ACD}">
  <dimension ref="A1:AQ82"/>
  <sheetViews>
    <sheetView showGridLines="0" view="pageBreakPreview" zoomScaleNormal="100" zoomScaleSheetLayoutView="100" workbookViewId="0">
      <selection activeCell="F11" sqref="F11:AI17"/>
    </sheetView>
  </sheetViews>
  <sheetFormatPr defaultColWidth="8.25" defaultRowHeight="21" customHeight="1"/>
  <cols>
    <col min="1" max="1" width="2.58203125" style="9" customWidth="1"/>
    <col min="2" max="2" width="14.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125</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7</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160</v>
      </c>
      <c r="AI5" s="18"/>
      <c r="AJ5" s="18"/>
      <c r="AK5" s="15" t="s">
        <v>10</v>
      </c>
      <c r="AL5" s="19"/>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126</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126</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126</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c r="J41"/>
      <c r="K41"/>
      <c r="L41"/>
      <c r="M41"/>
      <c r="N4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25" customHeight="1">
      <c r="A42" s="24" t="s">
        <v>43</v>
      </c>
      <c r="B42" s="24"/>
      <c r="C42" s="25" t="s">
        <v>126</v>
      </c>
      <c r="D42" s="48"/>
      <c r="E42" s="109"/>
      <c r="F42" s="109"/>
      <c r="G42" s="109"/>
      <c r="H42" s="31"/>
      <c r="I42" s="110"/>
      <c r="J42" s="110"/>
      <c r="K42" s="110"/>
      <c r="L42" s="110"/>
      <c r="M42" s="110"/>
      <c r="N42" s="110"/>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111">
        <v>4.5999999999999996</v>
      </c>
      <c r="D43" s="112"/>
      <c r="E43" s="113"/>
      <c r="F43" s="113"/>
      <c r="G43" s="113"/>
      <c r="H43" s="114"/>
      <c r="I43" s="115"/>
      <c r="J43" s="113"/>
      <c r="K43" s="113"/>
      <c r="L43" s="113"/>
      <c r="M43" s="113"/>
      <c r="N43" s="114"/>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5.15" customHeight="1">
      <c r="A44" s="60"/>
      <c r="B44" s="60"/>
      <c r="C44" s="60"/>
      <c r="D44" s="60"/>
      <c r="E44" s="60"/>
      <c r="F44" s="60"/>
      <c r="G44" s="60"/>
      <c r="H44" s="60"/>
      <c r="I44" s="60"/>
      <c r="J44" s="51"/>
      <c r="K44" s="51"/>
      <c r="L44" s="51"/>
      <c r="M44" s="61"/>
      <c r="N44" s="51"/>
      <c r="O44" s="51"/>
      <c r="P44" s="51"/>
      <c r="Q44"/>
      <c r="W44" s="20"/>
      <c r="X44" s="51"/>
      <c r="Y44" s="51"/>
      <c r="Z44" s="51"/>
      <c r="AA44" s="51"/>
      <c r="AB44" s="51"/>
      <c r="AC44" s="51"/>
      <c r="AD44" s="51"/>
      <c r="AE44" s="51"/>
      <c r="AF44" s="51"/>
      <c r="AG44" s="51"/>
      <c r="AH44" s="51"/>
      <c r="AI44" s="51"/>
      <c r="AJ44" s="61"/>
      <c r="AK44" s="51"/>
      <c r="AL44" s="20"/>
      <c r="AM44" s="20"/>
      <c r="AN44" s="5"/>
    </row>
    <row r="45" spans="1:43" ht="21" customHeight="1">
      <c r="A45" s="4" t="s">
        <v>46</v>
      </c>
      <c r="B45" s="9"/>
      <c r="C45" s="10"/>
      <c r="D45" s="10"/>
      <c r="E45" s="10"/>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10"/>
      <c r="AM45" s="10"/>
      <c r="AN45" s="5"/>
    </row>
    <row r="46" spans="1:43" ht="25" customHeight="1">
      <c r="A46" s="5"/>
      <c r="B46" s="20"/>
      <c r="C46" s="63" t="str">
        <f>IF(VLOOKUP($AK$1,[1]選択肢!$A$1:$J$32,C51,FALSE)=0,"-",VLOOKUP($AK$1,[1]選択肢!$A$1:$J$32,C51,FALSE))</f>
        <v>管理者</v>
      </c>
      <c r="D46" s="64"/>
      <c r="E46" s="65" t="str">
        <f>IF(VLOOKUP($AK$1,[1]選択肢!$A$1:$J$32,E51,FALSE)=0,"-",VLOOKUP($AK$1,[1]選択肢!$A$1:$J$32,E51,FALSE))</f>
        <v>就労選択支援員</v>
      </c>
      <c r="F46" s="65"/>
      <c r="G46" s="65"/>
      <c r="H46" s="65"/>
      <c r="I46" s="63" t="str">
        <f>IF(VLOOKUP($AK$1,[1]選択肢!$A$1:$J$32,I51,FALSE)=0,"-",VLOOKUP($AK$1,[1]選択肢!$A$1:$J$32,I51,FALSE))</f>
        <v>-</v>
      </c>
      <c r="J46" s="64"/>
      <c r="K46" s="64"/>
      <c r="L46" s="64"/>
      <c r="M46" s="64"/>
      <c r="N46" s="66"/>
      <c r="O46" s="63" t="str">
        <f>IF(VLOOKUP($AK$1,[1]選択肢!$A$1:$J$32,O51,FALSE)=0,"-",VLOOKUP($AK$1,[1]選択肢!$A$1:$J$32,O51,FALSE))</f>
        <v>-</v>
      </c>
      <c r="P46" s="64"/>
      <c r="Q46" s="64"/>
      <c r="R46" s="64"/>
      <c r="S46" s="64"/>
      <c r="T46" s="66"/>
      <c r="U46" s="63" t="str">
        <f>IF(VLOOKUP($AK$1,[1]選択肢!$A$1:$J$32,U51,FALSE)=0,"-",VLOOKUP($AK$1,[1]選択肢!$A$1:$J$32,U51,FALSE))</f>
        <v>-</v>
      </c>
      <c r="V46" s="64"/>
      <c r="W46" s="64"/>
      <c r="X46" s="64"/>
      <c r="Y46" s="64"/>
      <c r="Z46" s="66"/>
      <c r="AA46" s="63" t="str">
        <f>IF(VLOOKUP($AK$1,[1]選択肢!$A$1:$J$32,AA51,FALSE)=0,"-",VLOOKUP($AK$1,[1]選択肢!$A$1:$J$32,AA51,FALSE))</f>
        <v>-</v>
      </c>
      <c r="AB46" s="64"/>
      <c r="AC46" s="64"/>
      <c r="AD46" s="64"/>
      <c r="AE46" s="64"/>
      <c r="AF46" s="66"/>
      <c r="AG46" s="65" t="str">
        <f>IF(VLOOKUP($AK$1,[1]選択肢!$A$1:$J$32,AG51,FALSE)=0,"-",VLOOKUP($AK$1,[1]選択肢!$A$1:$J$32,AG51,FALSE))</f>
        <v>-</v>
      </c>
      <c r="AH46" s="65"/>
      <c r="AI46" s="65"/>
      <c r="AJ46" s="65"/>
      <c r="AK46" s="65"/>
      <c r="AL46" s="65" t="str">
        <f>IF(VLOOKUP($AK$1,[1]選択肢!$A$1:$J$32,AL51,FALSE)=0,"-",VLOOKUP($AK$1,[1]選択肢!$A$1:$J$32,AL51,FALSE))</f>
        <v>-</v>
      </c>
      <c r="AM46" s="65"/>
      <c r="AN46" s="5"/>
    </row>
    <row r="47" spans="1:43" ht="18" customHeight="1">
      <c r="A47" s="5"/>
      <c r="B47" s="20"/>
      <c r="C47" s="67" t="s">
        <v>47</v>
      </c>
      <c r="D47" s="67" t="s">
        <v>48</v>
      </c>
      <c r="E47" s="68" t="s">
        <v>47</v>
      </c>
      <c r="F47" s="69" t="s">
        <v>48</v>
      </c>
      <c r="G47" s="69"/>
      <c r="H47" s="69"/>
      <c r="I47" s="70" t="s">
        <v>47</v>
      </c>
      <c r="J47" s="71"/>
      <c r="K47" s="72"/>
      <c r="L47" s="70" t="s">
        <v>48</v>
      </c>
      <c r="M47" s="71"/>
      <c r="N47" s="72"/>
      <c r="O47" s="70" t="s">
        <v>47</v>
      </c>
      <c r="P47" s="71"/>
      <c r="Q47" s="72"/>
      <c r="R47" s="70" t="s">
        <v>48</v>
      </c>
      <c r="S47" s="71"/>
      <c r="T47" s="72"/>
      <c r="U47" s="70" t="s">
        <v>47</v>
      </c>
      <c r="V47" s="71"/>
      <c r="W47" s="72"/>
      <c r="X47" s="70" t="s">
        <v>48</v>
      </c>
      <c r="Y47" s="71"/>
      <c r="Z47" s="72"/>
      <c r="AA47" s="70" t="s">
        <v>47</v>
      </c>
      <c r="AB47" s="71"/>
      <c r="AC47" s="72"/>
      <c r="AD47" s="70" t="s">
        <v>48</v>
      </c>
      <c r="AE47" s="71"/>
      <c r="AF47" s="72"/>
      <c r="AG47" s="70" t="s">
        <v>47</v>
      </c>
      <c r="AH47" s="71"/>
      <c r="AI47" s="72"/>
      <c r="AJ47" s="70" t="s">
        <v>48</v>
      </c>
      <c r="AK47" s="72"/>
      <c r="AL47" s="68" t="s">
        <v>49</v>
      </c>
      <c r="AM47" s="68" t="s">
        <v>50</v>
      </c>
      <c r="AN47" s="5"/>
    </row>
    <row r="48" spans="1:43" ht="18" customHeight="1">
      <c r="A48" s="5"/>
      <c r="B48" s="73" t="s">
        <v>51</v>
      </c>
      <c r="C48" s="68">
        <f>COUNTIFS($B$11:$B$30,C$46,$C$11:$C$30,"A",$E$11:$E$30,"*")</f>
        <v>1</v>
      </c>
      <c r="D48" s="68">
        <f>COUNTIFS($B$11:$B$30,C$46,$C$11:$C$30,"B",$E$11:$E$30,"*")</f>
        <v>0</v>
      </c>
      <c r="E48" s="68">
        <f>COUNTIFS($B$11:$B$30,E$46,$C$11:$C$30,"A",$E$11:$E$30,"*")</f>
        <v>0</v>
      </c>
      <c r="F48" s="70">
        <f>COUNTIFS($B$11:$B$30,E$46,$C$11:$C$30,"B",$E$11:$E$30,"*")</f>
        <v>1</v>
      </c>
      <c r="G48" s="71"/>
      <c r="H48" s="72"/>
      <c r="I48" s="70">
        <f>COUNTIFS($B$11:$B$30,I$46,$C$11:$C$30,"A",$E$11:$E$30,"*")</f>
        <v>0</v>
      </c>
      <c r="J48" s="71"/>
      <c r="K48" s="72"/>
      <c r="L48" s="70">
        <f>COUNTIFS($B$11:$B$30,I$46,$C$11:$C$30,"B",$E$11:$E$30,"*")</f>
        <v>0</v>
      </c>
      <c r="M48" s="71"/>
      <c r="N48" s="72"/>
      <c r="O48" s="70">
        <f>COUNTIFS($B$11:$B$30,O$46,$C$11:$C$30,"A",$E$11:$E$30,"*")</f>
        <v>0</v>
      </c>
      <c r="P48" s="71"/>
      <c r="Q48" s="72"/>
      <c r="R48" s="70">
        <f>COUNTIFS($B$11:$B$30,O$46,$C$11:$C$30,"B",$E$11:$E$30,"*")</f>
        <v>0</v>
      </c>
      <c r="S48" s="71"/>
      <c r="T48" s="72"/>
      <c r="U48" s="70">
        <f>COUNTIFS($B$11:$B$30,U$46,$C$11:$C$30,"A",$E$11:$E$30,"*")</f>
        <v>0</v>
      </c>
      <c r="V48" s="71"/>
      <c r="W48" s="72"/>
      <c r="X48" s="70">
        <f>COUNTIFS($B$11:$B$30,U$46,$C$11:$C$30,"B",$E$11:$E$30,"*")</f>
        <v>0</v>
      </c>
      <c r="Y48" s="71"/>
      <c r="Z48" s="72"/>
      <c r="AA48" s="70">
        <f>COUNTIFS($B$11:$B$30,AA$46,$C$11:$C$30,"A",$E$11:$E$30,"*")</f>
        <v>0</v>
      </c>
      <c r="AB48" s="71"/>
      <c r="AC48" s="72"/>
      <c r="AD48" s="70">
        <f>COUNTIFS($B$11:$B$30,AA$46,$C$11:$C$30,"B",$E$11:$E$30,"*")</f>
        <v>0</v>
      </c>
      <c r="AE48" s="71"/>
      <c r="AF48" s="72"/>
      <c r="AG48" s="70">
        <f>COUNTIFS($B$11:$B$30,AG$46,$C$11:$C$30,"A",$E$11:$E$30,"*")</f>
        <v>0</v>
      </c>
      <c r="AH48" s="71"/>
      <c r="AI48" s="72"/>
      <c r="AJ48" s="70">
        <f>COUNTIFS($B$11:$B$30,AG$46,$C$11:$C$30,"B",$E$11:$E$30,"*")</f>
        <v>0</v>
      </c>
      <c r="AK48" s="72"/>
      <c r="AL48" s="68">
        <f>COUNTIFS($B$11:$B$30,AL$46,$C$11:$C$30,"A",$E$11:$E$30,"*")</f>
        <v>0</v>
      </c>
      <c r="AM48" s="68">
        <f>COUNTIFS($B$11:$B$30,AL$46,$C$11:$C$30,"B",$E$11:$E$30,"*")</f>
        <v>0</v>
      </c>
      <c r="AN48" s="5"/>
    </row>
    <row r="49" spans="1:40" ht="18" customHeight="1">
      <c r="A49" s="5"/>
      <c r="B49" s="54" t="s">
        <v>52</v>
      </c>
      <c r="C49" s="68">
        <f>COUNTIFS($B$11:$B$30,C$46,$C$11:$C$30,"C",$E$11:$E$30,"*")</f>
        <v>0</v>
      </c>
      <c r="D49" s="68">
        <f>COUNTIFS($B$11:$B$30,C$46,$C$11:$C$30,"D",$E$11:$E$30,"*")</f>
        <v>0</v>
      </c>
      <c r="E49" s="68">
        <f>COUNTIFS($B$11:$B$30,E$46,$C$11:$C$30,"C",$E$11:$E$30,"*")</f>
        <v>1</v>
      </c>
      <c r="F49" s="70">
        <f>COUNTIFS($B$11:$B$30,E$46,$C$11:$C$30,"D",$E$11:$E$30,"*")</f>
        <v>1</v>
      </c>
      <c r="G49" s="71"/>
      <c r="H49" s="72"/>
      <c r="I49" s="70">
        <f>COUNTIFS($B$11:$B$30,I$46,$C$11:$C$30,"C",$E$11:$E$30,"*")</f>
        <v>0</v>
      </c>
      <c r="J49" s="71"/>
      <c r="K49" s="72"/>
      <c r="L49" s="70">
        <f>COUNTIFS($B$11:$B$30,I$46,$C$11:$C$30,"D",$E$11:$E$30,"*")</f>
        <v>0</v>
      </c>
      <c r="M49" s="71"/>
      <c r="N49" s="72"/>
      <c r="O49" s="70">
        <f>COUNTIFS($B$11:$B$30,O$46,$C$11:$C$30,"C",$E$11:$E$30,"*")</f>
        <v>0</v>
      </c>
      <c r="P49" s="71"/>
      <c r="Q49" s="72"/>
      <c r="R49" s="70">
        <f>COUNTIFS($B$11:$B$30,O$46,$C$11:$C$30,"D",$E$11:$E$30,"*")</f>
        <v>0</v>
      </c>
      <c r="S49" s="71"/>
      <c r="T49" s="72"/>
      <c r="U49" s="70">
        <f>COUNTIFS($B$11:$B$30,U$46,$C$11:$C$30,"C",$E$11:$E$30,"*")</f>
        <v>0</v>
      </c>
      <c r="V49" s="71"/>
      <c r="W49" s="72"/>
      <c r="X49" s="70">
        <f>COUNTIFS($B$11:$B$30,U$46,$C$11:$C$30,"D",$E$11:$E$30,"*")</f>
        <v>0</v>
      </c>
      <c r="Y49" s="71"/>
      <c r="Z49" s="72"/>
      <c r="AA49" s="70">
        <f>COUNTIFS($B$11:$B$30,AA$46,$C$11:$C$30,"C",$E$11:$E$30,"*")</f>
        <v>0</v>
      </c>
      <c r="AB49" s="71"/>
      <c r="AC49" s="72"/>
      <c r="AD49" s="70">
        <f>COUNTIFS($B$11:$B$30,AA$46,$C$11:$C$30,"D",$E$11:$E$30,"*")</f>
        <v>0</v>
      </c>
      <c r="AE49" s="71"/>
      <c r="AF49" s="72"/>
      <c r="AG49" s="70">
        <f>COUNTIFS($B$11:$B$30,AG$46,$C$11:$C$30,"C",$E$11:$E$30,"*")</f>
        <v>0</v>
      </c>
      <c r="AH49" s="71"/>
      <c r="AI49" s="72"/>
      <c r="AJ49" s="70">
        <f>COUNTIFS($B$11:$B$30,AG$46,$C$11:$C$30,"D",$E$11:$E$30,"*")</f>
        <v>0</v>
      </c>
      <c r="AK49" s="72"/>
      <c r="AL49" s="68">
        <f>COUNTIFS($B$11:$B$30,AL$46,$C$11:$C$30,"C",$E$11:$E$30,"*")</f>
        <v>0</v>
      </c>
      <c r="AM49" s="68">
        <f>COUNTIFS($B$11:$B$30,AL$46,$C$11:$C$30,"D",$E$11:$E$30,"*")</f>
        <v>0</v>
      </c>
      <c r="AN49" s="5"/>
    </row>
    <row r="50" spans="1:40" ht="25" customHeight="1">
      <c r="A50" s="5"/>
      <c r="B50" s="54" t="s">
        <v>53</v>
      </c>
      <c r="C50" s="63">
        <f>IF($AK$3="４週",SUMIFS($AK$11:$AK$30,$B$11:$B$30,C46)/4/$AH$5,IF($AK$3="歴月",SUMIFS($AK$11:$AK$30,$B$11:$B$30,C46)/$AL$5,"記載する期間を選択してください"))</f>
        <v>0</v>
      </c>
      <c r="D50" s="66"/>
      <c r="E50" s="63">
        <f>IF($AK$3="４週",SUMIFS($AK$11:$AK$30,$B$11:$B$30,E46)/4/$AH$5,IF($AK$3="歴月",SUMIFS($AK$11:$AK$30,$B$11:$B$30,E46)/$AL$5,"記載する期間を選択してください"))</f>
        <v>0</v>
      </c>
      <c r="F50" s="64"/>
      <c r="G50" s="64"/>
      <c r="H50" s="66"/>
      <c r="I50" s="63">
        <f>IF($AK$3="４週",SUMIFS($AK$11:$AK$30,$B$11:$B$30,I46)/4/$AH$5,IF($AK$3="歴月",SUMIFS($AK$11:$AK$30,$B$11:$B$30,I46)/$AL$5,"記載する期間を選択してください"))</f>
        <v>0</v>
      </c>
      <c r="J50" s="64"/>
      <c r="K50" s="64"/>
      <c r="L50" s="64"/>
      <c r="M50" s="64"/>
      <c r="N50" s="66"/>
      <c r="O50" s="63">
        <f>IF($AK$3="４週",SUMIFS($AK$11:$AK$30,$B$11:$B$30,O46)/4/$AH$5,IF($AK$3="歴月",SUMIFS($AK$11:$AK$30,$B$11:$B$30,O46)/$AL$5,"記載する期間を選択してください"))</f>
        <v>0</v>
      </c>
      <c r="P50" s="64"/>
      <c r="Q50" s="64"/>
      <c r="R50" s="64"/>
      <c r="S50" s="64"/>
      <c r="T50" s="66"/>
      <c r="U50" s="63">
        <f>IF($AK$3="４週",SUMIFS($AK$11:$AK$30,$B$11:$B$30,U46)/4/$AH$5,IF($AK$3="歴月",SUMIFS($AK$11:$AK$30,$B$11:$B$30,U46)/$AL$5,"記載する期間を選択してください"))</f>
        <v>0</v>
      </c>
      <c r="V50" s="64"/>
      <c r="W50" s="64"/>
      <c r="X50" s="64"/>
      <c r="Y50" s="64"/>
      <c r="Z50" s="66"/>
      <c r="AA50" s="63">
        <f>IF($AK$3="４週",SUMIFS($AK$11:$AK$30,$B$11:$B$30,AA46)/4/$AH$5,IF($AK$3="歴月",SUMIFS($AK$11:$AK$30,$B$11:$B$30,AA46)/$AL$5,"記載する期間を選択してください"))</f>
        <v>0</v>
      </c>
      <c r="AB50" s="64"/>
      <c r="AC50" s="64"/>
      <c r="AD50" s="64"/>
      <c r="AE50" s="64"/>
      <c r="AF50" s="66"/>
      <c r="AG50" s="63">
        <f>IF($AK$3="４週",SUMIFS($AK$11:$AK$30,$B$11:$B$30,AG46)/4/$AH$5,IF($AK$3="歴月",SUMIFS($AK$11:$AK$30,$B$11:$B$30,AG46)/$AL$5,"記載する期間を選択してください"))</f>
        <v>0</v>
      </c>
      <c r="AH50" s="64"/>
      <c r="AI50" s="64"/>
      <c r="AJ50" s="64"/>
      <c r="AK50" s="66"/>
      <c r="AL50" s="63">
        <f>IF($AK$3="４週",SUMIFS($AK$11:$AK$30,$B$11:$B$30,AL46)/4/$AH$5,IF($AK$3="歴月",SUMIFS($AK$11:$AK$30,$B$11:$B$30,AL46)/$AL$5,"記載する期間を選択してください"))</f>
        <v>0</v>
      </c>
      <c r="AM50" s="66"/>
      <c r="AN50" s="5"/>
    </row>
    <row r="51" spans="1:40" ht="5.15" customHeight="1">
      <c r="A51" s="5"/>
      <c r="B51" s="9"/>
      <c r="C51" s="77">
        <v>2</v>
      </c>
      <c r="D51" s="77"/>
      <c r="E51" s="77">
        <v>3</v>
      </c>
      <c r="F51" s="77"/>
      <c r="G51" s="77"/>
      <c r="H51" s="77"/>
      <c r="I51" s="77">
        <v>4</v>
      </c>
      <c r="J51" s="77"/>
      <c r="K51" s="77"/>
      <c r="L51" s="77"/>
      <c r="M51" s="77"/>
      <c r="N51" s="77"/>
      <c r="O51" s="77">
        <v>5</v>
      </c>
      <c r="P51" s="77"/>
      <c r="Q51" s="77"/>
      <c r="R51" s="77"/>
      <c r="S51" s="77"/>
      <c r="T51" s="77"/>
      <c r="U51" s="77">
        <v>6</v>
      </c>
      <c r="V51" s="77"/>
      <c r="W51" s="77"/>
      <c r="X51" s="77"/>
      <c r="Y51" s="77"/>
      <c r="Z51" s="77"/>
      <c r="AA51" s="77">
        <v>7</v>
      </c>
      <c r="AB51" s="77"/>
      <c r="AC51" s="77"/>
      <c r="AD51" s="77"/>
      <c r="AE51" s="77"/>
      <c r="AF51" s="77"/>
      <c r="AG51" s="77">
        <v>8</v>
      </c>
      <c r="AH51" s="77"/>
      <c r="AI51" s="77"/>
      <c r="AJ51" s="77"/>
      <c r="AK51" s="77"/>
      <c r="AL51" s="77">
        <v>9</v>
      </c>
      <c r="AM51" s="78"/>
      <c r="AN51" s="5"/>
    </row>
    <row r="52" spans="1:40" ht="15" customHeight="1">
      <c r="A52" s="51" t="s">
        <v>54</v>
      </c>
      <c r="B52" s="79"/>
      <c r="C52" s="80"/>
      <c r="D52" s="80"/>
      <c r="E52" s="80"/>
      <c r="F52" s="81"/>
      <c r="G52" s="80"/>
      <c r="H52" s="77"/>
      <c r="I52" s="77"/>
      <c r="J52" s="77"/>
      <c r="K52" s="77"/>
      <c r="L52" s="77"/>
      <c r="M52" s="77"/>
      <c r="N52" s="77"/>
      <c r="O52" s="77"/>
      <c r="P52" s="77"/>
      <c r="Q52" s="77"/>
      <c r="R52" s="77">
        <v>6</v>
      </c>
      <c r="S52" s="77"/>
      <c r="T52" s="77"/>
      <c r="U52" s="77"/>
      <c r="V52" s="77"/>
      <c r="W52" s="77"/>
      <c r="X52" s="77">
        <v>7</v>
      </c>
      <c r="Y52" s="77"/>
      <c r="Z52" s="77"/>
      <c r="AA52" s="77"/>
      <c r="AB52" s="77"/>
      <c r="AC52" s="77"/>
      <c r="AD52" s="77">
        <v>8</v>
      </c>
      <c r="AE52" s="77"/>
      <c r="AF52" s="77"/>
      <c r="AG52" s="82"/>
      <c r="AH52" s="82"/>
      <c r="AI52" s="82"/>
      <c r="AJ52" s="82">
        <v>9</v>
      </c>
      <c r="AK52" s="83"/>
      <c r="AL52" s="83"/>
      <c r="AM52" s="5"/>
    </row>
    <row r="53" spans="1:40" s="51" customFormat="1" ht="15" customHeight="1">
      <c r="A53" s="51" t="s">
        <v>55</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56</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57</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58</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5" customHeight="1">
      <c r="A57" s="51" t="s">
        <v>59</v>
      </c>
      <c r="B57" s="84"/>
      <c r="C57" s="51"/>
      <c r="D57" s="51"/>
      <c r="E57" s="51"/>
      <c r="F57" s="51"/>
      <c r="G57" s="51"/>
    </row>
    <row r="58" spans="1:40" ht="15" customHeight="1">
      <c r="A58" s="51" t="s">
        <v>60</v>
      </c>
      <c r="B58" s="84"/>
      <c r="C58" s="51"/>
      <c r="D58" s="51"/>
      <c r="E58" s="51"/>
      <c r="F58" s="51"/>
      <c r="G58" s="51"/>
    </row>
    <row r="59" spans="1:40" ht="15" customHeight="1">
      <c r="A59" s="51"/>
      <c r="B59" s="73" t="s">
        <v>61</v>
      </c>
      <c r="C59" s="24" t="s">
        <v>62</v>
      </c>
      <c r="D59" s="24"/>
      <c r="E59" s="24"/>
      <c r="F59" s="51"/>
      <c r="G59" s="51"/>
    </row>
    <row r="60" spans="1:40" ht="15" customHeight="1">
      <c r="A60" s="51"/>
      <c r="B60" s="85" t="s">
        <v>28</v>
      </c>
      <c r="C60" s="57" t="s">
        <v>63</v>
      </c>
      <c r="D60" s="57"/>
      <c r="E60" s="57"/>
      <c r="F60" s="51"/>
      <c r="G60" s="51"/>
    </row>
    <row r="61" spans="1:40" ht="15" customHeight="1">
      <c r="A61" s="51"/>
      <c r="B61" s="85" t="s">
        <v>30</v>
      </c>
      <c r="C61" s="57" t="s">
        <v>64</v>
      </c>
      <c r="D61" s="57"/>
      <c r="E61" s="57"/>
      <c r="F61" s="51"/>
      <c r="G61" s="51"/>
    </row>
    <row r="62" spans="1:40" ht="15" customHeight="1">
      <c r="A62" s="51"/>
      <c r="B62" s="85" t="s">
        <v>32</v>
      </c>
      <c r="C62" s="57" t="s">
        <v>65</v>
      </c>
      <c r="D62" s="57"/>
      <c r="E62" s="57"/>
      <c r="F62" s="51"/>
      <c r="G62" s="51"/>
    </row>
    <row r="63" spans="1:40" ht="15" customHeight="1">
      <c r="A63" s="51"/>
      <c r="B63" s="85" t="s">
        <v>34</v>
      </c>
      <c r="C63" s="57" t="s">
        <v>66</v>
      </c>
      <c r="D63" s="57"/>
      <c r="E63" s="57"/>
      <c r="F63" s="51"/>
      <c r="G63" s="51"/>
    </row>
    <row r="64" spans="1:40" ht="15" customHeight="1">
      <c r="A64" s="51"/>
      <c r="B64" s="51" t="s">
        <v>67</v>
      </c>
      <c r="C64" s="51"/>
      <c r="D64" s="51"/>
      <c r="E64" s="51"/>
      <c r="F64" s="51"/>
      <c r="G64" s="51"/>
    </row>
    <row r="65" spans="1:7" ht="15" customHeight="1">
      <c r="A65" s="51"/>
      <c r="B65" s="51" t="s">
        <v>68</v>
      </c>
      <c r="C65" s="51"/>
      <c r="D65" s="51"/>
      <c r="E65" s="51"/>
      <c r="F65" s="51"/>
      <c r="G65" s="51"/>
    </row>
    <row r="66" spans="1:7" ht="15" customHeight="1">
      <c r="A66" s="51"/>
      <c r="B66" s="51" t="s">
        <v>69</v>
      </c>
      <c r="C66" s="51"/>
      <c r="D66" s="51"/>
      <c r="E66" s="51"/>
      <c r="F66" s="51"/>
      <c r="G66" s="51"/>
    </row>
    <row r="67" spans="1:7" ht="15" customHeight="1">
      <c r="A67" s="51" t="s">
        <v>70</v>
      </c>
      <c r="B67" s="84"/>
      <c r="C67" s="51"/>
      <c r="D67" s="51"/>
      <c r="E67" s="51"/>
      <c r="F67" s="51"/>
      <c r="G67" s="51"/>
    </row>
    <row r="68" spans="1:7" ht="15" customHeight="1">
      <c r="A68" s="51" t="s">
        <v>71</v>
      </c>
      <c r="B68" s="84"/>
      <c r="C68" s="51"/>
      <c r="D68" s="51"/>
      <c r="E68" s="51"/>
      <c r="F68" s="51"/>
      <c r="G68" s="51"/>
    </row>
    <row r="69" spans="1:7" ht="15" customHeight="1">
      <c r="A69" s="51" t="s">
        <v>72</v>
      </c>
      <c r="B69" s="84"/>
      <c r="C69" s="51"/>
      <c r="D69" s="51"/>
      <c r="E69" s="51"/>
      <c r="F69" s="51"/>
      <c r="G69" s="51"/>
    </row>
    <row r="70" spans="1:7" ht="15" customHeight="1">
      <c r="A70" s="51" t="s">
        <v>73</v>
      </c>
      <c r="B70" s="84"/>
      <c r="C70" s="51"/>
      <c r="D70" s="51"/>
      <c r="E70" s="51"/>
      <c r="F70" s="51"/>
      <c r="G70" s="51"/>
    </row>
    <row r="71" spans="1:7" ht="15" customHeight="1">
      <c r="A71" s="51" t="s">
        <v>74</v>
      </c>
      <c r="B71" s="84"/>
      <c r="C71" s="51"/>
      <c r="D71" s="51"/>
      <c r="E71" s="51"/>
      <c r="F71" s="51"/>
      <c r="G71" s="51"/>
    </row>
    <row r="72" spans="1:7" ht="15" customHeight="1">
      <c r="A72" s="51" t="s">
        <v>75</v>
      </c>
      <c r="B72" s="84"/>
      <c r="C72" s="51"/>
      <c r="D72" s="51"/>
      <c r="E72" s="51"/>
      <c r="F72" s="51"/>
      <c r="G72" s="51"/>
    </row>
    <row r="73" spans="1:7" ht="15" customHeight="1">
      <c r="A73" s="51"/>
      <c r="B73" s="51" t="s">
        <v>76</v>
      </c>
      <c r="C73" s="51"/>
      <c r="D73" s="51"/>
      <c r="E73" s="51"/>
      <c r="F73" s="51"/>
      <c r="G73" s="51"/>
    </row>
    <row r="74" spans="1:7" ht="15" customHeight="1">
      <c r="A74" s="51"/>
      <c r="B74" s="51" t="s">
        <v>77</v>
      </c>
      <c r="C74" s="51"/>
      <c r="D74" s="51"/>
      <c r="E74" s="51"/>
      <c r="F74" s="51"/>
      <c r="G74" s="51"/>
    </row>
    <row r="75" spans="1:7" ht="15" customHeight="1">
      <c r="A75" s="51" t="s">
        <v>78</v>
      </c>
      <c r="B75" s="84"/>
      <c r="C75" s="51"/>
      <c r="D75" s="51"/>
      <c r="E75" s="51"/>
      <c r="F75" s="51"/>
      <c r="G75" s="51"/>
    </row>
    <row r="76" spans="1:7" ht="15" customHeight="1">
      <c r="A76" s="51" t="s">
        <v>79</v>
      </c>
      <c r="B76" s="84"/>
      <c r="C76" s="51"/>
      <c r="D76" s="51"/>
      <c r="E76" s="51"/>
      <c r="F76" s="51"/>
      <c r="G76" s="51"/>
    </row>
    <row r="77" spans="1:7" ht="15" customHeight="1">
      <c r="A77" s="51" t="s">
        <v>80</v>
      </c>
      <c r="B77" s="84"/>
      <c r="C77" s="51"/>
      <c r="D77" s="51"/>
      <c r="E77" s="51"/>
      <c r="F77" s="51"/>
      <c r="G77" s="51"/>
    </row>
    <row r="78" spans="1:7" ht="15" customHeight="1">
      <c r="A78" s="51" t="s">
        <v>81</v>
      </c>
      <c r="B78" s="84"/>
      <c r="C78" s="51"/>
      <c r="D78" s="51"/>
      <c r="E78" s="51"/>
      <c r="F78" s="51"/>
      <c r="G78" s="51"/>
    </row>
    <row r="79" spans="1:7" ht="15" customHeight="1">
      <c r="A79" s="51" t="s">
        <v>82</v>
      </c>
      <c r="B79" s="84"/>
      <c r="C79" s="51"/>
      <c r="D79" s="51"/>
      <c r="E79" s="51"/>
      <c r="F79" s="51"/>
      <c r="G79" s="51"/>
    </row>
    <row r="80" spans="1:7" ht="15" customHeight="1">
      <c r="A80" s="51" t="s">
        <v>83</v>
      </c>
      <c r="B80" s="84"/>
      <c r="C80" s="51"/>
      <c r="D80" s="51"/>
      <c r="E80" s="51"/>
      <c r="F80" s="51"/>
      <c r="G80" s="51"/>
    </row>
    <row r="81" spans="1:7" ht="15" customHeight="1">
      <c r="A81" s="51" t="s">
        <v>84</v>
      </c>
      <c r="B81" s="84"/>
      <c r="C81" s="51"/>
      <c r="D81" s="51"/>
      <c r="E81" s="51"/>
      <c r="F81" s="51"/>
      <c r="G81" s="51"/>
    </row>
    <row r="82" spans="1:7" ht="15" customHeight="1">
      <c r="A82" s="51" t="s">
        <v>85</v>
      </c>
      <c r="B82" s="84"/>
      <c r="C82" s="51"/>
      <c r="D82" s="51"/>
      <c r="E82" s="51"/>
      <c r="F82" s="51"/>
      <c r="G82" s="51"/>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type="whole" operator="greaterThanOrEqual" allowBlank="1" showInputMessage="1" showErrorMessage="1" sqref="I38:I39 D38:F39 AG38:AG39 AD38:AD39 AA38:AA39 X38:X39 U38:U39 R38:R39 O38:O39 L38:L39" xr:uid="{34D60F68-4BC1-4E3C-B718-0F786682CB2E}">
      <formula1>0</formula1>
    </dataValidation>
    <dataValidation operator="greaterThanOrEqual" allowBlank="1" showInputMessage="1" showErrorMessage="1" sqref="I44 AJ38:AJ39 AL38 L40 L44 I40" xr:uid="{6A157588-3593-44E6-88F8-D9625F8078A3}"/>
    <dataValidation type="list" allowBlank="1" showInputMessage="1" showErrorMessage="1" sqref="C11:C30" xr:uid="{7D61B282-372A-48A7-AF6C-8FE07C22AD36}">
      <formula1>"A,B,C,D"</formula1>
    </dataValidation>
    <dataValidation type="list" allowBlank="1" showInputMessage="1" showErrorMessage="1" sqref="AK4:AN4" xr:uid="{86207111-93AE-416E-A703-BF32F1FCCD55}">
      <formula1>"予定,実績"</formula1>
    </dataValidation>
    <dataValidation type="list" allowBlank="1" showInputMessage="1" showErrorMessage="1" sqref="AK3:AN3" xr:uid="{39394B9B-5021-4885-81C2-131166774F85}">
      <formula1>"４週,歴月"</formula1>
    </dataValidation>
    <dataValidation type="list" allowBlank="1" showInputMessage="1" sqref="B12:B30" xr:uid="{972CC1D1-3BE1-4FAF-9B22-749D7D8EEF39}">
      <formula1>INDIRECT($AK$1)</formula1>
    </dataValidation>
    <dataValidation allowBlank="1" showInputMessage="1" sqref="B11" xr:uid="{17E9880E-B674-4526-8B23-47882FD8E61A}"/>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6FCE5-4F13-4C1F-869D-5B0301446C14}">
  <dimension ref="A1:AQ82"/>
  <sheetViews>
    <sheetView showGridLines="0" view="pageBreakPreview" zoomScaleNormal="100" zoomScaleSheetLayoutView="100" workbookViewId="0">
      <selection activeCell="F11" sqref="F11:AJ19"/>
    </sheetView>
  </sheetViews>
  <sheetFormatPr defaultColWidth="8.25" defaultRowHeight="21" customHeight="1"/>
  <cols>
    <col min="1" max="1" width="2.58203125" style="9" customWidth="1"/>
    <col min="2" max="2" width="14.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132</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t="s">
        <v>133</v>
      </c>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8</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9</v>
      </c>
      <c r="AH5" s="18">
        <v>40</v>
      </c>
      <c r="AI5" s="18"/>
      <c r="AJ5" s="18"/>
      <c r="AK5" s="15" t="s">
        <v>10</v>
      </c>
      <c r="AL5" s="19">
        <v>200</v>
      </c>
      <c r="AM5" s="15" t="s">
        <v>11</v>
      </c>
      <c r="AN5" s="5"/>
    </row>
    <row r="6" spans="1:40" ht="10"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12</v>
      </c>
      <c r="B7" s="22" t="s">
        <v>13</v>
      </c>
      <c r="C7" s="23" t="s">
        <v>14</v>
      </c>
      <c r="D7" s="24" t="s">
        <v>15</v>
      </c>
      <c r="E7" s="25" t="s">
        <v>16</v>
      </c>
      <c r="F7" s="26" t="s">
        <v>17</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18</v>
      </c>
      <c r="AL7" s="28" t="s">
        <v>19</v>
      </c>
      <c r="AM7" s="29" t="s">
        <v>20</v>
      </c>
      <c r="AN7" s="29"/>
    </row>
    <row r="8" spans="1:40" ht="15" customHeight="1">
      <c r="A8" s="21"/>
      <c r="B8" s="30"/>
      <c r="C8" s="31"/>
      <c r="D8" s="24"/>
      <c r="E8" s="25"/>
      <c r="F8" s="24" t="s">
        <v>21</v>
      </c>
      <c r="G8" s="24"/>
      <c r="H8" s="24"/>
      <c r="I8" s="24"/>
      <c r="J8" s="24"/>
      <c r="K8" s="24"/>
      <c r="L8" s="24"/>
      <c r="M8" s="24" t="s">
        <v>22</v>
      </c>
      <c r="N8" s="24"/>
      <c r="O8" s="24"/>
      <c r="P8" s="24"/>
      <c r="Q8" s="24"/>
      <c r="R8" s="24"/>
      <c r="S8" s="24"/>
      <c r="T8" s="24" t="s">
        <v>23</v>
      </c>
      <c r="U8" s="24"/>
      <c r="V8" s="24"/>
      <c r="W8" s="24"/>
      <c r="X8" s="24"/>
      <c r="Y8" s="24"/>
      <c r="Z8" s="24"/>
      <c r="AA8" s="24" t="s">
        <v>24</v>
      </c>
      <c r="AB8" s="24"/>
      <c r="AC8" s="24"/>
      <c r="AD8" s="24"/>
      <c r="AE8" s="24"/>
      <c r="AF8" s="24"/>
      <c r="AG8" s="24"/>
      <c r="AH8" s="24" t="s">
        <v>25</v>
      </c>
      <c r="AI8" s="24"/>
      <c r="AJ8" s="24"/>
      <c r="AK8" s="27"/>
      <c r="AL8" s="28"/>
      <c r="AM8" s="29"/>
      <c r="AN8" s="29"/>
    </row>
    <row r="9" spans="1:40" ht="15" customHeight="1">
      <c r="A9" s="21"/>
      <c r="B9" s="32" t="s">
        <v>26</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27</v>
      </c>
      <c r="C11" s="39" t="s">
        <v>28</v>
      </c>
      <c r="D11" s="40"/>
      <c r="E11" s="41" t="s">
        <v>28</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29</v>
      </c>
      <c r="C12" s="39" t="s">
        <v>30</v>
      </c>
      <c r="D12" s="40"/>
      <c r="E12" s="41" t="s">
        <v>30</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 t="shared" ref="AL12:AL30" si="1">IF($AK$3="４週",AK12/4,AK12/(DAY(EOMONTH($F$9,0))/7))</f>
        <v>0</v>
      </c>
      <c r="AM12" s="45"/>
      <c r="AN12" s="45"/>
    </row>
    <row r="13" spans="1:40" ht="18" customHeight="1">
      <c r="A13" s="37">
        <v>3</v>
      </c>
      <c r="B13" s="38" t="s">
        <v>129</v>
      </c>
      <c r="C13" s="39" t="s">
        <v>32</v>
      </c>
      <c r="D13" s="40"/>
      <c r="E13" s="41" t="s">
        <v>32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 t="shared" si="1"/>
        <v>0</v>
      </c>
      <c r="AM13" s="45"/>
      <c r="AN13" s="45"/>
    </row>
    <row r="14" spans="1:40" ht="18" customHeight="1">
      <c r="A14" s="37">
        <v>4</v>
      </c>
      <c r="B14" s="38" t="s">
        <v>134</v>
      </c>
      <c r="C14" s="39" t="s">
        <v>34</v>
      </c>
      <c r="D14" s="40"/>
      <c r="E14" s="41" t="s">
        <v>34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 t="shared" si="1"/>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si="1"/>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35</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36</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3"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3"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3"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3" ht="21" customHeight="1">
      <c r="A36" s="4" t="s">
        <v>37</v>
      </c>
      <c r="B36" s="20"/>
      <c r="C36" s="20"/>
      <c r="D36" s="20"/>
      <c r="E36" s="20"/>
      <c r="F36" s="20"/>
      <c r="G36" s="51"/>
      <c r="H36" s="51"/>
      <c r="I36" s="51"/>
      <c r="J36" s="51"/>
      <c r="K36" s="51"/>
      <c r="L36" s="51"/>
      <c r="M36" s="51"/>
      <c r="N36" s="51"/>
      <c r="O36" s="51"/>
      <c r="AM36" s="20"/>
      <c r="AN36" s="5"/>
    </row>
    <row r="37" spans="1:43" ht="25" customHeight="1">
      <c r="A37" s="24"/>
      <c r="B37" s="24"/>
      <c r="C37" s="24"/>
      <c r="D37" s="52">
        <v>4</v>
      </c>
      <c r="E37" s="52">
        <v>5</v>
      </c>
      <c r="F37" s="53">
        <v>6</v>
      </c>
      <c r="G37" s="53"/>
      <c r="H37" s="53"/>
      <c r="I37" s="53">
        <v>7</v>
      </c>
      <c r="J37" s="53"/>
      <c r="K37" s="53"/>
      <c r="L37" s="53">
        <v>8</v>
      </c>
      <c r="M37" s="53"/>
      <c r="N37" s="53"/>
      <c r="O37" s="53">
        <v>9</v>
      </c>
      <c r="P37" s="53"/>
      <c r="Q37" s="53"/>
      <c r="R37" s="53">
        <v>10</v>
      </c>
      <c r="S37" s="53"/>
      <c r="T37" s="53"/>
      <c r="U37" s="53">
        <v>11</v>
      </c>
      <c r="V37" s="53"/>
      <c r="W37" s="53"/>
      <c r="X37" s="53">
        <v>12</v>
      </c>
      <c r="Y37" s="53"/>
      <c r="Z37" s="53"/>
      <c r="AA37" s="53">
        <v>1</v>
      </c>
      <c r="AB37" s="53"/>
      <c r="AC37" s="53"/>
      <c r="AD37" s="53">
        <v>2</v>
      </c>
      <c r="AE37" s="53"/>
      <c r="AF37" s="53"/>
      <c r="AG37" s="53">
        <v>3</v>
      </c>
      <c r="AH37" s="53"/>
      <c r="AI37" s="53"/>
      <c r="AJ37" s="24" t="s">
        <v>38</v>
      </c>
      <c r="AK37" s="24"/>
      <c r="AL37" s="54" t="s">
        <v>39</v>
      </c>
      <c r="AM37"/>
      <c r="AN37"/>
      <c r="AO37"/>
      <c r="AP37"/>
      <c r="AQ37"/>
    </row>
    <row r="38" spans="1:43" ht="18" customHeight="1">
      <c r="A38" s="55" t="s">
        <v>40</v>
      </c>
      <c r="B38" s="55"/>
      <c r="C38" s="55"/>
      <c r="D38" s="42">
        <v>1400</v>
      </c>
      <c r="E38" s="42">
        <v>1310</v>
      </c>
      <c r="F38" s="56">
        <v>1400</v>
      </c>
      <c r="G38" s="56"/>
      <c r="H38" s="56"/>
      <c r="I38" s="56">
        <v>1470</v>
      </c>
      <c r="J38" s="56"/>
      <c r="K38" s="56"/>
      <c r="L38" s="56">
        <v>1470</v>
      </c>
      <c r="M38" s="56"/>
      <c r="N38" s="56"/>
      <c r="O38" s="56">
        <v>1330</v>
      </c>
      <c r="P38" s="56"/>
      <c r="Q38" s="56"/>
      <c r="R38" s="56">
        <v>1400</v>
      </c>
      <c r="S38" s="56"/>
      <c r="T38" s="56"/>
      <c r="U38" s="56">
        <v>1400</v>
      </c>
      <c r="V38" s="56"/>
      <c r="W38" s="56"/>
      <c r="X38" s="56">
        <v>1330</v>
      </c>
      <c r="Y38" s="56"/>
      <c r="Z38" s="56"/>
      <c r="AA38" s="56">
        <v>1330</v>
      </c>
      <c r="AB38" s="56"/>
      <c r="AC38" s="56"/>
      <c r="AD38" s="56">
        <v>1330</v>
      </c>
      <c r="AE38" s="56"/>
      <c r="AF38" s="56"/>
      <c r="AG38" s="56">
        <v>1400</v>
      </c>
      <c r="AH38" s="56"/>
      <c r="AI38" s="56"/>
      <c r="AJ38" s="57">
        <f>SUM(D38:AI38)</f>
        <v>16570</v>
      </c>
      <c r="AK38" s="57"/>
      <c r="AL38" s="58">
        <f>ROUNDUP(AJ38/AJ39,1)</f>
        <v>70</v>
      </c>
      <c r="AM38"/>
      <c r="AN38"/>
      <c r="AO38"/>
      <c r="AP38"/>
      <c r="AQ38"/>
    </row>
    <row r="39" spans="1:43" ht="18" customHeight="1">
      <c r="A39" s="55" t="s">
        <v>41</v>
      </c>
      <c r="B39" s="55"/>
      <c r="C39" s="55"/>
      <c r="D39" s="42">
        <v>20</v>
      </c>
      <c r="E39" s="42">
        <v>19</v>
      </c>
      <c r="F39" s="56">
        <v>20</v>
      </c>
      <c r="G39" s="56"/>
      <c r="H39" s="56"/>
      <c r="I39" s="56">
        <v>21</v>
      </c>
      <c r="J39" s="56"/>
      <c r="K39" s="56"/>
      <c r="L39" s="56">
        <v>21</v>
      </c>
      <c r="M39" s="56"/>
      <c r="N39" s="56"/>
      <c r="O39" s="56">
        <v>19</v>
      </c>
      <c r="P39" s="56"/>
      <c r="Q39" s="56"/>
      <c r="R39" s="56">
        <v>20</v>
      </c>
      <c r="S39" s="56"/>
      <c r="T39" s="56"/>
      <c r="U39" s="56">
        <v>20</v>
      </c>
      <c r="V39" s="56"/>
      <c r="W39" s="56"/>
      <c r="X39" s="56">
        <v>19</v>
      </c>
      <c r="Y39" s="56"/>
      <c r="Z39" s="56"/>
      <c r="AA39" s="56">
        <v>19</v>
      </c>
      <c r="AB39" s="56"/>
      <c r="AC39" s="56"/>
      <c r="AD39" s="56">
        <v>19</v>
      </c>
      <c r="AE39" s="56"/>
      <c r="AF39" s="56"/>
      <c r="AG39" s="56">
        <v>20</v>
      </c>
      <c r="AH39" s="56"/>
      <c r="AI39" s="56"/>
      <c r="AJ39" s="57">
        <f>+SUM(D39:AI39)</f>
        <v>237</v>
      </c>
      <c r="AK39" s="57"/>
      <c r="AL39" s="59"/>
      <c r="AM39"/>
      <c r="AN39"/>
      <c r="AO39"/>
      <c r="AP39"/>
      <c r="AQ39"/>
    </row>
    <row r="40" spans="1:43" ht="5.15" customHeight="1">
      <c r="A40" s="60"/>
      <c r="B40" s="60"/>
      <c r="C40" s="60"/>
      <c r="D40"/>
      <c r="E40"/>
      <c r="F40"/>
      <c r="G40"/>
      <c r="H4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61"/>
      <c r="AK40" s="51"/>
      <c r="AL40" s="20"/>
      <c r="AM40" s="20"/>
      <c r="AN40" s="5"/>
    </row>
    <row r="41" spans="1:43" ht="18" customHeight="1">
      <c r="A41" s="4" t="s">
        <v>42</v>
      </c>
      <c r="B41" s="51"/>
      <c r="D41" s="51"/>
      <c r="E41" s="51"/>
      <c r="F41" s="51"/>
      <c r="G41" s="51"/>
      <c r="H41" s="51"/>
      <c r="I41"/>
      <c r="J41"/>
      <c r="K41"/>
      <c r="L41"/>
      <c r="M41"/>
      <c r="N41"/>
      <c r="O41" s="51"/>
      <c r="P41" s="51"/>
      <c r="Q41" s="51"/>
      <c r="R41" s="51"/>
      <c r="S41" s="51"/>
      <c r="T41" s="51"/>
      <c r="U41" s="51"/>
      <c r="V41" s="51"/>
      <c r="W41" s="20"/>
      <c r="X41" s="51"/>
      <c r="Y41" s="51"/>
      <c r="Z41" s="51"/>
      <c r="AA41" s="51"/>
      <c r="AB41" s="51"/>
      <c r="AC41" s="51"/>
      <c r="AD41" s="51"/>
      <c r="AE41" s="51"/>
      <c r="AF41" s="51"/>
      <c r="AG41" s="51"/>
      <c r="AH41" s="51"/>
      <c r="AI41" s="51"/>
      <c r="AJ41" s="61"/>
      <c r="AK41" s="51"/>
      <c r="AL41" s="20"/>
      <c r="AM41" s="20"/>
      <c r="AN41" s="5"/>
    </row>
    <row r="42" spans="1:43" ht="25" customHeight="1">
      <c r="A42" s="24" t="s">
        <v>43</v>
      </c>
      <c r="B42" s="24"/>
      <c r="C42" s="24" t="s">
        <v>29</v>
      </c>
      <c r="D42" s="24"/>
      <c r="E42" s="28" t="s">
        <v>130</v>
      </c>
      <c r="F42" s="28"/>
      <c r="G42" s="28"/>
      <c r="H42" s="28"/>
      <c r="I42" s="110"/>
      <c r="J42" s="110"/>
      <c r="K42" s="110"/>
      <c r="L42" s="110"/>
      <c r="M42" s="110"/>
      <c r="N42" s="110"/>
      <c r="O42"/>
      <c r="P42"/>
      <c r="Q42"/>
      <c r="R42"/>
      <c r="S42"/>
      <c r="T42"/>
      <c r="U42"/>
      <c r="W42" s="20"/>
      <c r="X42" s="51"/>
      <c r="Y42" s="51"/>
      <c r="Z42" s="51"/>
      <c r="AA42" s="51"/>
      <c r="AB42" s="51"/>
      <c r="AC42" s="51"/>
      <c r="AD42" s="51"/>
      <c r="AE42" s="51"/>
      <c r="AF42" s="51"/>
      <c r="AG42" s="51"/>
      <c r="AH42" s="51"/>
      <c r="AI42" s="51"/>
      <c r="AJ42" s="61"/>
      <c r="AK42" s="51"/>
      <c r="AL42" s="20"/>
      <c r="AM42" s="20"/>
      <c r="AN42" s="5"/>
    </row>
    <row r="43" spans="1:43" ht="18" customHeight="1">
      <c r="A43" s="28" t="s">
        <v>45</v>
      </c>
      <c r="B43" s="28"/>
      <c r="C43" s="62">
        <f>ROUNDDOWN(IF(AL38&lt;=60,1,1+ROUNDUP((AL38-60)/40,0)),1)</f>
        <v>2</v>
      </c>
      <c r="D43" s="62"/>
      <c r="E43" s="62">
        <f>ROUNDDOWN(AL38/10,1)</f>
        <v>7</v>
      </c>
      <c r="F43" s="62"/>
      <c r="G43" s="62"/>
      <c r="H43" s="62"/>
      <c r="I43" s="116"/>
      <c r="J43" s="116"/>
      <c r="K43" s="116"/>
      <c r="L43" s="116"/>
      <c r="M43" s="116"/>
      <c r="N43" s="116"/>
      <c r="O43"/>
      <c r="P43"/>
      <c r="Q43"/>
      <c r="R43"/>
      <c r="S43"/>
      <c r="T43"/>
      <c r="U43"/>
      <c r="W43" s="20"/>
      <c r="X43" s="51"/>
      <c r="Y43" s="51"/>
      <c r="Z43" s="51"/>
      <c r="AA43" s="51"/>
      <c r="AB43" s="51"/>
      <c r="AC43" s="51"/>
      <c r="AD43" s="51"/>
      <c r="AE43" s="51"/>
      <c r="AF43" s="51"/>
      <c r="AG43" s="51"/>
      <c r="AH43" s="51"/>
      <c r="AI43" s="51"/>
      <c r="AJ43" s="61"/>
      <c r="AK43" s="51"/>
      <c r="AL43" s="20"/>
      <c r="AM43" s="20"/>
      <c r="AN43" s="5"/>
    </row>
    <row r="44" spans="1:43" ht="5.15" customHeight="1">
      <c r="A44" s="60"/>
      <c r="B44" s="60"/>
      <c r="C44" s="60"/>
      <c r="D44" s="60"/>
      <c r="E44" s="60"/>
      <c r="F44" s="60"/>
      <c r="G44" s="60"/>
      <c r="H44" s="60"/>
      <c r="I44" s="60"/>
      <c r="J44" s="51"/>
      <c r="K44" s="51"/>
      <c r="L44" s="51"/>
      <c r="M44" s="61"/>
      <c r="N44" s="51"/>
      <c r="O44" s="51"/>
      <c r="P44" s="51"/>
      <c r="Q44"/>
      <c r="W44" s="20"/>
      <c r="X44" s="51"/>
      <c r="Y44" s="51"/>
      <c r="Z44" s="51"/>
      <c r="AA44" s="51"/>
      <c r="AB44" s="51"/>
      <c r="AC44" s="51"/>
      <c r="AD44" s="51"/>
      <c r="AE44" s="51"/>
      <c r="AF44" s="51"/>
      <c r="AG44" s="51"/>
      <c r="AH44" s="51"/>
      <c r="AI44" s="51"/>
      <c r="AJ44" s="61"/>
      <c r="AK44" s="51"/>
      <c r="AL44" s="20"/>
      <c r="AM44" s="20"/>
      <c r="AN44" s="5"/>
    </row>
    <row r="45" spans="1:43" ht="21" customHeight="1">
      <c r="A45" s="4" t="s">
        <v>46</v>
      </c>
      <c r="B45" s="9"/>
      <c r="C45" s="10"/>
      <c r="D45" s="10"/>
      <c r="E45" s="10"/>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10"/>
      <c r="AM45" s="10"/>
      <c r="AN45" s="5"/>
    </row>
    <row r="46" spans="1:43" ht="25" customHeight="1">
      <c r="A46" s="5"/>
      <c r="B46" s="20"/>
      <c r="C46" s="63" t="str">
        <f>IF(VLOOKUP($AK$1,[1]選択肢!$A$1:$J$32,C51,FALSE)=0,"-",VLOOKUP($AK$1,[1]選択肢!$A$1:$J$32,C51,FALSE))</f>
        <v>管理者</v>
      </c>
      <c r="D46" s="64"/>
      <c r="E46" s="65" t="str">
        <f>IF(VLOOKUP($AK$1,[1]選択肢!$A$1:$J$32,E51,FALSE)=0,"-",VLOOKUP($AK$1,[1]選択肢!$A$1:$J$32,E51,FALSE))</f>
        <v>サービス管理責任者</v>
      </c>
      <c r="F46" s="65"/>
      <c r="G46" s="65"/>
      <c r="H46" s="65"/>
      <c r="I46" s="63" t="str">
        <f>IF(VLOOKUP($AK$1,[1]選択肢!$A$1:$J$32,I51,FALSE)=0,"-",VLOOKUP($AK$1,[1]選択肢!$A$1:$J$32,I51,FALSE))</f>
        <v>職業指導員</v>
      </c>
      <c r="J46" s="64"/>
      <c r="K46" s="64"/>
      <c r="L46" s="64"/>
      <c r="M46" s="64"/>
      <c r="N46" s="66"/>
      <c r="O46" s="63" t="str">
        <f>IF(VLOOKUP($AK$1,[1]選択肢!$A$1:$J$32,O51,FALSE)=0,"-",VLOOKUP($AK$1,[1]選択肢!$A$1:$J$32,O51,FALSE))</f>
        <v>生活支援員</v>
      </c>
      <c r="P46" s="64"/>
      <c r="Q46" s="64"/>
      <c r="R46" s="64"/>
      <c r="S46" s="64"/>
      <c r="T46" s="66"/>
      <c r="U46" s="63" t="str">
        <f>IF(VLOOKUP($AK$1,[1]選択肢!$A$1:$J$32,U51,FALSE)=0,"-",VLOOKUP($AK$1,[1]選択肢!$A$1:$J$32,U51,FALSE))</f>
        <v>-</v>
      </c>
      <c r="V46" s="64"/>
      <c r="W46" s="64"/>
      <c r="X46" s="64"/>
      <c r="Y46" s="64"/>
      <c r="Z46" s="66"/>
      <c r="AA46" s="63" t="str">
        <f>IF(VLOOKUP($AK$1,[1]選択肢!$A$1:$J$32,AA51,FALSE)=0,"-",VLOOKUP($AK$1,[1]選択肢!$A$1:$J$32,AA51,FALSE))</f>
        <v>-</v>
      </c>
      <c r="AB46" s="64"/>
      <c r="AC46" s="64"/>
      <c r="AD46" s="64"/>
      <c r="AE46" s="64"/>
      <c r="AF46" s="66"/>
      <c r="AG46" s="65" t="str">
        <f>IF(VLOOKUP($AK$1,[1]選択肢!$A$1:$J$32,AG51,FALSE)=0,"-",VLOOKUP($AK$1,[1]選択肢!$A$1:$J$32,AG51,FALSE))</f>
        <v>-</v>
      </c>
      <c r="AH46" s="65"/>
      <c r="AI46" s="65"/>
      <c r="AJ46" s="65"/>
      <c r="AK46" s="65"/>
      <c r="AL46" s="65" t="str">
        <f>IF(VLOOKUP($AK$1,[1]選択肢!$A$1:$J$32,AL51,FALSE)=0,"-",VLOOKUP($AK$1,[1]選択肢!$A$1:$J$32,AL51,FALSE))</f>
        <v>-</v>
      </c>
      <c r="AM46" s="65"/>
      <c r="AN46" s="5"/>
    </row>
    <row r="47" spans="1:43" ht="18" customHeight="1">
      <c r="A47" s="5"/>
      <c r="B47" s="20"/>
      <c r="C47" s="67" t="s">
        <v>47</v>
      </c>
      <c r="D47" s="67" t="s">
        <v>48</v>
      </c>
      <c r="E47" s="68" t="s">
        <v>47</v>
      </c>
      <c r="F47" s="69" t="s">
        <v>48</v>
      </c>
      <c r="G47" s="69"/>
      <c r="H47" s="69"/>
      <c r="I47" s="70" t="s">
        <v>47</v>
      </c>
      <c r="J47" s="71"/>
      <c r="K47" s="72"/>
      <c r="L47" s="70" t="s">
        <v>48</v>
      </c>
      <c r="M47" s="71"/>
      <c r="N47" s="72"/>
      <c r="O47" s="70" t="s">
        <v>47</v>
      </c>
      <c r="P47" s="71"/>
      <c r="Q47" s="72"/>
      <c r="R47" s="70" t="s">
        <v>48</v>
      </c>
      <c r="S47" s="71"/>
      <c r="T47" s="72"/>
      <c r="U47" s="70" t="s">
        <v>47</v>
      </c>
      <c r="V47" s="71"/>
      <c r="W47" s="72"/>
      <c r="X47" s="70" t="s">
        <v>48</v>
      </c>
      <c r="Y47" s="71"/>
      <c r="Z47" s="72"/>
      <c r="AA47" s="70" t="s">
        <v>47</v>
      </c>
      <c r="AB47" s="71"/>
      <c r="AC47" s="72"/>
      <c r="AD47" s="70" t="s">
        <v>48</v>
      </c>
      <c r="AE47" s="71"/>
      <c r="AF47" s="72"/>
      <c r="AG47" s="70" t="s">
        <v>47</v>
      </c>
      <c r="AH47" s="71"/>
      <c r="AI47" s="72"/>
      <c r="AJ47" s="70" t="s">
        <v>48</v>
      </c>
      <c r="AK47" s="72"/>
      <c r="AL47" s="68" t="s">
        <v>49</v>
      </c>
      <c r="AM47" s="68" t="s">
        <v>50</v>
      </c>
      <c r="AN47" s="5"/>
    </row>
    <row r="48" spans="1:43" ht="18" customHeight="1">
      <c r="A48" s="5"/>
      <c r="B48" s="73" t="s">
        <v>51</v>
      </c>
      <c r="C48" s="68">
        <f>COUNTIFS($B$11:$B$30,C$46,$C$11:$C$30,"A",$E$11:$E$30,"*")</f>
        <v>1</v>
      </c>
      <c r="D48" s="68">
        <f>COUNTIFS($B$11:$B$30,C$46,$C$11:$C$30,"B",$E$11:$E$30,"*")</f>
        <v>0</v>
      </c>
      <c r="E48" s="68">
        <f>COUNTIFS($B$11:$B$30,E$46,$C$11:$C$30,"A",$E$11:$E$30,"*")</f>
        <v>0</v>
      </c>
      <c r="F48" s="70">
        <f>COUNTIFS($B$11:$B$30,E$46,$C$11:$C$30,"B",$E$11:$E$30,"*")</f>
        <v>1</v>
      </c>
      <c r="G48" s="71"/>
      <c r="H48" s="72"/>
      <c r="I48" s="70">
        <f>COUNTIFS($B$11:$B$30,I$46,$C$11:$C$30,"A",$E$11:$E$30,"*")</f>
        <v>0</v>
      </c>
      <c r="J48" s="71"/>
      <c r="K48" s="72"/>
      <c r="L48" s="70">
        <f>COUNTIFS($B$11:$B$30,I$46,$C$11:$C$30,"B",$E$11:$E$30,"*")</f>
        <v>0</v>
      </c>
      <c r="M48" s="71"/>
      <c r="N48" s="72"/>
      <c r="O48" s="70">
        <f>COUNTIFS($B$11:$B$30,O$46,$C$11:$C$30,"A",$E$11:$E$30,"*")</f>
        <v>0</v>
      </c>
      <c r="P48" s="71"/>
      <c r="Q48" s="72"/>
      <c r="R48" s="70">
        <f>COUNTIFS($B$11:$B$30,O$46,$C$11:$C$30,"B",$E$11:$E$30,"*")</f>
        <v>0</v>
      </c>
      <c r="S48" s="71"/>
      <c r="T48" s="72"/>
      <c r="U48" s="70">
        <f>COUNTIFS($B$11:$B$30,U$46,$C$11:$C$30,"A",$E$11:$E$30,"*")</f>
        <v>0</v>
      </c>
      <c r="V48" s="71"/>
      <c r="W48" s="72"/>
      <c r="X48" s="70">
        <f>COUNTIFS($B$11:$B$30,U$46,$C$11:$C$30,"B",$E$11:$E$30,"*")</f>
        <v>0</v>
      </c>
      <c r="Y48" s="71"/>
      <c r="Z48" s="72"/>
      <c r="AA48" s="70">
        <f>COUNTIFS($B$11:$B$30,AA$46,$C$11:$C$30,"A",$E$11:$E$30,"*")</f>
        <v>0</v>
      </c>
      <c r="AB48" s="71"/>
      <c r="AC48" s="72"/>
      <c r="AD48" s="70">
        <f>COUNTIFS($B$11:$B$30,AA$46,$C$11:$C$30,"B",$E$11:$E$30,"*")</f>
        <v>0</v>
      </c>
      <c r="AE48" s="71"/>
      <c r="AF48" s="72"/>
      <c r="AG48" s="70">
        <f>COUNTIFS($B$11:$B$30,AG$46,$C$11:$C$30,"A",$E$11:$E$30,"*")</f>
        <v>0</v>
      </c>
      <c r="AH48" s="71"/>
      <c r="AI48" s="72"/>
      <c r="AJ48" s="70">
        <f>COUNTIFS($B$11:$B$30,AG$46,$C$11:$C$30,"B",$E$11:$E$30,"*")</f>
        <v>0</v>
      </c>
      <c r="AK48" s="72"/>
      <c r="AL48" s="68">
        <f>COUNTIFS($B$11:$B$30,AL$46,$C$11:$C$30,"A",$E$11:$E$30,"*")</f>
        <v>0</v>
      </c>
      <c r="AM48" s="68">
        <f>COUNTIFS($B$11:$B$30,AL$46,$C$11:$C$30,"B",$E$11:$E$30,"*")</f>
        <v>0</v>
      </c>
      <c r="AN48" s="5"/>
    </row>
    <row r="49" spans="1:40" ht="18" customHeight="1">
      <c r="A49" s="5"/>
      <c r="B49" s="54" t="s">
        <v>52</v>
      </c>
      <c r="C49" s="68">
        <f>COUNTIFS($B$11:$B$30,C$46,$C$11:$C$30,"C",$E$11:$E$30,"*")</f>
        <v>0</v>
      </c>
      <c r="D49" s="68">
        <f>COUNTIFS($B$11:$B$30,C$46,$C$11:$C$30,"D",$E$11:$E$30,"*")</f>
        <v>0</v>
      </c>
      <c r="E49" s="68">
        <f>COUNTIFS($B$11:$B$30,E$46,$C$11:$C$30,"C",$E$11:$E$30,"*")</f>
        <v>0</v>
      </c>
      <c r="F49" s="70">
        <f>COUNTIFS($B$11:$B$30,E$46,$C$11:$C$30,"D",$E$11:$E$30,"*")</f>
        <v>0</v>
      </c>
      <c r="G49" s="71"/>
      <c r="H49" s="72"/>
      <c r="I49" s="70">
        <f>COUNTIFS($B$11:$B$30,I$46,$C$11:$C$30,"C",$E$11:$E$30,"*")</f>
        <v>1</v>
      </c>
      <c r="J49" s="71"/>
      <c r="K49" s="72"/>
      <c r="L49" s="70">
        <f>COUNTIFS($B$11:$B$30,I$46,$C$11:$C$30,"D",$E$11:$E$30,"*")</f>
        <v>0</v>
      </c>
      <c r="M49" s="71"/>
      <c r="N49" s="72"/>
      <c r="O49" s="70">
        <f>COUNTIFS($B$11:$B$30,O$46,$C$11:$C$30,"C",$E$11:$E$30,"*")</f>
        <v>0</v>
      </c>
      <c r="P49" s="71"/>
      <c r="Q49" s="72"/>
      <c r="R49" s="70">
        <f>COUNTIFS($B$11:$B$30,O$46,$C$11:$C$30,"D",$E$11:$E$30,"*")</f>
        <v>1</v>
      </c>
      <c r="S49" s="71"/>
      <c r="T49" s="72"/>
      <c r="U49" s="70">
        <f>COUNTIFS($B$11:$B$30,U$46,$C$11:$C$30,"C",$E$11:$E$30,"*")</f>
        <v>0</v>
      </c>
      <c r="V49" s="71"/>
      <c r="W49" s="72"/>
      <c r="X49" s="70">
        <f>COUNTIFS($B$11:$B$30,U$46,$C$11:$C$30,"D",$E$11:$E$30,"*")</f>
        <v>0</v>
      </c>
      <c r="Y49" s="71"/>
      <c r="Z49" s="72"/>
      <c r="AA49" s="70">
        <f>COUNTIFS($B$11:$B$30,AA$46,$C$11:$C$30,"C",$E$11:$E$30,"*")</f>
        <v>0</v>
      </c>
      <c r="AB49" s="71"/>
      <c r="AC49" s="72"/>
      <c r="AD49" s="70">
        <f>COUNTIFS($B$11:$B$30,AA$46,$C$11:$C$30,"D",$E$11:$E$30,"*")</f>
        <v>0</v>
      </c>
      <c r="AE49" s="71"/>
      <c r="AF49" s="72"/>
      <c r="AG49" s="70">
        <f>COUNTIFS($B$11:$B$30,AG$46,$C$11:$C$30,"C",$E$11:$E$30,"*")</f>
        <v>0</v>
      </c>
      <c r="AH49" s="71"/>
      <c r="AI49" s="72"/>
      <c r="AJ49" s="70">
        <f>COUNTIFS($B$11:$B$30,AG$46,$C$11:$C$30,"D",$E$11:$E$30,"*")</f>
        <v>0</v>
      </c>
      <c r="AK49" s="72"/>
      <c r="AL49" s="68">
        <f>COUNTIFS($B$11:$B$30,AL$46,$C$11:$C$30,"C",$E$11:$E$30,"*")</f>
        <v>0</v>
      </c>
      <c r="AM49" s="68">
        <f>COUNTIFS($B$11:$B$30,AL$46,$C$11:$C$30,"D",$E$11:$E$30,"*")</f>
        <v>0</v>
      </c>
      <c r="AN49" s="5"/>
    </row>
    <row r="50" spans="1:40" ht="25" customHeight="1">
      <c r="A50" s="5"/>
      <c r="B50" s="54" t="s">
        <v>53</v>
      </c>
      <c r="C50" s="63">
        <f>IF($AK$3="４週",SUMIFS($AK$11:$AK$30,$B$11:$B$30,C46)/4/$AH$5,IF($AK$3="歴月",SUMIFS($AK$11:$AK$30,$B$11:$B$30,C46)/$AL$5,"記載する期間を選択してください"))</f>
        <v>0</v>
      </c>
      <c r="D50" s="66"/>
      <c r="E50" s="63">
        <f>IF($AK$3="４週",SUMIFS($AK$11:$AK$30,$B$11:$B$30,E46)/4/$AH$5,IF($AK$3="歴月",SUMIFS($AK$11:$AK$30,$B$11:$B$30,E46)/$AL$5,"記載する期間を選択してください"))</f>
        <v>0</v>
      </c>
      <c r="F50" s="64"/>
      <c r="G50" s="64"/>
      <c r="H50" s="66"/>
      <c r="I50" s="63">
        <f>IF($AK$3="４週",SUMIFS($AK$11:$AK$30,$B$11:$B$30,I46)/4/$AH$5,IF($AK$3="歴月",SUMIFS($AK$11:$AK$30,$B$11:$B$30,I46)/$AL$5,"記載する期間を選択してください"))</f>
        <v>0</v>
      </c>
      <c r="J50" s="64"/>
      <c r="K50" s="64"/>
      <c r="L50" s="64"/>
      <c r="M50" s="64"/>
      <c r="N50" s="66"/>
      <c r="O50" s="63">
        <f>IF($AK$3="４週",SUMIFS($AK$11:$AK$30,$B$11:$B$30,O46)/4/$AH$5,IF($AK$3="歴月",SUMIFS($AK$11:$AK$30,$B$11:$B$30,O46)/$AL$5,"記載する期間を選択してください"))</f>
        <v>0</v>
      </c>
      <c r="P50" s="64"/>
      <c r="Q50" s="64"/>
      <c r="R50" s="64"/>
      <c r="S50" s="64"/>
      <c r="T50" s="66"/>
      <c r="U50" s="63">
        <f>IF($AK$3="４週",SUMIFS($AK$11:$AK$30,$B$11:$B$30,U46)/4/$AH$5,IF($AK$3="歴月",SUMIFS($AK$11:$AK$30,$B$11:$B$30,U46)/$AL$5,"記載する期間を選択してください"))</f>
        <v>0</v>
      </c>
      <c r="V50" s="64"/>
      <c r="W50" s="64"/>
      <c r="X50" s="64"/>
      <c r="Y50" s="64"/>
      <c r="Z50" s="66"/>
      <c r="AA50" s="63">
        <f>IF($AK$3="４週",SUMIFS($AK$11:$AK$30,$B$11:$B$30,AA46)/4/$AH$5,IF($AK$3="歴月",SUMIFS($AK$11:$AK$30,$B$11:$B$30,AA46)/$AL$5,"記載する期間を選択してください"))</f>
        <v>0</v>
      </c>
      <c r="AB50" s="64"/>
      <c r="AC50" s="64"/>
      <c r="AD50" s="64"/>
      <c r="AE50" s="64"/>
      <c r="AF50" s="66"/>
      <c r="AG50" s="63">
        <f>IF($AK$3="４週",SUMIFS($AK$11:$AK$30,$B$11:$B$30,AG46)/4/$AH$5,IF($AK$3="歴月",SUMIFS($AK$11:$AK$30,$B$11:$B$30,AG46)/$AL$5,"記載する期間を選択してください"))</f>
        <v>0</v>
      </c>
      <c r="AH50" s="64"/>
      <c r="AI50" s="64"/>
      <c r="AJ50" s="64"/>
      <c r="AK50" s="66"/>
      <c r="AL50" s="63">
        <f>IF($AK$3="４週",SUMIFS($AK$11:$AK$30,$B$11:$B$30,AL46)/4/$AH$5,IF($AK$3="歴月",SUMIFS($AK$11:$AK$30,$B$11:$B$30,AL46)/$AL$5,"記載する期間を選択してください"))</f>
        <v>0</v>
      </c>
      <c r="AM50" s="66"/>
      <c r="AN50" s="5"/>
    </row>
    <row r="51" spans="1:40" ht="5.15" customHeight="1">
      <c r="A51" s="5"/>
      <c r="B51" s="9"/>
      <c r="C51" s="77">
        <v>2</v>
      </c>
      <c r="D51" s="77"/>
      <c r="E51" s="77">
        <v>3</v>
      </c>
      <c r="F51" s="77"/>
      <c r="G51" s="77"/>
      <c r="H51" s="77"/>
      <c r="I51" s="77">
        <v>4</v>
      </c>
      <c r="J51" s="77"/>
      <c r="K51" s="77"/>
      <c r="L51" s="77"/>
      <c r="M51" s="77"/>
      <c r="N51" s="77"/>
      <c r="O51" s="77">
        <v>5</v>
      </c>
      <c r="P51" s="77"/>
      <c r="Q51" s="77"/>
      <c r="R51" s="77"/>
      <c r="S51" s="77"/>
      <c r="T51" s="77"/>
      <c r="U51" s="77">
        <v>6</v>
      </c>
      <c r="V51" s="77"/>
      <c r="W51" s="77"/>
      <c r="X51" s="77"/>
      <c r="Y51" s="77"/>
      <c r="Z51" s="77"/>
      <c r="AA51" s="77">
        <v>7</v>
      </c>
      <c r="AB51" s="77"/>
      <c r="AC51" s="77"/>
      <c r="AD51" s="77"/>
      <c r="AE51" s="77"/>
      <c r="AF51" s="77"/>
      <c r="AG51" s="77">
        <v>8</v>
      </c>
      <c r="AH51" s="77"/>
      <c r="AI51" s="77"/>
      <c r="AJ51" s="77"/>
      <c r="AK51" s="77"/>
      <c r="AL51" s="77">
        <v>9</v>
      </c>
      <c r="AM51" s="78"/>
      <c r="AN51" s="5"/>
    </row>
    <row r="52" spans="1:40" ht="15" customHeight="1">
      <c r="A52" s="51" t="s">
        <v>54</v>
      </c>
      <c r="B52" s="79"/>
      <c r="C52" s="80"/>
      <c r="D52" s="80"/>
      <c r="E52" s="80"/>
      <c r="F52" s="81"/>
      <c r="G52" s="80"/>
      <c r="H52" s="77"/>
      <c r="I52" s="77"/>
      <c r="J52" s="77"/>
      <c r="K52" s="77"/>
      <c r="L52" s="77"/>
      <c r="M52" s="77"/>
      <c r="N52" s="77"/>
      <c r="O52" s="77"/>
      <c r="P52" s="77"/>
      <c r="Q52" s="77"/>
      <c r="R52" s="77">
        <v>6</v>
      </c>
      <c r="S52" s="77"/>
      <c r="T52" s="77"/>
      <c r="U52" s="77"/>
      <c r="V52" s="77"/>
      <c r="W52" s="77"/>
      <c r="X52" s="77">
        <v>7</v>
      </c>
      <c r="Y52" s="77"/>
      <c r="Z52" s="77"/>
      <c r="AA52" s="77"/>
      <c r="AB52" s="77"/>
      <c r="AC52" s="77"/>
      <c r="AD52" s="77">
        <v>8</v>
      </c>
      <c r="AE52" s="77"/>
      <c r="AF52" s="77"/>
      <c r="AG52" s="82"/>
      <c r="AH52" s="82"/>
      <c r="AI52" s="82"/>
      <c r="AJ52" s="82">
        <v>9</v>
      </c>
      <c r="AK52" s="83"/>
      <c r="AL52" s="83"/>
      <c r="AM52" s="5"/>
    </row>
    <row r="53" spans="1:40" s="51" customFormat="1" ht="15" customHeight="1">
      <c r="A53" s="51" t="s">
        <v>55</v>
      </c>
      <c r="B53" s="60"/>
      <c r="C53" s="60"/>
      <c r="D53" s="60"/>
      <c r="E53" s="60"/>
      <c r="F53" s="60"/>
      <c r="G53" s="60"/>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c r="A54" s="51" t="s">
        <v>56</v>
      </c>
      <c r="B54" s="60"/>
      <c r="C54" s="60"/>
      <c r="D54" s="60"/>
      <c r="E54" s="60"/>
      <c r="F54" s="60"/>
      <c r="G54" s="6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c r="A55" s="51" t="s">
        <v>57</v>
      </c>
      <c r="B55" s="60"/>
      <c r="C55" s="60"/>
      <c r="D55" s="60"/>
      <c r="E55" s="60"/>
      <c r="F55" s="60"/>
      <c r="G55" s="6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51" customFormat="1" ht="15" customHeight="1">
      <c r="A56" s="51" t="s">
        <v>58</v>
      </c>
      <c r="B56" s="60"/>
      <c r="C56" s="60"/>
      <c r="D56" s="60"/>
      <c r="E56" s="60"/>
      <c r="F56" s="60"/>
      <c r="G56" s="6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5" customHeight="1">
      <c r="A57" s="51" t="s">
        <v>59</v>
      </c>
      <c r="B57" s="84"/>
      <c r="C57" s="51"/>
      <c r="D57" s="51"/>
      <c r="E57" s="51"/>
      <c r="F57" s="51"/>
      <c r="G57" s="51"/>
    </row>
    <row r="58" spans="1:40" ht="15" customHeight="1">
      <c r="A58" s="51" t="s">
        <v>60</v>
      </c>
      <c r="B58" s="84"/>
      <c r="C58" s="51"/>
      <c r="D58" s="51"/>
      <c r="E58" s="51"/>
      <c r="F58" s="51"/>
      <c r="G58" s="51"/>
    </row>
    <row r="59" spans="1:40" ht="15" customHeight="1">
      <c r="A59" s="51"/>
      <c r="B59" s="73" t="s">
        <v>61</v>
      </c>
      <c r="C59" s="24" t="s">
        <v>62</v>
      </c>
      <c r="D59" s="24"/>
      <c r="E59" s="24"/>
      <c r="F59" s="51"/>
      <c r="G59" s="51"/>
    </row>
    <row r="60" spans="1:40" ht="15" customHeight="1">
      <c r="A60" s="51"/>
      <c r="B60" s="85" t="s">
        <v>28</v>
      </c>
      <c r="C60" s="57" t="s">
        <v>63</v>
      </c>
      <c r="D60" s="57"/>
      <c r="E60" s="57"/>
      <c r="F60" s="51"/>
      <c r="G60" s="51"/>
    </row>
    <row r="61" spans="1:40" ht="15" customHeight="1">
      <c r="A61" s="51"/>
      <c r="B61" s="85" t="s">
        <v>30</v>
      </c>
      <c r="C61" s="57" t="s">
        <v>64</v>
      </c>
      <c r="D61" s="57"/>
      <c r="E61" s="57"/>
      <c r="F61" s="51"/>
      <c r="G61" s="51"/>
    </row>
    <row r="62" spans="1:40" ht="15" customHeight="1">
      <c r="A62" s="51"/>
      <c r="B62" s="85" t="s">
        <v>32</v>
      </c>
      <c r="C62" s="57" t="s">
        <v>65</v>
      </c>
      <c r="D62" s="57"/>
      <c r="E62" s="57"/>
      <c r="F62" s="51"/>
      <c r="G62" s="51"/>
    </row>
    <row r="63" spans="1:40" ht="15" customHeight="1">
      <c r="A63" s="51"/>
      <c r="B63" s="85" t="s">
        <v>34</v>
      </c>
      <c r="C63" s="57" t="s">
        <v>66</v>
      </c>
      <c r="D63" s="57"/>
      <c r="E63" s="57"/>
      <c r="F63" s="51"/>
      <c r="G63" s="51"/>
    </row>
    <row r="64" spans="1:40" ht="15" customHeight="1">
      <c r="A64" s="51"/>
      <c r="B64" s="51" t="s">
        <v>67</v>
      </c>
      <c r="C64" s="51"/>
      <c r="D64" s="51"/>
      <c r="E64" s="51"/>
      <c r="F64" s="51"/>
      <c r="G64" s="51"/>
    </row>
    <row r="65" spans="1:7" ht="15" customHeight="1">
      <c r="A65" s="51"/>
      <c r="B65" s="51" t="s">
        <v>68</v>
      </c>
      <c r="C65" s="51"/>
      <c r="D65" s="51"/>
      <c r="E65" s="51"/>
      <c r="F65" s="51"/>
      <c r="G65" s="51"/>
    </row>
    <row r="66" spans="1:7" ht="15" customHeight="1">
      <c r="A66" s="51"/>
      <c r="B66" s="51" t="s">
        <v>69</v>
      </c>
      <c r="C66" s="51"/>
      <c r="D66" s="51"/>
      <c r="E66" s="51"/>
      <c r="F66" s="51"/>
      <c r="G66" s="51"/>
    </row>
    <row r="67" spans="1:7" ht="15" customHeight="1">
      <c r="A67" s="51" t="s">
        <v>70</v>
      </c>
      <c r="B67" s="84"/>
      <c r="C67" s="51"/>
      <c r="D67" s="51"/>
      <c r="E67" s="51"/>
      <c r="F67" s="51"/>
      <c r="G67" s="51"/>
    </row>
    <row r="68" spans="1:7" ht="15" customHeight="1">
      <c r="A68" s="51" t="s">
        <v>71</v>
      </c>
      <c r="B68" s="84"/>
      <c r="C68" s="51"/>
      <c r="D68" s="51"/>
      <c r="E68" s="51"/>
      <c r="F68" s="51"/>
      <c r="G68" s="51"/>
    </row>
    <row r="69" spans="1:7" ht="15" customHeight="1">
      <c r="A69" s="51" t="s">
        <v>72</v>
      </c>
      <c r="B69" s="84"/>
      <c r="C69" s="51"/>
      <c r="D69" s="51"/>
      <c r="E69" s="51"/>
      <c r="F69" s="51"/>
      <c r="G69" s="51"/>
    </row>
    <row r="70" spans="1:7" ht="15" customHeight="1">
      <c r="A70" s="51" t="s">
        <v>73</v>
      </c>
      <c r="B70" s="84"/>
      <c r="C70" s="51"/>
      <c r="D70" s="51"/>
      <c r="E70" s="51"/>
      <c r="F70" s="51"/>
      <c r="G70" s="51"/>
    </row>
    <row r="71" spans="1:7" ht="15" customHeight="1">
      <c r="A71" s="51" t="s">
        <v>74</v>
      </c>
      <c r="B71" s="84"/>
      <c r="C71" s="51"/>
      <c r="D71" s="51"/>
      <c r="E71" s="51"/>
      <c r="F71" s="51"/>
      <c r="G71" s="51"/>
    </row>
    <row r="72" spans="1:7" ht="15" customHeight="1">
      <c r="A72" s="51" t="s">
        <v>75</v>
      </c>
      <c r="B72" s="84"/>
      <c r="C72" s="51"/>
      <c r="D72" s="51"/>
      <c r="E72" s="51"/>
      <c r="F72" s="51"/>
      <c r="G72" s="51"/>
    </row>
    <row r="73" spans="1:7" ht="15" customHeight="1">
      <c r="A73" s="51"/>
      <c r="B73" s="51" t="s">
        <v>76</v>
      </c>
      <c r="C73" s="51"/>
      <c r="D73" s="51"/>
      <c r="E73" s="51"/>
      <c r="F73" s="51"/>
      <c r="G73" s="51"/>
    </row>
    <row r="74" spans="1:7" ht="15" customHeight="1">
      <c r="A74" s="51"/>
      <c r="B74" s="51" t="s">
        <v>77</v>
      </c>
      <c r="C74" s="51"/>
      <c r="D74" s="51"/>
      <c r="E74" s="51"/>
      <c r="F74" s="51"/>
      <c r="G74" s="51"/>
    </row>
    <row r="75" spans="1:7" ht="15" customHeight="1">
      <c r="A75" s="51" t="s">
        <v>78</v>
      </c>
      <c r="B75" s="84"/>
      <c r="C75" s="51"/>
      <c r="D75" s="51"/>
      <c r="E75" s="51"/>
      <c r="F75" s="51"/>
      <c r="G75" s="51"/>
    </row>
    <row r="76" spans="1:7" ht="15" customHeight="1">
      <c r="A76" s="51" t="s">
        <v>79</v>
      </c>
      <c r="B76" s="84"/>
      <c r="C76" s="51"/>
      <c r="D76" s="51"/>
      <c r="E76" s="51"/>
      <c r="F76" s="51"/>
      <c r="G76" s="51"/>
    </row>
    <row r="77" spans="1:7" ht="15" customHeight="1">
      <c r="A77" s="51" t="s">
        <v>80</v>
      </c>
      <c r="B77" s="84"/>
      <c r="C77" s="51"/>
      <c r="D77" s="51"/>
      <c r="E77" s="51"/>
      <c r="F77" s="51"/>
      <c r="G77" s="51"/>
    </row>
    <row r="78" spans="1:7" ht="15" customHeight="1">
      <c r="A78" s="51" t="s">
        <v>81</v>
      </c>
      <c r="B78" s="84"/>
      <c r="C78" s="51"/>
      <c r="D78" s="51"/>
      <c r="E78" s="51"/>
      <c r="F78" s="51"/>
      <c r="G78" s="51"/>
    </row>
    <row r="79" spans="1:7" ht="15" customHeight="1">
      <c r="A79" s="51" t="s">
        <v>82</v>
      </c>
      <c r="B79" s="84"/>
      <c r="C79" s="51"/>
      <c r="D79" s="51"/>
      <c r="E79" s="51"/>
      <c r="F79" s="51"/>
      <c r="G79" s="51"/>
    </row>
    <row r="80" spans="1:7" ht="15" customHeight="1">
      <c r="A80" s="51" t="s">
        <v>83</v>
      </c>
      <c r="B80" s="84"/>
      <c r="C80" s="51"/>
      <c r="D80" s="51"/>
      <c r="E80" s="51"/>
      <c r="F80" s="51"/>
      <c r="G80" s="51"/>
    </row>
    <row r="81" spans="1:7" ht="15" customHeight="1">
      <c r="A81" s="51" t="s">
        <v>84</v>
      </c>
      <c r="B81" s="84"/>
      <c r="C81" s="51"/>
      <c r="D81" s="51"/>
      <c r="E81" s="51"/>
      <c r="F81" s="51"/>
      <c r="G81" s="51"/>
    </row>
    <row r="82" spans="1:7" ht="15" customHeight="1">
      <c r="A82" s="51" t="s">
        <v>85</v>
      </c>
      <c r="B82" s="84"/>
      <c r="C82" s="51"/>
      <c r="D82" s="51"/>
      <c r="E82" s="51"/>
      <c r="F82" s="51"/>
      <c r="G82" s="51"/>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2"/>
  <dataValidations count="7">
    <dataValidation allowBlank="1" showInputMessage="1" sqref="B11:B12" xr:uid="{C25ABA78-2E99-4A9C-A09C-599A726EB42A}"/>
    <dataValidation type="whole" operator="greaterThanOrEqual" allowBlank="1" showInputMessage="1" showErrorMessage="1" sqref="I38:I39 D38:F39 AG38:AG39 AD38:AD39 AA38:AA39 X38:X39 U38:U39 R38:R39 O38:O39 L38:L39" xr:uid="{CC105CB8-4F6C-4601-8738-985C0B3585F0}">
      <formula1>0</formula1>
    </dataValidation>
    <dataValidation operator="greaterThanOrEqual" allowBlank="1" showInputMessage="1" showErrorMessage="1" sqref="I44 AJ38:AJ39 AL38 L40 L44 I40" xr:uid="{BB0D37AE-D5F6-48E7-A24B-C8EB74C77DFF}"/>
    <dataValidation type="list" allowBlank="1" showInputMessage="1" showErrorMessage="1" sqref="C11:C30" xr:uid="{B38646C6-BA0E-488B-97BC-106BA096076A}">
      <formula1>"A,B,C,D"</formula1>
    </dataValidation>
    <dataValidation type="list" allowBlank="1" showInputMessage="1" showErrorMessage="1" sqref="AK4:AN4" xr:uid="{3D7C76E8-20EA-4C42-89CF-B9336F0CB6C2}">
      <formula1>"予定,実績"</formula1>
    </dataValidation>
    <dataValidation type="list" allowBlank="1" showInputMessage="1" showErrorMessage="1" sqref="AK3:AN3" xr:uid="{05DF98A1-6A20-4817-89A3-7A5E703ECFEF}">
      <formula1>"４週,歴月"</formula1>
    </dataValidation>
    <dataValidation type="list" allowBlank="1" showInputMessage="1" sqref="B13:B30" xr:uid="{21E762E0-66FD-4A20-A4BA-79CC153A74A3}">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勤務形態一覧表（障害者支援施設）</vt:lpstr>
      <vt:lpstr>勤務形態一覧表（自立訓練（生活訓練））</vt:lpstr>
      <vt:lpstr>勤務形態一覧表（自立訓練（機能訓練））</vt:lpstr>
      <vt:lpstr>勤務形態一覧表（生活介護）</vt:lpstr>
      <vt:lpstr>勤務形態一覧表（療養介護）</vt:lpstr>
      <vt:lpstr>勤務形態一覧表（就労継続支援A型・B型）</vt:lpstr>
      <vt:lpstr>勤務形態一覧表（就労定着支援）</vt:lpstr>
      <vt:lpstr>勤務形態一覧表（就労選択支援）</vt:lpstr>
      <vt:lpstr>勤務形態一覧表（認定指定就労移行支援）</vt:lpstr>
      <vt:lpstr>勤務形態一覧表（就労移行支援）</vt:lpstr>
      <vt:lpstr>'勤務形態一覧表（自立訓練（機能訓練））'!Print_Area</vt:lpstr>
      <vt:lpstr>'勤務形態一覧表（自立訓練（生活訓練））'!Print_Area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'勤務形態一覧表（認定指定就労移行支援）'!Print_Area</vt:lpstr>
      <vt:lpstr>'勤務形態一覧表（療養介護）'!Print_Area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いつみ</dc:creator>
  <cp:lastModifiedBy>岩本　いつみ</cp:lastModifiedBy>
  <dcterms:created xsi:type="dcterms:W3CDTF">2026-03-25T02:44:36Z</dcterms:created>
  <dcterms:modified xsi:type="dcterms:W3CDTF">2026-03-25T02:47:57Z</dcterms:modified>
</cp:coreProperties>
</file>