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b18z0052\共有\◇（計画）病床機能報告制度\R05年度\20240508_★HP更新\240815 更新\"/>
    </mc:Choice>
  </mc:AlternateContent>
  <xr:revisionPtr revIDLastSave="0" documentId="13_ncr:1_{1B04448F-A762-4772-A09D-3D7A45D88787}" xr6:coauthVersionLast="36" xr6:coauthVersionMax="47" xr10:uidLastSave="{00000000-0000-0000-0000-000000000000}"/>
  <bookViews>
    <workbookView xWindow="2880" yWindow="6465" windowWidth="15900" windowHeight="10665" tabRatio="733" xr2:uid="{FA06FF1B-AF8B-4126-90E1-0FD777AE8712}"/>
  </bookViews>
  <sheets>
    <sheet name="全県とりまとめ" sheetId="26" r:id="rId1"/>
    <sheet name="圏域別とりまとめ" sheetId="25" r:id="rId2"/>
    <sheet name="神戸" sheetId="3" r:id="rId3"/>
    <sheet name="阪神" sheetId="23" r:id="rId4"/>
    <sheet name="阪神南" sheetId="15" r:id="rId5"/>
    <sheet name="阪神北" sheetId="17" r:id="rId6"/>
    <sheet name="東播磨" sheetId="11" r:id="rId7"/>
    <sheet name="北播磨" sheetId="13" r:id="rId8"/>
    <sheet name="播磨姫路" sheetId="24" r:id="rId9"/>
    <sheet name="中播磨" sheetId="19" r:id="rId10"/>
    <sheet name="西播磨" sheetId="21" r:id="rId11"/>
    <sheet name="但馬" sheetId="9" r:id="rId12"/>
    <sheet name="丹波" sheetId="7" r:id="rId13"/>
    <sheet name="淡路" sheetId="5" r:id="rId14"/>
  </sheets>
  <definedNames>
    <definedName name="_xlnm._FilterDatabase" localSheetId="3" hidden="1">阪神!$A$2:$O$182</definedName>
    <definedName name="_xlnm._FilterDatabase" localSheetId="4" hidden="1">阪神南!$A$2:$L$106</definedName>
    <definedName name="_xlnm._FilterDatabase" localSheetId="5" hidden="1">阪神北!$A$2:$L$78</definedName>
    <definedName name="_xlnm._FilterDatabase" localSheetId="2" hidden="1">神戸!$A$2:$L$2</definedName>
    <definedName name="_xlnm._FilterDatabase" localSheetId="10" hidden="1">西播磨!$A$2:$L$2</definedName>
    <definedName name="_xlnm._FilterDatabase" localSheetId="11" hidden="1">但馬!$A$2:$L$18</definedName>
    <definedName name="_xlnm._FilterDatabase" localSheetId="12" hidden="1">丹波!$A$2:$L$15</definedName>
    <definedName name="_xlnm._FilterDatabase" localSheetId="13" hidden="1">淡路!$A$2:$L$2</definedName>
    <definedName name="_xlnm._FilterDatabase" localSheetId="9" hidden="1">中播磨!$A$2:$L$2</definedName>
    <definedName name="_xlnm._FilterDatabase" localSheetId="6" hidden="1">東播磨!$A$2:$L$88</definedName>
    <definedName name="_xlnm._FilterDatabase" localSheetId="8" hidden="1">播磨姫路!$A$2:$L$119</definedName>
    <definedName name="_xlnm._FilterDatabase" localSheetId="7" hidden="1">北播磨!$A$2:$L$2</definedName>
    <definedName name="_xlnm.Print_Area" localSheetId="1">圏域別とりまとめ!$B$1:$N$100</definedName>
    <definedName name="_xlnm.Print_Area" localSheetId="3">阪神!$A$1:$L$193</definedName>
    <definedName name="_xlnm.Print_Area" localSheetId="4">阪神南!$A$1:$L$117</definedName>
    <definedName name="_xlnm.Print_Area" localSheetId="5">阪神北!$A$1:$L$89</definedName>
    <definedName name="_xlnm.Print_Area" localSheetId="2">神戸!$A$1:$L$220</definedName>
    <definedName name="_xlnm.Print_Area" localSheetId="10">西播磨!$A$1:$L$57</definedName>
    <definedName name="_xlnm.Print_Area" localSheetId="0">全県とりまとめ!$A$1:$F$18</definedName>
    <definedName name="_xlnm.Print_Area" localSheetId="11">但馬!$A$1:$L$29</definedName>
    <definedName name="_xlnm.Print_Area" localSheetId="12">丹波!$A$1:$L$26</definedName>
    <definedName name="_xlnm.Print_Area" localSheetId="13">淡路!$A$1:$L$38</definedName>
    <definedName name="_xlnm.Print_Area" localSheetId="9">中播磨!$A$1:$L$86</definedName>
    <definedName name="_xlnm.Print_Area" localSheetId="6">東播磨!$A$1:$L$99</definedName>
    <definedName name="_xlnm.Print_Area" localSheetId="8">播磨姫路!$A$1:$L$130</definedName>
    <definedName name="_xlnm.Print_Area" localSheetId="7">北播磨!$A$1:$L$55</definedName>
    <definedName name="_xlnm.Print_Titles" localSheetId="3">阪神!$1:$2</definedName>
    <definedName name="_xlnm.Print_Titles" localSheetId="4">阪神南!$1:$2</definedName>
    <definedName name="_xlnm.Print_Titles" localSheetId="5">阪神北!$1:$2</definedName>
    <definedName name="_xlnm.Print_Titles" localSheetId="2">神戸!$1:$2</definedName>
    <definedName name="_xlnm.Print_Titles" localSheetId="10">西播磨!$1:$2</definedName>
    <definedName name="_xlnm.Print_Titles" localSheetId="11">但馬!$1:$2</definedName>
    <definedName name="_xlnm.Print_Titles" localSheetId="12">丹波!$1:$2</definedName>
    <definedName name="_xlnm.Print_Titles" localSheetId="13">淡路!$1:$2</definedName>
    <definedName name="_xlnm.Print_Titles" localSheetId="9">中播磨!$1:$2</definedName>
    <definedName name="_xlnm.Print_Titles" localSheetId="6">東播磨!$1:$2</definedName>
    <definedName name="_xlnm.Print_Titles" localSheetId="8">播磨姫路!$1:$2</definedName>
    <definedName name="_xlnm.Print_Titles" localSheetId="7">北播磨!$1:$2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7" i="3" l="1"/>
  <c r="H216" i="3"/>
  <c r="H4" i="21" l="1"/>
  <c r="O3" i="24"/>
  <c r="O4" i="24"/>
  <c r="O5" i="24"/>
  <c r="E9" i="21" s="1"/>
  <c r="O6" i="24"/>
  <c r="O7" i="24"/>
  <c r="O8" i="24"/>
  <c r="O9" i="24"/>
  <c r="D66" i="19" s="1"/>
  <c r="O10" i="24"/>
  <c r="O11" i="24"/>
  <c r="O12" i="24"/>
  <c r="O13" i="24"/>
  <c r="O14" i="24"/>
  <c r="O15" i="24"/>
  <c r="O16" i="24"/>
  <c r="O17" i="24"/>
  <c r="O18" i="24"/>
  <c r="O19" i="24"/>
  <c r="O20" i="24"/>
  <c r="O21" i="24"/>
  <c r="O22" i="24"/>
  <c r="O23" i="24"/>
  <c r="O24" i="24"/>
  <c r="O25" i="24"/>
  <c r="O26" i="24"/>
  <c r="O27" i="24"/>
  <c r="O28" i="24"/>
  <c r="O29" i="24"/>
  <c r="O30" i="24"/>
  <c r="O31" i="24"/>
  <c r="O32" i="24"/>
  <c r="O33" i="24"/>
  <c r="O34" i="24"/>
  <c r="O35" i="24"/>
  <c r="O36" i="24"/>
  <c r="O37" i="24"/>
  <c r="O38" i="24"/>
  <c r="O39" i="24"/>
  <c r="O40" i="24"/>
  <c r="O41" i="24"/>
  <c r="O42" i="24"/>
  <c r="O43" i="24"/>
  <c r="O44" i="24"/>
  <c r="O45" i="24"/>
  <c r="O46" i="24"/>
  <c r="O47" i="24"/>
  <c r="O48" i="24"/>
  <c r="O49" i="24"/>
  <c r="O50" i="24"/>
  <c r="O51" i="24"/>
  <c r="O52" i="24"/>
  <c r="O53" i="24"/>
  <c r="O54" i="24"/>
  <c r="O55" i="24"/>
  <c r="O56" i="24"/>
  <c r="O57" i="24"/>
  <c r="O58" i="24"/>
  <c r="O59" i="24"/>
  <c r="O60" i="24"/>
  <c r="O61" i="24"/>
  <c r="O62" i="24"/>
  <c r="O63" i="24"/>
  <c r="O64" i="24"/>
  <c r="O65" i="24"/>
  <c r="O66" i="24"/>
  <c r="O67" i="24"/>
  <c r="O68" i="24"/>
  <c r="O69" i="24"/>
  <c r="O70" i="24"/>
  <c r="O71" i="24"/>
  <c r="O72" i="24"/>
  <c r="O73" i="24"/>
  <c r="O74" i="24"/>
  <c r="O75" i="24"/>
  <c r="O76" i="24"/>
  <c r="O77" i="24"/>
  <c r="O78" i="24"/>
  <c r="O79" i="24"/>
  <c r="O80" i="24"/>
  <c r="O81" i="24"/>
  <c r="O82" i="24"/>
  <c r="O83" i="24"/>
  <c r="O84" i="24"/>
  <c r="O85" i="24"/>
  <c r="O86" i="24"/>
  <c r="O87" i="24"/>
  <c r="O88" i="24"/>
  <c r="O89" i="24"/>
  <c r="O90" i="24"/>
  <c r="O91" i="24"/>
  <c r="O92" i="24"/>
  <c r="O93" i="24"/>
  <c r="O94" i="24"/>
  <c r="O95" i="24"/>
  <c r="O96" i="24"/>
  <c r="O97" i="24"/>
  <c r="O98" i="24"/>
  <c r="O99" i="24"/>
  <c r="O100" i="24"/>
  <c r="O101" i="24"/>
  <c r="O102" i="24"/>
  <c r="O103" i="24"/>
  <c r="O104" i="24"/>
  <c r="O105" i="24"/>
  <c r="O106" i="24"/>
  <c r="O107" i="24"/>
  <c r="O108" i="24"/>
  <c r="O109" i="24"/>
  <c r="O110" i="24"/>
  <c r="O111" i="24"/>
  <c r="O112" i="24"/>
  <c r="O113" i="24"/>
  <c r="O114" i="24"/>
  <c r="O115" i="24"/>
  <c r="O116" i="24"/>
  <c r="O117" i="24"/>
  <c r="O118" i="24"/>
  <c r="O119" i="24"/>
  <c r="O3" i="23"/>
  <c r="O4" i="23"/>
  <c r="O5" i="23"/>
  <c r="O6" i="23"/>
  <c r="O7" i="23"/>
  <c r="O8" i="23"/>
  <c r="O9" i="23"/>
  <c r="O10" i="23"/>
  <c r="O11" i="23"/>
  <c r="O12" i="23"/>
  <c r="O13" i="23"/>
  <c r="O14" i="23"/>
  <c r="O15" i="23"/>
  <c r="O16" i="23"/>
  <c r="O17" i="23"/>
  <c r="O18" i="23"/>
  <c r="O19" i="23"/>
  <c r="O20" i="23"/>
  <c r="O21" i="23"/>
  <c r="O22" i="23"/>
  <c r="O23" i="23"/>
  <c r="O24" i="23"/>
  <c r="O25" i="23"/>
  <c r="O26" i="23"/>
  <c r="O27" i="23"/>
  <c r="O28" i="23"/>
  <c r="O29" i="23"/>
  <c r="O30" i="23"/>
  <c r="O31" i="23"/>
  <c r="O32" i="23"/>
  <c r="O33" i="23"/>
  <c r="O34" i="23"/>
  <c r="O35" i="23"/>
  <c r="O36" i="23"/>
  <c r="O37" i="23"/>
  <c r="O38" i="23"/>
  <c r="O39" i="23"/>
  <c r="O40" i="23"/>
  <c r="O41" i="23"/>
  <c r="O42" i="23"/>
  <c r="O43" i="23"/>
  <c r="O44" i="23"/>
  <c r="O45" i="23"/>
  <c r="O46" i="23"/>
  <c r="O47" i="23"/>
  <c r="O48" i="23"/>
  <c r="O49" i="23"/>
  <c r="O50" i="23"/>
  <c r="O51" i="23"/>
  <c r="O52" i="23"/>
  <c r="O53" i="23"/>
  <c r="O54" i="23"/>
  <c r="O55" i="23"/>
  <c r="O56" i="23"/>
  <c r="O57" i="23"/>
  <c r="O58" i="23"/>
  <c r="O59" i="23"/>
  <c r="O60" i="23"/>
  <c r="O61" i="23"/>
  <c r="O62" i="23"/>
  <c r="O63" i="23"/>
  <c r="O64" i="23"/>
  <c r="O65" i="23"/>
  <c r="O66" i="23"/>
  <c r="O67" i="23"/>
  <c r="O68" i="23"/>
  <c r="O69" i="23"/>
  <c r="O70" i="23"/>
  <c r="O71" i="23"/>
  <c r="O72" i="23"/>
  <c r="O73" i="23"/>
  <c r="O74" i="23"/>
  <c r="O75" i="23"/>
  <c r="O76" i="23"/>
  <c r="O77" i="23"/>
  <c r="O78" i="23"/>
  <c r="O79" i="23"/>
  <c r="O80" i="23"/>
  <c r="O81" i="23"/>
  <c r="O82" i="23"/>
  <c r="O83" i="23"/>
  <c r="O84" i="23"/>
  <c r="O85" i="23"/>
  <c r="O86" i="23"/>
  <c r="O87" i="23"/>
  <c r="O88" i="23"/>
  <c r="O89" i="23"/>
  <c r="O90" i="23"/>
  <c r="O91" i="23"/>
  <c r="O92" i="23"/>
  <c r="O93" i="23"/>
  <c r="O94" i="23"/>
  <c r="O95" i="23"/>
  <c r="O96" i="23"/>
  <c r="O97" i="23"/>
  <c r="O98" i="23"/>
  <c r="O99" i="23"/>
  <c r="O100" i="23"/>
  <c r="O101" i="23"/>
  <c r="O102" i="23"/>
  <c r="O103" i="23"/>
  <c r="O104" i="23"/>
  <c r="O105" i="23"/>
  <c r="O106" i="23"/>
  <c r="O107" i="23"/>
  <c r="O108" i="23"/>
  <c r="O109" i="23"/>
  <c r="O110" i="23"/>
  <c r="O111" i="23"/>
  <c r="O112" i="23"/>
  <c r="O113" i="23"/>
  <c r="O114" i="23"/>
  <c r="O115" i="23"/>
  <c r="O116" i="23"/>
  <c r="O117" i="23"/>
  <c r="O118" i="23"/>
  <c r="O119" i="23"/>
  <c r="O120" i="23"/>
  <c r="O121" i="23"/>
  <c r="O122" i="23"/>
  <c r="O123" i="23"/>
  <c r="O124" i="23"/>
  <c r="O125" i="23"/>
  <c r="O126" i="23"/>
  <c r="O127" i="23"/>
  <c r="O128" i="23"/>
  <c r="O129" i="23"/>
  <c r="O130" i="23"/>
  <c r="O131" i="23"/>
  <c r="O132" i="23"/>
  <c r="O133" i="23"/>
  <c r="O134" i="23"/>
  <c r="O135" i="23"/>
  <c r="O136" i="23"/>
  <c r="O137" i="23"/>
  <c r="O138" i="23"/>
  <c r="O139" i="23"/>
  <c r="O140" i="23"/>
  <c r="O141" i="23"/>
  <c r="O142" i="23"/>
  <c r="O143" i="23"/>
  <c r="O144" i="23"/>
  <c r="O145" i="23"/>
  <c r="O146" i="23"/>
  <c r="O147" i="23"/>
  <c r="O148" i="23"/>
  <c r="O149" i="23"/>
  <c r="O150" i="23"/>
  <c r="O151" i="23"/>
  <c r="O152" i="23"/>
  <c r="O153" i="23"/>
  <c r="O154" i="23"/>
  <c r="O155" i="23"/>
  <c r="O156" i="23"/>
  <c r="O157" i="23"/>
  <c r="O158" i="23"/>
  <c r="O159" i="23"/>
  <c r="O160" i="23"/>
  <c r="O161" i="23"/>
  <c r="O162" i="23"/>
  <c r="O163" i="23"/>
  <c r="O164" i="23"/>
  <c r="O165" i="23"/>
  <c r="O166" i="23"/>
  <c r="O167" i="23"/>
  <c r="O168" i="23"/>
  <c r="O169" i="23"/>
  <c r="O170" i="23"/>
  <c r="O171" i="23"/>
  <c r="O172" i="23"/>
  <c r="O173" i="23"/>
  <c r="O174" i="23"/>
  <c r="O175" i="23"/>
  <c r="O176" i="23"/>
  <c r="O177" i="23"/>
  <c r="O178" i="23"/>
  <c r="O179" i="23"/>
  <c r="O180" i="23"/>
  <c r="O181" i="23"/>
  <c r="O182" i="23"/>
  <c r="E32" i="19" l="1"/>
  <c r="E14" i="21"/>
  <c r="E5" i="15"/>
  <c r="D36" i="15"/>
  <c r="D4" i="15"/>
  <c r="E6" i="15"/>
  <c r="E9" i="15"/>
  <c r="D12" i="15"/>
  <c r="E14" i="15"/>
  <c r="E17" i="15"/>
  <c r="D20" i="15"/>
  <c r="E22" i="15"/>
  <c r="E25" i="15"/>
  <c r="D28" i="15"/>
  <c r="E30" i="15"/>
  <c r="E33" i="15"/>
  <c r="E68" i="15"/>
  <c r="E66" i="15"/>
  <c r="E64" i="15"/>
  <c r="E62" i="15"/>
  <c r="E60" i="15"/>
  <c r="E58" i="15"/>
  <c r="E56" i="15"/>
  <c r="E54" i="15"/>
  <c r="E52" i="15"/>
  <c r="E50" i="15"/>
  <c r="E48" i="15"/>
  <c r="E46" i="15"/>
  <c r="E44" i="15"/>
  <c r="E42" i="15"/>
  <c r="E40" i="15"/>
  <c r="E38" i="15"/>
  <c r="E36" i="15"/>
  <c r="D68" i="15"/>
  <c r="D66" i="15"/>
  <c r="D64" i="15"/>
  <c r="D62" i="15"/>
  <c r="D60" i="15"/>
  <c r="D58" i="15"/>
  <c r="D56" i="15"/>
  <c r="D54" i="15"/>
  <c r="D52" i="15"/>
  <c r="D50" i="15"/>
  <c r="D48" i="15"/>
  <c r="D46" i="15"/>
  <c r="D44" i="15"/>
  <c r="D42" i="15"/>
  <c r="D40" i="15"/>
  <c r="D38" i="15"/>
  <c r="E67" i="15"/>
  <c r="E65" i="15"/>
  <c r="E63" i="15"/>
  <c r="E61" i="15"/>
  <c r="E59" i="15"/>
  <c r="E57" i="15"/>
  <c r="E55" i="15"/>
  <c r="E53" i="15"/>
  <c r="E51" i="15"/>
  <c r="E49" i="15"/>
  <c r="E47" i="15"/>
  <c r="E45" i="15"/>
  <c r="E43" i="15"/>
  <c r="E41" i="15"/>
  <c r="E39" i="15"/>
  <c r="E37" i="15"/>
  <c r="E4" i="15"/>
  <c r="E7" i="15"/>
  <c r="D10" i="15"/>
  <c r="E12" i="15"/>
  <c r="E15" i="15"/>
  <c r="D18" i="15"/>
  <c r="E20" i="15"/>
  <c r="E23" i="15"/>
  <c r="D26" i="15"/>
  <c r="E28" i="15"/>
  <c r="E31" i="15"/>
  <c r="D34" i="15"/>
  <c r="D8" i="15"/>
  <c r="E10" i="15"/>
  <c r="E13" i="15"/>
  <c r="D16" i="15"/>
  <c r="E18" i="15"/>
  <c r="E21" i="15"/>
  <c r="D24" i="15"/>
  <c r="E26" i="15"/>
  <c r="E29" i="15"/>
  <c r="D32" i="15"/>
  <c r="E34" i="15"/>
  <c r="E3" i="15"/>
  <c r="D6" i="15"/>
  <c r="E8" i="15"/>
  <c r="E11" i="15"/>
  <c r="D14" i="15"/>
  <c r="E16" i="15"/>
  <c r="E19" i="15"/>
  <c r="D22" i="15"/>
  <c r="E24" i="15"/>
  <c r="E27" i="15"/>
  <c r="D30" i="15"/>
  <c r="E32" i="15"/>
  <c r="E35" i="15"/>
  <c r="H4" i="17"/>
  <c r="H6" i="17"/>
  <c r="H8" i="17"/>
  <c r="G5" i="17"/>
  <c r="G7" i="17"/>
  <c r="G9" i="17"/>
  <c r="H5" i="17"/>
  <c r="H7" i="17"/>
  <c r="H9" i="17"/>
  <c r="G4" i="17"/>
  <c r="G6" i="17"/>
  <c r="G8" i="17"/>
  <c r="H10" i="17"/>
  <c r="H12" i="17"/>
  <c r="H14" i="17"/>
  <c r="H16" i="17"/>
  <c r="H18" i="17"/>
  <c r="H20" i="17"/>
  <c r="H22" i="17"/>
  <c r="H24" i="17"/>
  <c r="H26" i="17"/>
  <c r="H28" i="17"/>
  <c r="H30" i="17"/>
  <c r="H32" i="17"/>
  <c r="H34" i="17"/>
  <c r="H36" i="17"/>
  <c r="H38" i="17"/>
  <c r="H40" i="17"/>
  <c r="H42" i="17"/>
  <c r="H44" i="17"/>
  <c r="H46" i="17"/>
  <c r="H48" i="17"/>
  <c r="H50" i="17"/>
  <c r="H52" i="17"/>
  <c r="H54" i="17"/>
  <c r="H56" i="17"/>
  <c r="H58" i="17"/>
  <c r="H60" i="17"/>
  <c r="H62" i="17"/>
  <c r="H64" i="17"/>
  <c r="H66" i="17"/>
  <c r="H68" i="17"/>
  <c r="H70" i="17"/>
  <c r="H72" i="17"/>
  <c r="H74" i="17"/>
  <c r="H76" i="17"/>
  <c r="H78" i="17"/>
  <c r="H4" i="15"/>
  <c r="H6" i="15"/>
  <c r="H8" i="15"/>
  <c r="H10" i="15"/>
  <c r="H12" i="15"/>
  <c r="H14" i="15"/>
  <c r="H16" i="15"/>
  <c r="H18" i="15"/>
  <c r="H20" i="15"/>
  <c r="H22" i="15"/>
  <c r="H24" i="15"/>
  <c r="H26" i="15"/>
  <c r="H28" i="15"/>
  <c r="H30" i="15"/>
  <c r="H32" i="15"/>
  <c r="H34" i="15"/>
  <c r="H36" i="15"/>
  <c r="H38" i="15"/>
  <c r="H40" i="15"/>
  <c r="H42" i="15"/>
  <c r="H44" i="15"/>
  <c r="H46" i="15"/>
  <c r="H48" i="15"/>
  <c r="H50" i="15"/>
  <c r="H52" i="15"/>
  <c r="H54" i="15"/>
  <c r="H56" i="15"/>
  <c r="G11" i="17"/>
  <c r="G13" i="17"/>
  <c r="G15" i="17"/>
  <c r="G17" i="17"/>
  <c r="G19" i="17"/>
  <c r="G21" i="17"/>
  <c r="G23" i="17"/>
  <c r="G25" i="17"/>
  <c r="G27" i="17"/>
  <c r="G29" i="17"/>
  <c r="G31" i="17"/>
  <c r="G33" i="17"/>
  <c r="G35" i="17"/>
  <c r="G37" i="17"/>
  <c r="G39" i="17"/>
  <c r="G41" i="17"/>
  <c r="G43" i="17"/>
  <c r="G45" i="17"/>
  <c r="G47" i="17"/>
  <c r="G49" i="17"/>
  <c r="G51" i="17"/>
  <c r="G53" i="17"/>
  <c r="G55" i="17"/>
  <c r="G57" i="17"/>
  <c r="G59" i="17"/>
  <c r="G61" i="17"/>
  <c r="G63" i="17"/>
  <c r="G65" i="17"/>
  <c r="G67" i="17"/>
  <c r="G69" i="17"/>
  <c r="G71" i="17"/>
  <c r="G73" i="17"/>
  <c r="G75" i="17"/>
  <c r="G77" i="17"/>
  <c r="H3" i="17"/>
  <c r="G5" i="15"/>
  <c r="G7" i="15"/>
  <c r="G9" i="15"/>
  <c r="G11" i="15"/>
  <c r="G13" i="15"/>
  <c r="G15" i="15"/>
  <c r="G17" i="15"/>
  <c r="G19" i="15"/>
  <c r="G21" i="15"/>
  <c r="G23" i="15"/>
  <c r="G25" i="15"/>
  <c r="G27" i="15"/>
  <c r="G29" i="15"/>
  <c r="G31" i="15"/>
  <c r="G33" i="15"/>
  <c r="G35" i="15"/>
  <c r="G37" i="15"/>
  <c r="G39" i="15"/>
  <c r="G41" i="15"/>
  <c r="G43" i="15"/>
  <c r="G45" i="15"/>
  <c r="G47" i="15"/>
  <c r="G49" i="15"/>
  <c r="G51" i="15"/>
  <c r="G53" i="15"/>
  <c r="G55" i="15"/>
  <c r="G57" i="15"/>
  <c r="G59" i="15"/>
  <c r="G61" i="15"/>
  <c r="G63" i="15"/>
  <c r="G65" i="15"/>
  <c r="G67" i="15"/>
  <c r="G69" i="15"/>
  <c r="G71" i="15"/>
  <c r="G73" i="15"/>
  <c r="G75" i="15"/>
  <c r="G77" i="15"/>
  <c r="G79" i="15"/>
  <c r="G81" i="15"/>
  <c r="G83" i="15"/>
  <c r="G85" i="15"/>
  <c r="G87" i="15"/>
  <c r="G89" i="15"/>
  <c r="G91" i="15"/>
  <c r="G93" i="15"/>
  <c r="G95" i="15"/>
  <c r="G97" i="15"/>
  <c r="G99" i="15"/>
  <c r="G101" i="15"/>
  <c r="G103" i="15"/>
  <c r="H11" i="17"/>
  <c r="H13" i="17"/>
  <c r="H15" i="17"/>
  <c r="H17" i="17"/>
  <c r="H19" i="17"/>
  <c r="H21" i="17"/>
  <c r="H23" i="17"/>
  <c r="H25" i="17"/>
  <c r="H27" i="17"/>
  <c r="H29" i="17"/>
  <c r="H31" i="17"/>
  <c r="H33" i="17"/>
  <c r="H35" i="17"/>
  <c r="H37" i="17"/>
  <c r="H39" i="17"/>
  <c r="H41" i="17"/>
  <c r="H43" i="17"/>
  <c r="H45" i="17"/>
  <c r="H47" i="17"/>
  <c r="H49" i="17"/>
  <c r="H51" i="17"/>
  <c r="H53" i="17"/>
  <c r="H55" i="17"/>
  <c r="H57" i="17"/>
  <c r="H59" i="17"/>
  <c r="H61" i="17"/>
  <c r="H63" i="17"/>
  <c r="H65" i="17"/>
  <c r="H67" i="17"/>
  <c r="H69" i="17"/>
  <c r="H71" i="17"/>
  <c r="H73" i="17"/>
  <c r="H75" i="17"/>
  <c r="H77" i="17"/>
  <c r="G3" i="17"/>
  <c r="H5" i="15"/>
  <c r="H7" i="15"/>
  <c r="H9" i="15"/>
  <c r="H11" i="15"/>
  <c r="H13" i="15"/>
  <c r="H15" i="15"/>
  <c r="H17" i="15"/>
  <c r="H19" i="15"/>
  <c r="H21" i="15"/>
  <c r="H23" i="15"/>
  <c r="H25" i="15"/>
  <c r="H27" i="15"/>
  <c r="H29" i="15"/>
  <c r="H31" i="15"/>
  <c r="H33" i="15"/>
  <c r="H35" i="15"/>
  <c r="H37" i="15"/>
  <c r="H39" i="15"/>
  <c r="H41" i="15"/>
  <c r="H43" i="15"/>
  <c r="H45" i="15"/>
  <c r="H47" i="15"/>
  <c r="H49" i="15"/>
  <c r="H51" i="15"/>
  <c r="H53" i="15"/>
  <c r="H55" i="15"/>
  <c r="H57" i="15"/>
  <c r="H59" i="15"/>
  <c r="G10" i="17"/>
  <c r="G12" i="17"/>
  <c r="G14" i="17"/>
  <c r="G16" i="17"/>
  <c r="G18" i="17"/>
  <c r="G20" i="17"/>
  <c r="G22" i="17"/>
  <c r="G24" i="17"/>
  <c r="G26" i="17"/>
  <c r="G28" i="17"/>
  <c r="G30" i="17"/>
  <c r="G32" i="17"/>
  <c r="G34" i="17"/>
  <c r="G36" i="17"/>
  <c r="G38" i="17"/>
  <c r="G40" i="17"/>
  <c r="G42" i="17"/>
  <c r="G44" i="17"/>
  <c r="G46" i="17"/>
  <c r="G48" i="17"/>
  <c r="G50" i="17"/>
  <c r="G52" i="17"/>
  <c r="G54" i="17"/>
  <c r="G56" i="17"/>
  <c r="G58" i="17"/>
  <c r="G60" i="17"/>
  <c r="G62" i="17"/>
  <c r="G64" i="17"/>
  <c r="G66" i="17"/>
  <c r="G68" i="17"/>
  <c r="G70" i="17"/>
  <c r="G72" i="17"/>
  <c r="G74" i="17"/>
  <c r="G76" i="17"/>
  <c r="G78" i="17"/>
  <c r="G4" i="15"/>
  <c r="G6" i="15"/>
  <c r="G8" i="15"/>
  <c r="G10" i="15"/>
  <c r="G12" i="15"/>
  <c r="G14" i="15"/>
  <c r="G16" i="15"/>
  <c r="G18" i="15"/>
  <c r="G20" i="15"/>
  <c r="G22" i="15"/>
  <c r="G24" i="15"/>
  <c r="G26" i="15"/>
  <c r="G28" i="15"/>
  <c r="G30" i="15"/>
  <c r="G32" i="15"/>
  <c r="G34" i="15"/>
  <c r="G36" i="15"/>
  <c r="G38" i="15"/>
  <c r="G40" i="15"/>
  <c r="G42" i="15"/>
  <c r="G44" i="15"/>
  <c r="G46" i="15"/>
  <c r="G48" i="15"/>
  <c r="G50" i="15"/>
  <c r="G52" i="15"/>
  <c r="G54" i="15"/>
  <c r="G56" i="15"/>
  <c r="G58" i="15"/>
  <c r="G60" i="15"/>
  <c r="G62" i="15"/>
  <c r="G64" i="15"/>
  <c r="G66" i="15"/>
  <c r="G68" i="15"/>
  <c r="G70" i="15"/>
  <c r="G72" i="15"/>
  <c r="G74" i="15"/>
  <c r="G76" i="15"/>
  <c r="G78" i="15"/>
  <c r="G80" i="15"/>
  <c r="G82" i="15"/>
  <c r="G84" i="15"/>
  <c r="G86" i="15"/>
  <c r="G88" i="15"/>
  <c r="G90" i="15"/>
  <c r="G92" i="15"/>
  <c r="G94" i="15"/>
  <c r="G96" i="15"/>
  <c r="G98" i="15"/>
  <c r="G100" i="15"/>
  <c r="G102" i="15"/>
  <c r="G104" i="15"/>
  <c r="G106" i="15"/>
  <c r="D3" i="15"/>
  <c r="E5" i="17"/>
  <c r="E7" i="17"/>
  <c r="D5" i="15"/>
  <c r="D7" i="15"/>
  <c r="D9" i="15"/>
  <c r="D11" i="15"/>
  <c r="D13" i="15"/>
  <c r="D15" i="15"/>
  <c r="D17" i="15"/>
  <c r="D19" i="15"/>
  <c r="D21" i="15"/>
  <c r="D23" i="15"/>
  <c r="D25" i="15"/>
  <c r="D27" i="15"/>
  <c r="D29" i="15"/>
  <c r="D31" i="15"/>
  <c r="D33" i="15"/>
  <c r="D35" i="15"/>
  <c r="D37" i="15"/>
  <c r="D39" i="15"/>
  <c r="D41" i="15"/>
  <c r="D43" i="15"/>
  <c r="D45" i="15"/>
  <c r="D47" i="15"/>
  <c r="D49" i="15"/>
  <c r="D51" i="15"/>
  <c r="D53" i="15"/>
  <c r="D55" i="15"/>
  <c r="D57" i="15"/>
  <c r="D59" i="15"/>
  <c r="D61" i="15"/>
  <c r="D63" i="15"/>
  <c r="D65" i="15"/>
  <c r="D67" i="15"/>
  <c r="D69" i="15"/>
  <c r="D71" i="15"/>
  <c r="D73" i="15"/>
  <c r="D75" i="15"/>
  <c r="D77" i="15"/>
  <c r="D79" i="15"/>
  <c r="D81" i="15"/>
  <c r="D83" i="15"/>
  <c r="D85" i="15"/>
  <c r="D87" i="15"/>
  <c r="D89" i="15"/>
  <c r="D91" i="15"/>
  <c r="D93" i="15"/>
  <c r="D95" i="15"/>
  <c r="D97" i="15"/>
  <c r="D99" i="15"/>
  <c r="D101" i="15"/>
  <c r="D103" i="15"/>
  <c r="D105" i="15"/>
  <c r="D3" i="17"/>
  <c r="E77" i="17"/>
  <c r="E75" i="17"/>
  <c r="E73" i="17"/>
  <c r="E71" i="17"/>
  <c r="E69" i="17"/>
  <c r="E67" i="17"/>
  <c r="E65" i="17"/>
  <c r="E63" i="17"/>
  <c r="E61" i="17"/>
  <c r="E59" i="17"/>
  <c r="E57" i="17"/>
  <c r="E55" i="17"/>
  <c r="E53" i="17"/>
  <c r="E51" i="17"/>
  <c r="E49" i="17"/>
  <c r="E47" i="17"/>
  <c r="E45" i="17"/>
  <c r="E43" i="17"/>
  <c r="E41" i="17"/>
  <c r="E39" i="17"/>
  <c r="E37" i="17"/>
  <c r="E35" i="17"/>
  <c r="E33" i="17"/>
  <c r="E31" i="17"/>
  <c r="E29" i="17"/>
  <c r="E27" i="17"/>
  <c r="E25" i="17"/>
  <c r="E23" i="17"/>
  <c r="E21" i="17"/>
  <c r="E19" i="17"/>
  <c r="E17" i="17"/>
  <c r="E15" i="17"/>
  <c r="E13" i="17"/>
  <c r="E11" i="17"/>
  <c r="E9" i="17"/>
  <c r="D7" i="17"/>
  <c r="E4" i="17"/>
  <c r="H106" i="15"/>
  <c r="H103" i="15"/>
  <c r="H99" i="15"/>
  <c r="H95" i="15"/>
  <c r="H91" i="15"/>
  <c r="H87" i="15"/>
  <c r="H83" i="15"/>
  <c r="H79" i="15"/>
  <c r="H75" i="15"/>
  <c r="H71" i="15"/>
  <c r="H67" i="15"/>
  <c r="H63" i="15"/>
  <c r="H58" i="15"/>
  <c r="E69" i="15"/>
  <c r="E71" i="15"/>
  <c r="E73" i="15"/>
  <c r="E75" i="15"/>
  <c r="E77" i="15"/>
  <c r="E79" i="15"/>
  <c r="E81" i="15"/>
  <c r="E83" i="15"/>
  <c r="E85" i="15"/>
  <c r="E87" i="15"/>
  <c r="E89" i="15"/>
  <c r="E91" i="15"/>
  <c r="E93" i="15"/>
  <c r="E95" i="15"/>
  <c r="E97" i="15"/>
  <c r="E99" i="15"/>
  <c r="E101" i="15"/>
  <c r="E103" i="15"/>
  <c r="E105" i="15"/>
  <c r="E3" i="17"/>
  <c r="D77" i="17"/>
  <c r="D75" i="17"/>
  <c r="D73" i="17"/>
  <c r="D71" i="17"/>
  <c r="D69" i="17"/>
  <c r="D67" i="17"/>
  <c r="D65" i="17"/>
  <c r="D63" i="17"/>
  <c r="D61" i="17"/>
  <c r="D59" i="17"/>
  <c r="D57" i="17"/>
  <c r="D55" i="17"/>
  <c r="D53" i="17"/>
  <c r="D51" i="17"/>
  <c r="D49" i="17"/>
  <c r="D47" i="17"/>
  <c r="D45" i="17"/>
  <c r="D43" i="17"/>
  <c r="D41" i="17"/>
  <c r="D39" i="17"/>
  <c r="D37" i="17"/>
  <c r="D35" i="17"/>
  <c r="D33" i="17"/>
  <c r="D31" i="17"/>
  <c r="D29" i="17"/>
  <c r="D27" i="17"/>
  <c r="D25" i="17"/>
  <c r="D23" i="17"/>
  <c r="D21" i="17"/>
  <c r="D19" i="17"/>
  <c r="D17" i="17"/>
  <c r="D15" i="17"/>
  <c r="D13" i="17"/>
  <c r="D11" i="17"/>
  <c r="D9" i="17"/>
  <c r="E6" i="17"/>
  <c r="D4" i="17"/>
  <c r="H105" i="15"/>
  <c r="H102" i="15"/>
  <c r="H98" i="15"/>
  <c r="H94" i="15"/>
  <c r="H90" i="15"/>
  <c r="H86" i="15"/>
  <c r="H82" i="15"/>
  <c r="H78" i="15"/>
  <c r="H74" i="15"/>
  <c r="H70" i="15"/>
  <c r="H66" i="15"/>
  <c r="H62" i="15"/>
  <c r="D70" i="15"/>
  <c r="D72" i="15"/>
  <c r="D74" i="15"/>
  <c r="D76" i="15"/>
  <c r="D78" i="15"/>
  <c r="D80" i="15"/>
  <c r="D82" i="15"/>
  <c r="D84" i="15"/>
  <c r="D86" i="15"/>
  <c r="D88" i="15"/>
  <c r="D90" i="15"/>
  <c r="D92" i="15"/>
  <c r="D94" i="15"/>
  <c r="D96" i="15"/>
  <c r="D98" i="15"/>
  <c r="D100" i="15"/>
  <c r="D102" i="15"/>
  <c r="D104" i="15"/>
  <c r="D106" i="15"/>
  <c r="E78" i="17"/>
  <c r="E76" i="17"/>
  <c r="E74" i="17"/>
  <c r="E72" i="17"/>
  <c r="E70" i="17"/>
  <c r="E68" i="17"/>
  <c r="E66" i="17"/>
  <c r="E64" i="17"/>
  <c r="E62" i="17"/>
  <c r="E60" i="17"/>
  <c r="E58" i="17"/>
  <c r="E56" i="17"/>
  <c r="E54" i="17"/>
  <c r="E52" i="17"/>
  <c r="E50" i="17"/>
  <c r="E48" i="17"/>
  <c r="E46" i="17"/>
  <c r="E44" i="17"/>
  <c r="E42" i="17"/>
  <c r="E40" i="17"/>
  <c r="E38" i="17"/>
  <c r="E36" i="17"/>
  <c r="E34" i="17"/>
  <c r="E32" i="17"/>
  <c r="E30" i="17"/>
  <c r="E28" i="17"/>
  <c r="E26" i="17"/>
  <c r="E24" i="17"/>
  <c r="E22" i="17"/>
  <c r="E20" i="17"/>
  <c r="E18" i="17"/>
  <c r="E16" i="17"/>
  <c r="E14" i="17"/>
  <c r="E12" i="17"/>
  <c r="E10" i="17"/>
  <c r="E8" i="17"/>
  <c r="D6" i="17"/>
  <c r="G3" i="15"/>
  <c r="G105" i="15"/>
  <c r="H101" i="15"/>
  <c r="H97" i="15"/>
  <c r="H93" i="15"/>
  <c r="H89" i="15"/>
  <c r="H85" i="15"/>
  <c r="H81" i="15"/>
  <c r="H77" i="15"/>
  <c r="H73" i="15"/>
  <c r="H69" i="15"/>
  <c r="H65" i="15"/>
  <c r="H61" i="15"/>
  <c r="E70" i="15"/>
  <c r="E72" i="15"/>
  <c r="E74" i="15"/>
  <c r="E76" i="15"/>
  <c r="E78" i="15"/>
  <c r="E80" i="15"/>
  <c r="E82" i="15"/>
  <c r="E84" i="15"/>
  <c r="E86" i="15"/>
  <c r="E88" i="15"/>
  <c r="E90" i="15"/>
  <c r="E92" i="15"/>
  <c r="E94" i="15"/>
  <c r="E96" i="15"/>
  <c r="E98" i="15"/>
  <c r="E100" i="15"/>
  <c r="E102" i="15"/>
  <c r="E104" i="15"/>
  <c r="E106" i="15"/>
  <c r="D78" i="17"/>
  <c r="D76" i="17"/>
  <c r="D74" i="17"/>
  <c r="D72" i="17"/>
  <c r="D70" i="17"/>
  <c r="D68" i="17"/>
  <c r="D66" i="17"/>
  <c r="D64" i="17"/>
  <c r="D62" i="17"/>
  <c r="D60" i="17"/>
  <c r="D58" i="17"/>
  <c r="D56" i="17"/>
  <c r="D54" i="17"/>
  <c r="D52" i="17"/>
  <c r="D50" i="17"/>
  <c r="D48" i="17"/>
  <c r="D46" i="17"/>
  <c r="D44" i="17"/>
  <c r="D42" i="17"/>
  <c r="D40" i="17"/>
  <c r="D38" i="17"/>
  <c r="D36" i="17"/>
  <c r="D34" i="17"/>
  <c r="D32" i="17"/>
  <c r="D30" i="17"/>
  <c r="D28" i="17"/>
  <c r="D26" i="17"/>
  <c r="D24" i="17"/>
  <c r="D22" i="17"/>
  <c r="D20" i="17"/>
  <c r="D18" i="17"/>
  <c r="D16" i="17"/>
  <c r="D14" i="17"/>
  <c r="D12" i="17"/>
  <c r="D10" i="17"/>
  <c r="D8" i="17"/>
  <c r="D5" i="17"/>
  <c r="H3" i="15"/>
  <c r="H104" i="15"/>
  <c r="H100" i="15"/>
  <c r="H96" i="15"/>
  <c r="H92" i="15"/>
  <c r="H88" i="15"/>
  <c r="H84" i="15"/>
  <c r="H80" i="15"/>
  <c r="H76" i="15"/>
  <c r="H72" i="15"/>
  <c r="H68" i="15"/>
  <c r="H64" i="15"/>
  <c r="H60" i="15"/>
  <c r="D18" i="19"/>
  <c r="H73" i="19"/>
  <c r="H32" i="19"/>
  <c r="E46" i="21"/>
  <c r="D61" i="19"/>
  <c r="D10" i="19"/>
  <c r="H69" i="19"/>
  <c r="G5" i="19"/>
  <c r="H33" i="21"/>
  <c r="E74" i="19"/>
  <c r="E35" i="21"/>
  <c r="D55" i="19"/>
  <c r="D34" i="19"/>
  <c r="D5" i="21"/>
  <c r="D37" i="21"/>
  <c r="H64" i="19"/>
  <c r="G43" i="19"/>
  <c r="H21" i="19"/>
  <c r="H3" i="21"/>
  <c r="H28" i="21"/>
  <c r="G7" i="21"/>
  <c r="E64" i="19"/>
  <c r="E22" i="19"/>
  <c r="E25" i="21"/>
  <c r="D45" i="19"/>
  <c r="D21" i="21"/>
  <c r="H53" i="19"/>
  <c r="G11" i="19"/>
  <c r="G39" i="21"/>
  <c r="H17" i="21"/>
  <c r="E42" i="19"/>
  <c r="D39" i="19"/>
  <c r="D29" i="21"/>
  <c r="H48" i="19"/>
  <c r="G27" i="19"/>
  <c r="H12" i="21"/>
  <c r="E13" i="21"/>
  <c r="D71" i="19"/>
  <c r="D50" i="19"/>
  <c r="D26" i="19"/>
  <c r="D13" i="21"/>
  <c r="D45" i="21"/>
  <c r="J45" i="21" s="1"/>
  <c r="G59" i="19"/>
  <c r="H37" i="19"/>
  <c r="H16" i="19"/>
  <c r="H44" i="21"/>
  <c r="G23" i="21"/>
  <c r="G5" i="21"/>
  <c r="E53" i="19"/>
  <c r="E12" i="19"/>
  <c r="D75" i="19"/>
  <c r="D70" i="19"/>
  <c r="D65" i="19"/>
  <c r="D59" i="19"/>
  <c r="D54" i="19"/>
  <c r="D49" i="19"/>
  <c r="D43" i="19"/>
  <c r="D38" i="19"/>
  <c r="D31" i="19"/>
  <c r="D23" i="19"/>
  <c r="D15" i="19"/>
  <c r="D7" i="19"/>
  <c r="D8" i="21"/>
  <c r="D16" i="21"/>
  <c r="D24" i="21"/>
  <c r="D32" i="21"/>
  <c r="D40" i="21"/>
  <c r="H3" i="19"/>
  <c r="G72" i="19"/>
  <c r="H67" i="19"/>
  <c r="H62" i="19"/>
  <c r="G57" i="19"/>
  <c r="H51" i="19"/>
  <c r="H46" i="19"/>
  <c r="G41" i="19"/>
  <c r="H35" i="19"/>
  <c r="H30" i="19"/>
  <c r="G25" i="19"/>
  <c r="H19" i="19"/>
  <c r="H14" i="19"/>
  <c r="G9" i="19"/>
  <c r="H42" i="21"/>
  <c r="G37" i="21"/>
  <c r="H31" i="21"/>
  <c r="H26" i="21"/>
  <c r="G21" i="21"/>
  <c r="H15" i="21"/>
  <c r="H10" i="21"/>
  <c r="E70" i="19"/>
  <c r="E60" i="19"/>
  <c r="E49" i="19"/>
  <c r="E38" i="19"/>
  <c r="E30" i="19"/>
  <c r="E21" i="19"/>
  <c r="E10" i="19"/>
  <c r="E45" i="21"/>
  <c r="E34" i="21"/>
  <c r="E23" i="21"/>
  <c r="D74" i="19"/>
  <c r="D69" i="19"/>
  <c r="D63" i="19"/>
  <c r="D58" i="19"/>
  <c r="D53" i="19"/>
  <c r="D47" i="19"/>
  <c r="D42" i="19"/>
  <c r="D37" i="19"/>
  <c r="D30" i="19"/>
  <c r="D22" i="19"/>
  <c r="D14" i="19"/>
  <c r="D6" i="19"/>
  <c r="D9" i="21"/>
  <c r="D17" i="21"/>
  <c r="D25" i="21"/>
  <c r="D33" i="21"/>
  <c r="D41" i="21"/>
  <c r="H75" i="19"/>
  <c r="H71" i="19"/>
  <c r="G67" i="19"/>
  <c r="H61" i="19"/>
  <c r="H56" i="19"/>
  <c r="G51" i="19"/>
  <c r="H45" i="19"/>
  <c r="H40" i="19"/>
  <c r="G35" i="19"/>
  <c r="H29" i="19"/>
  <c r="H24" i="19"/>
  <c r="G19" i="19"/>
  <c r="H13" i="19"/>
  <c r="H8" i="19"/>
  <c r="H41" i="21"/>
  <c r="H36" i="21"/>
  <c r="G31" i="21"/>
  <c r="H25" i="21"/>
  <c r="H20" i="21"/>
  <c r="G15" i="21"/>
  <c r="H9" i="21"/>
  <c r="E69" i="19"/>
  <c r="E58" i="19"/>
  <c r="E48" i="19"/>
  <c r="E37" i="19"/>
  <c r="E28" i="19"/>
  <c r="E17" i="19"/>
  <c r="E6" i="19"/>
  <c r="E41" i="21"/>
  <c r="E30" i="21"/>
  <c r="E19" i="21"/>
  <c r="E6" i="21"/>
  <c r="E11" i="21"/>
  <c r="E17" i="21"/>
  <c r="E22" i="21"/>
  <c r="E27" i="21"/>
  <c r="E33" i="21"/>
  <c r="E38" i="21"/>
  <c r="E43" i="21"/>
  <c r="E4" i="19"/>
  <c r="E9" i="19"/>
  <c r="E14" i="19"/>
  <c r="E20" i="19"/>
  <c r="E25" i="19"/>
  <c r="E36" i="19"/>
  <c r="E41" i="19"/>
  <c r="E46" i="19"/>
  <c r="E52" i="19"/>
  <c r="E57" i="19"/>
  <c r="E62" i="19"/>
  <c r="E68" i="19"/>
  <c r="E73" i="19"/>
  <c r="G3" i="19"/>
  <c r="H6" i="21"/>
  <c r="G9" i="21"/>
  <c r="H11" i="21"/>
  <c r="H14" i="21"/>
  <c r="G17" i="21"/>
  <c r="H19" i="21"/>
  <c r="H22" i="21"/>
  <c r="G25" i="21"/>
  <c r="H27" i="21"/>
  <c r="H30" i="21"/>
  <c r="G33" i="21"/>
  <c r="H35" i="21"/>
  <c r="H38" i="21"/>
  <c r="G41" i="21"/>
  <c r="H43" i="21"/>
  <c r="H46" i="21"/>
  <c r="H4" i="19"/>
  <c r="G7" i="19"/>
  <c r="H10" i="19"/>
  <c r="G13" i="19"/>
  <c r="H15" i="19"/>
  <c r="H18" i="19"/>
  <c r="G21" i="19"/>
  <c r="H23" i="19"/>
  <c r="H26" i="19"/>
  <c r="G29" i="19"/>
  <c r="H31" i="19"/>
  <c r="H34" i="19"/>
  <c r="G37" i="19"/>
  <c r="H39" i="19"/>
  <c r="H42" i="19"/>
  <c r="G45" i="19"/>
  <c r="H47" i="19"/>
  <c r="H50" i="19"/>
  <c r="G53" i="19"/>
  <c r="H55" i="19"/>
  <c r="H58" i="19"/>
  <c r="G61" i="19"/>
  <c r="H63" i="19"/>
  <c r="H66" i="19"/>
  <c r="G69" i="19"/>
  <c r="G71" i="19"/>
  <c r="G73" i="19"/>
  <c r="G75" i="19"/>
  <c r="D46" i="21"/>
  <c r="D42" i="21"/>
  <c r="D38" i="21"/>
  <c r="D34" i="21"/>
  <c r="D30" i="21"/>
  <c r="D26" i="21"/>
  <c r="D22" i="21"/>
  <c r="D18" i="21"/>
  <c r="D14" i="21"/>
  <c r="D10" i="21"/>
  <c r="D6" i="21"/>
  <c r="D5" i="19"/>
  <c r="D9" i="19"/>
  <c r="D13" i="19"/>
  <c r="D17" i="19"/>
  <c r="D21" i="19"/>
  <c r="D25" i="19"/>
  <c r="D29" i="19"/>
  <c r="D33" i="19"/>
  <c r="D73" i="19"/>
  <c r="D67" i="19"/>
  <c r="D62" i="19"/>
  <c r="D57" i="19"/>
  <c r="D51" i="19"/>
  <c r="D46" i="19"/>
  <c r="D41" i="19"/>
  <c r="D35" i="19"/>
  <c r="D27" i="19"/>
  <c r="D19" i="19"/>
  <c r="D11" i="19"/>
  <c r="D4" i="21"/>
  <c r="D12" i="21"/>
  <c r="D20" i="21"/>
  <c r="D28" i="21"/>
  <c r="D36" i="21"/>
  <c r="D44" i="21"/>
  <c r="G74" i="19"/>
  <c r="G70" i="19"/>
  <c r="G65" i="19"/>
  <c r="H59" i="19"/>
  <c r="H54" i="19"/>
  <c r="G49" i="19"/>
  <c r="H43" i="19"/>
  <c r="H38" i="19"/>
  <c r="G33" i="19"/>
  <c r="H27" i="19"/>
  <c r="H22" i="19"/>
  <c r="G17" i="19"/>
  <c r="H11" i="19"/>
  <c r="G6" i="19"/>
  <c r="G45" i="21"/>
  <c r="H39" i="21"/>
  <c r="H34" i="21"/>
  <c r="G29" i="21"/>
  <c r="H23" i="21"/>
  <c r="H18" i="21"/>
  <c r="G13" i="21"/>
  <c r="H7" i="21"/>
  <c r="E3" i="19"/>
  <c r="E65" i="19"/>
  <c r="E54" i="19"/>
  <c r="E44" i="19"/>
  <c r="E33" i="19"/>
  <c r="E26" i="19"/>
  <c r="E16" i="19"/>
  <c r="E5" i="19"/>
  <c r="E39" i="21"/>
  <c r="E29" i="21"/>
  <c r="E18" i="21"/>
  <c r="E7" i="21"/>
  <c r="E4" i="21"/>
  <c r="E8" i="21"/>
  <c r="E12" i="21"/>
  <c r="E16" i="21"/>
  <c r="E20" i="21"/>
  <c r="E24" i="21"/>
  <c r="E28" i="21"/>
  <c r="E32" i="21"/>
  <c r="E36" i="21"/>
  <c r="E40" i="21"/>
  <c r="E44" i="21"/>
  <c r="D3" i="21"/>
  <c r="D51" i="21" s="1"/>
  <c r="E7" i="19"/>
  <c r="E11" i="19"/>
  <c r="E15" i="19"/>
  <c r="E19" i="19"/>
  <c r="E23" i="19"/>
  <c r="E27" i="19"/>
  <c r="E31" i="19"/>
  <c r="E35" i="19"/>
  <c r="E39" i="19"/>
  <c r="E43" i="19"/>
  <c r="E47" i="19"/>
  <c r="E51" i="19"/>
  <c r="E55" i="19"/>
  <c r="E59" i="19"/>
  <c r="E63" i="19"/>
  <c r="E67" i="19"/>
  <c r="E71" i="19"/>
  <c r="E75" i="19"/>
  <c r="G4" i="21"/>
  <c r="G6" i="21"/>
  <c r="G8" i="21"/>
  <c r="G10" i="21"/>
  <c r="I10" i="21" s="1"/>
  <c r="G12" i="21"/>
  <c r="G14" i="21"/>
  <c r="G16" i="21"/>
  <c r="G18" i="21"/>
  <c r="G20" i="21"/>
  <c r="G22" i="21"/>
  <c r="G24" i="21"/>
  <c r="G26" i="21"/>
  <c r="G28" i="21"/>
  <c r="G30" i="21"/>
  <c r="G32" i="21"/>
  <c r="G34" i="21"/>
  <c r="G36" i="21"/>
  <c r="G38" i="21"/>
  <c r="G40" i="21"/>
  <c r="G42" i="21"/>
  <c r="G44" i="21"/>
  <c r="G46" i="21"/>
  <c r="G3" i="21"/>
  <c r="H5" i="19"/>
  <c r="H7" i="19"/>
  <c r="G10" i="19"/>
  <c r="G12" i="19"/>
  <c r="G14" i="19"/>
  <c r="G16" i="19"/>
  <c r="G18" i="19"/>
  <c r="G20" i="19"/>
  <c r="G22" i="19"/>
  <c r="G24" i="19"/>
  <c r="G26" i="19"/>
  <c r="G28" i="19"/>
  <c r="G30" i="19"/>
  <c r="G32" i="19"/>
  <c r="G34" i="19"/>
  <c r="G36" i="19"/>
  <c r="G38" i="19"/>
  <c r="G40" i="19"/>
  <c r="G42" i="19"/>
  <c r="G44" i="19"/>
  <c r="G46" i="19"/>
  <c r="G48" i="19"/>
  <c r="G50" i="19"/>
  <c r="G52" i="19"/>
  <c r="G54" i="19"/>
  <c r="G56" i="19"/>
  <c r="G58" i="19"/>
  <c r="G60" i="19"/>
  <c r="G62" i="19"/>
  <c r="G64" i="19"/>
  <c r="G66" i="19"/>
  <c r="G68" i="19"/>
  <c r="D72" i="19"/>
  <c r="D68" i="19"/>
  <c r="D64" i="19"/>
  <c r="D60" i="19"/>
  <c r="D56" i="19"/>
  <c r="D52" i="19"/>
  <c r="D48" i="19"/>
  <c r="D44" i="19"/>
  <c r="D40" i="19"/>
  <c r="D36" i="19"/>
  <c r="D32" i="19"/>
  <c r="D28" i="19"/>
  <c r="D24" i="19"/>
  <c r="D20" i="19"/>
  <c r="D16" i="19"/>
  <c r="D12" i="19"/>
  <c r="D8" i="19"/>
  <c r="D4" i="19"/>
  <c r="D7" i="21"/>
  <c r="D11" i="21"/>
  <c r="D15" i="21"/>
  <c r="D19" i="21"/>
  <c r="D23" i="21"/>
  <c r="D27" i="21"/>
  <c r="D31" i="21"/>
  <c r="D35" i="21"/>
  <c r="D39" i="21"/>
  <c r="D43" i="21"/>
  <c r="D3" i="19"/>
  <c r="H74" i="19"/>
  <c r="H72" i="19"/>
  <c r="H70" i="19"/>
  <c r="H68" i="19"/>
  <c r="H65" i="19"/>
  <c r="G63" i="19"/>
  <c r="H60" i="19"/>
  <c r="H57" i="19"/>
  <c r="G55" i="19"/>
  <c r="H52" i="19"/>
  <c r="H49" i="19"/>
  <c r="G47" i="19"/>
  <c r="H44" i="19"/>
  <c r="H41" i="19"/>
  <c r="G39" i="19"/>
  <c r="H36" i="19"/>
  <c r="H33" i="19"/>
  <c r="G31" i="19"/>
  <c r="H28" i="19"/>
  <c r="H25" i="19"/>
  <c r="G23" i="19"/>
  <c r="H20" i="19"/>
  <c r="H17" i="19"/>
  <c r="G15" i="19"/>
  <c r="H12" i="19"/>
  <c r="H9" i="19"/>
  <c r="H6" i="19"/>
  <c r="G4" i="19"/>
  <c r="H45" i="21"/>
  <c r="I45" i="21" s="1"/>
  <c r="G43" i="21"/>
  <c r="H40" i="21"/>
  <c r="H37" i="21"/>
  <c r="G35" i="21"/>
  <c r="H32" i="21"/>
  <c r="H29" i="21"/>
  <c r="G27" i="21"/>
  <c r="H24" i="21"/>
  <c r="H21" i="21"/>
  <c r="G19" i="21"/>
  <c r="H16" i="21"/>
  <c r="H13" i="21"/>
  <c r="G11" i="21"/>
  <c r="H8" i="21"/>
  <c r="H5" i="21"/>
  <c r="G8" i="19"/>
  <c r="E72" i="19"/>
  <c r="E66" i="19"/>
  <c r="E61" i="19"/>
  <c r="E56" i="19"/>
  <c r="E50" i="19"/>
  <c r="E45" i="19"/>
  <c r="E40" i="19"/>
  <c r="E34" i="19"/>
  <c r="E29" i="19"/>
  <c r="E24" i="19"/>
  <c r="E18" i="19"/>
  <c r="E13" i="19"/>
  <c r="E8" i="19"/>
  <c r="E3" i="21"/>
  <c r="E42" i="21"/>
  <c r="E37" i="21"/>
  <c r="E31" i="21"/>
  <c r="E26" i="21"/>
  <c r="E21" i="21"/>
  <c r="E15" i="21"/>
  <c r="E10" i="21"/>
  <c r="E5" i="21"/>
  <c r="I4" i="24"/>
  <c r="I5" i="24"/>
  <c r="I6" i="24"/>
  <c r="I7" i="24"/>
  <c r="I8" i="24"/>
  <c r="I9" i="24"/>
  <c r="I10" i="24"/>
  <c r="I11" i="24"/>
  <c r="I12" i="24"/>
  <c r="I13" i="24"/>
  <c r="I14" i="24"/>
  <c r="I15" i="24"/>
  <c r="I16" i="24"/>
  <c r="I17" i="24"/>
  <c r="I18" i="24"/>
  <c r="I19" i="24"/>
  <c r="I20" i="24"/>
  <c r="I21" i="24"/>
  <c r="I22" i="24"/>
  <c r="I23" i="24"/>
  <c r="I24" i="24"/>
  <c r="I25" i="24"/>
  <c r="I26" i="24"/>
  <c r="I27" i="24"/>
  <c r="I28" i="24"/>
  <c r="I29" i="24"/>
  <c r="I30" i="24"/>
  <c r="I31" i="24"/>
  <c r="I32" i="24"/>
  <c r="I33" i="24"/>
  <c r="I34" i="24"/>
  <c r="I35" i="24"/>
  <c r="I36" i="24"/>
  <c r="I37" i="24"/>
  <c r="I38" i="24"/>
  <c r="I39" i="24"/>
  <c r="I40" i="24"/>
  <c r="I41" i="24"/>
  <c r="I42" i="24"/>
  <c r="I43" i="24"/>
  <c r="I44" i="24"/>
  <c r="I45" i="24"/>
  <c r="I46" i="24"/>
  <c r="I47" i="24"/>
  <c r="I48" i="24"/>
  <c r="I49" i="24"/>
  <c r="I50" i="24"/>
  <c r="I51" i="24"/>
  <c r="I52" i="24"/>
  <c r="I53" i="24"/>
  <c r="I54" i="24"/>
  <c r="I55" i="24"/>
  <c r="I56" i="24"/>
  <c r="I57" i="24"/>
  <c r="I58" i="24"/>
  <c r="I59" i="24"/>
  <c r="I60" i="24"/>
  <c r="I61" i="24"/>
  <c r="I62" i="24"/>
  <c r="I63" i="24"/>
  <c r="I64" i="24"/>
  <c r="I65" i="24"/>
  <c r="I66" i="24"/>
  <c r="I67" i="24"/>
  <c r="I68" i="24"/>
  <c r="I69" i="24"/>
  <c r="I70" i="24"/>
  <c r="I71" i="24"/>
  <c r="I72" i="24"/>
  <c r="I73" i="24"/>
  <c r="I74" i="24"/>
  <c r="I75" i="24"/>
  <c r="I76" i="24"/>
  <c r="I77" i="24"/>
  <c r="I78" i="24"/>
  <c r="I79" i="24"/>
  <c r="I80" i="24"/>
  <c r="I81" i="24"/>
  <c r="I82" i="24"/>
  <c r="I83" i="24"/>
  <c r="I84" i="24"/>
  <c r="I85" i="24"/>
  <c r="I86" i="24"/>
  <c r="I87" i="24"/>
  <c r="I88" i="24"/>
  <c r="I89" i="24"/>
  <c r="I90" i="24"/>
  <c r="I91" i="24"/>
  <c r="I92" i="24"/>
  <c r="I93" i="24"/>
  <c r="I94" i="24"/>
  <c r="I95" i="24"/>
  <c r="I96" i="24"/>
  <c r="I97" i="24"/>
  <c r="I98" i="24"/>
  <c r="I99" i="24"/>
  <c r="I100" i="24"/>
  <c r="I101" i="24"/>
  <c r="I102" i="24"/>
  <c r="I103" i="24"/>
  <c r="I104" i="24"/>
  <c r="I105" i="24"/>
  <c r="I106" i="24"/>
  <c r="I107" i="24"/>
  <c r="I108" i="24"/>
  <c r="I109" i="24"/>
  <c r="I110" i="24"/>
  <c r="I111" i="24"/>
  <c r="I112" i="24"/>
  <c r="I113" i="24"/>
  <c r="I114" i="24"/>
  <c r="I115" i="24"/>
  <c r="I116" i="24"/>
  <c r="I117" i="24"/>
  <c r="I118" i="24"/>
  <c r="I119" i="24"/>
  <c r="F4" i="24"/>
  <c r="F5" i="24"/>
  <c r="F6" i="24"/>
  <c r="F7" i="24"/>
  <c r="F8" i="24"/>
  <c r="F9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0" i="24"/>
  <c r="F31" i="24"/>
  <c r="F32" i="24"/>
  <c r="F33" i="24"/>
  <c r="F34" i="24"/>
  <c r="F35" i="24"/>
  <c r="F36" i="24"/>
  <c r="F37" i="24"/>
  <c r="F38" i="24"/>
  <c r="F39" i="24"/>
  <c r="F40" i="24"/>
  <c r="F41" i="24"/>
  <c r="F42" i="24"/>
  <c r="F43" i="24"/>
  <c r="F44" i="24"/>
  <c r="F45" i="24"/>
  <c r="F46" i="24"/>
  <c r="F47" i="24"/>
  <c r="F48" i="24"/>
  <c r="F49" i="24"/>
  <c r="F50" i="24"/>
  <c r="F51" i="24"/>
  <c r="F52" i="24"/>
  <c r="F53" i="24"/>
  <c r="F54" i="24"/>
  <c r="F55" i="24"/>
  <c r="F56" i="24"/>
  <c r="F57" i="24"/>
  <c r="F58" i="24"/>
  <c r="F59" i="24"/>
  <c r="F60" i="24"/>
  <c r="F61" i="24"/>
  <c r="F62" i="24"/>
  <c r="F63" i="24"/>
  <c r="F64" i="24"/>
  <c r="F65" i="24"/>
  <c r="F66" i="24"/>
  <c r="F67" i="24"/>
  <c r="F68" i="24"/>
  <c r="F69" i="24"/>
  <c r="F70" i="24"/>
  <c r="F71" i="24"/>
  <c r="F72" i="24"/>
  <c r="F73" i="24"/>
  <c r="F74" i="24"/>
  <c r="F75" i="24"/>
  <c r="F76" i="24"/>
  <c r="F77" i="24"/>
  <c r="F78" i="24"/>
  <c r="F79" i="24"/>
  <c r="F80" i="24"/>
  <c r="F81" i="24"/>
  <c r="F82" i="24"/>
  <c r="F83" i="24"/>
  <c r="F84" i="24"/>
  <c r="F85" i="24"/>
  <c r="F86" i="24"/>
  <c r="F87" i="24"/>
  <c r="F88" i="24"/>
  <c r="F89" i="24"/>
  <c r="F90" i="24"/>
  <c r="F91" i="24"/>
  <c r="F92" i="24"/>
  <c r="F93" i="24"/>
  <c r="F94" i="24"/>
  <c r="F95" i="24"/>
  <c r="F96" i="24"/>
  <c r="F97" i="24"/>
  <c r="F98" i="24"/>
  <c r="F99" i="24"/>
  <c r="F100" i="24"/>
  <c r="F101" i="24"/>
  <c r="F102" i="24"/>
  <c r="F103" i="24"/>
  <c r="F104" i="24"/>
  <c r="F105" i="24"/>
  <c r="F106" i="24"/>
  <c r="F107" i="24"/>
  <c r="F108" i="24"/>
  <c r="F109" i="24"/>
  <c r="F110" i="24"/>
  <c r="F111" i="24"/>
  <c r="F112" i="24"/>
  <c r="F113" i="24"/>
  <c r="F114" i="24"/>
  <c r="F115" i="24"/>
  <c r="F116" i="24"/>
  <c r="F117" i="24"/>
  <c r="F118" i="24"/>
  <c r="F119" i="24"/>
  <c r="J116" i="24"/>
  <c r="K116" i="24"/>
  <c r="F60" i="15"/>
  <c r="I4" i="23"/>
  <c r="I5" i="23"/>
  <c r="I6" i="23"/>
  <c r="I7" i="23"/>
  <c r="I8" i="23"/>
  <c r="I9" i="23"/>
  <c r="I10" i="23"/>
  <c r="I11" i="23"/>
  <c r="I12" i="23"/>
  <c r="I13" i="23"/>
  <c r="I14" i="23"/>
  <c r="I15" i="23"/>
  <c r="I16" i="23"/>
  <c r="I17" i="23"/>
  <c r="I18" i="23"/>
  <c r="I19" i="23"/>
  <c r="I20" i="23"/>
  <c r="I21" i="23"/>
  <c r="I22" i="23"/>
  <c r="I23" i="23"/>
  <c r="I24" i="23"/>
  <c r="I25" i="23"/>
  <c r="I26" i="23"/>
  <c r="I27" i="23"/>
  <c r="I28" i="23"/>
  <c r="I29" i="23"/>
  <c r="I30" i="23"/>
  <c r="I31" i="23"/>
  <c r="I32" i="23"/>
  <c r="I33" i="23"/>
  <c r="I34" i="23"/>
  <c r="I35" i="23"/>
  <c r="I36" i="23"/>
  <c r="I37" i="23"/>
  <c r="I38" i="23"/>
  <c r="I39" i="23"/>
  <c r="I40" i="23"/>
  <c r="I41" i="23"/>
  <c r="I42" i="23"/>
  <c r="I43" i="23"/>
  <c r="I44" i="23"/>
  <c r="I45" i="23"/>
  <c r="I46" i="23"/>
  <c r="I47" i="23"/>
  <c r="I48" i="23"/>
  <c r="I49" i="23"/>
  <c r="I50" i="23"/>
  <c r="I51" i="23"/>
  <c r="I52" i="23"/>
  <c r="I53" i="23"/>
  <c r="I54" i="23"/>
  <c r="I55" i="23"/>
  <c r="I56" i="23"/>
  <c r="I57" i="23"/>
  <c r="I58" i="23"/>
  <c r="I59" i="23"/>
  <c r="I60" i="23"/>
  <c r="I61" i="23"/>
  <c r="I62" i="23"/>
  <c r="I63" i="23"/>
  <c r="I64" i="23"/>
  <c r="I65" i="23"/>
  <c r="I66" i="23"/>
  <c r="I67" i="23"/>
  <c r="I68" i="23"/>
  <c r="I69" i="23"/>
  <c r="I70" i="23"/>
  <c r="I71" i="23"/>
  <c r="I72" i="23"/>
  <c r="I73" i="23"/>
  <c r="I74" i="23"/>
  <c r="I75" i="23"/>
  <c r="I76" i="23"/>
  <c r="I77" i="23"/>
  <c r="I78" i="23"/>
  <c r="I79" i="23"/>
  <c r="I80" i="23"/>
  <c r="I81" i="23"/>
  <c r="I82" i="23"/>
  <c r="I83" i="23"/>
  <c r="I84" i="23"/>
  <c r="I85" i="23"/>
  <c r="I86" i="23"/>
  <c r="I87" i="23"/>
  <c r="I88" i="23"/>
  <c r="I89" i="23"/>
  <c r="I90" i="23"/>
  <c r="I91" i="23"/>
  <c r="I92" i="23"/>
  <c r="I93" i="23"/>
  <c r="I94" i="23"/>
  <c r="I95" i="23"/>
  <c r="I96" i="23"/>
  <c r="I97" i="23"/>
  <c r="I98" i="23"/>
  <c r="I99" i="23"/>
  <c r="I100" i="23"/>
  <c r="I101" i="23"/>
  <c r="I102" i="23"/>
  <c r="I103" i="23"/>
  <c r="I104" i="23"/>
  <c r="I105" i="23"/>
  <c r="I106" i="23"/>
  <c r="I107" i="23"/>
  <c r="I108" i="23"/>
  <c r="I109" i="23"/>
  <c r="I110" i="23"/>
  <c r="I111" i="23"/>
  <c r="I112" i="23"/>
  <c r="I113" i="23"/>
  <c r="I114" i="23"/>
  <c r="I115" i="23"/>
  <c r="I116" i="23"/>
  <c r="I117" i="23"/>
  <c r="I118" i="23"/>
  <c r="I119" i="23"/>
  <c r="I120" i="23"/>
  <c r="I121" i="23"/>
  <c r="I122" i="23"/>
  <c r="I123" i="23"/>
  <c r="I124" i="23"/>
  <c r="I125" i="23"/>
  <c r="I126" i="23"/>
  <c r="I127" i="23"/>
  <c r="I128" i="23"/>
  <c r="I129" i="23"/>
  <c r="I130" i="23"/>
  <c r="I131" i="23"/>
  <c r="I132" i="23"/>
  <c r="I133" i="23"/>
  <c r="I134" i="23"/>
  <c r="I135" i="23"/>
  <c r="I136" i="23"/>
  <c r="I137" i="23"/>
  <c r="I138" i="23"/>
  <c r="I139" i="23"/>
  <c r="I140" i="23"/>
  <c r="I141" i="23"/>
  <c r="I142" i="23"/>
  <c r="I143" i="23"/>
  <c r="I144" i="23"/>
  <c r="I145" i="23"/>
  <c r="I146" i="23"/>
  <c r="I147" i="23"/>
  <c r="I148" i="23"/>
  <c r="I149" i="23"/>
  <c r="I150" i="23"/>
  <c r="I151" i="23"/>
  <c r="I152" i="23"/>
  <c r="I153" i="23"/>
  <c r="I154" i="23"/>
  <c r="I155" i="23"/>
  <c r="I156" i="23"/>
  <c r="I157" i="23"/>
  <c r="I158" i="23"/>
  <c r="I159" i="23"/>
  <c r="I160" i="23"/>
  <c r="I161" i="23"/>
  <c r="I162" i="23"/>
  <c r="I163" i="23"/>
  <c r="I164" i="23"/>
  <c r="I165" i="23"/>
  <c r="I166" i="23"/>
  <c r="I167" i="23"/>
  <c r="I168" i="23"/>
  <c r="I169" i="23"/>
  <c r="I170" i="23"/>
  <c r="I171" i="23"/>
  <c r="I172" i="23"/>
  <c r="I173" i="23"/>
  <c r="I174" i="23"/>
  <c r="I175" i="23"/>
  <c r="I176" i="23"/>
  <c r="I177" i="23"/>
  <c r="I178" i="23"/>
  <c r="I179" i="23"/>
  <c r="I180" i="23"/>
  <c r="I181" i="23"/>
  <c r="I182" i="23"/>
  <c r="F4" i="23"/>
  <c r="F5" i="23"/>
  <c r="F6" i="23"/>
  <c r="F7" i="23"/>
  <c r="F8" i="23"/>
  <c r="F9" i="23"/>
  <c r="F10" i="23"/>
  <c r="F11" i="23"/>
  <c r="F12" i="23"/>
  <c r="F13" i="23"/>
  <c r="F14" i="23"/>
  <c r="F15" i="23"/>
  <c r="F16" i="23"/>
  <c r="F17" i="23"/>
  <c r="F18" i="23"/>
  <c r="F19" i="23"/>
  <c r="F20" i="23"/>
  <c r="F21" i="23"/>
  <c r="F22" i="23"/>
  <c r="F23" i="23"/>
  <c r="F24" i="23"/>
  <c r="F25" i="23"/>
  <c r="F26" i="23"/>
  <c r="F27" i="23"/>
  <c r="F28" i="23"/>
  <c r="F29" i="23"/>
  <c r="F30" i="23"/>
  <c r="F31" i="23"/>
  <c r="F32" i="23"/>
  <c r="F33" i="23"/>
  <c r="F34" i="23"/>
  <c r="F35" i="23"/>
  <c r="F36" i="23"/>
  <c r="F37" i="23"/>
  <c r="F38" i="23"/>
  <c r="F39" i="23"/>
  <c r="F40" i="23"/>
  <c r="F41" i="23"/>
  <c r="F42" i="23"/>
  <c r="F43" i="23"/>
  <c r="F44" i="23"/>
  <c r="F45" i="23"/>
  <c r="F46" i="23"/>
  <c r="F47" i="23"/>
  <c r="F48" i="23"/>
  <c r="F49" i="23"/>
  <c r="F50" i="23"/>
  <c r="F51" i="23"/>
  <c r="F52" i="23"/>
  <c r="F53" i="23"/>
  <c r="F54" i="23"/>
  <c r="F55" i="23"/>
  <c r="F56" i="23"/>
  <c r="F57" i="23"/>
  <c r="F58" i="23"/>
  <c r="F59" i="23"/>
  <c r="F60" i="23"/>
  <c r="F61" i="23"/>
  <c r="F62" i="23"/>
  <c r="F63" i="23"/>
  <c r="F64" i="23"/>
  <c r="F65" i="23"/>
  <c r="F66" i="23"/>
  <c r="F67" i="23"/>
  <c r="F68" i="23"/>
  <c r="F69" i="23"/>
  <c r="F70" i="23"/>
  <c r="F71" i="23"/>
  <c r="F72" i="23"/>
  <c r="F73" i="23"/>
  <c r="F74" i="23"/>
  <c r="F75" i="23"/>
  <c r="F76" i="23"/>
  <c r="F77" i="23"/>
  <c r="F78" i="23"/>
  <c r="F79" i="23"/>
  <c r="F80" i="23"/>
  <c r="F81" i="23"/>
  <c r="F82" i="23"/>
  <c r="F83" i="23"/>
  <c r="F84" i="23"/>
  <c r="F85" i="23"/>
  <c r="F86" i="23"/>
  <c r="F87" i="23"/>
  <c r="F88" i="23"/>
  <c r="F89" i="23"/>
  <c r="F90" i="23"/>
  <c r="F91" i="23"/>
  <c r="F92" i="23"/>
  <c r="F93" i="23"/>
  <c r="F94" i="23"/>
  <c r="F95" i="23"/>
  <c r="F96" i="23"/>
  <c r="F97" i="23"/>
  <c r="F98" i="23"/>
  <c r="F99" i="23"/>
  <c r="F100" i="23"/>
  <c r="F101" i="23"/>
  <c r="F102" i="23"/>
  <c r="F103" i="23"/>
  <c r="F104" i="23"/>
  <c r="F105" i="23"/>
  <c r="F106" i="23"/>
  <c r="F107" i="23"/>
  <c r="F108" i="23"/>
  <c r="F109" i="23"/>
  <c r="F110" i="23"/>
  <c r="F111" i="23"/>
  <c r="F112" i="23"/>
  <c r="F113" i="23"/>
  <c r="F114" i="23"/>
  <c r="F115" i="23"/>
  <c r="F116" i="23"/>
  <c r="F117" i="23"/>
  <c r="F118" i="23"/>
  <c r="F119" i="23"/>
  <c r="F120" i="23"/>
  <c r="F121" i="23"/>
  <c r="F122" i="23"/>
  <c r="F123" i="23"/>
  <c r="F124" i="23"/>
  <c r="F125" i="23"/>
  <c r="F126" i="23"/>
  <c r="F127" i="23"/>
  <c r="F128" i="23"/>
  <c r="F129" i="23"/>
  <c r="F130" i="23"/>
  <c r="F131" i="23"/>
  <c r="F132" i="23"/>
  <c r="F133" i="23"/>
  <c r="F134" i="23"/>
  <c r="F135" i="23"/>
  <c r="F136" i="23"/>
  <c r="F137" i="23"/>
  <c r="F138" i="23"/>
  <c r="F139" i="23"/>
  <c r="F140" i="23"/>
  <c r="F141" i="23"/>
  <c r="F142" i="23"/>
  <c r="F143" i="23"/>
  <c r="F144" i="23"/>
  <c r="F145" i="23"/>
  <c r="F146" i="23"/>
  <c r="F147" i="23"/>
  <c r="F148" i="23"/>
  <c r="F149" i="23"/>
  <c r="F150" i="23"/>
  <c r="F151" i="23"/>
  <c r="F152" i="23"/>
  <c r="F153" i="23"/>
  <c r="F154" i="23"/>
  <c r="F155" i="23"/>
  <c r="F156" i="23"/>
  <c r="F157" i="23"/>
  <c r="F158" i="23"/>
  <c r="F159" i="23"/>
  <c r="F160" i="23"/>
  <c r="F161" i="23"/>
  <c r="F162" i="23"/>
  <c r="F163" i="23"/>
  <c r="F164" i="23"/>
  <c r="F165" i="23"/>
  <c r="F166" i="23"/>
  <c r="F167" i="23"/>
  <c r="F168" i="23"/>
  <c r="F169" i="23"/>
  <c r="F170" i="23"/>
  <c r="F171" i="23"/>
  <c r="F172" i="23"/>
  <c r="F173" i="23"/>
  <c r="F174" i="23"/>
  <c r="F175" i="23"/>
  <c r="F176" i="23"/>
  <c r="F177" i="23"/>
  <c r="F178" i="23"/>
  <c r="F179" i="23"/>
  <c r="F180" i="23"/>
  <c r="F181" i="23"/>
  <c r="F182" i="23"/>
  <c r="I3" i="23"/>
  <c r="F3" i="23"/>
  <c r="K104" i="23"/>
  <c r="J104" i="23"/>
  <c r="J60" i="15" l="1"/>
  <c r="L60" i="15" s="1"/>
  <c r="I60" i="15"/>
  <c r="K60" i="15"/>
  <c r="K45" i="21"/>
  <c r="L45" i="21" s="1"/>
  <c r="F45" i="21"/>
  <c r="L116" i="24"/>
  <c r="L104" i="23"/>
  <c r="J4" i="23"/>
  <c r="K4" i="23"/>
  <c r="J5" i="23"/>
  <c r="K5" i="23"/>
  <c r="J6" i="23"/>
  <c r="K6" i="23"/>
  <c r="J7" i="23"/>
  <c r="K7" i="23"/>
  <c r="J8" i="23"/>
  <c r="K8" i="23"/>
  <c r="J9" i="23"/>
  <c r="K9" i="23"/>
  <c r="J10" i="23"/>
  <c r="K10" i="23"/>
  <c r="J11" i="23"/>
  <c r="K11" i="23"/>
  <c r="J12" i="23"/>
  <c r="K12" i="23"/>
  <c r="J13" i="23"/>
  <c r="K13" i="23"/>
  <c r="J14" i="23"/>
  <c r="K14" i="23"/>
  <c r="J15" i="23"/>
  <c r="K15" i="23"/>
  <c r="J16" i="23"/>
  <c r="K16" i="23"/>
  <c r="J17" i="23"/>
  <c r="K17" i="23"/>
  <c r="J18" i="23"/>
  <c r="K18" i="23"/>
  <c r="J19" i="23"/>
  <c r="K19" i="23"/>
  <c r="J20" i="23"/>
  <c r="K20" i="23"/>
  <c r="J21" i="23"/>
  <c r="K21" i="23"/>
  <c r="J22" i="23"/>
  <c r="K22" i="23"/>
  <c r="J23" i="23"/>
  <c r="K23" i="23"/>
  <c r="J24" i="23"/>
  <c r="K24" i="23"/>
  <c r="J25" i="23"/>
  <c r="K25" i="23"/>
  <c r="J26" i="23"/>
  <c r="K26" i="23"/>
  <c r="J27" i="23"/>
  <c r="K27" i="23"/>
  <c r="J28" i="23"/>
  <c r="K28" i="23"/>
  <c r="J29" i="23"/>
  <c r="K29" i="23"/>
  <c r="J30" i="23"/>
  <c r="K30" i="23"/>
  <c r="J31" i="23"/>
  <c r="K31" i="23"/>
  <c r="J32" i="23"/>
  <c r="K32" i="23"/>
  <c r="J33" i="23"/>
  <c r="K33" i="23"/>
  <c r="J34" i="23"/>
  <c r="K34" i="23"/>
  <c r="J35" i="23"/>
  <c r="K35" i="23"/>
  <c r="J36" i="23"/>
  <c r="K36" i="23"/>
  <c r="J37" i="23"/>
  <c r="K37" i="23"/>
  <c r="J38" i="23"/>
  <c r="K38" i="23"/>
  <c r="J39" i="23"/>
  <c r="K39" i="23"/>
  <c r="J40" i="23"/>
  <c r="K40" i="23"/>
  <c r="J41" i="23"/>
  <c r="K41" i="23"/>
  <c r="J42" i="23"/>
  <c r="K42" i="23"/>
  <c r="J43" i="23"/>
  <c r="K43" i="23"/>
  <c r="J44" i="23"/>
  <c r="K44" i="23"/>
  <c r="J45" i="23"/>
  <c r="K45" i="23"/>
  <c r="J46" i="23"/>
  <c r="K46" i="23"/>
  <c r="J47" i="23"/>
  <c r="K47" i="23"/>
  <c r="J48" i="23"/>
  <c r="K48" i="23"/>
  <c r="J49" i="23"/>
  <c r="K49" i="23"/>
  <c r="J50" i="23"/>
  <c r="K50" i="23"/>
  <c r="J51" i="23"/>
  <c r="K51" i="23"/>
  <c r="J52" i="23"/>
  <c r="K52" i="23"/>
  <c r="J53" i="23"/>
  <c r="K53" i="23"/>
  <c r="J54" i="23"/>
  <c r="K54" i="23"/>
  <c r="J55" i="23"/>
  <c r="K55" i="23"/>
  <c r="J56" i="23"/>
  <c r="K56" i="23"/>
  <c r="J57" i="23"/>
  <c r="K57" i="23"/>
  <c r="J58" i="23"/>
  <c r="K58" i="23"/>
  <c r="J59" i="23"/>
  <c r="K59" i="23"/>
  <c r="J60" i="23"/>
  <c r="K60" i="23"/>
  <c r="J61" i="23"/>
  <c r="K61" i="23"/>
  <c r="J62" i="23"/>
  <c r="K62" i="23"/>
  <c r="J63" i="23"/>
  <c r="K63" i="23"/>
  <c r="J64" i="23"/>
  <c r="K64" i="23"/>
  <c r="J65" i="23"/>
  <c r="K65" i="23"/>
  <c r="J66" i="23"/>
  <c r="K66" i="23"/>
  <c r="J67" i="23"/>
  <c r="K67" i="23"/>
  <c r="J68" i="23"/>
  <c r="K68" i="23"/>
  <c r="J69" i="23"/>
  <c r="K69" i="23"/>
  <c r="J70" i="23"/>
  <c r="K70" i="23"/>
  <c r="J71" i="23"/>
  <c r="K71" i="23"/>
  <c r="J72" i="23"/>
  <c r="K72" i="23"/>
  <c r="J73" i="23"/>
  <c r="K73" i="23"/>
  <c r="J74" i="23"/>
  <c r="K74" i="23"/>
  <c r="J75" i="23"/>
  <c r="K75" i="23"/>
  <c r="J76" i="23"/>
  <c r="K76" i="23"/>
  <c r="J77" i="23"/>
  <c r="K77" i="23"/>
  <c r="J78" i="23"/>
  <c r="K78" i="23"/>
  <c r="J79" i="23"/>
  <c r="K79" i="23"/>
  <c r="J80" i="23"/>
  <c r="K80" i="23"/>
  <c r="J81" i="23"/>
  <c r="K81" i="23"/>
  <c r="J82" i="23"/>
  <c r="K82" i="23"/>
  <c r="J83" i="23"/>
  <c r="K83" i="23"/>
  <c r="J84" i="23"/>
  <c r="K84" i="23"/>
  <c r="J85" i="23"/>
  <c r="K85" i="23"/>
  <c r="J86" i="23"/>
  <c r="K86" i="23"/>
  <c r="J87" i="23"/>
  <c r="K87" i="23"/>
  <c r="J88" i="23"/>
  <c r="K88" i="23"/>
  <c r="J89" i="23"/>
  <c r="K89" i="23"/>
  <c r="J90" i="23"/>
  <c r="K90" i="23"/>
  <c r="J91" i="23"/>
  <c r="K91" i="23"/>
  <c r="J92" i="23"/>
  <c r="K92" i="23"/>
  <c r="J93" i="23"/>
  <c r="K93" i="23"/>
  <c r="J94" i="23"/>
  <c r="K94" i="23"/>
  <c r="J95" i="23"/>
  <c r="K95" i="23"/>
  <c r="J96" i="23"/>
  <c r="K96" i="23"/>
  <c r="J97" i="23"/>
  <c r="K97" i="23"/>
  <c r="J98" i="23"/>
  <c r="K98" i="23"/>
  <c r="J99" i="23"/>
  <c r="K99" i="23"/>
  <c r="J100" i="23"/>
  <c r="K100" i="23"/>
  <c r="J101" i="23"/>
  <c r="K101" i="23"/>
  <c r="J102" i="23"/>
  <c r="K102" i="23"/>
  <c r="J103" i="23"/>
  <c r="K103" i="23"/>
  <c r="J105" i="23"/>
  <c r="K105" i="23"/>
  <c r="J106" i="23"/>
  <c r="K106" i="23"/>
  <c r="J107" i="23"/>
  <c r="K107" i="23"/>
  <c r="J108" i="23"/>
  <c r="K108" i="23"/>
  <c r="J109" i="23"/>
  <c r="K109" i="23"/>
  <c r="J110" i="23"/>
  <c r="K110" i="23"/>
  <c r="J111" i="23"/>
  <c r="K111" i="23"/>
  <c r="J112" i="23"/>
  <c r="K112" i="23"/>
  <c r="J113" i="23"/>
  <c r="K113" i="23"/>
  <c r="J114" i="23"/>
  <c r="K114" i="23"/>
  <c r="J115" i="23"/>
  <c r="K115" i="23"/>
  <c r="J116" i="23"/>
  <c r="K116" i="23"/>
  <c r="J117" i="23"/>
  <c r="K117" i="23"/>
  <c r="J118" i="23"/>
  <c r="K118" i="23"/>
  <c r="J119" i="23"/>
  <c r="K119" i="23"/>
  <c r="J120" i="23"/>
  <c r="K120" i="23"/>
  <c r="J121" i="23"/>
  <c r="K121" i="23"/>
  <c r="J122" i="23"/>
  <c r="K122" i="23"/>
  <c r="J123" i="23"/>
  <c r="K123" i="23"/>
  <c r="J124" i="23"/>
  <c r="K124" i="23"/>
  <c r="J125" i="23"/>
  <c r="K125" i="23"/>
  <c r="J126" i="23"/>
  <c r="K126" i="23"/>
  <c r="J127" i="23"/>
  <c r="K127" i="23"/>
  <c r="J128" i="23"/>
  <c r="K128" i="23"/>
  <c r="J129" i="23"/>
  <c r="K129" i="23"/>
  <c r="J130" i="23"/>
  <c r="K130" i="23"/>
  <c r="J131" i="23"/>
  <c r="K131" i="23"/>
  <c r="J132" i="23"/>
  <c r="K132" i="23"/>
  <c r="J133" i="23"/>
  <c r="K133" i="23"/>
  <c r="J134" i="23"/>
  <c r="K134" i="23"/>
  <c r="J135" i="23"/>
  <c r="K135" i="23"/>
  <c r="J136" i="23"/>
  <c r="K136" i="23"/>
  <c r="J137" i="23"/>
  <c r="K137" i="23"/>
  <c r="J138" i="23"/>
  <c r="K138" i="23"/>
  <c r="J139" i="23"/>
  <c r="K139" i="23"/>
  <c r="J140" i="23"/>
  <c r="K140" i="23"/>
  <c r="J141" i="23"/>
  <c r="K141" i="23"/>
  <c r="J142" i="23"/>
  <c r="K142" i="23"/>
  <c r="J143" i="23"/>
  <c r="K143" i="23"/>
  <c r="J144" i="23"/>
  <c r="K144" i="23"/>
  <c r="J145" i="23"/>
  <c r="K145" i="23"/>
  <c r="J146" i="23"/>
  <c r="K146" i="23"/>
  <c r="J147" i="23"/>
  <c r="K147" i="23"/>
  <c r="J148" i="23"/>
  <c r="K148" i="23"/>
  <c r="J149" i="23"/>
  <c r="K149" i="23"/>
  <c r="J150" i="23"/>
  <c r="K150" i="23"/>
  <c r="J151" i="23"/>
  <c r="K151" i="23"/>
  <c r="J152" i="23"/>
  <c r="K152" i="23"/>
  <c r="J153" i="23"/>
  <c r="K153" i="23"/>
  <c r="J154" i="23"/>
  <c r="K154" i="23"/>
  <c r="J155" i="23"/>
  <c r="K155" i="23"/>
  <c r="J156" i="23"/>
  <c r="K156" i="23"/>
  <c r="J157" i="23"/>
  <c r="K157" i="23"/>
  <c r="J158" i="23"/>
  <c r="K158" i="23"/>
  <c r="J159" i="23"/>
  <c r="K159" i="23"/>
  <c r="J160" i="23"/>
  <c r="K160" i="23"/>
  <c r="J161" i="23"/>
  <c r="K161" i="23"/>
  <c r="J162" i="23"/>
  <c r="K162" i="23"/>
  <c r="J163" i="23"/>
  <c r="K163" i="23"/>
  <c r="J164" i="23"/>
  <c r="K164" i="23"/>
  <c r="J165" i="23"/>
  <c r="K165" i="23"/>
  <c r="J166" i="23"/>
  <c r="K166" i="23"/>
  <c r="J167" i="23"/>
  <c r="K167" i="23"/>
  <c r="J168" i="23"/>
  <c r="K168" i="23"/>
  <c r="J169" i="23"/>
  <c r="K169" i="23"/>
  <c r="J170" i="23"/>
  <c r="K170" i="23"/>
  <c r="J171" i="23"/>
  <c r="K171" i="23"/>
  <c r="J172" i="23"/>
  <c r="K172" i="23"/>
  <c r="J173" i="23"/>
  <c r="K173" i="23"/>
  <c r="J174" i="23"/>
  <c r="K174" i="23"/>
  <c r="J175" i="23"/>
  <c r="K175" i="23"/>
  <c r="J176" i="23"/>
  <c r="K176" i="23"/>
  <c r="J177" i="23"/>
  <c r="K177" i="23"/>
  <c r="J178" i="23"/>
  <c r="K178" i="23"/>
  <c r="J179" i="23"/>
  <c r="K179" i="23"/>
  <c r="J180" i="23"/>
  <c r="K180" i="23"/>
  <c r="J181" i="23"/>
  <c r="K181" i="23"/>
  <c r="J182" i="23"/>
  <c r="K182" i="23"/>
  <c r="J3" i="23"/>
  <c r="K3" i="23"/>
  <c r="L30" i="23" l="1"/>
  <c r="L22" i="23"/>
  <c r="L180" i="23"/>
  <c r="L178" i="23"/>
  <c r="L172" i="23"/>
  <c r="L169" i="23"/>
  <c r="L161" i="23"/>
  <c r="L156" i="23"/>
  <c r="L152" i="23"/>
  <c r="L148" i="23"/>
  <c r="L146" i="23"/>
  <c r="L108" i="23"/>
  <c r="L145" i="23"/>
  <c r="L137" i="23"/>
  <c r="L129" i="23"/>
  <c r="L113" i="23"/>
  <c r="L177" i="23"/>
  <c r="L63" i="23"/>
  <c r="L35" i="23"/>
  <c r="L140" i="23"/>
  <c r="L124" i="23"/>
  <c r="L120" i="23"/>
  <c r="L116" i="23"/>
  <c r="L114" i="23"/>
  <c r="L105" i="23"/>
  <c r="L96" i="23"/>
  <c r="L31" i="23"/>
  <c r="L27" i="23"/>
  <c r="L25" i="23"/>
  <c r="L23" i="23"/>
  <c r="L19" i="23"/>
  <c r="L15" i="23"/>
  <c r="L40" i="23"/>
  <c r="L91" i="23"/>
  <c r="L87" i="23"/>
  <c r="L83" i="23"/>
  <c r="L79" i="23"/>
  <c r="L67" i="23"/>
  <c r="L39" i="23"/>
  <c r="L159" i="23"/>
  <c r="L157" i="23"/>
  <c r="L125" i="23"/>
  <c r="L94" i="23"/>
  <c r="L92" i="23"/>
  <c r="L32" i="23"/>
  <c r="L14" i="23"/>
  <c r="L168" i="23"/>
  <c r="L164" i="23"/>
  <c r="L162" i="23"/>
  <c r="L153" i="23"/>
  <c r="L136" i="23"/>
  <c r="L132" i="23"/>
  <c r="L130" i="23"/>
  <c r="L121" i="23"/>
  <c r="L103" i="23"/>
  <c r="L99" i="23"/>
  <c r="L97" i="23"/>
  <c r="L88" i="23"/>
  <c r="L59" i="23"/>
  <c r="L57" i="23"/>
  <c r="L55" i="23"/>
  <c r="L51" i="23"/>
  <c r="L47" i="23"/>
  <c r="L4" i="23"/>
  <c r="L175" i="23"/>
  <c r="L173" i="23"/>
  <c r="L143" i="23"/>
  <c r="L141" i="23"/>
  <c r="L111" i="23"/>
  <c r="L109" i="23"/>
  <c r="L64" i="23"/>
  <c r="L62" i="23"/>
  <c r="L54" i="23"/>
  <c r="L38" i="23"/>
  <c r="L3" i="23"/>
  <c r="L167" i="23"/>
  <c r="L165" i="23"/>
  <c r="L151" i="23"/>
  <c r="L135" i="23"/>
  <c r="L128" i="23"/>
  <c r="L117" i="23"/>
  <c r="L100" i="23"/>
  <c r="L75" i="23"/>
  <c r="L73" i="23"/>
  <c r="L24" i="23"/>
  <c r="L13" i="23"/>
  <c r="L170" i="23"/>
  <c r="L154" i="23"/>
  <c r="L138" i="23"/>
  <c r="L122" i="23"/>
  <c r="L106" i="23"/>
  <c r="L89" i="23"/>
  <c r="L80" i="23"/>
  <c r="L78" i="23"/>
  <c r="L74" i="23"/>
  <c r="L70" i="23"/>
  <c r="L48" i="23"/>
  <c r="L46" i="23"/>
  <c r="L33" i="23"/>
  <c r="L16" i="23"/>
  <c r="L10" i="23"/>
  <c r="L181" i="23"/>
  <c r="L176" i="23"/>
  <c r="L160" i="23"/>
  <c r="L149" i="23"/>
  <c r="L144" i="23"/>
  <c r="L133" i="23"/>
  <c r="L119" i="23"/>
  <c r="L112" i="23"/>
  <c r="L102" i="23"/>
  <c r="L95" i="23"/>
  <c r="L84" i="23"/>
  <c r="L77" i="23"/>
  <c r="L71" i="23"/>
  <c r="L56" i="23"/>
  <c r="L43" i="23"/>
  <c r="L41" i="23"/>
  <c r="L11" i="23"/>
  <c r="L9" i="23"/>
  <c r="L7" i="23"/>
  <c r="L171" i="23"/>
  <c r="L166" i="23"/>
  <c r="L163" i="23"/>
  <c r="L158" i="23"/>
  <c r="L155" i="23"/>
  <c r="L150" i="23"/>
  <c r="L147" i="23"/>
  <c r="L142" i="23"/>
  <c r="L139" i="23"/>
  <c r="L134" i="23"/>
  <c r="L131" i="23"/>
  <c r="L126" i="23"/>
  <c r="L123" i="23"/>
  <c r="L118" i="23"/>
  <c r="L115" i="23"/>
  <c r="L110" i="23"/>
  <c r="L107" i="23"/>
  <c r="L101" i="23"/>
  <c r="L98" i="23"/>
  <c r="L93" i="23"/>
  <c r="L90" i="23"/>
  <c r="L85" i="23"/>
  <c r="L76" i="23"/>
  <c r="L69" i="23"/>
  <c r="L60" i="23"/>
  <c r="L58" i="23"/>
  <c r="L53" i="23"/>
  <c r="L44" i="23"/>
  <c r="L42" i="23"/>
  <c r="L37" i="23"/>
  <c r="L28" i="23"/>
  <c r="L26" i="23"/>
  <c r="L21" i="23"/>
  <c r="L12" i="23"/>
  <c r="L5" i="23"/>
  <c r="L182" i="23"/>
  <c r="L174" i="23"/>
  <c r="L86" i="23"/>
  <c r="L81" i="23"/>
  <c r="L72" i="23"/>
  <c r="L65" i="23"/>
  <c r="L49" i="23"/>
  <c r="L17" i="23"/>
  <c r="L8" i="23"/>
  <c r="L6" i="23"/>
  <c r="L179" i="23"/>
  <c r="L127" i="23"/>
  <c r="L82" i="23"/>
  <c r="L68" i="23"/>
  <c r="L66" i="23"/>
  <c r="L61" i="23"/>
  <c r="L52" i="23"/>
  <c r="L50" i="23"/>
  <c r="L45" i="23"/>
  <c r="L36" i="23"/>
  <c r="L34" i="23"/>
  <c r="L29" i="23"/>
  <c r="L20" i="23"/>
  <c r="L18" i="23"/>
  <c r="H187" i="23" l="1"/>
  <c r="G125" i="24"/>
  <c r="H125" i="24"/>
  <c r="G126" i="24"/>
  <c r="H126" i="24"/>
  <c r="G127" i="24"/>
  <c r="H127" i="24"/>
  <c r="G128" i="24"/>
  <c r="H128" i="24"/>
  <c r="G129" i="24"/>
  <c r="H129" i="24"/>
  <c r="H124" i="24"/>
  <c r="G124" i="24"/>
  <c r="D125" i="24"/>
  <c r="E125" i="24"/>
  <c r="D126" i="24"/>
  <c r="E126" i="24"/>
  <c r="D127" i="24"/>
  <c r="E127" i="24"/>
  <c r="D128" i="24"/>
  <c r="E128" i="24"/>
  <c r="D129" i="24"/>
  <c r="E129" i="24"/>
  <c r="E124" i="24"/>
  <c r="D124" i="24"/>
  <c r="E51" i="21"/>
  <c r="H80" i="19"/>
  <c r="E85" i="19"/>
  <c r="E81" i="19"/>
  <c r="I125" i="24" l="1"/>
  <c r="J124" i="24"/>
  <c r="F124" i="24"/>
  <c r="L9" i="25"/>
  <c r="N9" i="25"/>
  <c r="L16" i="25"/>
  <c r="N16" i="25"/>
  <c r="L17" i="25"/>
  <c r="N17" i="25"/>
  <c r="L23" i="25"/>
  <c r="N23" i="25"/>
  <c r="L24" i="25"/>
  <c r="N24" i="25"/>
  <c r="L30" i="25"/>
  <c r="N30" i="25"/>
  <c r="L31" i="25"/>
  <c r="N31" i="25"/>
  <c r="L37" i="25"/>
  <c r="N37" i="25"/>
  <c r="L38" i="25"/>
  <c r="N38" i="25"/>
  <c r="L44" i="25"/>
  <c r="N44" i="25"/>
  <c r="L45" i="25"/>
  <c r="N45" i="25"/>
  <c r="L51" i="25"/>
  <c r="N51" i="25"/>
  <c r="L52" i="25"/>
  <c r="N52" i="25"/>
  <c r="L58" i="25"/>
  <c r="N58" i="25"/>
  <c r="L59" i="25"/>
  <c r="N59" i="25"/>
  <c r="L65" i="25"/>
  <c r="N65" i="25"/>
  <c r="L66" i="25"/>
  <c r="N66" i="25"/>
  <c r="L72" i="25"/>
  <c r="N72" i="25"/>
  <c r="L73" i="25"/>
  <c r="N73" i="25"/>
  <c r="L79" i="25"/>
  <c r="N79" i="25"/>
  <c r="L80" i="25"/>
  <c r="N80" i="25"/>
  <c r="L86" i="25"/>
  <c r="N86" i="25"/>
  <c r="L87" i="25"/>
  <c r="N87" i="25"/>
  <c r="J91" i="24"/>
  <c r="K91" i="24"/>
  <c r="J92" i="24"/>
  <c r="K92" i="24"/>
  <c r="J93" i="24"/>
  <c r="K93" i="24"/>
  <c r="J94" i="24"/>
  <c r="K94" i="24"/>
  <c r="J95" i="24"/>
  <c r="L95" i="24" s="1"/>
  <c r="K95" i="24"/>
  <c r="J96" i="24"/>
  <c r="K96" i="24"/>
  <c r="J97" i="24"/>
  <c r="L97" i="24" s="1"/>
  <c r="K97" i="24"/>
  <c r="J113" i="24"/>
  <c r="K113" i="24"/>
  <c r="I68" i="19"/>
  <c r="J68" i="19"/>
  <c r="K68" i="19"/>
  <c r="I69" i="19"/>
  <c r="J69" i="19"/>
  <c r="K69" i="19"/>
  <c r="I70" i="19"/>
  <c r="J70" i="19"/>
  <c r="K70" i="19"/>
  <c r="I71" i="19"/>
  <c r="J71" i="19"/>
  <c r="K71" i="19"/>
  <c r="I72" i="19"/>
  <c r="J72" i="19"/>
  <c r="K72" i="19"/>
  <c r="I73" i="19"/>
  <c r="J73" i="19"/>
  <c r="K73" i="19"/>
  <c r="I74" i="19"/>
  <c r="J74" i="19"/>
  <c r="K74" i="19"/>
  <c r="I75" i="19"/>
  <c r="J75" i="19"/>
  <c r="K75" i="19"/>
  <c r="F63" i="19"/>
  <c r="F64" i="19"/>
  <c r="F65" i="19"/>
  <c r="F66" i="19"/>
  <c r="F67" i="19"/>
  <c r="F68" i="19"/>
  <c r="F69" i="19"/>
  <c r="F70" i="19"/>
  <c r="F71" i="19"/>
  <c r="F72" i="19"/>
  <c r="F73" i="19"/>
  <c r="F74" i="19"/>
  <c r="F75" i="19"/>
  <c r="J42" i="21"/>
  <c r="K42" i="21"/>
  <c r="J43" i="21"/>
  <c r="K43" i="21"/>
  <c r="J44" i="21"/>
  <c r="K44" i="21"/>
  <c r="I42" i="21"/>
  <c r="I43" i="21"/>
  <c r="I44" i="21"/>
  <c r="F42" i="21"/>
  <c r="F43" i="21"/>
  <c r="J103" i="15"/>
  <c r="K103" i="15"/>
  <c r="J104" i="15"/>
  <c r="K104" i="15"/>
  <c r="J105" i="15"/>
  <c r="K105" i="15"/>
  <c r="J106" i="15"/>
  <c r="K106" i="15"/>
  <c r="I102" i="15"/>
  <c r="I103" i="15"/>
  <c r="I104" i="15"/>
  <c r="I105" i="15"/>
  <c r="I106" i="15"/>
  <c r="F102" i="15"/>
  <c r="F103" i="15"/>
  <c r="F104" i="15"/>
  <c r="F105" i="15"/>
  <c r="F106" i="15"/>
  <c r="I73" i="17"/>
  <c r="J73" i="17"/>
  <c r="K73" i="17"/>
  <c r="I74" i="17"/>
  <c r="J74" i="17"/>
  <c r="K74" i="17"/>
  <c r="I75" i="17"/>
  <c r="J75" i="17"/>
  <c r="K75" i="17"/>
  <c r="I76" i="17"/>
  <c r="J76" i="17"/>
  <c r="K76" i="17"/>
  <c r="I77" i="17"/>
  <c r="J77" i="17"/>
  <c r="K77" i="17"/>
  <c r="I78" i="17"/>
  <c r="J78" i="17"/>
  <c r="K78" i="17"/>
  <c r="F73" i="17"/>
  <c r="F74" i="17"/>
  <c r="F75" i="17"/>
  <c r="F76" i="17"/>
  <c r="F77" i="17"/>
  <c r="F78" i="17"/>
  <c r="L73" i="17" l="1"/>
  <c r="L77" i="17"/>
  <c r="L93" i="24"/>
  <c r="L43" i="21"/>
  <c r="L42" i="21"/>
  <c r="L75" i="19"/>
  <c r="L71" i="19"/>
  <c r="L72" i="19"/>
  <c r="L68" i="19"/>
  <c r="L73" i="19"/>
  <c r="L69" i="19"/>
  <c r="L74" i="19"/>
  <c r="L70" i="19"/>
  <c r="L92" i="24"/>
  <c r="L94" i="24"/>
  <c r="L113" i="24"/>
  <c r="L74" i="17"/>
  <c r="L75" i="17"/>
  <c r="L78" i="17"/>
  <c r="L76" i="17"/>
  <c r="L96" i="24"/>
  <c r="L91" i="24"/>
  <c r="L106" i="15"/>
  <c r="L44" i="21"/>
  <c r="L104" i="15"/>
  <c r="L105" i="15"/>
  <c r="L103" i="15"/>
  <c r="D28" i="9"/>
  <c r="D98" i="11"/>
  <c r="G98" i="11"/>
  <c r="G93" i="11"/>
  <c r="D93" i="11"/>
  <c r="D215" i="3"/>
  <c r="D214" i="3"/>
  <c r="J192" i="3"/>
  <c r="K192" i="3"/>
  <c r="J193" i="3"/>
  <c r="K193" i="3"/>
  <c r="J194" i="3"/>
  <c r="K194" i="3"/>
  <c r="J195" i="3"/>
  <c r="K195" i="3"/>
  <c r="J196" i="3"/>
  <c r="K196" i="3"/>
  <c r="J197" i="3"/>
  <c r="K197" i="3"/>
  <c r="J198" i="3"/>
  <c r="K198" i="3"/>
  <c r="J199" i="3"/>
  <c r="K199" i="3"/>
  <c r="J200" i="3"/>
  <c r="K200" i="3"/>
  <c r="J201" i="3"/>
  <c r="K201" i="3"/>
  <c r="J202" i="3"/>
  <c r="K202" i="3"/>
  <c r="J203" i="3"/>
  <c r="K203" i="3"/>
  <c r="J204" i="3"/>
  <c r="K204" i="3"/>
  <c r="J205" i="3"/>
  <c r="K205" i="3"/>
  <c r="J206" i="3"/>
  <c r="K206" i="3"/>
  <c r="J207" i="3"/>
  <c r="K207" i="3"/>
  <c r="J208" i="3"/>
  <c r="K208" i="3"/>
  <c r="J209" i="3"/>
  <c r="K209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L197" i="3" l="1"/>
  <c r="L209" i="3"/>
  <c r="L207" i="3"/>
  <c r="L205" i="3"/>
  <c r="L203" i="3"/>
  <c r="L201" i="3"/>
  <c r="L199" i="3"/>
  <c r="L195" i="3"/>
  <c r="L192" i="3"/>
  <c r="L193" i="3"/>
  <c r="L196" i="3"/>
  <c r="L194" i="3"/>
  <c r="L208" i="3"/>
  <c r="L204" i="3"/>
  <c r="L200" i="3"/>
  <c r="L206" i="3"/>
  <c r="L202" i="3"/>
  <c r="L198" i="3"/>
  <c r="K69" i="24" l="1"/>
  <c r="J69" i="24"/>
  <c r="K27" i="19"/>
  <c r="J27" i="19"/>
  <c r="I27" i="19"/>
  <c r="F27" i="19"/>
  <c r="K67" i="24"/>
  <c r="J67" i="24"/>
  <c r="K7" i="19"/>
  <c r="J7" i="19"/>
  <c r="I7" i="19"/>
  <c r="F7" i="19"/>
  <c r="K23" i="24"/>
  <c r="J23" i="24"/>
  <c r="K66" i="19"/>
  <c r="J66" i="19"/>
  <c r="I66" i="19"/>
  <c r="L67" i="24" l="1"/>
  <c r="L23" i="24"/>
  <c r="L69" i="24"/>
  <c r="L66" i="19"/>
  <c r="L7" i="19"/>
  <c r="L27" i="19"/>
  <c r="K89" i="24"/>
  <c r="J89" i="24"/>
  <c r="L89" i="24" l="1"/>
  <c r="D191" i="23"/>
  <c r="D187" i="23"/>
  <c r="K191" i="3" l="1"/>
  <c r="J191" i="3"/>
  <c r="I191" i="3"/>
  <c r="F191" i="3"/>
  <c r="K190" i="3"/>
  <c r="J190" i="3"/>
  <c r="I190" i="3"/>
  <c r="F190" i="3"/>
  <c r="K189" i="3"/>
  <c r="J189" i="3"/>
  <c r="I189" i="3"/>
  <c r="F189" i="3"/>
  <c r="K188" i="3"/>
  <c r="J188" i="3"/>
  <c r="I188" i="3"/>
  <c r="F188" i="3"/>
  <c r="K187" i="3"/>
  <c r="J187" i="3"/>
  <c r="I187" i="3"/>
  <c r="F187" i="3"/>
  <c r="K186" i="3"/>
  <c r="J186" i="3"/>
  <c r="I186" i="3"/>
  <c r="F186" i="3"/>
  <c r="K157" i="3"/>
  <c r="J157" i="3"/>
  <c r="I157" i="3"/>
  <c r="F157" i="3"/>
  <c r="K156" i="3"/>
  <c r="J156" i="3"/>
  <c r="I156" i="3"/>
  <c r="F156" i="3"/>
  <c r="K155" i="3"/>
  <c r="J155" i="3"/>
  <c r="I155" i="3"/>
  <c r="F155" i="3"/>
  <c r="K154" i="3"/>
  <c r="J154" i="3"/>
  <c r="I154" i="3"/>
  <c r="F154" i="3"/>
  <c r="K153" i="3"/>
  <c r="J153" i="3"/>
  <c r="I153" i="3"/>
  <c r="F153" i="3"/>
  <c r="K152" i="3"/>
  <c r="J152" i="3"/>
  <c r="I152" i="3"/>
  <c r="F152" i="3"/>
  <c r="K151" i="3"/>
  <c r="J151" i="3"/>
  <c r="I151" i="3"/>
  <c r="F151" i="3"/>
  <c r="K150" i="3"/>
  <c r="J150" i="3"/>
  <c r="I150" i="3"/>
  <c r="F150" i="3"/>
  <c r="K149" i="3"/>
  <c r="J149" i="3"/>
  <c r="I149" i="3"/>
  <c r="F149" i="3"/>
  <c r="K148" i="3"/>
  <c r="J148" i="3"/>
  <c r="I148" i="3"/>
  <c r="F148" i="3"/>
  <c r="K107" i="3"/>
  <c r="J107" i="3"/>
  <c r="I107" i="3"/>
  <c r="F107" i="3"/>
  <c r="K106" i="3"/>
  <c r="J106" i="3"/>
  <c r="I106" i="3"/>
  <c r="F106" i="3"/>
  <c r="K105" i="3"/>
  <c r="J105" i="3"/>
  <c r="I105" i="3"/>
  <c r="F105" i="3"/>
  <c r="K104" i="3"/>
  <c r="J104" i="3"/>
  <c r="I104" i="3"/>
  <c r="F104" i="3"/>
  <c r="K103" i="3"/>
  <c r="J103" i="3"/>
  <c r="I103" i="3"/>
  <c r="F103" i="3"/>
  <c r="K102" i="3"/>
  <c r="J102" i="3"/>
  <c r="I102" i="3"/>
  <c r="F102" i="3"/>
  <c r="K101" i="3"/>
  <c r="J101" i="3"/>
  <c r="I101" i="3"/>
  <c r="F101" i="3"/>
  <c r="K22" i="3"/>
  <c r="J22" i="3"/>
  <c r="I22" i="3"/>
  <c r="F22" i="3"/>
  <c r="L22" i="3" l="1"/>
  <c r="L101" i="3"/>
  <c r="L102" i="3"/>
  <c r="L104" i="3"/>
  <c r="L105" i="3"/>
  <c r="L106" i="3"/>
  <c r="L107" i="3"/>
  <c r="L148" i="3"/>
  <c r="L149" i="3"/>
  <c r="L151" i="3"/>
  <c r="L152" i="3"/>
  <c r="L153" i="3"/>
  <c r="L155" i="3"/>
  <c r="L154" i="3"/>
  <c r="L186" i="3"/>
  <c r="L187" i="3"/>
  <c r="L189" i="3"/>
  <c r="L190" i="3"/>
  <c r="L191" i="3"/>
  <c r="L188" i="3"/>
  <c r="L156" i="3"/>
  <c r="L150" i="3"/>
  <c r="L157" i="3"/>
  <c r="L103" i="3"/>
  <c r="E94" i="11" l="1"/>
  <c r="E97" i="11" l="1"/>
  <c r="E218" i="3"/>
  <c r="K6" i="24"/>
  <c r="J6" i="24"/>
  <c r="K117" i="24"/>
  <c r="J117" i="24"/>
  <c r="K115" i="24"/>
  <c r="J115" i="24"/>
  <c r="K90" i="24"/>
  <c r="J90" i="24"/>
  <c r="K88" i="24"/>
  <c r="J88" i="24"/>
  <c r="K87" i="24"/>
  <c r="J87" i="24"/>
  <c r="K85" i="24"/>
  <c r="J85" i="24"/>
  <c r="K84" i="24"/>
  <c r="J84" i="24"/>
  <c r="K65" i="24"/>
  <c r="J65" i="24"/>
  <c r="K64" i="24"/>
  <c r="J64" i="24"/>
  <c r="K63" i="24"/>
  <c r="J63" i="24"/>
  <c r="K62" i="24"/>
  <c r="J62" i="24"/>
  <c r="K61" i="24"/>
  <c r="J61" i="24"/>
  <c r="K60" i="24"/>
  <c r="J60" i="24"/>
  <c r="K59" i="24"/>
  <c r="J59" i="24"/>
  <c r="K58" i="24"/>
  <c r="J58" i="24"/>
  <c r="K57" i="24"/>
  <c r="J57" i="24"/>
  <c r="K56" i="24"/>
  <c r="J56" i="24"/>
  <c r="K45" i="24"/>
  <c r="J45" i="24"/>
  <c r="K44" i="24"/>
  <c r="J44" i="24"/>
  <c r="K43" i="24"/>
  <c r="J43" i="24"/>
  <c r="K22" i="24"/>
  <c r="J22" i="24"/>
  <c r="K21" i="24"/>
  <c r="J21" i="24"/>
  <c r="K20" i="24"/>
  <c r="J20" i="24"/>
  <c r="K19" i="24"/>
  <c r="J19" i="24"/>
  <c r="K18" i="24"/>
  <c r="J18" i="24"/>
  <c r="K17" i="24"/>
  <c r="J17" i="24"/>
  <c r="K16" i="24"/>
  <c r="J16" i="24"/>
  <c r="K15" i="24"/>
  <c r="J15" i="24"/>
  <c r="K14" i="24"/>
  <c r="J14" i="24"/>
  <c r="K13" i="24"/>
  <c r="J13" i="24"/>
  <c r="K12" i="24"/>
  <c r="J12" i="24"/>
  <c r="K5" i="24"/>
  <c r="J5" i="24"/>
  <c r="K4" i="24"/>
  <c r="J4" i="24"/>
  <c r="K3" i="24"/>
  <c r="J3" i="24"/>
  <c r="K119" i="24"/>
  <c r="J119" i="24"/>
  <c r="K118" i="24"/>
  <c r="J118" i="24"/>
  <c r="K114" i="24"/>
  <c r="J114" i="24"/>
  <c r="K112" i="24"/>
  <c r="J112" i="24"/>
  <c r="K111" i="24"/>
  <c r="J111" i="24"/>
  <c r="K110" i="24"/>
  <c r="J110" i="24"/>
  <c r="K109" i="24"/>
  <c r="J109" i="24"/>
  <c r="K108" i="24"/>
  <c r="J108" i="24"/>
  <c r="K107" i="24"/>
  <c r="J107" i="24"/>
  <c r="K106" i="24"/>
  <c r="J106" i="24"/>
  <c r="K105" i="24"/>
  <c r="J105" i="24"/>
  <c r="K104" i="24"/>
  <c r="J104" i="24"/>
  <c r="K103" i="24"/>
  <c r="J103" i="24"/>
  <c r="K102" i="24"/>
  <c r="J102" i="24"/>
  <c r="K101" i="24"/>
  <c r="J101" i="24"/>
  <c r="K100" i="24"/>
  <c r="J100" i="24"/>
  <c r="K99" i="24"/>
  <c r="J99" i="24"/>
  <c r="K98" i="24"/>
  <c r="J98" i="24"/>
  <c r="K86" i="24"/>
  <c r="J86" i="24"/>
  <c r="K83" i="24"/>
  <c r="J83" i="24"/>
  <c r="K82" i="24"/>
  <c r="J82" i="24"/>
  <c r="K81" i="24"/>
  <c r="J81" i="24"/>
  <c r="K80" i="24"/>
  <c r="J80" i="24"/>
  <c r="K79" i="24"/>
  <c r="J79" i="24"/>
  <c r="K78" i="24"/>
  <c r="J78" i="24"/>
  <c r="K77" i="24"/>
  <c r="J77" i="24"/>
  <c r="K76" i="24"/>
  <c r="J76" i="24"/>
  <c r="K75" i="24"/>
  <c r="J75" i="24"/>
  <c r="K74" i="24"/>
  <c r="J74" i="24"/>
  <c r="K73" i="24"/>
  <c r="J73" i="24"/>
  <c r="K72" i="24"/>
  <c r="J72" i="24"/>
  <c r="K71" i="24"/>
  <c r="J71" i="24"/>
  <c r="K70" i="24"/>
  <c r="J70" i="24"/>
  <c r="K68" i="24"/>
  <c r="J68" i="24"/>
  <c r="K66" i="24"/>
  <c r="J66" i="24"/>
  <c r="K55" i="24"/>
  <c r="J55" i="24"/>
  <c r="K54" i="24"/>
  <c r="J54" i="24"/>
  <c r="K53" i="24"/>
  <c r="J53" i="24"/>
  <c r="K52" i="24"/>
  <c r="J52" i="24"/>
  <c r="K51" i="24"/>
  <c r="J51" i="24"/>
  <c r="K50" i="24"/>
  <c r="J50" i="24"/>
  <c r="K49" i="24"/>
  <c r="J49" i="24"/>
  <c r="K48" i="24"/>
  <c r="J48" i="24"/>
  <c r="K47" i="24"/>
  <c r="J47" i="24"/>
  <c r="K46" i="24"/>
  <c r="J46" i="24"/>
  <c r="K42" i="24"/>
  <c r="J42" i="24"/>
  <c r="K41" i="24"/>
  <c r="J41" i="24"/>
  <c r="K40" i="24"/>
  <c r="J40" i="24"/>
  <c r="K39" i="24"/>
  <c r="J39" i="24"/>
  <c r="K38" i="24"/>
  <c r="J38" i="24"/>
  <c r="K37" i="24"/>
  <c r="J37" i="24"/>
  <c r="K36" i="24"/>
  <c r="J36" i="24"/>
  <c r="K35" i="24"/>
  <c r="J35" i="24"/>
  <c r="K34" i="24"/>
  <c r="J34" i="24"/>
  <c r="K33" i="24"/>
  <c r="J33" i="24"/>
  <c r="K32" i="24"/>
  <c r="J32" i="24"/>
  <c r="K31" i="24"/>
  <c r="J31" i="24"/>
  <c r="K30" i="24"/>
  <c r="J30" i="24"/>
  <c r="K29" i="24"/>
  <c r="J29" i="24"/>
  <c r="K28" i="24"/>
  <c r="J28" i="24"/>
  <c r="K27" i="24"/>
  <c r="J27" i="24"/>
  <c r="K26" i="24"/>
  <c r="J26" i="24"/>
  <c r="K25" i="24"/>
  <c r="J25" i="24"/>
  <c r="K24" i="24"/>
  <c r="J24" i="24"/>
  <c r="K11" i="24"/>
  <c r="J11" i="24"/>
  <c r="K10" i="24"/>
  <c r="J10" i="24"/>
  <c r="K9" i="24"/>
  <c r="J9" i="24"/>
  <c r="K8" i="24"/>
  <c r="J8" i="24"/>
  <c r="K7" i="24"/>
  <c r="J7" i="24"/>
  <c r="I3" i="24"/>
  <c r="F3" i="24"/>
  <c r="F16" i="9"/>
  <c r="I16" i="9"/>
  <c r="J16" i="9"/>
  <c r="K16" i="9"/>
  <c r="L7" i="24" l="1"/>
  <c r="L9" i="24"/>
  <c r="L11" i="24"/>
  <c r="L25" i="24"/>
  <c r="L27" i="24"/>
  <c r="L29" i="24"/>
  <c r="L31" i="24"/>
  <c r="L33" i="24"/>
  <c r="L8" i="24"/>
  <c r="L10" i="24"/>
  <c r="L24" i="24"/>
  <c r="L26" i="24"/>
  <c r="L28" i="24"/>
  <c r="L30" i="24"/>
  <c r="L32" i="24"/>
  <c r="L34" i="24"/>
  <c r="L36" i="24"/>
  <c r="L38" i="24"/>
  <c r="L40" i="24"/>
  <c r="L42" i="24"/>
  <c r="L47" i="24"/>
  <c r="L49" i="24"/>
  <c r="L51" i="24"/>
  <c r="L53" i="24"/>
  <c r="L55" i="24"/>
  <c r="L68" i="24"/>
  <c r="L71" i="24"/>
  <c r="L73" i="24"/>
  <c r="L75" i="24"/>
  <c r="L77" i="24"/>
  <c r="L79" i="24"/>
  <c r="L81" i="24"/>
  <c r="L83" i="24"/>
  <c r="L98" i="24"/>
  <c r="L100" i="24"/>
  <c r="L102" i="24"/>
  <c r="L104" i="24"/>
  <c r="L106" i="24"/>
  <c r="L108" i="24"/>
  <c r="L110" i="24"/>
  <c r="L112" i="24"/>
  <c r="L118" i="24"/>
  <c r="L5" i="24"/>
  <c r="L13" i="24"/>
  <c r="L15" i="24"/>
  <c r="L17" i="24"/>
  <c r="L19" i="24"/>
  <c r="L21" i="24"/>
  <c r="L43" i="24"/>
  <c r="L45" i="24"/>
  <c r="L57" i="24"/>
  <c r="L59" i="24"/>
  <c r="L61" i="24"/>
  <c r="L63" i="24"/>
  <c r="L65" i="24"/>
  <c r="L85" i="24"/>
  <c r="L88" i="24"/>
  <c r="L115" i="24"/>
  <c r="L6" i="24"/>
  <c r="L35" i="24"/>
  <c r="L37" i="24"/>
  <c r="L39" i="24"/>
  <c r="L41" i="24"/>
  <c r="L46" i="24"/>
  <c r="L48" i="24"/>
  <c r="L50" i="24"/>
  <c r="L52" i="24"/>
  <c r="L54" i="24"/>
  <c r="L66" i="24"/>
  <c r="L70" i="24"/>
  <c r="L72" i="24"/>
  <c r="L74" i="24"/>
  <c r="L76" i="24"/>
  <c r="L78" i="24"/>
  <c r="L80" i="24"/>
  <c r="L82" i="24"/>
  <c r="L86" i="24"/>
  <c r="L99" i="24"/>
  <c r="L101" i="24"/>
  <c r="L103" i="24"/>
  <c r="L105" i="24"/>
  <c r="L107" i="24"/>
  <c r="L109" i="24"/>
  <c r="L111" i="24"/>
  <c r="L114" i="24"/>
  <c r="L119" i="24"/>
  <c r="L4" i="24"/>
  <c r="L12" i="24"/>
  <c r="L14" i="24"/>
  <c r="L16" i="24"/>
  <c r="L18" i="24"/>
  <c r="L20" i="24"/>
  <c r="L22" i="24"/>
  <c r="L44" i="24"/>
  <c r="L56" i="24"/>
  <c r="L58" i="24"/>
  <c r="L60" i="24"/>
  <c r="L62" i="24"/>
  <c r="L64" i="24"/>
  <c r="L84" i="24"/>
  <c r="L87" i="24"/>
  <c r="L90" i="24"/>
  <c r="L117" i="24"/>
  <c r="L3" i="24"/>
  <c r="L16" i="9"/>
  <c r="E189" i="23" l="1"/>
  <c r="E216" i="3"/>
  <c r="E219" i="3"/>
  <c r="D219" i="3"/>
  <c r="D218" i="3"/>
  <c r="E217" i="3"/>
  <c r="D217" i="3"/>
  <c r="D216" i="3"/>
  <c r="E215" i="3"/>
  <c r="E214" i="3"/>
  <c r="G219" i="3"/>
  <c r="H218" i="3"/>
  <c r="H219" i="3"/>
  <c r="G218" i="3"/>
  <c r="G217" i="3"/>
  <c r="G216" i="3"/>
  <c r="H215" i="3"/>
  <c r="G215" i="3"/>
  <c r="H214" i="3"/>
  <c r="G214" i="3"/>
  <c r="H220" i="3" l="1"/>
  <c r="J218" i="3"/>
  <c r="G9" i="25" s="1"/>
  <c r="K9" i="25" s="1"/>
  <c r="E220" i="3"/>
  <c r="D220" i="3"/>
  <c r="K68" i="3"/>
  <c r="J68" i="3"/>
  <c r="I68" i="3"/>
  <c r="F68" i="3"/>
  <c r="K93" i="15"/>
  <c r="J93" i="15"/>
  <c r="I93" i="15"/>
  <c r="F93" i="15"/>
  <c r="K68" i="15"/>
  <c r="J68" i="15"/>
  <c r="I68" i="15"/>
  <c r="F68" i="15"/>
  <c r="K88" i="3"/>
  <c r="J88" i="3"/>
  <c r="I88" i="3"/>
  <c r="F88" i="3"/>
  <c r="K52" i="3"/>
  <c r="J52" i="3"/>
  <c r="I52" i="3"/>
  <c r="F52" i="3"/>
  <c r="K51" i="3"/>
  <c r="J51" i="3"/>
  <c r="I51" i="3"/>
  <c r="F51" i="3"/>
  <c r="K15" i="3"/>
  <c r="J15" i="3"/>
  <c r="I15" i="3"/>
  <c r="F15" i="3"/>
  <c r="K130" i="3"/>
  <c r="J130" i="3"/>
  <c r="I130" i="3"/>
  <c r="F130" i="3"/>
  <c r="K50" i="3"/>
  <c r="J50" i="3"/>
  <c r="I50" i="3"/>
  <c r="F50" i="3"/>
  <c r="K129" i="3"/>
  <c r="J129" i="3"/>
  <c r="I129" i="3"/>
  <c r="F129" i="3"/>
  <c r="K14" i="3"/>
  <c r="J14" i="3"/>
  <c r="I14" i="3"/>
  <c r="F14" i="3"/>
  <c r="K49" i="3"/>
  <c r="J49" i="3"/>
  <c r="I49" i="3"/>
  <c r="F49" i="3"/>
  <c r="K128" i="3"/>
  <c r="J128" i="3"/>
  <c r="I128" i="3"/>
  <c r="F128" i="3"/>
  <c r="K48" i="3"/>
  <c r="J48" i="3"/>
  <c r="I48" i="3"/>
  <c r="F48" i="3"/>
  <c r="K127" i="3"/>
  <c r="J127" i="3"/>
  <c r="I127" i="3"/>
  <c r="F127" i="3"/>
  <c r="K177" i="3"/>
  <c r="J177" i="3"/>
  <c r="I177" i="3"/>
  <c r="F177" i="3"/>
  <c r="K47" i="3"/>
  <c r="J47" i="3"/>
  <c r="I47" i="3"/>
  <c r="F47" i="3"/>
  <c r="K176" i="3"/>
  <c r="J176" i="3"/>
  <c r="I176" i="3"/>
  <c r="F176" i="3"/>
  <c r="K126" i="3"/>
  <c r="J126" i="3"/>
  <c r="I126" i="3"/>
  <c r="F126" i="3"/>
  <c r="K125" i="3"/>
  <c r="J125" i="3"/>
  <c r="I125" i="3"/>
  <c r="F125" i="3"/>
  <c r="K175" i="3"/>
  <c r="J175" i="3"/>
  <c r="I175" i="3"/>
  <c r="F175" i="3"/>
  <c r="K174" i="3"/>
  <c r="J174" i="3"/>
  <c r="I174" i="3"/>
  <c r="F174" i="3"/>
  <c r="K13" i="3"/>
  <c r="J13" i="3"/>
  <c r="I13" i="3"/>
  <c r="F13" i="3"/>
  <c r="K173" i="3"/>
  <c r="J173" i="3"/>
  <c r="I173" i="3"/>
  <c r="F173" i="3"/>
  <c r="K124" i="3"/>
  <c r="J124" i="3"/>
  <c r="I124" i="3"/>
  <c r="F124" i="3"/>
  <c r="K46" i="3"/>
  <c r="J46" i="3"/>
  <c r="I46" i="3"/>
  <c r="F46" i="3"/>
  <c r="K12" i="3"/>
  <c r="J12" i="3"/>
  <c r="I12" i="3"/>
  <c r="F12" i="3"/>
  <c r="K123" i="3"/>
  <c r="J123" i="3"/>
  <c r="I123" i="3"/>
  <c r="F123" i="3"/>
  <c r="K45" i="3"/>
  <c r="J45" i="3"/>
  <c r="I45" i="3"/>
  <c r="F45" i="3"/>
  <c r="K122" i="3"/>
  <c r="J122" i="3"/>
  <c r="I122" i="3"/>
  <c r="F122" i="3"/>
  <c r="K172" i="3"/>
  <c r="J172" i="3"/>
  <c r="I172" i="3"/>
  <c r="F172" i="3"/>
  <c r="K171" i="3"/>
  <c r="J171" i="3"/>
  <c r="I171" i="3"/>
  <c r="F171" i="3"/>
  <c r="K11" i="3"/>
  <c r="J11" i="3"/>
  <c r="I11" i="3"/>
  <c r="F11" i="3"/>
  <c r="K121" i="3"/>
  <c r="J121" i="3"/>
  <c r="I121" i="3"/>
  <c r="F121" i="3"/>
  <c r="K44" i="3"/>
  <c r="J44" i="3"/>
  <c r="I44" i="3"/>
  <c r="F44" i="3"/>
  <c r="K170" i="3"/>
  <c r="J170" i="3"/>
  <c r="I170" i="3"/>
  <c r="F170" i="3"/>
  <c r="K120" i="3"/>
  <c r="J120" i="3"/>
  <c r="I120" i="3"/>
  <c r="F120" i="3"/>
  <c r="K43" i="3"/>
  <c r="J43" i="3"/>
  <c r="I43" i="3"/>
  <c r="F43" i="3"/>
  <c r="K169" i="3"/>
  <c r="J169" i="3"/>
  <c r="I169" i="3"/>
  <c r="F169" i="3"/>
  <c r="K42" i="3"/>
  <c r="J42" i="3"/>
  <c r="I42" i="3"/>
  <c r="F42" i="3"/>
  <c r="K10" i="3"/>
  <c r="J10" i="3"/>
  <c r="I10" i="3"/>
  <c r="F10" i="3"/>
  <c r="K168" i="3"/>
  <c r="J168" i="3"/>
  <c r="I168" i="3"/>
  <c r="F168" i="3"/>
  <c r="K119" i="3"/>
  <c r="J119" i="3"/>
  <c r="I119" i="3"/>
  <c r="F119" i="3"/>
  <c r="K41" i="3"/>
  <c r="J41" i="3"/>
  <c r="I41" i="3"/>
  <c r="F41" i="3"/>
  <c r="K40" i="3"/>
  <c r="J40" i="3"/>
  <c r="I40" i="3"/>
  <c r="F40" i="3"/>
  <c r="K9" i="3"/>
  <c r="J9" i="3"/>
  <c r="I9" i="3"/>
  <c r="F9" i="3"/>
  <c r="K39" i="3"/>
  <c r="J39" i="3"/>
  <c r="I39" i="3"/>
  <c r="F39" i="3"/>
  <c r="K167" i="3"/>
  <c r="J167" i="3"/>
  <c r="I167" i="3"/>
  <c r="F167" i="3"/>
  <c r="K118" i="3"/>
  <c r="J118" i="3"/>
  <c r="I118" i="3"/>
  <c r="F118" i="3"/>
  <c r="K38" i="3"/>
  <c r="J38" i="3"/>
  <c r="I38" i="3"/>
  <c r="F38" i="3"/>
  <c r="K8" i="3"/>
  <c r="J8" i="3"/>
  <c r="I8" i="3"/>
  <c r="F8" i="3"/>
  <c r="K7" i="3"/>
  <c r="J7" i="3"/>
  <c r="I7" i="3"/>
  <c r="F7" i="3"/>
  <c r="K37" i="3"/>
  <c r="J37" i="3"/>
  <c r="I37" i="3"/>
  <c r="F37" i="3"/>
  <c r="K36" i="3"/>
  <c r="J36" i="3"/>
  <c r="I36" i="3"/>
  <c r="F36" i="3"/>
  <c r="K166" i="3"/>
  <c r="J166" i="3"/>
  <c r="I166" i="3"/>
  <c r="F166" i="3"/>
  <c r="K117" i="3"/>
  <c r="J117" i="3"/>
  <c r="I117" i="3"/>
  <c r="F117" i="3"/>
  <c r="K6" i="3"/>
  <c r="J6" i="3"/>
  <c r="I6" i="3"/>
  <c r="F6" i="3"/>
  <c r="K5" i="3"/>
  <c r="J5" i="3"/>
  <c r="I5" i="3"/>
  <c r="F5" i="3"/>
  <c r="K116" i="3"/>
  <c r="J116" i="3"/>
  <c r="I116" i="3"/>
  <c r="F116" i="3"/>
  <c r="K35" i="3"/>
  <c r="J35" i="3"/>
  <c r="I35" i="3"/>
  <c r="F35" i="3"/>
  <c r="K165" i="3"/>
  <c r="J165" i="3"/>
  <c r="I165" i="3"/>
  <c r="F165" i="3"/>
  <c r="K34" i="3"/>
  <c r="J34" i="3"/>
  <c r="I34" i="3"/>
  <c r="F34" i="3"/>
  <c r="K164" i="3"/>
  <c r="J164" i="3"/>
  <c r="I164" i="3"/>
  <c r="F164" i="3"/>
  <c r="K115" i="3"/>
  <c r="J115" i="3"/>
  <c r="I115" i="3"/>
  <c r="F115" i="3"/>
  <c r="K33" i="3"/>
  <c r="J33" i="3"/>
  <c r="I33" i="3"/>
  <c r="F33" i="3"/>
  <c r="K32" i="3"/>
  <c r="J32" i="3"/>
  <c r="I32" i="3"/>
  <c r="F32" i="3"/>
  <c r="K31" i="3"/>
  <c r="J31" i="3"/>
  <c r="I31" i="3"/>
  <c r="F31" i="3"/>
  <c r="K4" i="3"/>
  <c r="J4" i="3"/>
  <c r="I4" i="3"/>
  <c r="F4" i="3"/>
  <c r="K163" i="3"/>
  <c r="J163" i="3"/>
  <c r="I163" i="3"/>
  <c r="F163" i="3"/>
  <c r="K162" i="3"/>
  <c r="J162" i="3"/>
  <c r="I162" i="3"/>
  <c r="F162" i="3"/>
  <c r="K114" i="3"/>
  <c r="J114" i="3"/>
  <c r="I114" i="3"/>
  <c r="F114" i="3"/>
  <c r="K30" i="3"/>
  <c r="J30" i="3"/>
  <c r="I30" i="3"/>
  <c r="F30" i="3"/>
  <c r="K29" i="3"/>
  <c r="J29" i="3"/>
  <c r="I29" i="3"/>
  <c r="F29" i="3"/>
  <c r="K113" i="3"/>
  <c r="J113" i="3"/>
  <c r="I113" i="3"/>
  <c r="F113" i="3"/>
  <c r="K28" i="3"/>
  <c r="J28" i="3"/>
  <c r="I28" i="3"/>
  <c r="F28" i="3"/>
  <c r="K161" i="3"/>
  <c r="J161" i="3"/>
  <c r="I161" i="3"/>
  <c r="F161" i="3"/>
  <c r="K112" i="3"/>
  <c r="J112" i="3"/>
  <c r="I112" i="3"/>
  <c r="F112" i="3"/>
  <c r="K111" i="3"/>
  <c r="J111" i="3"/>
  <c r="I111" i="3"/>
  <c r="F111" i="3"/>
  <c r="K27" i="3"/>
  <c r="J27" i="3"/>
  <c r="I27" i="3"/>
  <c r="F27" i="3"/>
  <c r="K26" i="3"/>
  <c r="J26" i="3"/>
  <c r="I26" i="3"/>
  <c r="F26" i="3"/>
  <c r="K160" i="3"/>
  <c r="J160" i="3"/>
  <c r="I160" i="3"/>
  <c r="F160" i="3"/>
  <c r="K110" i="3"/>
  <c r="J110" i="3"/>
  <c r="I110" i="3"/>
  <c r="F110" i="3"/>
  <c r="K159" i="3"/>
  <c r="J159" i="3"/>
  <c r="I159" i="3"/>
  <c r="F159" i="3"/>
  <c r="K158" i="3"/>
  <c r="J158" i="3"/>
  <c r="I158" i="3"/>
  <c r="F158" i="3"/>
  <c r="K109" i="3"/>
  <c r="J109" i="3"/>
  <c r="I109" i="3"/>
  <c r="F109" i="3"/>
  <c r="K25" i="3"/>
  <c r="J25" i="3"/>
  <c r="I25" i="3"/>
  <c r="F25" i="3"/>
  <c r="K24" i="3"/>
  <c r="J24" i="3"/>
  <c r="I24" i="3"/>
  <c r="F24" i="3"/>
  <c r="K3" i="3"/>
  <c r="J3" i="3"/>
  <c r="I3" i="3"/>
  <c r="F3" i="3"/>
  <c r="K108" i="3"/>
  <c r="J108" i="3"/>
  <c r="I108" i="3"/>
  <c r="F108" i="3"/>
  <c r="K100" i="3"/>
  <c r="J100" i="3"/>
  <c r="I100" i="3"/>
  <c r="F100" i="3"/>
  <c r="K99" i="3"/>
  <c r="J99" i="3"/>
  <c r="I99" i="3"/>
  <c r="F99" i="3"/>
  <c r="K98" i="3"/>
  <c r="J98" i="3"/>
  <c r="I98" i="3"/>
  <c r="F98" i="3"/>
  <c r="K97" i="3"/>
  <c r="J97" i="3"/>
  <c r="I97" i="3"/>
  <c r="F97" i="3"/>
  <c r="K96" i="3"/>
  <c r="J96" i="3"/>
  <c r="I96" i="3"/>
  <c r="F96" i="3"/>
  <c r="K95" i="3"/>
  <c r="J95" i="3"/>
  <c r="I95" i="3"/>
  <c r="F95" i="3"/>
  <c r="K94" i="3"/>
  <c r="J94" i="3"/>
  <c r="I94" i="3"/>
  <c r="F94" i="3"/>
  <c r="K93" i="3"/>
  <c r="J93" i="3"/>
  <c r="I93" i="3"/>
  <c r="F93" i="3"/>
  <c r="K92" i="3"/>
  <c r="J92" i="3"/>
  <c r="I92" i="3"/>
  <c r="F92" i="3"/>
  <c r="K91" i="3"/>
  <c r="J91" i="3"/>
  <c r="I91" i="3"/>
  <c r="F91" i="3"/>
  <c r="K90" i="3"/>
  <c r="J90" i="3"/>
  <c r="I90" i="3"/>
  <c r="F90" i="3"/>
  <c r="K89" i="3"/>
  <c r="J89" i="3"/>
  <c r="I89" i="3"/>
  <c r="F89" i="3"/>
  <c r="K87" i="3"/>
  <c r="J87" i="3"/>
  <c r="I87" i="3"/>
  <c r="F87" i="3"/>
  <c r="K86" i="3"/>
  <c r="J86" i="3"/>
  <c r="I86" i="3"/>
  <c r="F86" i="3"/>
  <c r="K85" i="3"/>
  <c r="J85" i="3"/>
  <c r="I85" i="3"/>
  <c r="F85" i="3"/>
  <c r="K84" i="3"/>
  <c r="J84" i="3"/>
  <c r="I84" i="3"/>
  <c r="F84" i="3"/>
  <c r="K147" i="3"/>
  <c r="J147" i="3"/>
  <c r="I147" i="3"/>
  <c r="F147" i="3"/>
  <c r="K83" i="3"/>
  <c r="J83" i="3"/>
  <c r="I83" i="3"/>
  <c r="F83" i="3"/>
  <c r="K21" i="3"/>
  <c r="J21" i="3"/>
  <c r="I21" i="3"/>
  <c r="F21" i="3"/>
  <c r="K82" i="3"/>
  <c r="J82" i="3"/>
  <c r="I82" i="3"/>
  <c r="F82" i="3"/>
  <c r="K146" i="3"/>
  <c r="J146" i="3"/>
  <c r="I146" i="3"/>
  <c r="F146" i="3"/>
  <c r="K81" i="3"/>
  <c r="J81" i="3"/>
  <c r="I81" i="3"/>
  <c r="F81" i="3"/>
  <c r="K80" i="3"/>
  <c r="J80" i="3"/>
  <c r="I80" i="3"/>
  <c r="F80" i="3"/>
  <c r="K145" i="3"/>
  <c r="J145" i="3"/>
  <c r="I145" i="3"/>
  <c r="F145" i="3"/>
  <c r="K79" i="3"/>
  <c r="J79" i="3"/>
  <c r="I79" i="3"/>
  <c r="F79" i="3"/>
  <c r="K144" i="3"/>
  <c r="J144" i="3"/>
  <c r="I144" i="3"/>
  <c r="F144" i="3"/>
  <c r="K78" i="3"/>
  <c r="J78" i="3"/>
  <c r="I78" i="3"/>
  <c r="F78" i="3"/>
  <c r="K77" i="3"/>
  <c r="J77" i="3"/>
  <c r="I77" i="3"/>
  <c r="F77" i="3"/>
  <c r="K143" i="3"/>
  <c r="J143" i="3"/>
  <c r="I143" i="3"/>
  <c r="F143" i="3"/>
  <c r="K76" i="3"/>
  <c r="J76" i="3"/>
  <c r="I76" i="3"/>
  <c r="F76" i="3"/>
  <c r="K75" i="3"/>
  <c r="J75" i="3"/>
  <c r="I75" i="3"/>
  <c r="F75" i="3"/>
  <c r="K74" i="3"/>
  <c r="J74" i="3"/>
  <c r="I74" i="3"/>
  <c r="F74" i="3"/>
  <c r="K73" i="3"/>
  <c r="J73" i="3"/>
  <c r="I73" i="3"/>
  <c r="F73" i="3"/>
  <c r="K72" i="3"/>
  <c r="J72" i="3"/>
  <c r="I72" i="3"/>
  <c r="F72" i="3"/>
  <c r="K142" i="3"/>
  <c r="J142" i="3"/>
  <c r="I142" i="3"/>
  <c r="F142" i="3"/>
  <c r="K20" i="3"/>
  <c r="J20" i="3"/>
  <c r="I20" i="3"/>
  <c r="F20" i="3"/>
  <c r="K71" i="3"/>
  <c r="J71" i="3"/>
  <c r="I71" i="3"/>
  <c r="F71" i="3"/>
  <c r="K141" i="3"/>
  <c r="J141" i="3"/>
  <c r="I141" i="3"/>
  <c r="F141" i="3"/>
  <c r="K140" i="3"/>
  <c r="J140" i="3"/>
  <c r="I140" i="3"/>
  <c r="F140" i="3"/>
  <c r="K70" i="3"/>
  <c r="J70" i="3"/>
  <c r="I70" i="3"/>
  <c r="F70" i="3"/>
  <c r="K69" i="3"/>
  <c r="J69" i="3"/>
  <c r="I69" i="3"/>
  <c r="F69" i="3"/>
  <c r="K139" i="3"/>
  <c r="J139" i="3"/>
  <c r="I139" i="3"/>
  <c r="F139" i="3"/>
  <c r="K67" i="3"/>
  <c r="J67" i="3"/>
  <c r="I67" i="3"/>
  <c r="F67" i="3"/>
  <c r="K138" i="3"/>
  <c r="J138" i="3"/>
  <c r="I138" i="3"/>
  <c r="F138" i="3"/>
  <c r="K66" i="3"/>
  <c r="J66" i="3"/>
  <c r="I66" i="3"/>
  <c r="F66" i="3"/>
  <c r="K19" i="3"/>
  <c r="J19" i="3"/>
  <c r="I19" i="3"/>
  <c r="F19" i="3"/>
  <c r="K185" i="3"/>
  <c r="J185" i="3"/>
  <c r="I185" i="3"/>
  <c r="F185" i="3"/>
  <c r="K184" i="3"/>
  <c r="J184" i="3"/>
  <c r="I184" i="3"/>
  <c r="F184" i="3"/>
  <c r="K65" i="3"/>
  <c r="J65" i="3"/>
  <c r="I65" i="3"/>
  <c r="F65" i="3"/>
  <c r="K183" i="3"/>
  <c r="J183" i="3"/>
  <c r="I183" i="3"/>
  <c r="F183" i="3"/>
  <c r="K64" i="3"/>
  <c r="J64" i="3"/>
  <c r="I64" i="3"/>
  <c r="F64" i="3"/>
  <c r="K63" i="3"/>
  <c r="J63" i="3"/>
  <c r="I63" i="3"/>
  <c r="F63" i="3"/>
  <c r="K18" i="3"/>
  <c r="J18" i="3"/>
  <c r="I18" i="3"/>
  <c r="F18" i="3"/>
  <c r="K137" i="3"/>
  <c r="J137" i="3"/>
  <c r="I137" i="3"/>
  <c r="F137" i="3"/>
  <c r="K62" i="3"/>
  <c r="J62" i="3"/>
  <c r="I62" i="3"/>
  <c r="F62" i="3"/>
  <c r="K136" i="3"/>
  <c r="J136" i="3"/>
  <c r="I136" i="3"/>
  <c r="F136" i="3"/>
  <c r="K61" i="3"/>
  <c r="J61" i="3"/>
  <c r="I61" i="3"/>
  <c r="F61" i="3"/>
  <c r="K135" i="3"/>
  <c r="J135" i="3"/>
  <c r="I135" i="3"/>
  <c r="F135" i="3"/>
  <c r="K60" i="3"/>
  <c r="J60" i="3"/>
  <c r="I60" i="3"/>
  <c r="F60" i="3"/>
  <c r="K134" i="3"/>
  <c r="J134" i="3"/>
  <c r="I134" i="3"/>
  <c r="F134" i="3"/>
  <c r="K59" i="3"/>
  <c r="J59" i="3"/>
  <c r="I59" i="3"/>
  <c r="F59" i="3"/>
  <c r="K17" i="3"/>
  <c r="J17" i="3"/>
  <c r="I17" i="3"/>
  <c r="F17" i="3"/>
  <c r="K58" i="3"/>
  <c r="J58" i="3"/>
  <c r="I58" i="3"/>
  <c r="F58" i="3"/>
  <c r="K182" i="3"/>
  <c r="J182" i="3"/>
  <c r="I182" i="3"/>
  <c r="F182" i="3"/>
  <c r="K57" i="3"/>
  <c r="J57" i="3"/>
  <c r="I57" i="3"/>
  <c r="F57" i="3"/>
  <c r="K16" i="3"/>
  <c r="J16" i="3"/>
  <c r="I16" i="3"/>
  <c r="F16" i="3"/>
  <c r="K133" i="3"/>
  <c r="J133" i="3"/>
  <c r="I133" i="3"/>
  <c r="F133" i="3"/>
  <c r="K181" i="3"/>
  <c r="J181" i="3"/>
  <c r="I181" i="3"/>
  <c r="F181" i="3"/>
  <c r="K56" i="3"/>
  <c r="J56" i="3"/>
  <c r="I56" i="3"/>
  <c r="F56" i="3"/>
  <c r="K180" i="3"/>
  <c r="J180" i="3"/>
  <c r="I180" i="3"/>
  <c r="F180" i="3"/>
  <c r="K179" i="3"/>
  <c r="J179" i="3"/>
  <c r="I179" i="3"/>
  <c r="F179" i="3"/>
  <c r="K55" i="3"/>
  <c r="J55" i="3"/>
  <c r="I55" i="3"/>
  <c r="F55" i="3"/>
  <c r="K54" i="3"/>
  <c r="J54" i="3"/>
  <c r="I54" i="3"/>
  <c r="F54" i="3"/>
  <c r="K178" i="3"/>
  <c r="J178" i="3"/>
  <c r="I178" i="3"/>
  <c r="F178" i="3"/>
  <c r="K132" i="3"/>
  <c r="J132" i="3"/>
  <c r="I132" i="3"/>
  <c r="F132" i="3"/>
  <c r="K131" i="3"/>
  <c r="J131" i="3"/>
  <c r="I131" i="3"/>
  <c r="F131" i="3"/>
  <c r="K53" i="3"/>
  <c r="J53" i="3"/>
  <c r="I53" i="3"/>
  <c r="F53" i="3"/>
  <c r="K39" i="15"/>
  <c r="J39" i="15"/>
  <c r="I39" i="15"/>
  <c r="F39" i="15"/>
  <c r="K38" i="15"/>
  <c r="J38" i="15"/>
  <c r="I38" i="15"/>
  <c r="F38" i="15"/>
  <c r="K37" i="15"/>
  <c r="J37" i="15"/>
  <c r="I37" i="15"/>
  <c r="F37" i="15"/>
  <c r="K72" i="15"/>
  <c r="J72" i="15"/>
  <c r="I72" i="15"/>
  <c r="F72" i="15"/>
  <c r="K11" i="15"/>
  <c r="J11" i="15"/>
  <c r="I11" i="15"/>
  <c r="F11" i="15"/>
  <c r="K36" i="15"/>
  <c r="J36" i="15"/>
  <c r="I36" i="15"/>
  <c r="F36" i="15"/>
  <c r="K10" i="15"/>
  <c r="J10" i="15"/>
  <c r="I10" i="15"/>
  <c r="F10" i="15"/>
  <c r="K71" i="15"/>
  <c r="J71" i="15"/>
  <c r="I71" i="15"/>
  <c r="F71" i="15"/>
  <c r="K100" i="15"/>
  <c r="J100" i="15"/>
  <c r="I100" i="15"/>
  <c r="F100" i="15"/>
  <c r="K35" i="15"/>
  <c r="J35" i="15"/>
  <c r="I35" i="15"/>
  <c r="F35" i="15"/>
  <c r="K99" i="15"/>
  <c r="J99" i="15"/>
  <c r="I99" i="15"/>
  <c r="F99" i="15"/>
  <c r="K70" i="15"/>
  <c r="J70" i="15"/>
  <c r="I70" i="15"/>
  <c r="F70" i="15"/>
  <c r="K34" i="15"/>
  <c r="J34" i="15"/>
  <c r="I34" i="15"/>
  <c r="F34" i="15"/>
  <c r="K33" i="15"/>
  <c r="J33" i="15"/>
  <c r="I33" i="15"/>
  <c r="F33" i="15"/>
  <c r="K98" i="15"/>
  <c r="J98" i="15"/>
  <c r="I98" i="15"/>
  <c r="F98" i="15"/>
  <c r="K97" i="15"/>
  <c r="J97" i="15"/>
  <c r="I97" i="15"/>
  <c r="F97" i="15"/>
  <c r="K96" i="15"/>
  <c r="J96" i="15"/>
  <c r="I96" i="15"/>
  <c r="F96" i="15"/>
  <c r="K95" i="15"/>
  <c r="J95" i="15"/>
  <c r="I95" i="15"/>
  <c r="F95" i="15"/>
  <c r="K69" i="15"/>
  <c r="J69" i="15"/>
  <c r="I69" i="15"/>
  <c r="F69" i="15"/>
  <c r="K32" i="15"/>
  <c r="J32" i="15"/>
  <c r="I32" i="15"/>
  <c r="F32" i="15"/>
  <c r="K94" i="15"/>
  <c r="J94" i="15"/>
  <c r="I94" i="15"/>
  <c r="F94" i="15"/>
  <c r="K31" i="15"/>
  <c r="J31" i="15"/>
  <c r="I31" i="15"/>
  <c r="F31" i="15"/>
  <c r="K92" i="15"/>
  <c r="J92" i="15"/>
  <c r="I92" i="15"/>
  <c r="F92" i="15"/>
  <c r="K91" i="15"/>
  <c r="J91" i="15"/>
  <c r="I91" i="15"/>
  <c r="F91" i="15"/>
  <c r="K90" i="15"/>
  <c r="J90" i="15"/>
  <c r="I90" i="15"/>
  <c r="F90" i="15"/>
  <c r="K67" i="15"/>
  <c r="J67" i="15"/>
  <c r="I67" i="15"/>
  <c r="F67" i="15"/>
  <c r="K30" i="15"/>
  <c r="J30" i="15"/>
  <c r="I30" i="15"/>
  <c r="F30" i="15"/>
  <c r="K66" i="15"/>
  <c r="J66" i="15"/>
  <c r="I66" i="15"/>
  <c r="F66" i="15"/>
  <c r="K65" i="15"/>
  <c r="J65" i="15"/>
  <c r="I65" i="15"/>
  <c r="F65" i="15"/>
  <c r="K89" i="15"/>
  <c r="J89" i="15"/>
  <c r="I89" i="15"/>
  <c r="F89" i="15"/>
  <c r="K29" i="15"/>
  <c r="J29" i="15"/>
  <c r="I29" i="15"/>
  <c r="F29" i="15"/>
  <c r="K28" i="15"/>
  <c r="J28" i="15"/>
  <c r="I28" i="15"/>
  <c r="F28" i="15"/>
  <c r="K88" i="15"/>
  <c r="J88" i="15"/>
  <c r="I88" i="15"/>
  <c r="F88" i="15"/>
  <c r="K64" i="15"/>
  <c r="J64" i="15"/>
  <c r="I64" i="15"/>
  <c r="F64" i="15"/>
  <c r="K27" i="15"/>
  <c r="J27" i="15"/>
  <c r="I27" i="15"/>
  <c r="F27" i="15"/>
  <c r="K63" i="15"/>
  <c r="J63" i="15"/>
  <c r="I63" i="15"/>
  <c r="F63" i="15"/>
  <c r="K26" i="15"/>
  <c r="J26" i="15"/>
  <c r="I26" i="15"/>
  <c r="F26" i="15"/>
  <c r="K25" i="15"/>
  <c r="J25" i="15"/>
  <c r="I25" i="15"/>
  <c r="F25" i="15"/>
  <c r="K9" i="15"/>
  <c r="J9" i="15"/>
  <c r="I9" i="15"/>
  <c r="F9" i="15"/>
  <c r="K87" i="15"/>
  <c r="J87" i="15"/>
  <c r="I87" i="15"/>
  <c r="F87" i="15"/>
  <c r="K24" i="15"/>
  <c r="J24" i="15"/>
  <c r="I24" i="15"/>
  <c r="F24" i="15"/>
  <c r="K86" i="15"/>
  <c r="J86" i="15"/>
  <c r="I86" i="15"/>
  <c r="F86" i="15"/>
  <c r="K62" i="15"/>
  <c r="J62" i="15"/>
  <c r="I62" i="15"/>
  <c r="F62" i="15"/>
  <c r="K23" i="15"/>
  <c r="J23" i="15"/>
  <c r="I23" i="15"/>
  <c r="F23" i="15"/>
  <c r="K61" i="15"/>
  <c r="J61" i="15"/>
  <c r="I61" i="15"/>
  <c r="F61" i="15"/>
  <c r="K85" i="15"/>
  <c r="J85" i="15"/>
  <c r="I85" i="15"/>
  <c r="F85" i="15"/>
  <c r="K59" i="15"/>
  <c r="J59" i="15"/>
  <c r="I59" i="15"/>
  <c r="F59" i="15"/>
  <c r="K22" i="15"/>
  <c r="J22" i="15"/>
  <c r="I22" i="15"/>
  <c r="F22" i="15"/>
  <c r="K84" i="15"/>
  <c r="J84" i="15"/>
  <c r="I84" i="15"/>
  <c r="F84" i="15"/>
  <c r="K83" i="15"/>
  <c r="J83" i="15"/>
  <c r="I83" i="15"/>
  <c r="F83" i="15"/>
  <c r="K58" i="15"/>
  <c r="J58" i="15"/>
  <c r="I58" i="15"/>
  <c r="F58" i="15"/>
  <c r="K21" i="15"/>
  <c r="J21" i="15"/>
  <c r="I21" i="15"/>
  <c r="F21" i="15"/>
  <c r="K8" i="15"/>
  <c r="J8" i="15"/>
  <c r="I8" i="15"/>
  <c r="F8" i="15"/>
  <c r="K82" i="15"/>
  <c r="J82" i="15"/>
  <c r="I82" i="15"/>
  <c r="F82" i="15"/>
  <c r="K57" i="15"/>
  <c r="J57" i="15"/>
  <c r="I57" i="15"/>
  <c r="F57" i="15"/>
  <c r="K56" i="15"/>
  <c r="J56" i="15"/>
  <c r="I56" i="15"/>
  <c r="F56" i="15"/>
  <c r="K81" i="15"/>
  <c r="J81" i="15"/>
  <c r="I81" i="15"/>
  <c r="F81" i="15"/>
  <c r="K80" i="15"/>
  <c r="J80" i="15"/>
  <c r="I80" i="15"/>
  <c r="F80" i="15"/>
  <c r="K20" i="15"/>
  <c r="J20" i="15"/>
  <c r="I20" i="15"/>
  <c r="F20" i="15"/>
  <c r="K102" i="15"/>
  <c r="J102" i="15"/>
  <c r="K19" i="15"/>
  <c r="J19" i="15"/>
  <c r="I19" i="15"/>
  <c r="F19" i="15"/>
  <c r="K79" i="15"/>
  <c r="J79" i="15"/>
  <c r="I79" i="15"/>
  <c r="F79" i="15"/>
  <c r="K78" i="15"/>
  <c r="J78" i="15"/>
  <c r="I78" i="15"/>
  <c r="F78" i="15"/>
  <c r="K18" i="15"/>
  <c r="J18" i="15"/>
  <c r="I18" i="15"/>
  <c r="F18" i="15"/>
  <c r="K101" i="15"/>
  <c r="J101" i="15"/>
  <c r="I101" i="15"/>
  <c r="F101" i="15"/>
  <c r="K77" i="15"/>
  <c r="J77" i="15"/>
  <c r="I77" i="15"/>
  <c r="F77" i="15"/>
  <c r="K55" i="15"/>
  <c r="J55" i="15"/>
  <c r="I55" i="15"/>
  <c r="F55" i="15"/>
  <c r="K76" i="15"/>
  <c r="J76" i="15"/>
  <c r="I76" i="15"/>
  <c r="F76" i="15"/>
  <c r="K75" i="15"/>
  <c r="J75" i="15"/>
  <c r="I75" i="15"/>
  <c r="F75" i="15"/>
  <c r="K74" i="15"/>
  <c r="J74" i="15"/>
  <c r="I74" i="15"/>
  <c r="F74" i="15"/>
  <c r="K54" i="15"/>
  <c r="J54" i="15"/>
  <c r="I54" i="15"/>
  <c r="F54" i="15"/>
  <c r="K7" i="15"/>
  <c r="J7" i="15"/>
  <c r="I7" i="15"/>
  <c r="F7" i="15"/>
  <c r="K53" i="15"/>
  <c r="J53" i="15"/>
  <c r="I53" i="15"/>
  <c r="F53" i="15"/>
  <c r="K17" i="15"/>
  <c r="J17" i="15"/>
  <c r="I17" i="15"/>
  <c r="F17" i="15"/>
  <c r="K52" i="15"/>
  <c r="J52" i="15"/>
  <c r="I52" i="15"/>
  <c r="F52" i="15"/>
  <c r="K6" i="15"/>
  <c r="J6" i="15"/>
  <c r="I6" i="15"/>
  <c r="F6" i="15"/>
  <c r="K51" i="15"/>
  <c r="J51" i="15"/>
  <c r="I51" i="15"/>
  <c r="F51" i="15"/>
  <c r="K5" i="15"/>
  <c r="J5" i="15"/>
  <c r="I5" i="15"/>
  <c r="F5" i="15"/>
  <c r="K16" i="15"/>
  <c r="J16" i="15"/>
  <c r="I16" i="15"/>
  <c r="F16" i="15"/>
  <c r="K4" i="15"/>
  <c r="J4" i="15"/>
  <c r="I4" i="15"/>
  <c r="F4" i="15"/>
  <c r="K50" i="15"/>
  <c r="J50" i="15"/>
  <c r="I50" i="15"/>
  <c r="F50" i="15"/>
  <c r="K3" i="15"/>
  <c r="J3" i="15"/>
  <c r="I3" i="15"/>
  <c r="F3" i="15"/>
  <c r="K15" i="15"/>
  <c r="J15" i="15"/>
  <c r="I15" i="15"/>
  <c r="F15" i="15"/>
  <c r="K14" i="15"/>
  <c r="J14" i="15"/>
  <c r="I14" i="15"/>
  <c r="F14" i="15"/>
  <c r="K49" i="15"/>
  <c r="J49" i="15"/>
  <c r="I49" i="15"/>
  <c r="F49" i="15"/>
  <c r="K13" i="15"/>
  <c r="J13" i="15"/>
  <c r="I13" i="15"/>
  <c r="F13" i="15"/>
  <c r="K73" i="15"/>
  <c r="J73" i="15"/>
  <c r="I73" i="15"/>
  <c r="F73" i="15"/>
  <c r="K12" i="15"/>
  <c r="J12" i="15"/>
  <c r="I12" i="15"/>
  <c r="F12" i="15"/>
  <c r="K47" i="15"/>
  <c r="J47" i="15"/>
  <c r="I47" i="15"/>
  <c r="F47" i="15"/>
  <c r="K46" i="15"/>
  <c r="J46" i="15"/>
  <c r="I46" i="15"/>
  <c r="F46" i="15"/>
  <c r="K45" i="15"/>
  <c r="J45" i="15"/>
  <c r="I45" i="15"/>
  <c r="F45" i="15"/>
  <c r="K44" i="15"/>
  <c r="J44" i="15"/>
  <c r="I44" i="15"/>
  <c r="F44" i="15"/>
  <c r="K43" i="15"/>
  <c r="J43" i="15"/>
  <c r="I43" i="15"/>
  <c r="F43" i="15"/>
  <c r="K42" i="15"/>
  <c r="J42" i="15"/>
  <c r="I42" i="15"/>
  <c r="F42" i="15"/>
  <c r="K41" i="15"/>
  <c r="J41" i="15"/>
  <c r="I41" i="15"/>
  <c r="F41" i="15"/>
  <c r="K40" i="15"/>
  <c r="J40" i="15"/>
  <c r="I40" i="15"/>
  <c r="F40" i="15"/>
  <c r="K47" i="17"/>
  <c r="J47" i="17"/>
  <c r="I47" i="17"/>
  <c r="F47" i="17"/>
  <c r="K33" i="17"/>
  <c r="J33" i="17"/>
  <c r="I33" i="17"/>
  <c r="F33" i="17"/>
  <c r="K32" i="17"/>
  <c r="J32" i="17"/>
  <c r="I32" i="17"/>
  <c r="F32" i="17"/>
  <c r="K31" i="17"/>
  <c r="J31" i="17"/>
  <c r="I31" i="17"/>
  <c r="F31" i="17"/>
  <c r="K30" i="17"/>
  <c r="J30" i="17"/>
  <c r="I30" i="17"/>
  <c r="F30" i="17"/>
  <c r="K29" i="17"/>
  <c r="J29" i="17"/>
  <c r="I29" i="17"/>
  <c r="F29" i="17"/>
  <c r="K28" i="17"/>
  <c r="J28" i="17"/>
  <c r="I28" i="17"/>
  <c r="F28" i="17"/>
  <c r="K41" i="17"/>
  <c r="J41" i="17"/>
  <c r="I41" i="17"/>
  <c r="F41" i="17"/>
  <c r="K70" i="17"/>
  <c r="J70" i="17"/>
  <c r="I70" i="17"/>
  <c r="F70" i="17"/>
  <c r="K17" i="17"/>
  <c r="J17" i="17"/>
  <c r="I17" i="17"/>
  <c r="F17" i="17"/>
  <c r="K59" i="17"/>
  <c r="J59" i="17"/>
  <c r="I59" i="17"/>
  <c r="F59" i="17"/>
  <c r="K16" i="17"/>
  <c r="J16" i="17"/>
  <c r="I16" i="17"/>
  <c r="F16" i="17"/>
  <c r="K58" i="17"/>
  <c r="J58" i="17"/>
  <c r="I58" i="17"/>
  <c r="F58" i="17"/>
  <c r="K40" i="17"/>
  <c r="J40" i="17"/>
  <c r="I40" i="17"/>
  <c r="F40" i="17"/>
  <c r="K15" i="17"/>
  <c r="J15" i="17"/>
  <c r="I15" i="17"/>
  <c r="F15" i="17"/>
  <c r="K14" i="17"/>
  <c r="J14" i="17"/>
  <c r="I14" i="17"/>
  <c r="F14" i="17"/>
  <c r="K57" i="17"/>
  <c r="J57" i="17"/>
  <c r="I57" i="17"/>
  <c r="F57" i="17"/>
  <c r="K39" i="17"/>
  <c r="J39" i="17"/>
  <c r="I39" i="17"/>
  <c r="F39" i="17"/>
  <c r="K56" i="17"/>
  <c r="J56" i="17"/>
  <c r="I56" i="17"/>
  <c r="F56" i="17"/>
  <c r="K38" i="17"/>
  <c r="J38" i="17"/>
  <c r="I38" i="17"/>
  <c r="F38" i="17"/>
  <c r="K55" i="17"/>
  <c r="J55" i="17"/>
  <c r="I55" i="17"/>
  <c r="F55" i="17"/>
  <c r="K13" i="17"/>
  <c r="J13" i="17"/>
  <c r="I13" i="17"/>
  <c r="F13" i="17"/>
  <c r="K12" i="17"/>
  <c r="J12" i="17"/>
  <c r="I12" i="17"/>
  <c r="F12" i="17"/>
  <c r="K37" i="17"/>
  <c r="J37" i="17"/>
  <c r="I37" i="17"/>
  <c r="F37" i="17"/>
  <c r="K11" i="17"/>
  <c r="J11" i="17"/>
  <c r="I11" i="17"/>
  <c r="F11" i="17"/>
  <c r="K3" i="17"/>
  <c r="J3" i="17"/>
  <c r="I3" i="17"/>
  <c r="F3" i="17"/>
  <c r="K54" i="17"/>
  <c r="J54" i="17"/>
  <c r="I54" i="17"/>
  <c r="F54" i="17"/>
  <c r="K36" i="17"/>
  <c r="J36" i="17"/>
  <c r="I36" i="17"/>
  <c r="F36" i="17"/>
  <c r="K10" i="17"/>
  <c r="J10" i="17"/>
  <c r="I10" i="17"/>
  <c r="F10" i="17"/>
  <c r="K53" i="17"/>
  <c r="J53" i="17"/>
  <c r="I53" i="17"/>
  <c r="F53" i="17"/>
  <c r="K52" i="17"/>
  <c r="J52" i="17"/>
  <c r="I52" i="17"/>
  <c r="F52" i="17"/>
  <c r="K51" i="17"/>
  <c r="J51" i="17"/>
  <c r="I51" i="17"/>
  <c r="F51" i="17"/>
  <c r="K50" i="17"/>
  <c r="J50" i="17"/>
  <c r="I50" i="17"/>
  <c r="F50" i="17"/>
  <c r="K69" i="17"/>
  <c r="J69" i="17"/>
  <c r="I69" i="17"/>
  <c r="F69" i="17"/>
  <c r="K9" i="17"/>
  <c r="J9" i="17"/>
  <c r="I9" i="17"/>
  <c r="F9" i="17"/>
  <c r="K49" i="17"/>
  <c r="J49" i="17"/>
  <c r="I49" i="17"/>
  <c r="F49" i="17"/>
  <c r="K35" i="17"/>
  <c r="J35" i="17"/>
  <c r="I35" i="17"/>
  <c r="F35" i="17"/>
  <c r="K48" i="17"/>
  <c r="J48" i="17"/>
  <c r="I48" i="17"/>
  <c r="F48" i="17"/>
  <c r="D94" i="11"/>
  <c r="K61" i="11"/>
  <c r="J61" i="11"/>
  <c r="I61" i="11"/>
  <c r="F61" i="11"/>
  <c r="K75" i="11"/>
  <c r="J75" i="11"/>
  <c r="I75" i="11"/>
  <c r="F75" i="11"/>
  <c r="K60" i="11"/>
  <c r="J60" i="11"/>
  <c r="I60" i="11"/>
  <c r="F60" i="11"/>
  <c r="K26" i="11"/>
  <c r="J26" i="11"/>
  <c r="I26" i="11"/>
  <c r="F26" i="11"/>
  <c r="K74" i="11"/>
  <c r="J74" i="11"/>
  <c r="I74" i="11"/>
  <c r="F74" i="11"/>
  <c r="K25" i="11"/>
  <c r="J25" i="11"/>
  <c r="I25" i="11"/>
  <c r="F25" i="11"/>
  <c r="K24" i="11"/>
  <c r="J24" i="11"/>
  <c r="I24" i="11"/>
  <c r="F24" i="11"/>
  <c r="K59" i="11"/>
  <c r="J59" i="11"/>
  <c r="I59" i="11"/>
  <c r="F59" i="11"/>
  <c r="K73" i="11"/>
  <c r="J73" i="11"/>
  <c r="I73" i="11"/>
  <c r="F73" i="11"/>
  <c r="K23" i="11"/>
  <c r="J23" i="11"/>
  <c r="I23" i="11"/>
  <c r="F23" i="11"/>
  <c r="K58" i="11"/>
  <c r="J58" i="11"/>
  <c r="I58" i="11"/>
  <c r="F58" i="11"/>
  <c r="K22" i="11"/>
  <c r="J22" i="11"/>
  <c r="I22" i="11"/>
  <c r="F22" i="11"/>
  <c r="K6" i="11"/>
  <c r="J6" i="11"/>
  <c r="I6" i="11"/>
  <c r="F6" i="11"/>
  <c r="K57" i="11"/>
  <c r="J57" i="11"/>
  <c r="I57" i="11"/>
  <c r="F57" i="11"/>
  <c r="K21" i="11"/>
  <c r="J21" i="11"/>
  <c r="I21" i="11"/>
  <c r="F21" i="11"/>
  <c r="K72" i="11"/>
  <c r="J72" i="11"/>
  <c r="I72" i="11"/>
  <c r="F72" i="11"/>
  <c r="K20" i="11"/>
  <c r="J20" i="11"/>
  <c r="I20" i="11"/>
  <c r="F20" i="11"/>
  <c r="K19" i="11"/>
  <c r="J19" i="11"/>
  <c r="I19" i="11"/>
  <c r="F19" i="11"/>
  <c r="K5" i="11"/>
  <c r="J5" i="11"/>
  <c r="I5" i="11"/>
  <c r="F5" i="11"/>
  <c r="K18" i="11"/>
  <c r="J18" i="11"/>
  <c r="I18" i="11"/>
  <c r="F18" i="11"/>
  <c r="K4" i="11"/>
  <c r="J4" i="11"/>
  <c r="I4" i="11"/>
  <c r="F4" i="11"/>
  <c r="K17" i="11"/>
  <c r="J17" i="11"/>
  <c r="I17" i="11"/>
  <c r="F17" i="11"/>
  <c r="K56" i="11"/>
  <c r="J56" i="11"/>
  <c r="I56" i="11"/>
  <c r="F56" i="11"/>
  <c r="K71" i="11"/>
  <c r="J71" i="11"/>
  <c r="I71" i="11"/>
  <c r="F71" i="11"/>
  <c r="K55" i="11"/>
  <c r="J55" i="11"/>
  <c r="I55" i="11"/>
  <c r="F55" i="11"/>
  <c r="K16" i="11"/>
  <c r="J16" i="11"/>
  <c r="I16" i="11"/>
  <c r="F16" i="11"/>
  <c r="K85" i="11"/>
  <c r="J85" i="11"/>
  <c r="I85" i="11"/>
  <c r="F85" i="11"/>
  <c r="K84" i="11"/>
  <c r="J84" i="11"/>
  <c r="I84" i="11"/>
  <c r="F84" i="11"/>
  <c r="K54" i="11"/>
  <c r="J54" i="11"/>
  <c r="I54" i="11"/>
  <c r="F54" i="11"/>
  <c r="K70" i="11"/>
  <c r="J70" i="11"/>
  <c r="I70" i="11"/>
  <c r="F70" i="11"/>
  <c r="K15" i="11"/>
  <c r="J15" i="11"/>
  <c r="I15" i="11"/>
  <c r="F15" i="11"/>
  <c r="K69" i="11"/>
  <c r="J69" i="11"/>
  <c r="I69" i="11"/>
  <c r="F69" i="11"/>
  <c r="K68" i="11"/>
  <c r="J68" i="11"/>
  <c r="I68" i="11"/>
  <c r="F68" i="11"/>
  <c r="K53" i="11"/>
  <c r="J53" i="11"/>
  <c r="I53" i="11"/>
  <c r="F53" i="11"/>
  <c r="K67" i="11"/>
  <c r="J67" i="11"/>
  <c r="I67" i="11"/>
  <c r="F67" i="11"/>
  <c r="K3" i="11"/>
  <c r="J3" i="11"/>
  <c r="I3" i="11"/>
  <c r="F3" i="11"/>
  <c r="K14" i="11"/>
  <c r="J14" i="11"/>
  <c r="I14" i="11"/>
  <c r="F14" i="11"/>
  <c r="K52" i="11"/>
  <c r="J52" i="11"/>
  <c r="I52" i="11"/>
  <c r="F52" i="11"/>
  <c r="K13" i="11"/>
  <c r="J13" i="11"/>
  <c r="I13" i="11"/>
  <c r="F13" i="11"/>
  <c r="K51" i="11"/>
  <c r="J51" i="11"/>
  <c r="I51" i="11"/>
  <c r="F51" i="11"/>
  <c r="K66" i="11"/>
  <c r="J66" i="11"/>
  <c r="I66" i="11"/>
  <c r="F66" i="11"/>
  <c r="K12" i="11"/>
  <c r="J12" i="11"/>
  <c r="I12" i="11"/>
  <c r="F12" i="11"/>
  <c r="K11" i="11"/>
  <c r="J11" i="11"/>
  <c r="I11" i="11"/>
  <c r="F11" i="11"/>
  <c r="K50" i="11"/>
  <c r="J50" i="11"/>
  <c r="I50" i="11"/>
  <c r="F50" i="11"/>
  <c r="K65" i="11"/>
  <c r="J65" i="11"/>
  <c r="I65" i="11"/>
  <c r="F65" i="11"/>
  <c r="K10" i="11"/>
  <c r="J10" i="11"/>
  <c r="I10" i="11"/>
  <c r="F10" i="11"/>
  <c r="K11" i="13"/>
  <c r="J11" i="13"/>
  <c r="I11" i="13"/>
  <c r="F11" i="13"/>
  <c r="K43" i="13"/>
  <c r="J43" i="13"/>
  <c r="I43" i="13"/>
  <c r="F43" i="13"/>
  <c r="K10" i="13"/>
  <c r="J10" i="13"/>
  <c r="I10" i="13"/>
  <c r="F10" i="13"/>
  <c r="K3" i="13"/>
  <c r="J3" i="13"/>
  <c r="I3" i="13"/>
  <c r="F3" i="13"/>
  <c r="K36" i="13"/>
  <c r="J36" i="13"/>
  <c r="I36" i="13"/>
  <c r="F36" i="13"/>
  <c r="K23" i="13"/>
  <c r="J23" i="13"/>
  <c r="I23" i="13"/>
  <c r="F23" i="13"/>
  <c r="K22" i="13"/>
  <c r="J22" i="13"/>
  <c r="I22" i="13"/>
  <c r="F22" i="13"/>
  <c r="K9" i="13"/>
  <c r="J9" i="13"/>
  <c r="I9" i="13"/>
  <c r="F9" i="13"/>
  <c r="K35" i="13"/>
  <c r="J35" i="13"/>
  <c r="I35" i="13"/>
  <c r="F35" i="13"/>
  <c r="K21" i="13"/>
  <c r="J21" i="13"/>
  <c r="I21" i="13"/>
  <c r="F21" i="13"/>
  <c r="K34" i="13"/>
  <c r="J34" i="13"/>
  <c r="I34" i="13"/>
  <c r="F34" i="13"/>
  <c r="K33" i="13"/>
  <c r="J33" i="13"/>
  <c r="I33" i="13"/>
  <c r="F33" i="13"/>
  <c r="K32" i="13"/>
  <c r="J32" i="13"/>
  <c r="I32" i="13"/>
  <c r="F32" i="13"/>
  <c r="K31" i="13"/>
  <c r="J31" i="13"/>
  <c r="I31" i="13"/>
  <c r="F31" i="13"/>
  <c r="K20" i="13"/>
  <c r="J20" i="13"/>
  <c r="I20" i="13"/>
  <c r="F20" i="13"/>
  <c r="K8" i="13"/>
  <c r="J8" i="13"/>
  <c r="I8" i="13"/>
  <c r="F8" i="13"/>
  <c r="K7" i="13"/>
  <c r="J7" i="13"/>
  <c r="I7" i="13"/>
  <c r="F7" i="13"/>
  <c r="K19" i="13"/>
  <c r="J19" i="13"/>
  <c r="I19" i="13"/>
  <c r="F19" i="13"/>
  <c r="K6" i="13"/>
  <c r="J6" i="13"/>
  <c r="I6" i="13"/>
  <c r="F6" i="13"/>
  <c r="K30" i="13"/>
  <c r="J30" i="13"/>
  <c r="I30" i="13"/>
  <c r="F30" i="13"/>
  <c r="K42" i="13"/>
  <c r="J42" i="13"/>
  <c r="I42" i="13"/>
  <c r="F42" i="13"/>
  <c r="K5" i="13"/>
  <c r="J5" i="13"/>
  <c r="I5" i="13"/>
  <c r="F5" i="13"/>
  <c r="K17" i="13"/>
  <c r="J17" i="13"/>
  <c r="I17" i="13"/>
  <c r="F17" i="13"/>
  <c r="K16" i="13"/>
  <c r="J16" i="13"/>
  <c r="I16" i="13"/>
  <c r="F16" i="13"/>
  <c r="K44" i="13"/>
  <c r="J44" i="13"/>
  <c r="I44" i="13"/>
  <c r="F44" i="13"/>
  <c r="K15" i="13"/>
  <c r="J15" i="13"/>
  <c r="I15" i="13"/>
  <c r="F15" i="13"/>
  <c r="K29" i="13"/>
  <c r="J29" i="13"/>
  <c r="I29" i="13"/>
  <c r="F29" i="13"/>
  <c r="K14" i="13"/>
  <c r="J14" i="13"/>
  <c r="I14" i="13"/>
  <c r="F14" i="13"/>
  <c r="K4" i="13"/>
  <c r="J4" i="13"/>
  <c r="I4" i="13"/>
  <c r="F4" i="13"/>
  <c r="K28" i="13"/>
  <c r="J28" i="13"/>
  <c r="I28" i="13"/>
  <c r="F28" i="13"/>
  <c r="K13" i="13"/>
  <c r="J13" i="13"/>
  <c r="I13" i="13"/>
  <c r="F13" i="13"/>
  <c r="K27" i="13"/>
  <c r="J27" i="13"/>
  <c r="I27" i="13"/>
  <c r="F27" i="13"/>
  <c r="K26" i="13"/>
  <c r="J26" i="13"/>
  <c r="I26" i="13"/>
  <c r="F26" i="13"/>
  <c r="K41" i="13"/>
  <c r="J41" i="13"/>
  <c r="I41" i="13"/>
  <c r="F41" i="13"/>
  <c r="K12" i="13"/>
  <c r="J12" i="13"/>
  <c r="I12" i="13"/>
  <c r="F12" i="13"/>
  <c r="K25" i="13"/>
  <c r="J25" i="13"/>
  <c r="I25" i="13"/>
  <c r="F25" i="13"/>
  <c r="K40" i="13"/>
  <c r="J40" i="13"/>
  <c r="I40" i="13"/>
  <c r="F40" i="13"/>
  <c r="K24" i="13"/>
  <c r="J24" i="13"/>
  <c r="I24" i="13"/>
  <c r="F24" i="13"/>
  <c r="K39" i="13"/>
  <c r="J39" i="13"/>
  <c r="I39" i="13"/>
  <c r="F39" i="13"/>
  <c r="K38" i="13"/>
  <c r="J38" i="13"/>
  <c r="I38" i="13"/>
  <c r="F38" i="13"/>
  <c r="K37" i="13"/>
  <c r="J37" i="13"/>
  <c r="I37" i="13"/>
  <c r="F37" i="13"/>
  <c r="I9" i="25" l="1"/>
  <c r="M9" i="25" s="1"/>
  <c r="L128" i="3"/>
  <c r="L52" i="3"/>
  <c r="L26" i="3"/>
  <c r="L113" i="3"/>
  <c r="L110" i="3"/>
  <c r="L30" i="3"/>
  <c r="L4" i="3"/>
  <c r="L57" i="3"/>
  <c r="L108" i="3"/>
  <c r="L158" i="3"/>
  <c r="L88" i="3"/>
  <c r="L35" i="3"/>
  <c r="L116" i="3"/>
  <c r="L36" i="3"/>
  <c r="L27" i="3"/>
  <c r="L6" i="15"/>
  <c r="L7" i="15"/>
  <c r="L8" i="15"/>
  <c r="L84" i="15"/>
  <c r="L88" i="15"/>
  <c r="L31" i="15"/>
  <c r="L96" i="15"/>
  <c r="L41" i="15"/>
  <c r="L16" i="15"/>
  <c r="L77" i="15"/>
  <c r="L57" i="15"/>
  <c r="L59" i="15"/>
  <c r="L61" i="15"/>
  <c r="L25" i="15"/>
  <c r="L26" i="15"/>
  <c r="L30" i="15"/>
  <c r="L90" i="15"/>
  <c r="L97" i="15"/>
  <c r="L34" i="15"/>
  <c r="L100" i="15"/>
  <c r="L35" i="15"/>
  <c r="L47" i="15"/>
  <c r="L3" i="15"/>
  <c r="L42" i="15"/>
  <c r="L46" i="15"/>
  <c r="L69" i="15"/>
  <c r="L98" i="15"/>
  <c r="L71" i="15"/>
  <c r="L68" i="15"/>
  <c r="L13" i="17"/>
  <c r="L41" i="17"/>
  <c r="L33" i="17"/>
  <c r="L31" i="17"/>
  <c r="L47" i="17"/>
  <c r="L14" i="17"/>
  <c r="L23" i="11"/>
  <c r="L19" i="11"/>
  <c r="L67" i="11"/>
  <c r="L57" i="11"/>
  <c r="L11" i="11"/>
  <c r="L16" i="11"/>
  <c r="L72" i="11"/>
  <c r="L16" i="13"/>
  <c r="L29" i="13"/>
  <c r="L32" i="13"/>
  <c r="L3" i="13"/>
  <c r="L35" i="13"/>
  <c r="L9" i="13"/>
  <c r="L10" i="13"/>
  <c r="L68" i="3"/>
  <c r="L25" i="3"/>
  <c r="L111" i="3"/>
  <c r="L93" i="15"/>
  <c r="L135" i="3"/>
  <c r="L7" i="3"/>
  <c r="L58" i="3"/>
  <c r="L59" i="3"/>
  <c r="L65" i="3"/>
  <c r="L66" i="3"/>
  <c r="L96" i="3"/>
  <c r="L8" i="3"/>
  <c r="L39" i="3"/>
  <c r="L10" i="3"/>
  <c r="L43" i="3"/>
  <c r="L92" i="3"/>
  <c r="L56" i="3"/>
  <c r="L134" i="3"/>
  <c r="L185" i="3"/>
  <c r="L146" i="3"/>
  <c r="L21" i="3"/>
  <c r="L117" i="3"/>
  <c r="L37" i="3"/>
  <c r="L46" i="3"/>
  <c r="L175" i="3"/>
  <c r="L127" i="3"/>
  <c r="L49" i="3"/>
  <c r="L129" i="3"/>
  <c r="L130" i="3"/>
  <c r="L53" i="3"/>
  <c r="L132" i="3"/>
  <c r="L179" i="3"/>
  <c r="L181" i="3"/>
  <c r="L67" i="3"/>
  <c r="L69" i="3"/>
  <c r="L70" i="3"/>
  <c r="L141" i="3"/>
  <c r="L142" i="3"/>
  <c r="L75" i="3"/>
  <c r="L76" i="3"/>
  <c r="L144" i="3"/>
  <c r="L120" i="3"/>
  <c r="L171" i="3"/>
  <c r="L124" i="3"/>
  <c r="L131" i="3"/>
  <c r="L178" i="3"/>
  <c r="L61" i="3"/>
  <c r="L138" i="3"/>
  <c r="L20" i="3"/>
  <c r="L98" i="3"/>
  <c r="L81" i="3"/>
  <c r="L87" i="3"/>
  <c r="L180" i="3"/>
  <c r="L82" i="3"/>
  <c r="L90" i="3"/>
  <c r="L166" i="3"/>
  <c r="L169" i="3"/>
  <c r="L121" i="3"/>
  <c r="L14" i="3"/>
  <c r="L31" i="3"/>
  <c r="L115" i="3"/>
  <c r="L165" i="3"/>
  <c r="L6" i="3"/>
  <c r="L45" i="3"/>
  <c r="L13" i="3"/>
  <c r="L133" i="3"/>
  <c r="L64" i="3"/>
  <c r="L54" i="3"/>
  <c r="L62" i="3"/>
  <c r="L99" i="3"/>
  <c r="L140" i="3"/>
  <c r="L78" i="3"/>
  <c r="L84" i="3"/>
  <c r="L86" i="3"/>
  <c r="L159" i="3"/>
  <c r="L17" i="3"/>
  <c r="L136" i="3"/>
  <c r="L18" i="3"/>
  <c r="L63" i="3"/>
  <c r="L183" i="3"/>
  <c r="L145" i="3"/>
  <c r="L80" i="3"/>
  <c r="L94" i="3"/>
  <c r="L162" i="3"/>
  <c r="L42" i="3"/>
  <c r="L170" i="3"/>
  <c r="L172" i="3"/>
  <c r="L123" i="3"/>
  <c r="L174" i="3"/>
  <c r="L126" i="3"/>
  <c r="L109" i="3"/>
  <c r="L112" i="3"/>
  <c r="L164" i="3"/>
  <c r="L34" i="3"/>
  <c r="L5" i="3"/>
  <c r="L9" i="3"/>
  <c r="L41" i="3"/>
  <c r="L119" i="3"/>
  <c r="L168" i="3"/>
  <c r="L11" i="3"/>
  <c r="L114" i="3"/>
  <c r="L163" i="3"/>
  <c r="L32" i="3"/>
  <c r="L33" i="3"/>
  <c r="L118" i="3"/>
  <c r="L12" i="3"/>
  <c r="L176" i="3"/>
  <c r="L47" i="3"/>
  <c r="L15" i="3"/>
  <c r="L51" i="3"/>
  <c r="L3" i="3"/>
  <c r="L161" i="3"/>
  <c r="L24" i="3"/>
  <c r="L160" i="3"/>
  <c r="L28" i="3"/>
  <c r="L29" i="3"/>
  <c r="L167" i="3"/>
  <c r="L40" i="3"/>
  <c r="L38" i="3"/>
  <c r="L44" i="3"/>
  <c r="L122" i="3"/>
  <c r="L177" i="3"/>
  <c r="L173" i="3"/>
  <c r="L125" i="3"/>
  <c r="L48" i="3"/>
  <c r="L50" i="3"/>
  <c r="L55" i="3"/>
  <c r="L60" i="3"/>
  <c r="L137" i="3"/>
  <c r="L19" i="3"/>
  <c r="L16" i="3"/>
  <c r="L182" i="3"/>
  <c r="L184" i="3"/>
  <c r="L139" i="3"/>
  <c r="L71" i="3"/>
  <c r="L73" i="3"/>
  <c r="L143" i="3"/>
  <c r="L77" i="3"/>
  <c r="L72" i="3"/>
  <c r="L74" i="3"/>
  <c r="L79" i="3"/>
  <c r="L147" i="3"/>
  <c r="L83" i="3"/>
  <c r="L85" i="3"/>
  <c r="L93" i="3"/>
  <c r="L97" i="3"/>
  <c r="L91" i="3"/>
  <c r="L89" i="3"/>
  <c r="L95" i="3"/>
  <c r="L100" i="3"/>
  <c r="L44" i="15"/>
  <c r="L43" i="15"/>
  <c r="L73" i="15"/>
  <c r="L15" i="15"/>
  <c r="L76" i="15"/>
  <c r="L56" i="15"/>
  <c r="L65" i="15"/>
  <c r="L32" i="15"/>
  <c r="L13" i="15"/>
  <c r="L17" i="15"/>
  <c r="L53" i="15"/>
  <c r="L54" i="15"/>
  <c r="L78" i="15"/>
  <c r="L20" i="15"/>
  <c r="L62" i="15"/>
  <c r="L27" i="15"/>
  <c r="L49" i="15"/>
  <c r="L5" i="15"/>
  <c r="L74" i="15"/>
  <c r="L50" i="15"/>
  <c r="L101" i="15"/>
  <c r="L12" i="15"/>
  <c r="L82" i="15"/>
  <c r="L37" i="15"/>
  <c r="L9" i="15"/>
  <c r="L99" i="15"/>
  <c r="L38" i="15"/>
  <c r="L21" i="15"/>
  <c r="L22" i="15"/>
  <c r="L11" i="15"/>
  <c r="L39" i="15"/>
  <c r="L40" i="15"/>
  <c r="L45" i="15"/>
  <c r="L4" i="15"/>
  <c r="L19" i="15"/>
  <c r="L80" i="15"/>
  <c r="L58" i="15"/>
  <c r="L85" i="15"/>
  <c r="L94" i="15"/>
  <c r="L36" i="15"/>
  <c r="L72" i="15"/>
  <c r="L86" i="15"/>
  <c r="L24" i="15"/>
  <c r="L63" i="15"/>
  <c r="L28" i="15"/>
  <c r="L29" i="15"/>
  <c r="L92" i="15"/>
  <c r="L18" i="15"/>
  <c r="L102" i="15"/>
  <c r="L66" i="15"/>
  <c r="L91" i="15"/>
  <c r="L14" i="15"/>
  <c r="L52" i="15"/>
  <c r="L55" i="15"/>
  <c r="L51" i="15"/>
  <c r="L75" i="15"/>
  <c r="L79" i="15"/>
  <c r="L81" i="15"/>
  <c r="L83" i="15"/>
  <c r="L87" i="15"/>
  <c r="L64" i="15"/>
  <c r="L67" i="15"/>
  <c r="L23" i="15"/>
  <c r="L89" i="15"/>
  <c r="L95" i="15"/>
  <c r="L70" i="15"/>
  <c r="L10" i="15"/>
  <c r="L33" i="15"/>
  <c r="L30" i="17"/>
  <c r="L29" i="17"/>
  <c r="L69" i="17"/>
  <c r="L37" i="17"/>
  <c r="L51" i="17"/>
  <c r="L35" i="17"/>
  <c r="L39" i="17"/>
  <c r="L11" i="17"/>
  <c r="L54" i="17"/>
  <c r="L12" i="17"/>
  <c r="L15" i="17"/>
  <c r="L59" i="17"/>
  <c r="L9" i="17"/>
  <c r="L3" i="17"/>
  <c r="L57" i="17"/>
  <c r="L40" i="17"/>
  <c r="L28" i="17"/>
  <c r="L32" i="17"/>
  <c r="L48" i="17"/>
  <c r="L52" i="17"/>
  <c r="L49" i="17"/>
  <c r="L55" i="17"/>
  <c r="L38" i="17"/>
  <c r="L58" i="17"/>
  <c r="L16" i="17"/>
  <c r="L53" i="17"/>
  <c r="L10" i="17"/>
  <c r="L50" i="17"/>
  <c r="L36" i="17"/>
  <c r="L70" i="17"/>
  <c r="L56" i="17"/>
  <c r="L17" i="17"/>
  <c r="L13" i="11"/>
  <c r="L53" i="11"/>
  <c r="L70" i="11"/>
  <c r="L85" i="11"/>
  <c r="L56" i="11"/>
  <c r="L22" i="11"/>
  <c r="L58" i="11"/>
  <c r="L68" i="11"/>
  <c r="L71" i="11"/>
  <c r="L17" i="11"/>
  <c r="L5" i="11"/>
  <c r="L65" i="11"/>
  <c r="L84" i="11"/>
  <c r="L55" i="11"/>
  <c r="L66" i="11"/>
  <c r="L14" i="11"/>
  <c r="L54" i="11"/>
  <c r="L4" i="11"/>
  <c r="L73" i="11"/>
  <c r="L25" i="11"/>
  <c r="L26" i="11"/>
  <c r="L60" i="11"/>
  <c r="L75" i="11"/>
  <c r="L10" i="11"/>
  <c r="L6" i="11"/>
  <c r="L51" i="11"/>
  <c r="L15" i="11"/>
  <c r="L18" i="11"/>
  <c r="L21" i="11"/>
  <c r="L59" i="11"/>
  <c r="L24" i="11"/>
  <c r="L74" i="11"/>
  <c r="L61" i="11"/>
  <c r="L12" i="11"/>
  <c r="L50" i="11"/>
  <c r="L52" i="11"/>
  <c r="L3" i="11"/>
  <c r="L69" i="11"/>
  <c r="L20" i="11"/>
  <c r="L33" i="13"/>
  <c r="L23" i="13"/>
  <c r="L38" i="13"/>
  <c r="L24" i="13"/>
  <c r="L27" i="13"/>
  <c r="L31" i="13"/>
  <c r="L21" i="13"/>
  <c r="L44" i="13"/>
  <c r="L28" i="13"/>
  <c r="L25" i="13"/>
  <c r="L42" i="13"/>
  <c r="L19" i="13"/>
  <c r="L34" i="13"/>
  <c r="L11" i="13"/>
  <c r="L39" i="13"/>
  <c r="L40" i="13"/>
  <c r="L12" i="13"/>
  <c r="L30" i="13"/>
  <c r="L7" i="13"/>
  <c r="L20" i="13"/>
  <c r="L41" i="13"/>
  <c r="L13" i="13"/>
  <c r="L17" i="13"/>
  <c r="L5" i="13"/>
  <c r="L6" i="13"/>
  <c r="L8" i="13"/>
  <c r="L36" i="13"/>
  <c r="L22" i="13"/>
  <c r="L43" i="13"/>
  <c r="L37" i="13"/>
  <c r="L14" i="13"/>
  <c r="L26" i="13"/>
  <c r="L4" i="13"/>
  <c r="L15" i="13"/>
  <c r="K22" i="19" l="1"/>
  <c r="J22" i="19"/>
  <c r="I22" i="19"/>
  <c r="F22" i="19"/>
  <c r="K21" i="19"/>
  <c r="J21" i="19"/>
  <c r="I21" i="19"/>
  <c r="F21" i="19"/>
  <c r="K6" i="19"/>
  <c r="J6" i="19"/>
  <c r="I6" i="19"/>
  <c r="F6" i="19"/>
  <c r="K20" i="19"/>
  <c r="J20" i="19"/>
  <c r="I20" i="19"/>
  <c r="F20" i="19"/>
  <c r="K47" i="19"/>
  <c r="J47" i="19"/>
  <c r="I47" i="19"/>
  <c r="F47" i="19"/>
  <c r="K59" i="19"/>
  <c r="J59" i="19"/>
  <c r="I59" i="19"/>
  <c r="F59" i="19"/>
  <c r="K58" i="19"/>
  <c r="J58" i="19"/>
  <c r="I58" i="19"/>
  <c r="F58" i="19"/>
  <c r="K5" i="19"/>
  <c r="J5" i="19"/>
  <c r="I5" i="19"/>
  <c r="F5" i="19"/>
  <c r="K57" i="19"/>
  <c r="J57" i="19"/>
  <c r="I57" i="19"/>
  <c r="F57" i="19"/>
  <c r="K46" i="19"/>
  <c r="J46" i="19"/>
  <c r="I46" i="19"/>
  <c r="F46" i="19"/>
  <c r="K19" i="19"/>
  <c r="J19" i="19"/>
  <c r="I19" i="19"/>
  <c r="F19" i="19"/>
  <c r="K18" i="19"/>
  <c r="J18" i="19"/>
  <c r="I18" i="19"/>
  <c r="F18" i="19"/>
  <c r="K4" i="19"/>
  <c r="J4" i="19"/>
  <c r="I4" i="19"/>
  <c r="F4" i="19"/>
  <c r="K45" i="19"/>
  <c r="J45" i="19"/>
  <c r="I45" i="19"/>
  <c r="F45" i="19"/>
  <c r="K17" i="19"/>
  <c r="J17" i="19"/>
  <c r="I17" i="19"/>
  <c r="F17" i="19"/>
  <c r="K44" i="19"/>
  <c r="J44" i="19"/>
  <c r="I44" i="19"/>
  <c r="F44" i="19"/>
  <c r="K16" i="19"/>
  <c r="J16" i="19"/>
  <c r="I16" i="19"/>
  <c r="F16" i="19"/>
  <c r="K15" i="19"/>
  <c r="J15" i="19"/>
  <c r="I15" i="19"/>
  <c r="F15" i="19"/>
  <c r="K43" i="19"/>
  <c r="J43" i="19"/>
  <c r="I43" i="19"/>
  <c r="F43" i="19"/>
  <c r="K56" i="19"/>
  <c r="J56" i="19"/>
  <c r="I56" i="19"/>
  <c r="F56" i="19"/>
  <c r="K14" i="19"/>
  <c r="J14" i="19"/>
  <c r="I14" i="19"/>
  <c r="F14" i="19"/>
  <c r="K42" i="19"/>
  <c r="J42" i="19"/>
  <c r="I42" i="19"/>
  <c r="F42" i="19"/>
  <c r="K13" i="19"/>
  <c r="J13" i="19"/>
  <c r="I13" i="19"/>
  <c r="F13" i="19"/>
  <c r="K41" i="19"/>
  <c r="J41" i="19"/>
  <c r="I41" i="19"/>
  <c r="F41" i="19"/>
  <c r="K12" i="19"/>
  <c r="J12" i="19"/>
  <c r="I12" i="19"/>
  <c r="F12" i="19"/>
  <c r="K11" i="19"/>
  <c r="J11" i="19"/>
  <c r="I11" i="19"/>
  <c r="F11" i="19"/>
  <c r="K40" i="19"/>
  <c r="J40" i="19"/>
  <c r="I40" i="19"/>
  <c r="F40" i="19"/>
  <c r="K39" i="19"/>
  <c r="J39" i="19"/>
  <c r="I39" i="19"/>
  <c r="F39" i="19"/>
  <c r="K55" i="19"/>
  <c r="J55" i="19"/>
  <c r="I55" i="19"/>
  <c r="F55" i="19"/>
  <c r="K38" i="19"/>
  <c r="J38" i="19"/>
  <c r="I38" i="19"/>
  <c r="F38" i="19"/>
  <c r="K54" i="19"/>
  <c r="J54" i="19"/>
  <c r="I54" i="19"/>
  <c r="F54" i="19"/>
  <c r="K53" i="19"/>
  <c r="J53" i="19"/>
  <c r="I53" i="19"/>
  <c r="F53" i="19"/>
  <c r="K10" i="19"/>
  <c r="J10" i="19"/>
  <c r="I10" i="19"/>
  <c r="F10" i="19"/>
  <c r="K9" i="19"/>
  <c r="J9" i="19"/>
  <c r="I9" i="19"/>
  <c r="F9" i="19"/>
  <c r="K3" i="19"/>
  <c r="J3" i="19"/>
  <c r="I3" i="19"/>
  <c r="F3" i="19"/>
  <c r="K52" i="19"/>
  <c r="J52" i="19"/>
  <c r="I52" i="19"/>
  <c r="F52" i="19"/>
  <c r="K26" i="21"/>
  <c r="J26" i="21"/>
  <c r="I26" i="21"/>
  <c r="F26" i="21"/>
  <c r="K15" i="21"/>
  <c r="J15" i="21"/>
  <c r="I15" i="21"/>
  <c r="F15" i="21"/>
  <c r="K4" i="21"/>
  <c r="J4" i="21"/>
  <c r="I4" i="21"/>
  <c r="F4" i="21"/>
  <c r="F44" i="21"/>
  <c r="K41" i="21"/>
  <c r="J41" i="21"/>
  <c r="I41" i="21"/>
  <c r="F41" i="21"/>
  <c r="K25" i="21"/>
  <c r="J25" i="21"/>
  <c r="I25" i="21"/>
  <c r="F25" i="21"/>
  <c r="K3" i="21"/>
  <c r="J3" i="21"/>
  <c r="I3" i="21"/>
  <c r="F3" i="21"/>
  <c r="K14" i="21"/>
  <c r="J14" i="21"/>
  <c r="I14" i="21"/>
  <c r="F14" i="21"/>
  <c r="K40" i="21"/>
  <c r="J40" i="21"/>
  <c r="I40" i="21"/>
  <c r="F40" i="21"/>
  <c r="K24" i="21"/>
  <c r="J24" i="21"/>
  <c r="I24" i="21"/>
  <c r="F24" i="21"/>
  <c r="K13" i="21"/>
  <c r="J13" i="21"/>
  <c r="I13" i="21"/>
  <c r="F13" i="21"/>
  <c r="K23" i="21"/>
  <c r="J23" i="21"/>
  <c r="I23" i="21"/>
  <c r="F23" i="21"/>
  <c r="K39" i="21"/>
  <c r="J39" i="21"/>
  <c r="I39" i="21"/>
  <c r="F39" i="21"/>
  <c r="K38" i="21"/>
  <c r="J38" i="21"/>
  <c r="I38" i="21"/>
  <c r="F38" i="21"/>
  <c r="K22" i="21"/>
  <c r="J22" i="21"/>
  <c r="I22" i="21"/>
  <c r="F22" i="21"/>
  <c r="K12" i="21"/>
  <c r="J12" i="21"/>
  <c r="I12" i="21"/>
  <c r="F12" i="21"/>
  <c r="K37" i="21"/>
  <c r="J37" i="21"/>
  <c r="I37" i="21"/>
  <c r="F37" i="21"/>
  <c r="K11" i="21"/>
  <c r="J11" i="21"/>
  <c r="I11" i="21"/>
  <c r="F11" i="21"/>
  <c r="K10" i="21"/>
  <c r="J10" i="21"/>
  <c r="F10" i="21"/>
  <c r="K9" i="21"/>
  <c r="J9" i="21"/>
  <c r="I9" i="21"/>
  <c r="F9" i="21"/>
  <c r="K36" i="21"/>
  <c r="J36" i="21"/>
  <c r="I36" i="21"/>
  <c r="F36" i="21"/>
  <c r="K8" i="21"/>
  <c r="J8" i="21"/>
  <c r="I8" i="21"/>
  <c r="F8" i="21"/>
  <c r="K21" i="21"/>
  <c r="J21" i="21"/>
  <c r="I21" i="21"/>
  <c r="F21" i="21"/>
  <c r="K35" i="21"/>
  <c r="J35" i="21"/>
  <c r="I35" i="21"/>
  <c r="F35" i="21"/>
  <c r="K7" i="21"/>
  <c r="J7" i="21"/>
  <c r="I7" i="21"/>
  <c r="F7" i="21"/>
  <c r="K6" i="21"/>
  <c r="J6" i="21"/>
  <c r="I6" i="21"/>
  <c r="F6" i="21"/>
  <c r="K34" i="21"/>
  <c r="J34" i="21"/>
  <c r="I34" i="21"/>
  <c r="F34" i="21"/>
  <c r="K5" i="21"/>
  <c r="J5" i="21"/>
  <c r="I5" i="21"/>
  <c r="F5" i="21"/>
  <c r="F14" i="9"/>
  <c r="F8" i="9"/>
  <c r="F9" i="9"/>
  <c r="F10" i="9"/>
  <c r="F4" i="9"/>
  <c r="F11" i="9"/>
  <c r="F18" i="9"/>
  <c r="F5" i="9"/>
  <c r="F12" i="9"/>
  <c r="F15" i="9"/>
  <c r="F6" i="9"/>
  <c r="F13" i="9"/>
  <c r="F3" i="9"/>
  <c r="F7" i="9"/>
  <c r="K13" i="9"/>
  <c r="J13" i="9"/>
  <c r="I13" i="9"/>
  <c r="K6" i="9"/>
  <c r="J6" i="9"/>
  <c r="I6" i="9"/>
  <c r="K15" i="9"/>
  <c r="J15" i="9"/>
  <c r="I15" i="9"/>
  <c r="K12" i="9"/>
  <c r="J12" i="9"/>
  <c r="I12" i="9"/>
  <c r="K5" i="9"/>
  <c r="J5" i="9"/>
  <c r="I5" i="9"/>
  <c r="K18" i="9"/>
  <c r="J18" i="9"/>
  <c r="I18" i="9"/>
  <c r="K11" i="9"/>
  <c r="J11" i="9"/>
  <c r="I11" i="9"/>
  <c r="K4" i="9"/>
  <c r="J4" i="9"/>
  <c r="I4" i="9"/>
  <c r="K10" i="9"/>
  <c r="J10" i="9"/>
  <c r="I10" i="9"/>
  <c r="K9" i="9"/>
  <c r="J9" i="9"/>
  <c r="I9" i="9"/>
  <c r="K8" i="9"/>
  <c r="J8" i="9"/>
  <c r="I8" i="9"/>
  <c r="F9" i="7"/>
  <c r="I9" i="7"/>
  <c r="J9" i="7"/>
  <c r="K9" i="7"/>
  <c r="K14" i="7"/>
  <c r="J14" i="7"/>
  <c r="I14" i="7"/>
  <c r="F14" i="7"/>
  <c r="K8" i="7"/>
  <c r="J8" i="7"/>
  <c r="I8" i="7"/>
  <c r="F8" i="7"/>
  <c r="K13" i="7"/>
  <c r="J13" i="7"/>
  <c r="I13" i="7"/>
  <c r="F13" i="7"/>
  <c r="K7" i="7"/>
  <c r="J7" i="7"/>
  <c r="I7" i="7"/>
  <c r="F7" i="7"/>
  <c r="K6" i="7"/>
  <c r="J6" i="7"/>
  <c r="I6" i="7"/>
  <c r="F6" i="7"/>
  <c r="K11" i="7"/>
  <c r="J11" i="7"/>
  <c r="I11" i="7"/>
  <c r="F11" i="7"/>
  <c r="K10" i="7"/>
  <c r="J10" i="7"/>
  <c r="I10" i="7"/>
  <c r="F10" i="7"/>
  <c r="K12" i="7"/>
  <c r="J12" i="7"/>
  <c r="I12" i="7"/>
  <c r="F12" i="7"/>
  <c r="K5" i="7"/>
  <c r="J5" i="7"/>
  <c r="I5" i="7"/>
  <c r="F5" i="7"/>
  <c r="K3" i="7"/>
  <c r="J3" i="7"/>
  <c r="I3" i="7"/>
  <c r="F3" i="7"/>
  <c r="K15" i="7"/>
  <c r="J15" i="7"/>
  <c r="I15" i="7"/>
  <c r="F15" i="7"/>
  <c r="L46" i="19" l="1"/>
  <c r="L19" i="19"/>
  <c r="L12" i="19"/>
  <c r="L11" i="19"/>
  <c r="L22" i="19"/>
  <c r="L9" i="19"/>
  <c r="L20" i="19"/>
  <c r="L52" i="19"/>
  <c r="L10" i="19"/>
  <c r="L4" i="19"/>
  <c r="L26" i="21"/>
  <c r="L25" i="21"/>
  <c r="L38" i="21"/>
  <c r="L14" i="21"/>
  <c r="L9" i="21"/>
  <c r="L15" i="21"/>
  <c r="L11" i="7"/>
  <c r="L9" i="7"/>
  <c r="L15" i="19"/>
  <c r="L56" i="19"/>
  <c r="L59" i="19"/>
  <c r="L55" i="19"/>
  <c r="L38" i="19"/>
  <c r="L45" i="19"/>
  <c r="L58" i="19"/>
  <c r="L54" i="19"/>
  <c r="L21" i="19"/>
  <c r="L3" i="19"/>
  <c r="L53" i="19"/>
  <c r="L17" i="19"/>
  <c r="L42" i="19"/>
  <c r="L14" i="19"/>
  <c r="L44" i="19"/>
  <c r="L43" i="19"/>
  <c r="L47" i="19"/>
  <c r="L39" i="19"/>
  <c r="L18" i="19"/>
  <c r="L57" i="19"/>
  <c r="L40" i="19"/>
  <c r="L13" i="19"/>
  <c r="L5" i="19"/>
  <c r="L41" i="19"/>
  <c r="L16" i="19"/>
  <c r="L6" i="19"/>
  <c r="L5" i="21"/>
  <c r="L6" i="21"/>
  <c r="L13" i="21"/>
  <c r="L35" i="21"/>
  <c r="L8" i="21"/>
  <c r="L12" i="21"/>
  <c r="L40" i="21"/>
  <c r="L36" i="21"/>
  <c r="L22" i="21"/>
  <c r="L24" i="21"/>
  <c r="L21" i="21"/>
  <c r="L37" i="21"/>
  <c r="L4" i="21"/>
  <c r="L7" i="21"/>
  <c r="L10" i="21"/>
  <c r="L11" i="21"/>
  <c r="L23" i="21"/>
  <c r="L41" i="21"/>
  <c r="L34" i="21"/>
  <c r="L39" i="21"/>
  <c r="L3" i="21"/>
  <c r="L9" i="9"/>
  <c r="L11" i="9"/>
  <c r="L13" i="9"/>
  <c r="L12" i="9"/>
  <c r="L5" i="9"/>
  <c r="L10" i="9"/>
  <c r="L18" i="9"/>
  <c r="L6" i="9"/>
  <c r="L8" i="9"/>
  <c r="L4" i="9"/>
  <c r="L15" i="9"/>
  <c r="L13" i="7"/>
  <c r="L15" i="7"/>
  <c r="L8" i="7"/>
  <c r="L5" i="7"/>
  <c r="L6" i="7"/>
  <c r="L14" i="7"/>
  <c r="L12" i="7"/>
  <c r="L3" i="7"/>
  <c r="L7" i="7"/>
  <c r="L10" i="7"/>
  <c r="D32" i="5"/>
  <c r="F18" i="5"/>
  <c r="I18" i="5"/>
  <c r="J18" i="5"/>
  <c r="K18" i="5"/>
  <c r="F9" i="5"/>
  <c r="I9" i="5"/>
  <c r="J9" i="5"/>
  <c r="K9" i="5"/>
  <c r="F10" i="5"/>
  <c r="I10" i="5"/>
  <c r="J10" i="5"/>
  <c r="K10" i="5"/>
  <c r="F11" i="5"/>
  <c r="I11" i="5"/>
  <c r="J11" i="5"/>
  <c r="K11" i="5"/>
  <c r="F27" i="5"/>
  <c r="I27" i="5"/>
  <c r="J27" i="5"/>
  <c r="K27" i="5"/>
  <c r="K8" i="5"/>
  <c r="J8" i="5"/>
  <c r="I8" i="5"/>
  <c r="F8" i="5"/>
  <c r="K3" i="5"/>
  <c r="J3" i="5"/>
  <c r="I3" i="5"/>
  <c r="F3" i="5"/>
  <c r="K7" i="5"/>
  <c r="J7" i="5"/>
  <c r="I7" i="5"/>
  <c r="F7" i="5"/>
  <c r="K17" i="5"/>
  <c r="J17" i="5"/>
  <c r="I17" i="5"/>
  <c r="F17" i="5"/>
  <c r="K16" i="5"/>
  <c r="J16" i="5"/>
  <c r="I16" i="5"/>
  <c r="F16" i="5"/>
  <c r="K26" i="5"/>
  <c r="J26" i="5"/>
  <c r="I26" i="5"/>
  <c r="F26" i="5"/>
  <c r="K15" i="5"/>
  <c r="J15" i="5"/>
  <c r="I15" i="5"/>
  <c r="F15" i="5"/>
  <c r="K25" i="5"/>
  <c r="J25" i="5"/>
  <c r="I25" i="5"/>
  <c r="F25" i="5"/>
  <c r="K24" i="5"/>
  <c r="J24" i="5"/>
  <c r="I24" i="5"/>
  <c r="F24" i="5"/>
  <c r="K23" i="5"/>
  <c r="J23" i="5"/>
  <c r="I23" i="5"/>
  <c r="F23" i="5"/>
  <c r="K14" i="5"/>
  <c r="J14" i="5"/>
  <c r="I14" i="5"/>
  <c r="F14" i="5"/>
  <c r="K22" i="5"/>
  <c r="J22" i="5"/>
  <c r="I22" i="5"/>
  <c r="F22" i="5"/>
  <c r="K6" i="5"/>
  <c r="J6" i="5"/>
  <c r="I6" i="5"/>
  <c r="F6" i="5"/>
  <c r="K21" i="5"/>
  <c r="J21" i="5"/>
  <c r="I21" i="5"/>
  <c r="F21" i="5"/>
  <c r="K20" i="5"/>
  <c r="J20" i="5"/>
  <c r="I20" i="5"/>
  <c r="F20" i="5"/>
  <c r="K13" i="5"/>
  <c r="J13" i="5"/>
  <c r="I13" i="5"/>
  <c r="F13" i="5"/>
  <c r="K5" i="5"/>
  <c r="J5" i="5"/>
  <c r="I5" i="5"/>
  <c r="F5" i="5"/>
  <c r="K19" i="5"/>
  <c r="J19" i="5"/>
  <c r="I19" i="5"/>
  <c r="F19" i="5"/>
  <c r="K4" i="5"/>
  <c r="J4" i="5"/>
  <c r="I4" i="5"/>
  <c r="F4" i="5"/>
  <c r="L11" i="5" l="1"/>
  <c r="L18" i="5"/>
  <c r="L27" i="5"/>
  <c r="L10" i="5"/>
  <c r="L9" i="5"/>
  <c r="L15" i="5"/>
  <c r="L17" i="5"/>
  <c r="L25" i="5"/>
  <c r="L3" i="5"/>
  <c r="L13" i="5"/>
  <c r="L22" i="5"/>
  <c r="L24" i="5"/>
  <c r="L26" i="5"/>
  <c r="L8" i="5"/>
  <c r="L6" i="5"/>
  <c r="L19" i="5"/>
  <c r="L5" i="5"/>
  <c r="L20" i="5"/>
  <c r="L21" i="5"/>
  <c r="L14" i="5"/>
  <c r="L23" i="5"/>
  <c r="L16" i="5"/>
  <c r="L4" i="5"/>
  <c r="L7" i="5"/>
  <c r="F4" i="7"/>
  <c r="I4" i="7"/>
  <c r="J4" i="7"/>
  <c r="K4" i="7"/>
  <c r="I14" i="9"/>
  <c r="J14" i="9"/>
  <c r="K14" i="9"/>
  <c r="I3" i="9"/>
  <c r="J3" i="9"/>
  <c r="K3" i="9"/>
  <c r="I7" i="9"/>
  <c r="J7" i="9"/>
  <c r="K7" i="9"/>
  <c r="F17" i="9"/>
  <c r="I17" i="9"/>
  <c r="J17" i="9"/>
  <c r="K17" i="9"/>
  <c r="L17" i="9" l="1"/>
  <c r="L7" i="9"/>
  <c r="L14" i="9"/>
  <c r="L3" i="9"/>
  <c r="L4" i="7"/>
  <c r="K30" i="21" l="1"/>
  <c r="J30" i="21"/>
  <c r="I30" i="21"/>
  <c r="F30" i="21"/>
  <c r="K19" i="21"/>
  <c r="J19" i="21"/>
  <c r="I19" i="21"/>
  <c r="F19" i="21"/>
  <c r="K18" i="21"/>
  <c r="J18" i="21"/>
  <c r="I18" i="21"/>
  <c r="F18" i="21"/>
  <c r="K32" i="21"/>
  <c r="J32" i="21"/>
  <c r="I32" i="21"/>
  <c r="F32" i="21"/>
  <c r="K20" i="21"/>
  <c r="J20" i="21"/>
  <c r="I20" i="21"/>
  <c r="F20" i="21"/>
  <c r="K31" i="21"/>
  <c r="J31" i="21"/>
  <c r="I31" i="21"/>
  <c r="F31" i="21"/>
  <c r="K29" i="21"/>
  <c r="J29" i="21"/>
  <c r="I29" i="21"/>
  <c r="F29" i="21"/>
  <c r="K17" i="21"/>
  <c r="J17" i="21"/>
  <c r="I17" i="21"/>
  <c r="F17" i="21"/>
  <c r="K31" i="19"/>
  <c r="J31" i="19"/>
  <c r="I31" i="19"/>
  <c r="F31" i="19"/>
  <c r="K30" i="19"/>
  <c r="J30" i="19"/>
  <c r="I30" i="19"/>
  <c r="F30" i="19"/>
  <c r="K29" i="19"/>
  <c r="J29" i="19"/>
  <c r="I29" i="19"/>
  <c r="F29" i="19"/>
  <c r="K28" i="19"/>
  <c r="J28" i="19"/>
  <c r="I28" i="19"/>
  <c r="F28" i="19"/>
  <c r="K26" i="19"/>
  <c r="J26" i="19"/>
  <c r="I26" i="19"/>
  <c r="F26" i="19"/>
  <c r="K65" i="19"/>
  <c r="J65" i="19"/>
  <c r="I65" i="19"/>
  <c r="K37" i="19"/>
  <c r="J37" i="19"/>
  <c r="I37" i="19"/>
  <c r="F37" i="19"/>
  <c r="K36" i="19"/>
  <c r="J36" i="19"/>
  <c r="I36" i="19"/>
  <c r="F36" i="19"/>
  <c r="K35" i="19"/>
  <c r="J35" i="19"/>
  <c r="I35" i="19"/>
  <c r="F35" i="19"/>
  <c r="K34" i="19"/>
  <c r="J34" i="19"/>
  <c r="I34" i="19"/>
  <c r="F34" i="19"/>
  <c r="K33" i="19"/>
  <c r="J33" i="19"/>
  <c r="I33" i="19"/>
  <c r="F33" i="19"/>
  <c r="K32" i="19"/>
  <c r="J32" i="19"/>
  <c r="I32" i="19"/>
  <c r="F32" i="19"/>
  <c r="K64" i="19"/>
  <c r="J64" i="19"/>
  <c r="I64" i="19"/>
  <c r="K25" i="19"/>
  <c r="J25" i="19"/>
  <c r="I25" i="19"/>
  <c r="F25" i="19"/>
  <c r="D111" i="15"/>
  <c r="K46" i="17"/>
  <c r="J46" i="17"/>
  <c r="I46" i="17"/>
  <c r="F46" i="17"/>
  <c r="K27" i="17"/>
  <c r="J27" i="17"/>
  <c r="I27" i="17"/>
  <c r="F27" i="17"/>
  <c r="K68" i="17"/>
  <c r="J68" i="17"/>
  <c r="I68" i="17"/>
  <c r="F68" i="17"/>
  <c r="K67" i="17"/>
  <c r="J67" i="17"/>
  <c r="I67" i="17"/>
  <c r="F67" i="17"/>
  <c r="K45" i="17"/>
  <c r="J45" i="17"/>
  <c r="I45" i="17"/>
  <c r="F45" i="17"/>
  <c r="K23" i="17"/>
  <c r="J23" i="17"/>
  <c r="I23" i="17"/>
  <c r="F23" i="17"/>
  <c r="K7" i="17"/>
  <c r="J7" i="17"/>
  <c r="I7" i="17"/>
  <c r="F7" i="17"/>
  <c r="K62" i="17"/>
  <c r="J62" i="17"/>
  <c r="I62" i="17"/>
  <c r="F62" i="17"/>
  <c r="K22" i="17"/>
  <c r="J22" i="17"/>
  <c r="I22" i="17"/>
  <c r="F22" i="17"/>
  <c r="K72" i="17"/>
  <c r="J72" i="17"/>
  <c r="I72" i="17"/>
  <c r="F72" i="17"/>
  <c r="K21" i="17"/>
  <c r="J21" i="17"/>
  <c r="I21" i="17"/>
  <c r="F21" i="17"/>
  <c r="K6" i="17"/>
  <c r="J6" i="17"/>
  <c r="I6" i="17"/>
  <c r="F6" i="17"/>
  <c r="K61" i="17"/>
  <c r="J61" i="17"/>
  <c r="I61" i="17"/>
  <c r="F61" i="17"/>
  <c r="L30" i="21" l="1"/>
  <c r="L68" i="17"/>
  <c r="L29" i="19"/>
  <c r="L36" i="19"/>
  <c r="L37" i="19"/>
  <c r="L28" i="19"/>
  <c r="L18" i="21"/>
  <c r="L19" i="21"/>
  <c r="L20" i="21"/>
  <c r="L32" i="21"/>
  <c r="L31" i="21"/>
  <c r="L17" i="21"/>
  <c r="L29" i="21"/>
  <c r="L65" i="19"/>
  <c r="L26" i="19"/>
  <c r="L31" i="19"/>
  <c r="L30" i="19"/>
  <c r="L35" i="19"/>
  <c r="L33" i="19"/>
  <c r="L34" i="19"/>
  <c r="L64" i="19"/>
  <c r="L25" i="19"/>
  <c r="L32" i="19"/>
  <c r="L27" i="17"/>
  <c r="L67" i="17"/>
  <c r="L46" i="17"/>
  <c r="L23" i="17"/>
  <c r="L45" i="17"/>
  <c r="L7" i="17"/>
  <c r="L61" i="17"/>
  <c r="L6" i="17"/>
  <c r="L21" i="17"/>
  <c r="L22" i="17"/>
  <c r="L62" i="17"/>
  <c r="L72" i="17"/>
  <c r="J217" i="3" l="1"/>
  <c r="G8" i="25" s="1"/>
  <c r="K8" i="25" s="1"/>
  <c r="J216" i="3"/>
  <c r="G7" i="25" s="1"/>
  <c r="K7" i="25" s="1"/>
  <c r="I12" i="5"/>
  <c r="F12" i="5"/>
  <c r="I18" i="13"/>
  <c r="F18" i="13"/>
  <c r="F49" i="11"/>
  <c r="I49" i="11"/>
  <c r="I48" i="11"/>
  <c r="I47" i="11"/>
  <c r="I46" i="11"/>
  <c r="I45" i="11"/>
  <c r="I44" i="11"/>
  <c r="I43" i="11"/>
  <c r="I42" i="11"/>
  <c r="I41" i="11"/>
  <c r="I40" i="11"/>
  <c r="I39" i="11"/>
  <c r="I83" i="11"/>
  <c r="I87" i="11"/>
  <c r="I38" i="11"/>
  <c r="I37" i="11"/>
  <c r="I36" i="11"/>
  <c r="I35" i="11"/>
  <c r="I88" i="11"/>
  <c r="I34" i="11"/>
  <c r="I86" i="11"/>
  <c r="I82" i="11"/>
  <c r="I9" i="11"/>
  <c r="I33" i="11"/>
  <c r="I81" i="11"/>
  <c r="I80" i="11"/>
  <c r="I8" i="11"/>
  <c r="I64" i="11"/>
  <c r="I32" i="11"/>
  <c r="I79" i="11"/>
  <c r="I31" i="11"/>
  <c r="I30" i="11"/>
  <c r="I78" i="11"/>
  <c r="I29" i="11"/>
  <c r="I7" i="11"/>
  <c r="I63" i="11"/>
  <c r="I28" i="11"/>
  <c r="I77" i="11"/>
  <c r="I76" i="11"/>
  <c r="I27" i="11"/>
  <c r="I62" i="11"/>
  <c r="F48" i="11"/>
  <c r="F47" i="11"/>
  <c r="F46" i="11"/>
  <c r="F45" i="11"/>
  <c r="F44" i="11"/>
  <c r="F43" i="11"/>
  <c r="F42" i="11"/>
  <c r="F41" i="11"/>
  <c r="F40" i="11"/>
  <c r="F39" i="11"/>
  <c r="F83" i="11"/>
  <c r="F87" i="11"/>
  <c r="F38" i="11"/>
  <c r="F37" i="11"/>
  <c r="F36" i="11"/>
  <c r="F35" i="11"/>
  <c r="F88" i="11"/>
  <c r="F34" i="11"/>
  <c r="F86" i="11"/>
  <c r="F82" i="11"/>
  <c r="F9" i="11"/>
  <c r="F33" i="11"/>
  <c r="F81" i="11"/>
  <c r="F80" i="11"/>
  <c r="F8" i="11"/>
  <c r="F64" i="11"/>
  <c r="F32" i="11"/>
  <c r="F79" i="11"/>
  <c r="F31" i="11"/>
  <c r="F30" i="11"/>
  <c r="F78" i="11"/>
  <c r="F29" i="11"/>
  <c r="F7" i="11"/>
  <c r="F63" i="11"/>
  <c r="F28" i="11"/>
  <c r="F77" i="11"/>
  <c r="F76" i="11"/>
  <c r="F27" i="11"/>
  <c r="F62" i="11"/>
  <c r="I23" i="3" l="1"/>
  <c r="F23" i="3"/>
  <c r="K82" i="11" l="1"/>
  <c r="J82" i="11"/>
  <c r="L82" i="11" l="1"/>
  <c r="D24" i="9" l="1"/>
  <c r="D23" i="9"/>
  <c r="K47" i="11"/>
  <c r="J47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83" i="11"/>
  <c r="J83" i="11"/>
  <c r="K87" i="11"/>
  <c r="J87" i="11"/>
  <c r="K38" i="11"/>
  <c r="J38" i="11"/>
  <c r="K37" i="11"/>
  <c r="J37" i="11"/>
  <c r="K36" i="11"/>
  <c r="J36" i="11"/>
  <c r="K35" i="11"/>
  <c r="J35" i="11"/>
  <c r="K88" i="11"/>
  <c r="J88" i="11"/>
  <c r="K34" i="11"/>
  <c r="J34" i="11"/>
  <c r="K86" i="11"/>
  <c r="J86" i="11"/>
  <c r="K9" i="11"/>
  <c r="J9" i="11"/>
  <c r="K33" i="11"/>
  <c r="J33" i="11"/>
  <c r="K81" i="11"/>
  <c r="J81" i="11"/>
  <c r="K80" i="11"/>
  <c r="J80" i="11"/>
  <c r="K32" i="11"/>
  <c r="J32" i="11"/>
  <c r="K79" i="11"/>
  <c r="J79" i="11"/>
  <c r="K31" i="11"/>
  <c r="J31" i="11"/>
  <c r="K30" i="11"/>
  <c r="J30" i="11"/>
  <c r="K78" i="11"/>
  <c r="J78" i="11"/>
  <c r="G189" i="23"/>
  <c r="E187" i="23"/>
  <c r="L40" i="11" l="1"/>
  <c r="F187" i="23"/>
  <c r="F214" i="3"/>
  <c r="L47" i="11"/>
  <c r="L42" i="11"/>
  <c r="L41" i="11"/>
  <c r="L88" i="11"/>
  <c r="L46" i="11"/>
  <c r="L36" i="11"/>
  <c r="L43" i="11"/>
  <c r="L45" i="11"/>
  <c r="L34" i="11"/>
  <c r="L38" i="11"/>
  <c r="L39" i="11"/>
  <c r="L37" i="11"/>
  <c r="L87" i="11"/>
  <c r="L83" i="11"/>
  <c r="L44" i="11"/>
  <c r="L79" i="11"/>
  <c r="L81" i="11"/>
  <c r="L86" i="11"/>
  <c r="L35" i="11"/>
  <c r="L80" i="11"/>
  <c r="L33" i="11"/>
  <c r="L9" i="11"/>
  <c r="L32" i="11"/>
  <c r="L31" i="11"/>
  <c r="L78" i="11"/>
  <c r="L30" i="11"/>
  <c r="E88" i="17" l="1"/>
  <c r="E87" i="17"/>
  <c r="E86" i="17"/>
  <c r="E85" i="17"/>
  <c r="E84" i="17"/>
  <c r="E83" i="17"/>
  <c r="J94" i="25" l="1"/>
  <c r="J93" i="25"/>
  <c r="J92" i="25"/>
  <c r="J91" i="25"/>
  <c r="J90" i="25"/>
  <c r="J89" i="25"/>
  <c r="J88" i="25"/>
  <c r="F88" i="25"/>
  <c r="E88" i="25"/>
  <c r="D88" i="25"/>
  <c r="J81" i="25"/>
  <c r="J74" i="25"/>
  <c r="J67" i="25"/>
  <c r="J60" i="25"/>
  <c r="J46" i="25"/>
  <c r="J39" i="25"/>
  <c r="J32" i="25"/>
  <c r="J25" i="25"/>
  <c r="J18" i="25"/>
  <c r="D90" i="25"/>
  <c r="J11" i="25"/>
  <c r="D89" i="25" l="1"/>
  <c r="E94" i="25"/>
  <c r="F91" i="25"/>
  <c r="F90" i="25"/>
  <c r="E93" i="25"/>
  <c r="F89" i="25"/>
  <c r="F93" i="25"/>
  <c r="D92" i="25"/>
  <c r="E92" i="25"/>
  <c r="E91" i="25"/>
  <c r="D91" i="25"/>
  <c r="D94" i="25"/>
  <c r="E89" i="25"/>
  <c r="E90" i="25"/>
  <c r="F94" i="25"/>
  <c r="F92" i="25"/>
  <c r="D93" i="25"/>
  <c r="J95" i="25"/>
  <c r="E95" i="25" l="1"/>
  <c r="D95" i="25"/>
  <c r="F95" i="25"/>
  <c r="H192" i="23" l="1"/>
  <c r="G192" i="23"/>
  <c r="E192" i="23"/>
  <c r="D192" i="23"/>
  <c r="H191" i="23"/>
  <c r="G191" i="23"/>
  <c r="E191" i="23"/>
  <c r="H190" i="23"/>
  <c r="G190" i="23"/>
  <c r="E190" i="23"/>
  <c r="D190" i="23"/>
  <c r="H189" i="23"/>
  <c r="D189" i="23"/>
  <c r="H188" i="23"/>
  <c r="G188" i="23"/>
  <c r="E188" i="23"/>
  <c r="D188" i="23"/>
  <c r="G187" i="23"/>
  <c r="F129" i="24" l="1"/>
  <c r="K125" i="24"/>
  <c r="K129" i="24"/>
  <c r="I127" i="24"/>
  <c r="I126" i="24"/>
  <c r="I128" i="24"/>
  <c r="F125" i="24"/>
  <c r="F127" i="24"/>
  <c r="K127" i="24"/>
  <c r="J129" i="24"/>
  <c r="F190" i="23"/>
  <c r="F192" i="23"/>
  <c r="J190" i="23"/>
  <c r="K188" i="23"/>
  <c r="K190" i="23"/>
  <c r="I188" i="23"/>
  <c r="I189" i="23"/>
  <c r="K192" i="23"/>
  <c r="I192" i="23"/>
  <c r="J188" i="23"/>
  <c r="K189" i="23"/>
  <c r="I190" i="23"/>
  <c r="I191" i="23"/>
  <c r="E193" i="23"/>
  <c r="F189" i="23"/>
  <c r="F188" i="23"/>
  <c r="F191" i="23"/>
  <c r="J126" i="24"/>
  <c r="K128" i="24"/>
  <c r="I129" i="24"/>
  <c r="F128" i="24"/>
  <c r="H130" i="24"/>
  <c r="F126" i="24"/>
  <c r="D130" i="24"/>
  <c r="K124" i="24"/>
  <c r="G130" i="24"/>
  <c r="J125" i="24"/>
  <c r="J127" i="24"/>
  <c r="J128" i="24"/>
  <c r="I124" i="24"/>
  <c r="K126" i="24"/>
  <c r="E130" i="24"/>
  <c r="J189" i="23"/>
  <c r="J191" i="23"/>
  <c r="G193" i="23"/>
  <c r="H193" i="23"/>
  <c r="D193" i="23"/>
  <c r="I187" i="23"/>
  <c r="K191" i="23"/>
  <c r="J192" i="23"/>
  <c r="K187" i="23"/>
  <c r="J187" i="23"/>
  <c r="H37" i="5"/>
  <c r="H36" i="5"/>
  <c r="H35" i="5"/>
  <c r="H34" i="5"/>
  <c r="H33" i="5"/>
  <c r="H32" i="5"/>
  <c r="G37" i="5"/>
  <c r="G36" i="5"/>
  <c r="G35" i="5"/>
  <c r="G34" i="5"/>
  <c r="G33" i="5"/>
  <c r="G32" i="5"/>
  <c r="E37" i="5"/>
  <c r="E36" i="5"/>
  <c r="E35" i="5"/>
  <c r="E34" i="5"/>
  <c r="E33" i="5"/>
  <c r="E32" i="5"/>
  <c r="D37" i="5"/>
  <c r="D36" i="5"/>
  <c r="D35" i="5"/>
  <c r="D34" i="5"/>
  <c r="D33" i="5"/>
  <c r="H25" i="7"/>
  <c r="H24" i="7"/>
  <c r="H23" i="7"/>
  <c r="H22" i="7"/>
  <c r="H21" i="7"/>
  <c r="H20" i="7"/>
  <c r="G25" i="7"/>
  <c r="G24" i="7"/>
  <c r="G23" i="7"/>
  <c r="G22" i="7"/>
  <c r="G21" i="7"/>
  <c r="G20" i="7"/>
  <c r="E25" i="7"/>
  <c r="E24" i="7"/>
  <c r="E23" i="7"/>
  <c r="E22" i="7"/>
  <c r="E21" i="7"/>
  <c r="E20" i="7"/>
  <c r="D25" i="7"/>
  <c r="D24" i="7"/>
  <c r="D23" i="7"/>
  <c r="D22" i="7"/>
  <c r="D21" i="7"/>
  <c r="D20" i="7"/>
  <c r="H28" i="9"/>
  <c r="G28" i="9"/>
  <c r="H27" i="9"/>
  <c r="G27" i="9"/>
  <c r="H26" i="9"/>
  <c r="G26" i="9"/>
  <c r="H25" i="9"/>
  <c r="G25" i="9"/>
  <c r="H24" i="9"/>
  <c r="G24" i="9"/>
  <c r="H23" i="9"/>
  <c r="G23" i="9"/>
  <c r="J23" i="9" s="1"/>
  <c r="G68" i="25" s="1"/>
  <c r="K68" i="25" s="1"/>
  <c r="E28" i="9"/>
  <c r="E27" i="9"/>
  <c r="E26" i="9"/>
  <c r="E25" i="9"/>
  <c r="E24" i="9"/>
  <c r="E23" i="9"/>
  <c r="D27" i="9"/>
  <c r="D26" i="9"/>
  <c r="D25" i="9"/>
  <c r="H56" i="21"/>
  <c r="H55" i="21"/>
  <c r="H54" i="21"/>
  <c r="H53" i="21"/>
  <c r="H52" i="21"/>
  <c r="H51" i="21"/>
  <c r="H132" i="24" s="1"/>
  <c r="G56" i="21"/>
  <c r="G55" i="21"/>
  <c r="G54" i="21"/>
  <c r="G53" i="21"/>
  <c r="G52" i="21"/>
  <c r="G51" i="21"/>
  <c r="E56" i="21"/>
  <c r="E137" i="24" s="1"/>
  <c r="E55" i="21"/>
  <c r="E54" i="21"/>
  <c r="E53" i="21"/>
  <c r="E52" i="21"/>
  <c r="E133" i="24" s="1"/>
  <c r="D56" i="21"/>
  <c r="D55" i="21"/>
  <c r="D54" i="21"/>
  <c r="D53" i="21"/>
  <c r="D52" i="21"/>
  <c r="H85" i="19"/>
  <c r="H137" i="24" s="1"/>
  <c r="G85" i="19"/>
  <c r="D85" i="19"/>
  <c r="D137" i="24" s="1"/>
  <c r="H84" i="19"/>
  <c r="H136" i="24" s="1"/>
  <c r="G84" i="19"/>
  <c r="E84" i="19"/>
  <c r="E136" i="24" s="1"/>
  <c r="D84" i="19"/>
  <c r="H83" i="19"/>
  <c r="G83" i="19"/>
  <c r="E83" i="19"/>
  <c r="E135" i="24" s="1"/>
  <c r="D83" i="19"/>
  <c r="H82" i="19"/>
  <c r="G82" i="19"/>
  <c r="E82" i="19"/>
  <c r="D82" i="19"/>
  <c r="H81" i="19"/>
  <c r="H133" i="24" s="1"/>
  <c r="G81" i="19"/>
  <c r="D81" i="19"/>
  <c r="G80" i="19"/>
  <c r="E80" i="19"/>
  <c r="E132" i="24" s="1"/>
  <c r="D80" i="19"/>
  <c r="D132" i="24" s="1"/>
  <c r="K63" i="19"/>
  <c r="J63" i="19"/>
  <c r="K62" i="19"/>
  <c r="J62" i="19"/>
  <c r="K24" i="19"/>
  <c r="J24" i="19"/>
  <c r="I63" i="19"/>
  <c r="I62" i="19"/>
  <c r="I24" i="19"/>
  <c r="F62" i="19"/>
  <c r="F24" i="19"/>
  <c r="H54" i="13"/>
  <c r="H53" i="13"/>
  <c r="H52" i="13"/>
  <c r="H51" i="13"/>
  <c r="H50" i="13"/>
  <c r="H49" i="13"/>
  <c r="G54" i="13"/>
  <c r="G53" i="13"/>
  <c r="G52" i="13"/>
  <c r="G51" i="13"/>
  <c r="G50" i="13"/>
  <c r="G49" i="13"/>
  <c r="E54" i="13"/>
  <c r="E53" i="13"/>
  <c r="E52" i="13"/>
  <c r="E51" i="13"/>
  <c r="E50" i="13"/>
  <c r="E49" i="13"/>
  <c r="D54" i="13"/>
  <c r="D53" i="13"/>
  <c r="D52" i="13"/>
  <c r="D51" i="13"/>
  <c r="D50" i="13"/>
  <c r="G136" i="24" l="1"/>
  <c r="G137" i="24"/>
  <c r="H135" i="24"/>
  <c r="D134" i="24"/>
  <c r="D133" i="24"/>
  <c r="G133" i="24"/>
  <c r="G134" i="24"/>
  <c r="G135" i="24"/>
  <c r="G132" i="24"/>
  <c r="D135" i="24"/>
  <c r="D136" i="24"/>
  <c r="H134" i="24"/>
  <c r="E134" i="24"/>
  <c r="G14" i="25"/>
  <c r="K14" i="25" s="1"/>
  <c r="H15" i="25"/>
  <c r="N15" i="25" s="1"/>
  <c r="G17" i="25"/>
  <c r="K17" i="25" s="1"/>
  <c r="H13" i="25"/>
  <c r="L13" i="25" s="1"/>
  <c r="H14" i="25"/>
  <c r="L14" i="25" s="1"/>
  <c r="G15" i="25"/>
  <c r="K15" i="25" s="1"/>
  <c r="G12" i="25"/>
  <c r="K12" i="25" s="1"/>
  <c r="G16" i="25"/>
  <c r="K16" i="25" s="1"/>
  <c r="G13" i="25"/>
  <c r="K13" i="25" s="1"/>
  <c r="H12" i="25"/>
  <c r="N12" i="25" s="1"/>
  <c r="H48" i="25"/>
  <c r="N48" i="25" s="1"/>
  <c r="G51" i="25"/>
  <c r="K51" i="25" s="1"/>
  <c r="H47" i="25"/>
  <c r="N47" i="25" s="1"/>
  <c r="H49" i="25"/>
  <c r="N49" i="25" s="1"/>
  <c r="G48" i="25"/>
  <c r="K48" i="25" s="1"/>
  <c r="H50" i="25"/>
  <c r="N50" i="25" s="1"/>
  <c r="G50" i="25"/>
  <c r="K50" i="25" s="1"/>
  <c r="G52" i="25"/>
  <c r="K52" i="25" s="1"/>
  <c r="G47" i="25"/>
  <c r="K47" i="25" s="1"/>
  <c r="G49" i="25"/>
  <c r="K49" i="25" s="1"/>
  <c r="K52" i="13"/>
  <c r="H43" i="25" s="1"/>
  <c r="J54" i="13"/>
  <c r="G45" i="25" s="1"/>
  <c r="K45" i="25" s="1"/>
  <c r="J27" i="9"/>
  <c r="G72" i="25" s="1"/>
  <c r="K72" i="25" s="1"/>
  <c r="K28" i="9"/>
  <c r="K24" i="9"/>
  <c r="H69" i="25" s="1"/>
  <c r="K25" i="7"/>
  <c r="K23" i="7"/>
  <c r="H78" i="25" s="1"/>
  <c r="K36" i="5"/>
  <c r="K37" i="5"/>
  <c r="D38" i="5"/>
  <c r="F37" i="5"/>
  <c r="K56" i="21"/>
  <c r="I56" i="21"/>
  <c r="L24" i="19"/>
  <c r="L63" i="19"/>
  <c r="J35" i="5"/>
  <c r="G85" i="25" s="1"/>
  <c r="K85" i="25" s="1"/>
  <c r="K32" i="5"/>
  <c r="H82" i="25" s="1"/>
  <c r="K33" i="5"/>
  <c r="H83" i="25" s="1"/>
  <c r="F33" i="5"/>
  <c r="K24" i="7"/>
  <c r="K21" i="7"/>
  <c r="H76" i="25" s="1"/>
  <c r="I20" i="7"/>
  <c r="I24" i="7"/>
  <c r="K50" i="13"/>
  <c r="H41" i="25" s="1"/>
  <c r="J25" i="9"/>
  <c r="G70" i="25" s="1"/>
  <c r="K70" i="25" s="1"/>
  <c r="I28" i="9"/>
  <c r="K34" i="5"/>
  <c r="H84" i="25" s="1"/>
  <c r="J32" i="5"/>
  <c r="G82" i="25" s="1"/>
  <c r="K82" i="25" s="1"/>
  <c r="J36" i="5"/>
  <c r="G86" i="25" s="1"/>
  <c r="K86" i="25" s="1"/>
  <c r="F34" i="5"/>
  <c r="I34" i="5"/>
  <c r="F20" i="7"/>
  <c r="F24" i="7"/>
  <c r="K53" i="13"/>
  <c r="J52" i="13"/>
  <c r="G43" i="25" s="1"/>
  <c r="K43" i="25" s="1"/>
  <c r="J51" i="13"/>
  <c r="G42" i="25" s="1"/>
  <c r="K42" i="25" s="1"/>
  <c r="K49" i="13"/>
  <c r="H40" i="25" s="1"/>
  <c r="K54" i="13"/>
  <c r="I54" i="13"/>
  <c r="I52" i="13"/>
  <c r="I21" i="7"/>
  <c r="I25" i="7"/>
  <c r="I24" i="9"/>
  <c r="K23" i="9"/>
  <c r="H68" i="25" s="1"/>
  <c r="K27" i="9"/>
  <c r="F26" i="9"/>
  <c r="K25" i="9"/>
  <c r="H70" i="25" s="1"/>
  <c r="I23" i="9"/>
  <c r="I25" i="9"/>
  <c r="I27" i="9"/>
  <c r="F24" i="9"/>
  <c r="F28" i="9"/>
  <c r="K26" i="9"/>
  <c r="H71" i="25" s="1"/>
  <c r="F25" i="9"/>
  <c r="I26" i="9"/>
  <c r="J24" i="9"/>
  <c r="G69" i="25" s="1"/>
  <c r="K69" i="25" s="1"/>
  <c r="J26" i="9"/>
  <c r="G71" i="25" s="1"/>
  <c r="K71" i="25" s="1"/>
  <c r="F23" i="9"/>
  <c r="F27" i="9"/>
  <c r="J28" i="9"/>
  <c r="G73" i="25" s="1"/>
  <c r="K73" i="25" s="1"/>
  <c r="I49" i="13"/>
  <c r="I53" i="13"/>
  <c r="I22" i="7"/>
  <c r="I130" i="24"/>
  <c r="L129" i="24"/>
  <c r="F193" i="23"/>
  <c r="F23" i="7"/>
  <c r="I23" i="7"/>
  <c r="J23" i="7"/>
  <c r="G78" i="25" s="1"/>
  <c r="K78" i="25" s="1"/>
  <c r="F21" i="7"/>
  <c r="F25" i="7"/>
  <c r="J25" i="7"/>
  <c r="G80" i="25" s="1"/>
  <c r="K80" i="25" s="1"/>
  <c r="F22" i="7"/>
  <c r="J24" i="7"/>
  <c r="G79" i="25" s="1"/>
  <c r="K79" i="25" s="1"/>
  <c r="J21" i="7"/>
  <c r="G76" i="25" s="1"/>
  <c r="K76" i="25" s="1"/>
  <c r="I85" i="19"/>
  <c r="I55" i="21"/>
  <c r="I51" i="21"/>
  <c r="F51" i="21"/>
  <c r="F55" i="21"/>
  <c r="K54" i="21"/>
  <c r="H64" i="25" s="1"/>
  <c r="F54" i="21"/>
  <c r="I54" i="21"/>
  <c r="F52" i="21"/>
  <c r="F56" i="21"/>
  <c r="I52" i="21"/>
  <c r="J56" i="21"/>
  <c r="G66" i="25" s="1"/>
  <c r="K66" i="25" s="1"/>
  <c r="F53" i="21"/>
  <c r="I53" i="21"/>
  <c r="K55" i="21"/>
  <c r="J33" i="5"/>
  <c r="G83" i="25" s="1"/>
  <c r="K83" i="25" s="1"/>
  <c r="J37" i="5"/>
  <c r="G87" i="25" s="1"/>
  <c r="K87" i="25" s="1"/>
  <c r="I35" i="5"/>
  <c r="K35" i="5"/>
  <c r="H85" i="25" s="1"/>
  <c r="I32" i="5"/>
  <c r="I36" i="5"/>
  <c r="F35" i="5"/>
  <c r="I33" i="5"/>
  <c r="I37" i="5"/>
  <c r="F32" i="5"/>
  <c r="F36" i="5"/>
  <c r="J34" i="5"/>
  <c r="G84" i="25" s="1"/>
  <c r="K84" i="25" s="1"/>
  <c r="I50" i="13"/>
  <c r="J50" i="13"/>
  <c r="G41" i="25" s="1"/>
  <c r="K41" i="25" s="1"/>
  <c r="K51" i="13"/>
  <c r="H42" i="25" s="1"/>
  <c r="J53" i="13"/>
  <c r="G44" i="25" s="1"/>
  <c r="K44" i="25" s="1"/>
  <c r="F50" i="13"/>
  <c r="F51" i="13"/>
  <c r="I51" i="13"/>
  <c r="F54" i="13"/>
  <c r="F52" i="13"/>
  <c r="F53" i="13"/>
  <c r="L190" i="23"/>
  <c r="L192" i="23"/>
  <c r="L189" i="23"/>
  <c r="L188" i="23"/>
  <c r="K193" i="23"/>
  <c r="F130" i="24"/>
  <c r="L128" i="24"/>
  <c r="L127" i="24"/>
  <c r="K130" i="24"/>
  <c r="L125" i="24"/>
  <c r="L62" i="19"/>
  <c r="K85" i="19"/>
  <c r="K137" i="24" s="1"/>
  <c r="K84" i="19"/>
  <c r="F83" i="19"/>
  <c r="F135" i="24" s="1"/>
  <c r="F84" i="19"/>
  <c r="F85" i="19"/>
  <c r="J81" i="19"/>
  <c r="G55" i="25" s="1"/>
  <c r="K55" i="25" s="1"/>
  <c r="J82" i="19"/>
  <c r="G56" i="25" s="1"/>
  <c r="K56" i="25" s="1"/>
  <c r="J85" i="19"/>
  <c r="G59" i="25" s="1"/>
  <c r="K59" i="25" s="1"/>
  <c r="K83" i="19"/>
  <c r="H57" i="25" s="1"/>
  <c r="I83" i="19"/>
  <c r="I84" i="19"/>
  <c r="J130" i="24"/>
  <c r="L124" i="24"/>
  <c r="L126" i="24"/>
  <c r="I193" i="23"/>
  <c r="L191" i="23"/>
  <c r="J193" i="23"/>
  <c r="L187" i="23"/>
  <c r="H38" i="5"/>
  <c r="G38" i="5"/>
  <c r="E38" i="5"/>
  <c r="K22" i="7"/>
  <c r="H77" i="25" s="1"/>
  <c r="H26" i="7"/>
  <c r="K20" i="7"/>
  <c r="H75" i="25" s="1"/>
  <c r="J22" i="7"/>
  <c r="G77" i="25" s="1"/>
  <c r="K77" i="25" s="1"/>
  <c r="G26" i="7"/>
  <c r="E26" i="7"/>
  <c r="D26" i="7"/>
  <c r="J20" i="7"/>
  <c r="G75" i="25" s="1"/>
  <c r="K75" i="25" s="1"/>
  <c r="H29" i="9"/>
  <c r="G29" i="9"/>
  <c r="E29" i="9"/>
  <c r="D29" i="9"/>
  <c r="J55" i="21"/>
  <c r="G65" i="25" s="1"/>
  <c r="K65" i="25" s="1"/>
  <c r="J54" i="21"/>
  <c r="G64" i="25" s="1"/>
  <c r="K64" i="25" s="1"/>
  <c r="K52" i="21"/>
  <c r="H62" i="25" s="1"/>
  <c r="K53" i="21"/>
  <c r="H63" i="25" s="1"/>
  <c r="H57" i="21"/>
  <c r="J52" i="21"/>
  <c r="G62" i="25" s="1"/>
  <c r="K62" i="25" s="1"/>
  <c r="J53" i="21"/>
  <c r="G63" i="25" s="1"/>
  <c r="K63" i="25" s="1"/>
  <c r="G57" i="21"/>
  <c r="E57" i="21"/>
  <c r="K51" i="21"/>
  <c r="H61" i="25" s="1"/>
  <c r="D57" i="21"/>
  <c r="J51" i="21"/>
  <c r="G61" i="25" s="1"/>
  <c r="K61" i="25" s="1"/>
  <c r="F81" i="19"/>
  <c r="J83" i="19"/>
  <c r="G57" i="25" s="1"/>
  <c r="K57" i="25" s="1"/>
  <c r="I81" i="19"/>
  <c r="I133" i="24" s="1"/>
  <c r="I82" i="19"/>
  <c r="J84" i="19"/>
  <c r="G58" i="25" s="1"/>
  <c r="K58" i="25" s="1"/>
  <c r="F82" i="19"/>
  <c r="I80" i="19"/>
  <c r="I132" i="24" s="1"/>
  <c r="F80" i="19"/>
  <c r="D86" i="19"/>
  <c r="K81" i="19"/>
  <c r="H55" i="25" s="1"/>
  <c r="K82" i="19"/>
  <c r="H56" i="25" s="1"/>
  <c r="H86" i="19"/>
  <c r="K80" i="19"/>
  <c r="H54" i="25" s="1"/>
  <c r="G86" i="19"/>
  <c r="J80" i="19"/>
  <c r="G54" i="25" s="1"/>
  <c r="K54" i="25" s="1"/>
  <c r="E86" i="19"/>
  <c r="H55" i="13"/>
  <c r="G55" i="13"/>
  <c r="E55" i="13"/>
  <c r="F132" i="24" l="1"/>
  <c r="F134" i="24"/>
  <c r="F133" i="24"/>
  <c r="F136" i="24"/>
  <c r="G138" i="24"/>
  <c r="K136" i="24"/>
  <c r="I136" i="24"/>
  <c r="D138" i="24"/>
  <c r="I135" i="24"/>
  <c r="L15" i="25"/>
  <c r="J132" i="24"/>
  <c r="E138" i="24"/>
  <c r="H138" i="24"/>
  <c r="I134" i="24"/>
  <c r="F137" i="24"/>
  <c r="I137" i="24"/>
  <c r="L49" i="25"/>
  <c r="J133" i="24"/>
  <c r="J136" i="24"/>
  <c r="J135" i="24"/>
  <c r="J134" i="24"/>
  <c r="J137" i="24"/>
  <c r="K135" i="24"/>
  <c r="K134" i="24"/>
  <c r="L12" i="25"/>
  <c r="I16" i="25"/>
  <c r="M16" i="25" s="1"/>
  <c r="I17" i="25"/>
  <c r="M17" i="25" s="1"/>
  <c r="N13" i="25"/>
  <c r="H18" i="25"/>
  <c r="N18" i="25" s="1"/>
  <c r="N14" i="25"/>
  <c r="G18" i="25"/>
  <c r="K18" i="25" s="1"/>
  <c r="I13" i="25"/>
  <c r="M13" i="25" s="1"/>
  <c r="I15" i="25"/>
  <c r="M15" i="25" s="1"/>
  <c r="I14" i="25"/>
  <c r="M14" i="25" s="1"/>
  <c r="I12" i="25"/>
  <c r="M12" i="25" s="1"/>
  <c r="L47" i="25"/>
  <c r="K132" i="24"/>
  <c r="K133" i="24"/>
  <c r="H53" i="25"/>
  <c r="N53" i="25" s="1"/>
  <c r="L48" i="25"/>
  <c r="L50" i="25"/>
  <c r="I51" i="25"/>
  <c r="M51" i="25" s="1"/>
  <c r="G53" i="25"/>
  <c r="K53" i="25" s="1"/>
  <c r="I52" i="25"/>
  <c r="M52" i="25" s="1"/>
  <c r="I47" i="25"/>
  <c r="M47" i="25" s="1"/>
  <c r="I50" i="25"/>
  <c r="M50" i="25" s="1"/>
  <c r="I48" i="25"/>
  <c r="M48" i="25" s="1"/>
  <c r="I49" i="25"/>
  <c r="M49" i="25" s="1"/>
  <c r="L57" i="25"/>
  <c r="N57" i="25"/>
  <c r="L56" i="25"/>
  <c r="N56" i="25"/>
  <c r="L62" i="25"/>
  <c r="N62" i="25"/>
  <c r="L75" i="25"/>
  <c r="N75" i="25"/>
  <c r="L70" i="25"/>
  <c r="N70" i="25"/>
  <c r="L84" i="25"/>
  <c r="N84" i="25"/>
  <c r="L78" i="25"/>
  <c r="N78" i="25"/>
  <c r="L55" i="25"/>
  <c r="N55" i="25"/>
  <c r="L61" i="25"/>
  <c r="N61" i="25"/>
  <c r="N85" i="25"/>
  <c r="L85" i="25"/>
  <c r="L83" i="25"/>
  <c r="N83" i="25"/>
  <c r="L63" i="25"/>
  <c r="N63" i="25"/>
  <c r="L68" i="25"/>
  <c r="N68" i="25"/>
  <c r="L41" i="25"/>
  <c r="N41" i="25"/>
  <c r="L54" i="25"/>
  <c r="N54" i="25"/>
  <c r="N77" i="25"/>
  <c r="L77" i="25"/>
  <c r="L42" i="25"/>
  <c r="N42" i="25"/>
  <c r="L64" i="25"/>
  <c r="N64" i="25"/>
  <c r="L71" i="25"/>
  <c r="N71" i="25"/>
  <c r="L40" i="25"/>
  <c r="N40" i="25"/>
  <c r="L76" i="25"/>
  <c r="N76" i="25"/>
  <c r="L82" i="25"/>
  <c r="N82" i="25"/>
  <c r="N69" i="25"/>
  <c r="L69" i="25"/>
  <c r="L43" i="25"/>
  <c r="N43" i="25"/>
  <c r="L18" i="25"/>
  <c r="H60" i="25"/>
  <c r="I58" i="25"/>
  <c r="M58" i="25" s="1"/>
  <c r="G60" i="25"/>
  <c r="K60" i="25" s="1"/>
  <c r="I59" i="25"/>
  <c r="M59" i="25" s="1"/>
  <c r="H67" i="25"/>
  <c r="I65" i="25"/>
  <c r="M65" i="25" s="1"/>
  <c r="G67" i="25"/>
  <c r="K67" i="25" s="1"/>
  <c r="I66" i="25"/>
  <c r="M66" i="25" s="1"/>
  <c r="I86" i="25"/>
  <c r="M86" i="25" s="1"/>
  <c r="I87" i="25"/>
  <c r="M87" i="25" s="1"/>
  <c r="G81" i="25"/>
  <c r="K81" i="25" s="1"/>
  <c r="I80" i="25"/>
  <c r="M80" i="25" s="1"/>
  <c r="I79" i="25"/>
  <c r="M79" i="25" s="1"/>
  <c r="H81" i="25"/>
  <c r="I73" i="25"/>
  <c r="M73" i="25" s="1"/>
  <c r="H74" i="25"/>
  <c r="I72" i="25"/>
  <c r="M72" i="25" s="1"/>
  <c r="G74" i="25"/>
  <c r="K74" i="25" s="1"/>
  <c r="H46" i="25"/>
  <c r="I45" i="25"/>
  <c r="M45" i="25" s="1"/>
  <c r="I44" i="25"/>
  <c r="M44" i="25" s="1"/>
  <c r="L23" i="7"/>
  <c r="I78" i="25" s="1"/>
  <c r="M78" i="25" s="1"/>
  <c r="L27" i="9"/>
  <c r="L52" i="13"/>
  <c r="I43" i="25" s="1"/>
  <c r="M43" i="25" s="1"/>
  <c r="K38" i="5"/>
  <c r="L36" i="5"/>
  <c r="L34" i="5"/>
  <c r="I84" i="25" s="1"/>
  <c r="M84" i="25" s="1"/>
  <c r="L23" i="9"/>
  <c r="I68" i="25" s="1"/>
  <c r="M68" i="25" s="1"/>
  <c r="L53" i="13"/>
  <c r="L35" i="5"/>
  <c r="I85" i="25" s="1"/>
  <c r="M85" i="25" s="1"/>
  <c r="L32" i="5"/>
  <c r="I82" i="25" s="1"/>
  <c r="M82" i="25" s="1"/>
  <c r="L37" i="5"/>
  <c r="L33" i="5"/>
  <c r="I83" i="25" s="1"/>
  <c r="M83" i="25" s="1"/>
  <c r="I38" i="5"/>
  <c r="L54" i="13"/>
  <c r="L50" i="13"/>
  <c r="I41" i="25" s="1"/>
  <c r="M41" i="25" s="1"/>
  <c r="K55" i="13"/>
  <c r="I26" i="7"/>
  <c r="I29" i="9"/>
  <c r="K29" i="9"/>
  <c r="L25" i="9"/>
  <c r="I70" i="25" s="1"/>
  <c r="M70" i="25" s="1"/>
  <c r="L24" i="9"/>
  <c r="I69" i="25" s="1"/>
  <c r="M69" i="25" s="1"/>
  <c r="F29" i="9"/>
  <c r="J29" i="9"/>
  <c r="L28" i="9"/>
  <c r="L26" i="9"/>
  <c r="I71" i="25" s="1"/>
  <c r="M71" i="25" s="1"/>
  <c r="L51" i="13"/>
  <c r="I42" i="25" s="1"/>
  <c r="M42" i="25" s="1"/>
  <c r="I55" i="13"/>
  <c r="L21" i="7"/>
  <c r="I76" i="25" s="1"/>
  <c r="M76" i="25" s="1"/>
  <c r="L24" i="7"/>
  <c r="F26" i="7"/>
  <c r="L25" i="7"/>
  <c r="L22" i="7"/>
  <c r="I77" i="25" s="1"/>
  <c r="M77" i="25" s="1"/>
  <c r="K26" i="7"/>
  <c r="L53" i="21"/>
  <c r="I63" i="25" s="1"/>
  <c r="M63" i="25" s="1"/>
  <c r="L56" i="21"/>
  <c r="I57" i="21"/>
  <c r="F57" i="21"/>
  <c r="L52" i="21"/>
  <c r="I62" i="25" s="1"/>
  <c r="M62" i="25" s="1"/>
  <c r="L55" i="21"/>
  <c r="L54" i="21"/>
  <c r="I64" i="25" s="1"/>
  <c r="M64" i="25" s="1"/>
  <c r="F38" i="5"/>
  <c r="J38" i="5"/>
  <c r="L193" i="23"/>
  <c r="L85" i="19"/>
  <c r="I86" i="19"/>
  <c r="L81" i="19"/>
  <c r="I55" i="25" s="1"/>
  <c r="M55" i="25" s="1"/>
  <c r="L83" i="19"/>
  <c r="I57" i="25" s="1"/>
  <c r="M57" i="25" s="1"/>
  <c r="L82" i="19"/>
  <c r="I56" i="25" s="1"/>
  <c r="M56" i="25" s="1"/>
  <c r="F86" i="19"/>
  <c r="L84" i="19"/>
  <c r="L130" i="24"/>
  <c r="L20" i="7"/>
  <c r="I75" i="25" s="1"/>
  <c r="M75" i="25" s="1"/>
  <c r="J26" i="7"/>
  <c r="J57" i="21"/>
  <c r="K57" i="21"/>
  <c r="L51" i="21"/>
  <c r="I61" i="25" s="1"/>
  <c r="M61" i="25" s="1"/>
  <c r="J86" i="19"/>
  <c r="K86" i="19"/>
  <c r="L80" i="19"/>
  <c r="I54" i="25" s="1"/>
  <c r="M54" i="25" s="1"/>
  <c r="D49" i="13"/>
  <c r="H98" i="11"/>
  <c r="H97" i="11"/>
  <c r="H96" i="11"/>
  <c r="H95" i="11"/>
  <c r="H94" i="11"/>
  <c r="H93" i="11"/>
  <c r="G97" i="11"/>
  <c r="G96" i="11"/>
  <c r="G95" i="11"/>
  <c r="G94" i="11"/>
  <c r="E98" i="11"/>
  <c r="E96" i="11"/>
  <c r="E95" i="11"/>
  <c r="E93" i="11"/>
  <c r="D97" i="11"/>
  <c r="D96" i="11"/>
  <c r="D95" i="11"/>
  <c r="F138" i="24" l="1"/>
  <c r="L136" i="24"/>
  <c r="I138" i="24"/>
  <c r="J138" i="24"/>
  <c r="L137" i="24"/>
  <c r="L135" i="24"/>
  <c r="L134" i="24"/>
  <c r="I18" i="25"/>
  <c r="M18" i="25" s="1"/>
  <c r="L53" i="25"/>
  <c r="K138" i="24"/>
  <c r="L132" i="24"/>
  <c r="L133" i="24"/>
  <c r="I53" i="25"/>
  <c r="M53" i="25" s="1"/>
  <c r="L74" i="25"/>
  <c r="N74" i="25"/>
  <c r="L46" i="25"/>
  <c r="N46" i="25"/>
  <c r="N81" i="25"/>
  <c r="L81" i="25"/>
  <c r="N67" i="25"/>
  <c r="L67" i="25"/>
  <c r="L60" i="25"/>
  <c r="N60" i="25"/>
  <c r="I60" i="25"/>
  <c r="M60" i="25" s="1"/>
  <c r="I67" i="25"/>
  <c r="M67" i="25" s="1"/>
  <c r="I81" i="25"/>
  <c r="M81" i="25" s="1"/>
  <c r="I74" i="25"/>
  <c r="M74" i="25" s="1"/>
  <c r="H88" i="25"/>
  <c r="L38" i="5"/>
  <c r="K98" i="11"/>
  <c r="K97" i="11"/>
  <c r="K96" i="11"/>
  <c r="H36" i="25" s="1"/>
  <c r="G88" i="25"/>
  <c r="K88" i="25" s="1"/>
  <c r="J96" i="11"/>
  <c r="G36" i="25" s="1"/>
  <c r="K36" i="25" s="1"/>
  <c r="F97" i="11"/>
  <c r="I97" i="11"/>
  <c r="L29" i="9"/>
  <c r="I96" i="11"/>
  <c r="F96" i="11"/>
  <c r="F98" i="11"/>
  <c r="I98" i="11"/>
  <c r="L26" i="7"/>
  <c r="L57" i="21"/>
  <c r="J49" i="13"/>
  <c r="G40" i="25" s="1"/>
  <c r="K40" i="25" s="1"/>
  <c r="F49" i="13"/>
  <c r="F55" i="13" s="1"/>
  <c r="D55" i="13"/>
  <c r="J98" i="11"/>
  <c r="G38" i="25" s="1"/>
  <c r="K38" i="25" s="1"/>
  <c r="J97" i="11"/>
  <c r="G37" i="25" s="1"/>
  <c r="K37" i="25" s="1"/>
  <c r="L86" i="19"/>
  <c r="I94" i="11"/>
  <c r="K94" i="11"/>
  <c r="H34" i="25" s="1"/>
  <c r="K95" i="11"/>
  <c r="H35" i="25" s="1"/>
  <c r="I95" i="11"/>
  <c r="H99" i="11"/>
  <c r="G99" i="11"/>
  <c r="I93" i="11"/>
  <c r="E99" i="11"/>
  <c r="K93" i="11"/>
  <c r="H33" i="25" s="1"/>
  <c r="F94" i="11"/>
  <c r="F95" i="11"/>
  <c r="J95" i="11"/>
  <c r="G35" i="25" s="1"/>
  <c r="K35" i="25" s="1"/>
  <c r="J94" i="11"/>
  <c r="G34" i="25" s="1"/>
  <c r="K34" i="25" s="1"/>
  <c r="D99" i="11"/>
  <c r="J93" i="11"/>
  <c r="G33" i="25" s="1"/>
  <c r="K33" i="25" s="1"/>
  <c r="F93" i="11"/>
  <c r="H88" i="17"/>
  <c r="H87" i="17"/>
  <c r="H86" i="17"/>
  <c r="H85" i="17"/>
  <c r="H84" i="17"/>
  <c r="H83" i="17"/>
  <c r="G88" i="17"/>
  <c r="G87" i="17"/>
  <c r="G86" i="17"/>
  <c r="G85" i="17"/>
  <c r="G84" i="17"/>
  <c r="G83" i="17"/>
  <c r="D88" i="17"/>
  <c r="D87" i="17"/>
  <c r="D86" i="17"/>
  <c r="D85" i="17"/>
  <c r="D84" i="17"/>
  <c r="D83" i="17"/>
  <c r="D195" i="23" s="1"/>
  <c r="K20" i="17"/>
  <c r="J20" i="17"/>
  <c r="I20" i="17"/>
  <c r="K26" i="17"/>
  <c r="J26" i="17"/>
  <c r="I26" i="17"/>
  <c r="K5" i="17"/>
  <c r="J5" i="17"/>
  <c r="I5" i="17"/>
  <c r="K42" i="17"/>
  <c r="J42" i="17"/>
  <c r="I42" i="17"/>
  <c r="F20" i="17"/>
  <c r="F26" i="17"/>
  <c r="F5" i="17"/>
  <c r="F42" i="17"/>
  <c r="F215" i="3"/>
  <c r="H116" i="15"/>
  <c r="H200" i="23" s="1"/>
  <c r="H115" i="15"/>
  <c r="H199" i="23" s="1"/>
  <c r="H114" i="15"/>
  <c r="H113" i="15"/>
  <c r="H197" i="23" s="1"/>
  <c r="H112" i="15"/>
  <c r="H196" i="23" s="1"/>
  <c r="H111" i="15"/>
  <c r="H195" i="23" s="1"/>
  <c r="G116" i="15"/>
  <c r="G115" i="15"/>
  <c r="G199" i="23" s="1"/>
  <c r="G114" i="15"/>
  <c r="G198" i="23" s="1"/>
  <c r="G113" i="15"/>
  <c r="G197" i="23" s="1"/>
  <c r="G112" i="15"/>
  <c r="G111" i="15"/>
  <c r="G195" i="23" s="1"/>
  <c r="E116" i="15"/>
  <c r="E200" i="23" s="1"/>
  <c r="E115" i="15"/>
  <c r="E199" i="23" s="1"/>
  <c r="E114" i="15"/>
  <c r="E198" i="23" s="1"/>
  <c r="E113" i="15"/>
  <c r="E197" i="23" s="1"/>
  <c r="E112" i="15"/>
  <c r="E196" i="23" s="1"/>
  <c r="E111" i="15"/>
  <c r="E195" i="23" s="1"/>
  <c r="D116" i="15"/>
  <c r="D115" i="15"/>
  <c r="D114" i="15"/>
  <c r="D113" i="15"/>
  <c r="D197" i="23" s="1"/>
  <c r="D112" i="15"/>
  <c r="G196" i="23" l="1"/>
  <c r="G200" i="23"/>
  <c r="H198" i="23"/>
  <c r="D198" i="23"/>
  <c r="D199" i="23"/>
  <c r="D200" i="23"/>
  <c r="D196" i="23"/>
  <c r="L138" i="24"/>
  <c r="L35" i="25"/>
  <c r="N35" i="25"/>
  <c r="L36" i="25"/>
  <c r="N36" i="25"/>
  <c r="L88" i="25"/>
  <c r="N88" i="25"/>
  <c r="L34" i="25"/>
  <c r="N34" i="25"/>
  <c r="L33" i="25"/>
  <c r="N33" i="25"/>
  <c r="G46" i="25"/>
  <c r="K46" i="25" s="1"/>
  <c r="G39" i="25"/>
  <c r="K39" i="25" s="1"/>
  <c r="I38" i="25"/>
  <c r="M38" i="25" s="1"/>
  <c r="H39" i="25"/>
  <c r="I37" i="25"/>
  <c r="M37" i="25" s="1"/>
  <c r="K86" i="17"/>
  <c r="H29" i="25" s="1"/>
  <c r="K116" i="15"/>
  <c r="J115" i="15"/>
  <c r="K113" i="15"/>
  <c r="I88" i="25"/>
  <c r="M88" i="25" s="1"/>
  <c r="L98" i="11"/>
  <c r="L96" i="11"/>
  <c r="I36" i="25" s="1"/>
  <c r="M36" i="25" s="1"/>
  <c r="K115" i="15"/>
  <c r="J114" i="15"/>
  <c r="G220" i="3"/>
  <c r="K219" i="3"/>
  <c r="H10" i="25" s="1"/>
  <c r="J88" i="17"/>
  <c r="G31" i="25" s="1"/>
  <c r="K31" i="25" s="1"/>
  <c r="I86" i="17"/>
  <c r="I113" i="15"/>
  <c r="I112" i="15"/>
  <c r="I116" i="15"/>
  <c r="I115" i="15"/>
  <c r="F216" i="3"/>
  <c r="I88" i="17"/>
  <c r="K216" i="3"/>
  <c r="H7" i="25" s="1"/>
  <c r="I216" i="3"/>
  <c r="K218" i="3"/>
  <c r="L49" i="13"/>
  <c r="I40" i="25" s="1"/>
  <c r="M40" i="25" s="1"/>
  <c r="J55" i="13"/>
  <c r="I87" i="17"/>
  <c r="K114" i="15"/>
  <c r="K112" i="15"/>
  <c r="I114" i="15"/>
  <c r="J113" i="15"/>
  <c r="F111" i="15"/>
  <c r="F112" i="15"/>
  <c r="F116" i="15"/>
  <c r="J111" i="15"/>
  <c r="E117" i="15"/>
  <c r="H117" i="15"/>
  <c r="D117" i="15"/>
  <c r="G117" i="15"/>
  <c r="K111" i="15"/>
  <c r="I111" i="15"/>
  <c r="F219" i="3"/>
  <c r="I219" i="3"/>
  <c r="I218" i="3"/>
  <c r="L97" i="11"/>
  <c r="L94" i="11"/>
  <c r="I34" i="25" s="1"/>
  <c r="M34" i="25" s="1"/>
  <c r="J214" i="3"/>
  <c r="K217" i="3"/>
  <c r="H8" i="25" s="1"/>
  <c r="I215" i="3"/>
  <c r="K214" i="3"/>
  <c r="H5" i="25" s="1"/>
  <c r="K215" i="3"/>
  <c r="H6" i="25" s="1"/>
  <c r="I217" i="3"/>
  <c r="I214" i="3"/>
  <c r="F217" i="3"/>
  <c r="F218" i="3"/>
  <c r="J219" i="3"/>
  <c r="G10" i="25" s="1"/>
  <c r="K10" i="25" s="1"/>
  <c r="J215" i="3"/>
  <c r="G6" i="25" s="1"/>
  <c r="K6" i="25" s="1"/>
  <c r="J87" i="17"/>
  <c r="G30" i="25" s="1"/>
  <c r="K30" i="25" s="1"/>
  <c r="J86" i="17"/>
  <c r="G29" i="25" s="1"/>
  <c r="K29" i="25" s="1"/>
  <c r="L95" i="11"/>
  <c r="I35" i="25" s="1"/>
  <c r="M35" i="25" s="1"/>
  <c r="K99" i="11"/>
  <c r="I99" i="11"/>
  <c r="F99" i="11"/>
  <c r="L93" i="11"/>
  <c r="I33" i="25" s="1"/>
  <c r="M33" i="25" s="1"/>
  <c r="J99" i="11"/>
  <c r="I84" i="17"/>
  <c r="I85" i="17"/>
  <c r="H89" i="17"/>
  <c r="K83" i="17"/>
  <c r="H26" i="25" s="1"/>
  <c r="J85" i="17"/>
  <c r="G28" i="25" s="1"/>
  <c r="K28" i="25" s="1"/>
  <c r="G89" i="17"/>
  <c r="I83" i="17"/>
  <c r="J83" i="17"/>
  <c r="G26" i="25" s="1"/>
  <c r="K26" i="25" s="1"/>
  <c r="K84" i="17"/>
  <c r="H27" i="25" s="1"/>
  <c r="K88" i="17"/>
  <c r="F88" i="17"/>
  <c r="K85" i="17"/>
  <c r="H28" i="25" s="1"/>
  <c r="F84" i="17"/>
  <c r="J84" i="17"/>
  <c r="G27" i="25" s="1"/>
  <c r="K27" i="25" s="1"/>
  <c r="F86" i="17"/>
  <c r="D89" i="17"/>
  <c r="F83" i="17"/>
  <c r="L42" i="17"/>
  <c r="L26" i="17"/>
  <c r="L5" i="17"/>
  <c r="L20" i="17"/>
  <c r="F114" i="15"/>
  <c r="J112" i="15"/>
  <c r="F113" i="15"/>
  <c r="F115" i="15"/>
  <c r="J116" i="15"/>
  <c r="F198" i="23" l="1"/>
  <c r="I198" i="23"/>
  <c r="G201" i="23"/>
  <c r="I199" i="23"/>
  <c r="I200" i="23"/>
  <c r="I195" i="23"/>
  <c r="H201" i="23"/>
  <c r="I196" i="23"/>
  <c r="I197" i="23"/>
  <c r="F200" i="23"/>
  <c r="F196" i="23"/>
  <c r="F195" i="23"/>
  <c r="K200" i="23"/>
  <c r="D201" i="23"/>
  <c r="H19" i="25"/>
  <c r="N19" i="25" s="1"/>
  <c r="K195" i="23"/>
  <c r="G19" i="25"/>
  <c r="K19" i="25" s="1"/>
  <c r="J195" i="23"/>
  <c r="G21" i="25"/>
  <c r="K21" i="25" s="1"/>
  <c r="J197" i="23"/>
  <c r="G22" i="25"/>
  <c r="K22" i="25" s="1"/>
  <c r="J198" i="23"/>
  <c r="H21" i="25"/>
  <c r="N21" i="25" s="1"/>
  <c r="K197" i="23"/>
  <c r="G20" i="25"/>
  <c r="K20" i="25" s="1"/>
  <c r="J196" i="23"/>
  <c r="H20" i="25"/>
  <c r="N20" i="25" s="1"/>
  <c r="K196" i="23"/>
  <c r="G23" i="25"/>
  <c r="K23" i="25" s="1"/>
  <c r="J199" i="23"/>
  <c r="G24" i="25"/>
  <c r="K24" i="25" s="1"/>
  <c r="J200" i="23"/>
  <c r="H22" i="25"/>
  <c r="N22" i="25" s="1"/>
  <c r="K198" i="23"/>
  <c r="L27" i="25"/>
  <c r="N27" i="25"/>
  <c r="N5" i="25"/>
  <c r="L5" i="25"/>
  <c r="L7" i="25"/>
  <c r="N7" i="25"/>
  <c r="L6" i="25"/>
  <c r="N6" i="25"/>
  <c r="L28" i="25"/>
  <c r="N28" i="25"/>
  <c r="L26" i="25"/>
  <c r="N26" i="25"/>
  <c r="L10" i="25"/>
  <c r="N10" i="25"/>
  <c r="L39" i="25"/>
  <c r="N39" i="25"/>
  <c r="L29" i="25"/>
  <c r="N29" i="25"/>
  <c r="L8" i="25"/>
  <c r="N8" i="25"/>
  <c r="H32" i="25"/>
  <c r="I46" i="25"/>
  <c r="M46" i="25" s="1"/>
  <c r="I31" i="25"/>
  <c r="M31" i="25" s="1"/>
  <c r="I30" i="25"/>
  <c r="M30" i="25" s="1"/>
  <c r="G32" i="25"/>
  <c r="K32" i="25" s="1"/>
  <c r="I39" i="25"/>
  <c r="M39" i="25" s="1"/>
  <c r="G5" i="25"/>
  <c r="K5" i="25" s="1"/>
  <c r="L214" i="3"/>
  <c r="I5" i="25" s="1"/>
  <c r="M5" i="25" s="1"/>
  <c r="H11" i="25"/>
  <c r="I10" i="25"/>
  <c r="M10" i="25" s="1"/>
  <c r="H94" i="25"/>
  <c r="H93" i="25"/>
  <c r="L115" i="15"/>
  <c r="L114" i="15"/>
  <c r="J220" i="3"/>
  <c r="G93" i="25"/>
  <c r="K93" i="25" s="1"/>
  <c r="L218" i="3"/>
  <c r="L113" i="15"/>
  <c r="G92" i="25"/>
  <c r="K92" i="25" s="1"/>
  <c r="L217" i="3"/>
  <c r="I8" i="25" s="1"/>
  <c r="M8" i="25" s="1"/>
  <c r="L55" i="13"/>
  <c r="L86" i="17"/>
  <c r="I29" i="25" s="1"/>
  <c r="M29" i="25" s="1"/>
  <c r="I89" i="17"/>
  <c r="I117" i="15"/>
  <c r="L116" i="15"/>
  <c r="F117" i="15"/>
  <c r="L112" i="15"/>
  <c r="J117" i="15"/>
  <c r="K117" i="15"/>
  <c r="L111" i="15"/>
  <c r="L99" i="11"/>
  <c r="K220" i="3"/>
  <c r="L215" i="3"/>
  <c r="I6" i="25" s="1"/>
  <c r="M6" i="25" s="1"/>
  <c r="L219" i="3"/>
  <c r="L216" i="3"/>
  <c r="I7" i="25" s="1"/>
  <c r="M7" i="25" s="1"/>
  <c r="L84" i="17"/>
  <c r="I27" i="25" s="1"/>
  <c r="M27" i="25" s="1"/>
  <c r="L88" i="17"/>
  <c r="L83" i="17"/>
  <c r="I26" i="25" s="1"/>
  <c r="M26" i="25" s="1"/>
  <c r="J89" i="17"/>
  <c r="F85" i="17"/>
  <c r="F197" i="23" s="1"/>
  <c r="L85" i="17"/>
  <c r="I28" i="25" s="1"/>
  <c r="M28" i="25" s="1"/>
  <c r="E89" i="17"/>
  <c r="E201" i="23" s="1"/>
  <c r="K87" i="17"/>
  <c r="K199" i="23" s="1"/>
  <c r="F87" i="17"/>
  <c r="F199" i="23" s="1"/>
  <c r="I220" i="3"/>
  <c r="F220" i="3"/>
  <c r="L21" i="25" l="1"/>
  <c r="I201" i="23"/>
  <c r="L200" i="23"/>
  <c r="J201" i="23"/>
  <c r="L19" i="25"/>
  <c r="I24" i="25"/>
  <c r="M24" i="25" s="1"/>
  <c r="L20" i="25"/>
  <c r="I23" i="25"/>
  <c r="M23" i="25" s="1"/>
  <c r="L22" i="25"/>
  <c r="G25" i="25"/>
  <c r="K25" i="25" s="1"/>
  <c r="I20" i="25"/>
  <c r="M20" i="25" s="1"/>
  <c r="L196" i="23"/>
  <c r="I19" i="25"/>
  <c r="M19" i="25" s="1"/>
  <c r="L195" i="23"/>
  <c r="I21" i="25"/>
  <c r="M21" i="25" s="1"/>
  <c r="L197" i="23"/>
  <c r="I22" i="25"/>
  <c r="M22" i="25" s="1"/>
  <c r="L198" i="23"/>
  <c r="H25" i="25"/>
  <c r="L25" i="25" s="1"/>
  <c r="G11" i="25"/>
  <c r="K11" i="25" s="1"/>
  <c r="L94" i="25"/>
  <c r="N94" i="25"/>
  <c r="N93" i="25"/>
  <c r="L93" i="25"/>
  <c r="L11" i="25"/>
  <c r="N11" i="25"/>
  <c r="L32" i="25"/>
  <c r="N32" i="25"/>
  <c r="I32" i="25"/>
  <c r="M32" i="25" s="1"/>
  <c r="I11" i="25"/>
  <c r="M11" i="25" s="1"/>
  <c r="E11" i="26"/>
  <c r="L87" i="17"/>
  <c r="L89" i="17" s="1"/>
  <c r="E10" i="26"/>
  <c r="L117" i="15"/>
  <c r="H89" i="25"/>
  <c r="G89" i="25"/>
  <c r="K89" i="25" s="1"/>
  <c r="H92" i="25"/>
  <c r="H90" i="25"/>
  <c r="H91" i="25"/>
  <c r="I91" i="25"/>
  <c r="M91" i="25" s="1"/>
  <c r="I89" i="25"/>
  <c r="M89" i="25" s="1"/>
  <c r="L220" i="3"/>
  <c r="D9" i="26"/>
  <c r="D10" i="26"/>
  <c r="G90" i="25"/>
  <c r="K90" i="25" s="1"/>
  <c r="G91" i="25"/>
  <c r="K91" i="25" s="1"/>
  <c r="G94" i="25"/>
  <c r="K94" i="25" s="1"/>
  <c r="F89" i="17"/>
  <c r="F201" i="23" s="1"/>
  <c r="K89" i="17"/>
  <c r="K201" i="23" s="1"/>
  <c r="L199" i="23" l="1"/>
  <c r="L201" i="23"/>
  <c r="I25" i="25"/>
  <c r="M25" i="25" s="1"/>
  <c r="N25" i="25"/>
  <c r="L92" i="25"/>
  <c r="N92" i="25"/>
  <c r="L91" i="25"/>
  <c r="N91" i="25"/>
  <c r="N89" i="25"/>
  <c r="L89" i="25"/>
  <c r="N90" i="25"/>
  <c r="L90" i="25"/>
  <c r="F6" i="26"/>
  <c r="I93" i="25"/>
  <c r="M93" i="25" s="1"/>
  <c r="D6" i="26"/>
  <c r="E6" i="26"/>
  <c r="E9" i="26"/>
  <c r="E7" i="26"/>
  <c r="H95" i="25"/>
  <c r="E8" i="26"/>
  <c r="I90" i="25"/>
  <c r="M90" i="25" s="1"/>
  <c r="I92" i="25"/>
  <c r="M92" i="25" s="1"/>
  <c r="D11" i="26"/>
  <c r="D7" i="26"/>
  <c r="D8" i="26"/>
  <c r="G95" i="25"/>
  <c r="K95" i="25" s="1"/>
  <c r="I94" i="25"/>
  <c r="M94" i="25" s="1"/>
  <c r="F8" i="26"/>
  <c r="N95" i="25" l="1"/>
  <c r="L95" i="25"/>
  <c r="F10" i="26"/>
  <c r="E12" i="26"/>
  <c r="F7" i="26"/>
  <c r="F9" i="26"/>
  <c r="D12" i="26"/>
  <c r="F11" i="26"/>
  <c r="I95" i="25"/>
  <c r="M95" i="25" s="1"/>
  <c r="K16" i="21"/>
  <c r="J16" i="21"/>
  <c r="I16" i="21"/>
  <c r="F16" i="21"/>
  <c r="K33" i="21"/>
  <c r="J33" i="21"/>
  <c r="I33" i="21"/>
  <c r="F33" i="21"/>
  <c r="K28" i="21"/>
  <c r="J28" i="21"/>
  <c r="I28" i="21"/>
  <c r="F28" i="21"/>
  <c r="K46" i="21"/>
  <c r="J46" i="21"/>
  <c r="I46" i="21"/>
  <c r="F46" i="21"/>
  <c r="K27" i="21"/>
  <c r="J27" i="21"/>
  <c r="I27" i="21"/>
  <c r="F27" i="21"/>
  <c r="K61" i="19"/>
  <c r="J61" i="19"/>
  <c r="I61" i="19"/>
  <c r="F61" i="19"/>
  <c r="K51" i="19"/>
  <c r="J51" i="19"/>
  <c r="I51" i="19"/>
  <c r="F51" i="19"/>
  <c r="K60" i="19"/>
  <c r="J60" i="19"/>
  <c r="I60" i="19"/>
  <c r="F60" i="19"/>
  <c r="K50" i="19"/>
  <c r="J50" i="19"/>
  <c r="I50" i="19"/>
  <c r="F50" i="19"/>
  <c r="K49" i="19"/>
  <c r="J49" i="19"/>
  <c r="I49" i="19"/>
  <c r="F49" i="19"/>
  <c r="K23" i="19"/>
  <c r="J23" i="19"/>
  <c r="I23" i="19"/>
  <c r="F23" i="19"/>
  <c r="K48" i="19"/>
  <c r="J48" i="19"/>
  <c r="I48" i="19"/>
  <c r="F48" i="19"/>
  <c r="K8" i="19"/>
  <c r="J8" i="19"/>
  <c r="I8" i="19"/>
  <c r="F8" i="19"/>
  <c r="K67" i="19"/>
  <c r="J67" i="19"/>
  <c r="I67" i="19"/>
  <c r="K8" i="17"/>
  <c r="J8" i="17"/>
  <c r="I8" i="17"/>
  <c r="F8" i="17"/>
  <c r="K66" i="17"/>
  <c r="J66" i="17"/>
  <c r="I66" i="17"/>
  <c r="F66" i="17"/>
  <c r="K44" i="17"/>
  <c r="J44" i="17"/>
  <c r="I44" i="17"/>
  <c r="F44" i="17"/>
  <c r="K19" i="17"/>
  <c r="J19" i="17"/>
  <c r="I19" i="17"/>
  <c r="F19" i="17"/>
  <c r="K43" i="17"/>
  <c r="J43" i="17"/>
  <c r="I43" i="17"/>
  <c r="F43" i="17"/>
  <c r="K18" i="17"/>
  <c r="J18" i="17"/>
  <c r="I18" i="17"/>
  <c r="F18" i="17"/>
  <c r="K65" i="17"/>
  <c r="J65" i="17"/>
  <c r="I65" i="17"/>
  <c r="F65" i="17"/>
  <c r="K71" i="17"/>
  <c r="J71" i="17"/>
  <c r="I71" i="17"/>
  <c r="F71" i="17"/>
  <c r="K64" i="17"/>
  <c r="J64" i="17"/>
  <c r="I64" i="17"/>
  <c r="F64" i="17"/>
  <c r="K25" i="17"/>
  <c r="J25" i="17"/>
  <c r="I25" i="17"/>
  <c r="F25" i="17"/>
  <c r="K60" i="17"/>
  <c r="J60" i="17"/>
  <c r="I60" i="17"/>
  <c r="F60" i="17"/>
  <c r="K4" i="17"/>
  <c r="J4" i="17"/>
  <c r="I4" i="17"/>
  <c r="F4" i="17"/>
  <c r="K63" i="17"/>
  <c r="J63" i="17"/>
  <c r="I63" i="17"/>
  <c r="F63" i="17"/>
  <c r="K34" i="17"/>
  <c r="J34" i="17"/>
  <c r="I34" i="17"/>
  <c r="F34" i="17"/>
  <c r="K24" i="17"/>
  <c r="J24" i="17"/>
  <c r="I24" i="17"/>
  <c r="F24" i="17"/>
  <c r="K48" i="15"/>
  <c r="J48" i="15"/>
  <c r="I48" i="15"/>
  <c r="F48" i="15"/>
  <c r="L65" i="17" l="1"/>
  <c r="L18" i="17"/>
  <c r="L66" i="17"/>
  <c r="L19" i="17"/>
  <c r="L60" i="19"/>
  <c r="L51" i="19"/>
  <c r="L60" i="17"/>
  <c r="L67" i="19"/>
  <c r="L23" i="19"/>
  <c r="L49" i="19"/>
  <c r="L61" i="19"/>
  <c r="F12" i="26"/>
  <c r="L27" i="21"/>
  <c r="L46" i="21"/>
  <c r="L28" i="21"/>
  <c r="L16" i="21"/>
  <c r="L8" i="17"/>
  <c r="L34" i="17"/>
  <c r="L63" i="17"/>
  <c r="L4" i="17"/>
  <c r="L25" i="17"/>
  <c r="L71" i="17"/>
  <c r="L33" i="21"/>
  <c r="L8" i="19"/>
  <c r="L48" i="19"/>
  <c r="L50" i="19"/>
  <c r="L24" i="17"/>
  <c r="L44" i="17"/>
  <c r="L64" i="17"/>
  <c r="L43" i="17"/>
  <c r="L48" i="15"/>
  <c r="K18" i="13"/>
  <c r="J18" i="13"/>
  <c r="K29" i="11"/>
  <c r="J29" i="11"/>
  <c r="K7" i="11"/>
  <c r="J7" i="11"/>
  <c r="K63" i="11"/>
  <c r="J63" i="11"/>
  <c r="K28" i="11"/>
  <c r="J28" i="11"/>
  <c r="K77" i="11"/>
  <c r="J77" i="11"/>
  <c r="K76" i="11"/>
  <c r="J76" i="11"/>
  <c r="K27" i="11"/>
  <c r="J27" i="11"/>
  <c r="K8" i="11"/>
  <c r="J8" i="11"/>
  <c r="K62" i="11"/>
  <c r="J62" i="11"/>
  <c r="K49" i="11"/>
  <c r="J49" i="11"/>
  <c r="K64" i="11"/>
  <c r="J64" i="11"/>
  <c r="K48" i="11"/>
  <c r="J48" i="11"/>
  <c r="K12" i="5"/>
  <c r="J12" i="5"/>
  <c r="K23" i="3"/>
  <c r="J23" i="3"/>
  <c r="L77" i="11" l="1"/>
  <c r="L28" i="11"/>
  <c r="L7" i="11"/>
  <c r="L23" i="3"/>
  <c r="L29" i="11"/>
  <c r="L18" i="13"/>
  <c r="L64" i="11"/>
  <c r="L62" i="11"/>
  <c r="L8" i="11"/>
  <c r="L76" i="11"/>
  <c r="L27" i="11"/>
  <c r="L48" i="11"/>
  <c r="L49" i="11"/>
  <c r="L63" i="11"/>
  <c r="L12" i="5"/>
</calcChain>
</file>

<file path=xl/sharedStrings.xml><?xml version="1.0" encoding="utf-8"?>
<sst xmlns="http://schemas.openxmlformats.org/spreadsheetml/2006/main" count="3541" uniqueCount="956">
  <si>
    <t>フェニックス加古川記念病院</t>
  </si>
  <si>
    <t>恒生かのこ病院</t>
  </si>
  <si>
    <t>聖隷淡路病院</t>
  </si>
  <si>
    <t>東浦平成病院</t>
  </si>
  <si>
    <t>中林病院</t>
  </si>
  <si>
    <t>平成病院</t>
  </si>
  <si>
    <t>翠鳳第一病院</t>
  </si>
  <si>
    <t>八木病院</t>
  </si>
  <si>
    <t>洲本伊月病院</t>
  </si>
  <si>
    <t>兵庫県立淡路医療センター</t>
  </si>
  <si>
    <t>兵庫県立丹波医療センター</t>
  </si>
  <si>
    <t>兵庫医科大学ささやま医療センター</t>
  </si>
  <si>
    <t>山鳥病院</t>
  </si>
  <si>
    <t>岡本病院</t>
  </si>
  <si>
    <t>公立浜坂病院</t>
  </si>
  <si>
    <t>公立香住病院</t>
  </si>
  <si>
    <t>公立村岡病院</t>
  </si>
  <si>
    <t>公立八鹿病院</t>
  </si>
  <si>
    <t>公立豊岡病院組合立豊岡病院日高医療センター</t>
  </si>
  <si>
    <t>公立豊岡病院組合立豊岡病院出石医療センター</t>
  </si>
  <si>
    <t>尾崎病院</t>
  </si>
  <si>
    <t>龍野中央病院</t>
  </si>
  <si>
    <t>信原病院</t>
  </si>
  <si>
    <t>兵庫県立リハビリテーション西播磨病院</t>
  </si>
  <si>
    <t>公立宍粟総合病院</t>
  </si>
  <si>
    <t>赤穂記念病院</t>
  </si>
  <si>
    <t>赤穂市民病院</t>
  </si>
  <si>
    <t>ＩＨＩ播磨病院</t>
  </si>
  <si>
    <t>相生市民病院</t>
  </si>
  <si>
    <t>魚橋病院</t>
  </si>
  <si>
    <t>公立神崎総合病院</t>
  </si>
  <si>
    <t>山田病院</t>
  </si>
  <si>
    <t>國富胃腸病院</t>
  </si>
  <si>
    <t>井野病院</t>
  </si>
  <si>
    <t>神野病院</t>
  </si>
  <si>
    <t>独立行政法人国立病院機構姫路医療センター</t>
  </si>
  <si>
    <t>木下病院</t>
  </si>
  <si>
    <t>姫路医療生活協同組合共立病院</t>
  </si>
  <si>
    <t>中谷病院</t>
  </si>
  <si>
    <t>医療法人社団光風会長久病院</t>
  </si>
  <si>
    <t>医療法人佑健会木村病院</t>
  </si>
  <si>
    <t>加東市民病院</t>
  </si>
  <si>
    <t>松原メイフラワー病院</t>
  </si>
  <si>
    <t>市立加西病院</t>
  </si>
  <si>
    <t>北条田仲病院</t>
  </si>
  <si>
    <t>三木山陽病院</t>
  </si>
  <si>
    <t>吉川病院</t>
  </si>
  <si>
    <t>服部病院</t>
  </si>
  <si>
    <t>大山記念病院</t>
  </si>
  <si>
    <t>西脇市立西脇病院</t>
  </si>
  <si>
    <t>医療法人社団仙齢会はりま病院</t>
  </si>
  <si>
    <t>私立稲美中央病院</t>
  </si>
  <si>
    <t>高砂市民病院</t>
  </si>
  <si>
    <t>加古川磯病院</t>
  </si>
  <si>
    <t>中谷整形外科病院</t>
  </si>
  <si>
    <t>加古川中央市民病院</t>
  </si>
  <si>
    <t>回復期</t>
  </si>
  <si>
    <t>明石回生病院</t>
  </si>
  <si>
    <t>あさひ病院</t>
  </si>
  <si>
    <t>野木病院</t>
  </si>
  <si>
    <t>明石仁十病院</t>
  </si>
  <si>
    <t>兵庫県立がんセンター</t>
  </si>
  <si>
    <t>あさぎり病院</t>
  </si>
  <si>
    <t>王子回生病院</t>
  </si>
  <si>
    <t>独立行政法人国立病院機構兵庫中央病院</t>
  </si>
  <si>
    <t>さんだリハビリテーション病院</t>
  </si>
  <si>
    <t>三田市民病院</t>
  </si>
  <si>
    <t>正愛病院</t>
  </si>
  <si>
    <t>宝塚磯病院</t>
  </si>
  <si>
    <t>東宝塚さとう病院</t>
  </si>
  <si>
    <t>宝塚市立病院</t>
  </si>
  <si>
    <t>市立伊丹病院</t>
  </si>
  <si>
    <t>みやそう病院</t>
  </si>
  <si>
    <t>市立芦屋病院</t>
  </si>
  <si>
    <t>芦屋セントマリア病院</t>
  </si>
  <si>
    <t>兵庫医科大学病院</t>
  </si>
  <si>
    <t>西宮市立中央病院</t>
  </si>
  <si>
    <t>明和病院</t>
  </si>
  <si>
    <t>高田上谷病院</t>
  </si>
  <si>
    <t>医療法人社団西宮回生病院</t>
  </si>
  <si>
    <t>熊野病院</t>
  </si>
  <si>
    <t>布谷整形外科病院</t>
  </si>
  <si>
    <t>兵庫県立西宮病院</t>
  </si>
  <si>
    <t>池田病院</t>
  </si>
  <si>
    <t>医療法人旭会園田病院</t>
  </si>
  <si>
    <t>尼崎医療生協病院</t>
  </si>
  <si>
    <t>神崎病院</t>
  </si>
  <si>
    <t>西武庫病院</t>
  </si>
  <si>
    <t>中馬病院</t>
  </si>
  <si>
    <t>合志病院</t>
  </si>
  <si>
    <t>兵庫県立尼崎総合医療センター</t>
  </si>
  <si>
    <t>独立行政法人労働者健康安全機構関西労災病院</t>
  </si>
  <si>
    <t>偕生病院</t>
  </si>
  <si>
    <t>久野病院</t>
  </si>
  <si>
    <t>広野高原病院</t>
  </si>
  <si>
    <t>足立病院</t>
  </si>
  <si>
    <t>春日野会病院</t>
  </si>
  <si>
    <t>神戸博愛病院</t>
  </si>
  <si>
    <t>神戸大学医学部附属病院国際がん医療・研究センター</t>
  </si>
  <si>
    <t>母と子の上田病院</t>
  </si>
  <si>
    <t>西記念ポートアイランドリハビリテーション病院</t>
  </si>
  <si>
    <t>明芳病院</t>
  </si>
  <si>
    <t>独立行政法人労働者健康安全機構神戸労災病院</t>
  </si>
  <si>
    <t>神戸市立医療センター中央市民病院</t>
  </si>
  <si>
    <t>神戸平成病院</t>
  </si>
  <si>
    <t>三聖病院</t>
  </si>
  <si>
    <t>神鋼記念病院</t>
  </si>
  <si>
    <t>あんしん病院</t>
  </si>
  <si>
    <t>神戸マリナーズ厚生会病院</t>
  </si>
  <si>
    <t>真星病院</t>
  </si>
  <si>
    <t>済生会兵庫県病院</t>
  </si>
  <si>
    <t>春日病院</t>
  </si>
  <si>
    <t>甲北病院</t>
  </si>
  <si>
    <t>松田病院</t>
  </si>
  <si>
    <t>神戸ほくと病院</t>
  </si>
  <si>
    <t>恒生病院</t>
  </si>
  <si>
    <t>高橋病院</t>
  </si>
  <si>
    <t>尾原病院</t>
  </si>
  <si>
    <t>新須磨リハビリテーション病院</t>
  </si>
  <si>
    <t>独立行政法人国立病院機構神戸医療センター</t>
  </si>
  <si>
    <t>神戸医療生活協同組合神戸協同病院</t>
  </si>
  <si>
    <t>公文病院</t>
  </si>
  <si>
    <t>井上病院</t>
  </si>
  <si>
    <t>三菱神戸病院</t>
  </si>
  <si>
    <t>神戸百年記念病院</t>
  </si>
  <si>
    <t>神戸海星病院</t>
  </si>
  <si>
    <t>中井病院</t>
  </si>
  <si>
    <t>田所病院</t>
  </si>
  <si>
    <t>医療法人昭生病院</t>
  </si>
  <si>
    <t>ID</t>
    <phoneticPr fontId="1"/>
  </si>
  <si>
    <t>医療機関名</t>
    <rPh sb="0" eb="2">
      <t>イリョウ</t>
    </rPh>
    <rPh sb="2" eb="5">
      <t>キカンメイ</t>
    </rPh>
    <phoneticPr fontId="1"/>
  </si>
  <si>
    <t>病床機能</t>
    <rPh sb="0" eb="2">
      <t>ビョウショウ</t>
    </rPh>
    <rPh sb="2" eb="4">
      <t>キノウ</t>
    </rPh>
    <phoneticPr fontId="1"/>
  </si>
  <si>
    <t>高度急性期</t>
    <rPh sb="0" eb="2">
      <t>コウド</t>
    </rPh>
    <rPh sb="2" eb="5">
      <t>キュウセイキ</t>
    </rPh>
    <phoneticPr fontId="1"/>
  </si>
  <si>
    <t>急性期</t>
    <rPh sb="0" eb="3">
      <t>キュウセイキ</t>
    </rPh>
    <phoneticPr fontId="1"/>
  </si>
  <si>
    <t>慢性期</t>
    <rPh sb="0" eb="3">
      <t>マンセイキ</t>
    </rPh>
    <phoneticPr fontId="1"/>
  </si>
  <si>
    <t>休棟中（廃止予定）</t>
    <rPh sb="0" eb="1">
      <t>ヤス</t>
    </rPh>
    <rPh sb="1" eb="2">
      <t>ムネ</t>
    </rPh>
    <rPh sb="2" eb="3">
      <t>チュウ</t>
    </rPh>
    <rPh sb="4" eb="6">
      <t>ハイシ</t>
    </rPh>
    <rPh sb="6" eb="8">
      <t>ヨテイ</t>
    </rPh>
    <phoneticPr fontId="1"/>
  </si>
  <si>
    <t>許可</t>
    <rPh sb="0" eb="2">
      <t>キョカ</t>
    </rPh>
    <phoneticPr fontId="1"/>
  </si>
  <si>
    <t>一般病床</t>
    <rPh sb="0" eb="2">
      <t>イッパン</t>
    </rPh>
    <rPh sb="2" eb="4">
      <t>ビョウショウ</t>
    </rPh>
    <phoneticPr fontId="1"/>
  </si>
  <si>
    <t>療養病床</t>
    <rPh sb="0" eb="2">
      <t>リョウヨウ</t>
    </rPh>
    <rPh sb="2" eb="4">
      <t>ビョウショウ</t>
    </rPh>
    <phoneticPr fontId="1"/>
  </si>
  <si>
    <t>病床（一般病床＋療養病床）</t>
    <rPh sb="0" eb="2">
      <t>ビョウショウ</t>
    </rPh>
    <rPh sb="3" eb="5">
      <t>イッパン</t>
    </rPh>
    <rPh sb="5" eb="7">
      <t>ビョウショウ</t>
    </rPh>
    <rPh sb="8" eb="10">
      <t>リョウヨウ</t>
    </rPh>
    <rPh sb="10" eb="12">
      <t>ビョウショウ</t>
    </rPh>
    <phoneticPr fontId="1"/>
  </si>
  <si>
    <t>合計（一般病床＋療養病床）</t>
    <rPh sb="0" eb="2">
      <t>ゴウケイ</t>
    </rPh>
    <rPh sb="3" eb="5">
      <t>イッパン</t>
    </rPh>
    <rPh sb="5" eb="7">
      <t>ビョウショウ</t>
    </rPh>
    <rPh sb="8" eb="10">
      <t>リョウヨウ</t>
    </rPh>
    <rPh sb="10" eb="12">
      <t>ビョウショウ</t>
    </rPh>
    <phoneticPr fontId="1"/>
  </si>
  <si>
    <t>休棟中（再開予定）</t>
    <rPh sb="0" eb="1">
      <t>ヤス</t>
    </rPh>
    <rPh sb="1" eb="2">
      <t>ムネ</t>
    </rPh>
    <rPh sb="2" eb="3">
      <t>チュウ</t>
    </rPh>
    <rPh sb="4" eb="8">
      <t>サイカイヨテイ</t>
    </rPh>
    <phoneticPr fontId="1"/>
  </si>
  <si>
    <t>回復期</t>
    <rPh sb="0" eb="2">
      <t>カイフク</t>
    </rPh>
    <rPh sb="2" eb="3">
      <t>キ</t>
    </rPh>
    <phoneticPr fontId="1"/>
  </si>
  <si>
    <t>淡路市国民健康保険北淡診療所</t>
  </si>
  <si>
    <t>溝上眼科</t>
  </si>
  <si>
    <t>鈴木整形外科</t>
  </si>
  <si>
    <t>カク西本協同産婦人科</t>
  </si>
  <si>
    <t>22801030</t>
  </si>
  <si>
    <t>丹波市国民健康保険青垣診療所</t>
  </si>
  <si>
    <t>村瀬医院</t>
  </si>
  <si>
    <t>脳神経外科枚田クリニック</t>
  </si>
  <si>
    <t>岡田整形外科</t>
  </si>
  <si>
    <t>石川眼科</t>
  </si>
  <si>
    <t>栗尾整形外科</t>
  </si>
  <si>
    <t>アキタケ診療所</t>
  </si>
  <si>
    <t>加藤整形外科</t>
  </si>
  <si>
    <t>竹村整形外科医院</t>
  </si>
  <si>
    <t>大室整形外科脊椎・関節クリニック</t>
  </si>
  <si>
    <t>石橋内科</t>
  </si>
  <si>
    <t>立岩産婦人科医院</t>
  </si>
  <si>
    <t>親愛産婦人科</t>
  </si>
  <si>
    <t>私立育が丘クリニック</t>
  </si>
  <si>
    <t>わかば・産婦人科</t>
  </si>
  <si>
    <t>大森産婦人科医院</t>
  </si>
  <si>
    <t>矢野産婦人科医院</t>
  </si>
  <si>
    <t>医療法人社団西村医院</t>
  </si>
  <si>
    <t>塩津外科胃腸科</t>
  </si>
  <si>
    <t>あきこレディースクリニック</t>
  </si>
  <si>
    <t>私立二見レディースクリニック</t>
  </si>
  <si>
    <t>22801197</t>
  </si>
  <si>
    <t>鈴木産婦人科医院</t>
  </si>
  <si>
    <t>高橋産婦人科医院</t>
  </si>
  <si>
    <t>医療法人社団森迫脳神経外科</t>
  </si>
  <si>
    <t>レディース＆マタニティクリニックサンタクルスザタカラヅカ</t>
  </si>
  <si>
    <t>双愛整形外科</t>
  </si>
  <si>
    <t>宝塚エデンの園附属診療所</t>
  </si>
  <si>
    <t>みずほレディースクリニック</t>
  </si>
  <si>
    <t>医療法人社団緑心会大橋クリニック</t>
  </si>
  <si>
    <t>太田外科診療所</t>
  </si>
  <si>
    <t>レディース＆マタニティクリニックサンタクルスザシュクガワ</t>
  </si>
  <si>
    <t>勝呂クリニック</t>
  </si>
  <si>
    <t>高橋内科循環器科クリニック</t>
  </si>
  <si>
    <t>青木外科整形外科</t>
  </si>
  <si>
    <t>桂クリニック</t>
  </si>
  <si>
    <t>末包クリニック</t>
  </si>
  <si>
    <t>ほりお眼科内科</t>
  </si>
  <si>
    <t>阪神医生協診療所</t>
  </si>
  <si>
    <t>田中整形外科</t>
  </si>
  <si>
    <t>フェニックス診療所</t>
  </si>
  <si>
    <t>スタークリニック</t>
  </si>
  <si>
    <t>山田医院</t>
  </si>
  <si>
    <t>マムクリニック</t>
  </si>
  <si>
    <t>顕修会クリニック</t>
  </si>
  <si>
    <t>松本ホームメディカルクリニック</t>
  </si>
  <si>
    <t>西クリニック</t>
  </si>
  <si>
    <t>清水クリニック</t>
  </si>
  <si>
    <t>林産婦人科</t>
  </si>
  <si>
    <t>益子産婦人科医院</t>
  </si>
  <si>
    <t>アキヨシ整形外科</t>
  </si>
  <si>
    <t>長田眼科医院</t>
  </si>
  <si>
    <t>ろっこう医療生活協同組合灘診療所</t>
  </si>
  <si>
    <t>山崎産科婦人科医院</t>
  </si>
  <si>
    <t>産科婦人科ナカムラクリニック</t>
  </si>
  <si>
    <t>【取り纏め】</t>
    <rPh sb="1" eb="2">
      <t>ト</t>
    </rPh>
    <rPh sb="3" eb="4">
      <t>マト</t>
    </rPh>
    <phoneticPr fontId="1"/>
  </si>
  <si>
    <t>計</t>
    <rPh sb="0" eb="1">
      <t>ケイ</t>
    </rPh>
    <phoneticPr fontId="1"/>
  </si>
  <si>
    <t>【神戸】</t>
    <rPh sb="1" eb="2">
      <t>カミ</t>
    </rPh>
    <rPh sb="2" eb="3">
      <t>ト</t>
    </rPh>
    <phoneticPr fontId="1"/>
  </si>
  <si>
    <t>【阪神】</t>
    <rPh sb="1" eb="3">
      <t>ハンシン</t>
    </rPh>
    <phoneticPr fontId="1"/>
  </si>
  <si>
    <t>【阪神南】</t>
    <rPh sb="1" eb="3">
      <t>ハンシン</t>
    </rPh>
    <rPh sb="3" eb="4">
      <t>ミナミ</t>
    </rPh>
    <phoneticPr fontId="1"/>
  </si>
  <si>
    <t>【阪神北】</t>
    <rPh sb="1" eb="3">
      <t>ハンシン</t>
    </rPh>
    <rPh sb="3" eb="4">
      <t>キタ</t>
    </rPh>
    <phoneticPr fontId="1"/>
  </si>
  <si>
    <t>【東播磨】</t>
    <rPh sb="1" eb="2">
      <t>ヒガシ</t>
    </rPh>
    <rPh sb="2" eb="4">
      <t>ハリマ</t>
    </rPh>
    <phoneticPr fontId="1"/>
  </si>
  <si>
    <t>【北播磨】</t>
    <rPh sb="1" eb="2">
      <t>キタ</t>
    </rPh>
    <rPh sb="2" eb="4">
      <t>ハリマ</t>
    </rPh>
    <phoneticPr fontId="1"/>
  </si>
  <si>
    <t>【播磨姫路】</t>
    <rPh sb="1" eb="3">
      <t>ハリマ</t>
    </rPh>
    <rPh sb="3" eb="5">
      <t>ヒメジ</t>
    </rPh>
    <phoneticPr fontId="1"/>
  </si>
  <si>
    <t>【中播磨】</t>
    <rPh sb="1" eb="2">
      <t>ナカ</t>
    </rPh>
    <rPh sb="2" eb="4">
      <t>ハリマ</t>
    </rPh>
    <phoneticPr fontId="1"/>
  </si>
  <si>
    <t>【西播磨】</t>
    <rPh sb="1" eb="2">
      <t>ニシ</t>
    </rPh>
    <rPh sb="2" eb="4">
      <t>ハリマ</t>
    </rPh>
    <phoneticPr fontId="1"/>
  </si>
  <si>
    <t>【但馬】</t>
    <rPh sb="1" eb="3">
      <t>タジマ</t>
    </rPh>
    <phoneticPr fontId="1"/>
  </si>
  <si>
    <t>【丹波】</t>
    <rPh sb="1" eb="3">
      <t>タンバ</t>
    </rPh>
    <phoneticPr fontId="1"/>
  </si>
  <si>
    <t>【淡路】</t>
    <rPh sb="1" eb="3">
      <t>アワジ</t>
    </rPh>
    <phoneticPr fontId="1"/>
  </si>
  <si>
    <t>圏域</t>
    <rPh sb="0" eb="2">
      <t>ケンイキ</t>
    </rPh>
    <phoneticPr fontId="2"/>
  </si>
  <si>
    <t>病床機能</t>
    <rPh sb="0" eb="2">
      <t>ビョウショウ</t>
    </rPh>
    <rPh sb="2" eb="4">
      <t>キノウ</t>
    </rPh>
    <phoneticPr fontId="2"/>
  </si>
  <si>
    <t>R7</t>
    <phoneticPr fontId="2"/>
  </si>
  <si>
    <t>許可</t>
    <rPh sb="0" eb="2">
      <t>キョカ</t>
    </rPh>
    <phoneticPr fontId="2"/>
  </si>
  <si>
    <t>非稼働</t>
    <rPh sb="0" eb="1">
      <t>ヒ</t>
    </rPh>
    <rPh sb="1" eb="3">
      <t>カドウ</t>
    </rPh>
    <phoneticPr fontId="2"/>
  </si>
  <si>
    <t>必要</t>
    <rPh sb="0" eb="2">
      <t>ヒツヨウ</t>
    </rPh>
    <phoneticPr fontId="2"/>
  </si>
  <si>
    <t>神戸</t>
    <rPh sb="0" eb="2">
      <t>コウベ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</si>
  <si>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</si>
  <si>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rPh sb="0" eb="3">
      <t>キュウセイキ</t>
    </rPh>
    <phoneticPr fontId="2"/>
  </si>
  <si>
    <t>回復期</t>
    <rPh sb="0" eb="3">
      <t>カイフクキ</t>
    </rPh>
    <phoneticPr fontId="2"/>
  </si>
  <si>
    <t>慢性期</t>
    <rPh sb="0" eb="3">
      <t>マンセイキ</t>
    </rPh>
    <phoneticPr fontId="2"/>
  </si>
  <si>
    <t>計</t>
    <rPh sb="0" eb="1">
      <t>ケイ</t>
    </rPh>
    <phoneticPr fontId="2"/>
  </si>
  <si>
    <t>阪神</t>
    <rPh sb="0" eb="2">
      <t>ハンシン</t>
    </rPh>
    <phoneticPr fontId="2"/>
  </si>
  <si>
    <t>(阪神南)</t>
    <rPh sb="1" eb="3">
      <t>ハンシン</t>
    </rPh>
    <rPh sb="3" eb="4">
      <t>ミナミ</t>
    </rPh>
    <phoneticPr fontId="2"/>
  </si>
  <si>
    <t>(阪神北)</t>
    <rPh sb="1" eb="3">
      <t>ハンシン</t>
    </rPh>
    <rPh sb="3" eb="4">
      <t>キタ</t>
    </rPh>
    <phoneticPr fontId="2"/>
  </si>
  <si>
    <t>東播磨</t>
    <rPh sb="0" eb="1">
      <t>ヒガシ</t>
    </rPh>
    <rPh sb="1" eb="3">
      <t>ハリマ</t>
    </rPh>
    <phoneticPr fontId="2"/>
  </si>
  <si>
    <t>北播磨</t>
    <rPh sb="0" eb="1">
      <t>キタ</t>
    </rPh>
    <rPh sb="1" eb="3">
      <t>ハリマ</t>
    </rPh>
    <phoneticPr fontId="2"/>
  </si>
  <si>
    <t>播磨姫路</t>
    <rPh sb="0" eb="2">
      <t>ハリマ</t>
    </rPh>
    <rPh sb="2" eb="4">
      <t>ヒメジ</t>
    </rPh>
    <phoneticPr fontId="2"/>
  </si>
  <si>
    <t>(中播磨)</t>
    <rPh sb="1" eb="2">
      <t>ナカ</t>
    </rPh>
    <rPh sb="2" eb="4">
      <t>ハリマ</t>
    </rPh>
    <phoneticPr fontId="2"/>
  </si>
  <si>
    <t>(西播磨)</t>
    <rPh sb="1" eb="2">
      <t>ニシ</t>
    </rPh>
    <rPh sb="2" eb="4">
      <t>ハリマ</t>
    </rPh>
    <phoneticPr fontId="2"/>
  </si>
  <si>
    <t>但馬</t>
    <rPh sb="0" eb="2">
      <t>タジマ</t>
    </rPh>
    <phoneticPr fontId="2"/>
  </si>
  <si>
    <t>丹波</t>
    <rPh sb="0" eb="2">
      <t>タンバ</t>
    </rPh>
    <phoneticPr fontId="2"/>
  </si>
  <si>
    <t>淡路</t>
    <rPh sb="0" eb="2">
      <t>アワジ</t>
    </rPh>
    <phoneticPr fontId="2"/>
  </si>
  <si>
    <t>全県</t>
    <rPh sb="0" eb="2">
      <t>ゼンケン</t>
    </rPh>
    <phoneticPr fontId="2"/>
  </si>
  <si>
    <t>医療機能別
病床数</t>
    <rPh sb="0" eb="2">
      <t>イリョウ</t>
    </rPh>
    <rPh sb="2" eb="4">
      <t>キノウ</t>
    </rPh>
    <rPh sb="4" eb="5">
      <t>ベツ</t>
    </rPh>
    <rPh sb="6" eb="9">
      <t>ビョウショウスウ</t>
    </rPh>
    <phoneticPr fontId="2"/>
  </si>
  <si>
    <t>22801490</t>
  </si>
  <si>
    <t>もりレディｰスクリニック</t>
  </si>
  <si>
    <t>休棟（廃止予定）</t>
    <rPh sb="0" eb="1">
      <t>ヤス</t>
    </rPh>
    <rPh sb="1" eb="2">
      <t>ムネ</t>
    </rPh>
    <rPh sb="3" eb="5">
      <t>ハイシ</t>
    </rPh>
    <rPh sb="5" eb="7">
      <t>ヨテイ</t>
    </rPh>
    <phoneticPr fontId="2"/>
  </si>
  <si>
    <t>休棟（再開予定）</t>
    <rPh sb="0" eb="1">
      <t>ヤス</t>
    </rPh>
    <rPh sb="1" eb="2">
      <t>ムネ</t>
    </rPh>
    <rPh sb="3" eb="5">
      <t>サイカイ</t>
    </rPh>
    <rPh sb="5" eb="7">
      <t>ヨテイ</t>
    </rPh>
    <phoneticPr fontId="2"/>
  </si>
  <si>
    <t>12801052</t>
  </si>
  <si>
    <t>オカ・レディース・クリニック</t>
  </si>
  <si>
    <t>　　　</t>
    <phoneticPr fontId="1"/>
  </si>
  <si>
    <t>神戸市立西神戸医療センター</t>
  </si>
  <si>
    <t>神戸大学医学部附属病院</t>
  </si>
  <si>
    <t>兵庫県災害医療センター</t>
  </si>
  <si>
    <t>兵庫県立こども病院</t>
  </si>
  <si>
    <t>神戸赤十字病院</t>
  </si>
  <si>
    <t>神戸アドベンチスト病院</t>
  </si>
  <si>
    <t>神戸掖済会病院</t>
  </si>
  <si>
    <t>新須磨病院</t>
  </si>
  <si>
    <t>神戸市立医療センター西市民病院</t>
  </si>
  <si>
    <t>みどり病院</t>
  </si>
  <si>
    <t>医療法人三友会なでしこレディースホスピタル</t>
  </si>
  <si>
    <t>神戸低侵襲がん医療センター</t>
  </si>
  <si>
    <t>原泌尿器科病院</t>
  </si>
  <si>
    <t>医療法人薫風会佐野病院</t>
  </si>
  <si>
    <t>舞子台病院</t>
  </si>
  <si>
    <t>吉田アーデント病院</t>
  </si>
  <si>
    <t>東神戸病院</t>
  </si>
  <si>
    <t>医療法人明倫会宮地病院</t>
  </si>
  <si>
    <t>フェニックス岩岡クリニック</t>
  </si>
  <si>
    <t>英ウイメンズクリニック</t>
  </si>
  <si>
    <t>ひろクリニック</t>
  </si>
  <si>
    <t>まつざきクリニック</t>
  </si>
  <si>
    <t>たなべ産婦人科</t>
  </si>
  <si>
    <t>登村レディスクリニック</t>
  </si>
  <si>
    <t>医療法人甲風会有馬温泉病院</t>
  </si>
  <si>
    <t>適寿リハビリテーション病院</t>
  </si>
  <si>
    <t>神戸ゆうゆうの里診療所</t>
  </si>
  <si>
    <t>有床診療所はすいけクリニック</t>
  </si>
  <si>
    <t>明芳外科リハビリテーション病院</t>
  </si>
  <si>
    <t>須磨浦病院</t>
  </si>
  <si>
    <t>医療法人仁風会小原病院</t>
  </si>
  <si>
    <t>自衛隊阪神病院</t>
  </si>
  <si>
    <t>医療法人回生会宝塚病院</t>
  </si>
  <si>
    <t>こだま病院</t>
  </si>
  <si>
    <t>伊丹恒生脳神経外科病院</t>
  </si>
  <si>
    <t>谷向病院</t>
  </si>
  <si>
    <t>三好病院</t>
  </si>
  <si>
    <t>はくほう会セントラル病院</t>
  </si>
  <si>
    <t>医療法人緑清会樋口胃腸病院</t>
  </si>
  <si>
    <t>医療法人尼崎厚生会 立花病院</t>
  </si>
  <si>
    <t>西宮協立脳神経外科病院</t>
  </si>
  <si>
    <t>西宮協立リハビリテーション病院</t>
  </si>
  <si>
    <t>上ヶ原病院</t>
  </si>
  <si>
    <t>医療法人純徳会 田中病院</t>
  </si>
  <si>
    <t>医療法人朗源会大隈病院</t>
  </si>
  <si>
    <t>九十九記念病院</t>
  </si>
  <si>
    <t>西宮すなご医療福祉センター</t>
  </si>
  <si>
    <t>大坪胃腸科外科</t>
  </si>
  <si>
    <t>児玉診療所</t>
  </si>
  <si>
    <t>平井クリニック</t>
  </si>
  <si>
    <t>きょう整形外科・神経外科クリニック</t>
  </si>
  <si>
    <t>医療法人社団星晶会 星優クリニック</t>
  </si>
  <si>
    <t>芦屋坂井瑠実クリニック</t>
  </si>
  <si>
    <t>兵庫県立加古川医療センター</t>
  </si>
  <si>
    <t>大西脳神経外科病院</t>
  </si>
  <si>
    <t>こじま肛門外科</t>
  </si>
  <si>
    <t>公益財団法人甲南会甲南加古川病院</t>
  </si>
  <si>
    <t>医療法人社団せいわ会たずみ病院</t>
  </si>
  <si>
    <t>東高砂胃腸外科</t>
  </si>
  <si>
    <t>アイビスマキクリニック</t>
  </si>
  <si>
    <t>王子クリニック</t>
  </si>
  <si>
    <t>社会医療法人社団順心会順心リハビリテーション病院</t>
  </si>
  <si>
    <t>共立会病院</t>
  </si>
  <si>
    <t>崇高クリニック</t>
  </si>
  <si>
    <t>大国クリニック</t>
  </si>
  <si>
    <t>北播磨総合医療センター</t>
  </si>
  <si>
    <t>多可赤十字病院</t>
  </si>
  <si>
    <t>栄宏会小野病院</t>
  </si>
  <si>
    <t>ときわ病院</t>
  </si>
  <si>
    <t>みきやまリハビリテーション病院</t>
  </si>
  <si>
    <t>復井診療所</t>
  </si>
  <si>
    <t>医療福祉センターのぎく</t>
  </si>
  <si>
    <t>医療福祉センターきずな</t>
  </si>
  <si>
    <t>姫路赤十字病院</t>
  </si>
  <si>
    <t>医療法人公仁会姫路中央病院</t>
  </si>
  <si>
    <t>医療法人社団一葉会佐用共立病院</t>
  </si>
  <si>
    <t>兵庫県立粒子線医療センター</t>
  </si>
  <si>
    <t>たつの市民病院</t>
  </si>
  <si>
    <t>医療法人仁寿会石川病院</t>
  </si>
  <si>
    <t>小国病院</t>
  </si>
  <si>
    <t>医療法人松浦会姫路第一病院</t>
  </si>
  <si>
    <t>城陽江尻病院</t>
  </si>
  <si>
    <t>おおたレディースクリニック</t>
  </si>
  <si>
    <t>中林産婦人科クリニック</t>
  </si>
  <si>
    <t>山田脳神経外科医院</t>
  </si>
  <si>
    <t>医療法人ひまわり会八家病院</t>
  </si>
  <si>
    <t>医療法人財団清良会書写病院</t>
  </si>
  <si>
    <t>西はりまクリニック</t>
  </si>
  <si>
    <t>ウスキ医院</t>
  </si>
  <si>
    <t>医療法人松浦会松浦病院</t>
  </si>
  <si>
    <t>丸尾内科外科</t>
  </si>
  <si>
    <t>公立豊岡病院組合立豊岡病院</t>
  </si>
  <si>
    <t>公立豊岡病院組合立朝来医療センター</t>
  </si>
  <si>
    <t>医療法人杏風会浜坂七釜温泉病院</t>
  </si>
  <si>
    <t>タマル産婦人科</t>
  </si>
  <si>
    <t>高山クリニック</t>
  </si>
  <si>
    <t>南淡路病院</t>
  </si>
  <si>
    <t>兵庫県立リハビリテーション中央病院</t>
  </si>
  <si>
    <t>医療法人社団関島産婦人科医院</t>
  </si>
  <si>
    <t>※１　許可病床数は、各年7月１日時点で医療法第７条第１項から第３項に基づいて開設許可を受けている病床数</t>
    <rPh sb="3" eb="5">
      <t>キョカ</t>
    </rPh>
    <rPh sb="5" eb="8">
      <t>ビョウショウスウ</t>
    </rPh>
    <rPh sb="10" eb="12">
      <t>カクネン</t>
    </rPh>
    <rPh sb="13" eb="14">
      <t>ガツ</t>
    </rPh>
    <rPh sb="15" eb="16">
      <t>ニチ</t>
    </rPh>
    <rPh sb="16" eb="18">
      <t>ジテン</t>
    </rPh>
    <rPh sb="19" eb="22">
      <t>イリョウホウ</t>
    </rPh>
    <rPh sb="22" eb="23">
      <t>ダイ</t>
    </rPh>
    <rPh sb="24" eb="25">
      <t>ジョウ</t>
    </rPh>
    <rPh sb="25" eb="26">
      <t>ダイ</t>
    </rPh>
    <rPh sb="27" eb="28">
      <t>コウ</t>
    </rPh>
    <rPh sb="30" eb="31">
      <t>ダイ</t>
    </rPh>
    <rPh sb="32" eb="33">
      <t>コウ</t>
    </rPh>
    <rPh sb="34" eb="35">
      <t>モト</t>
    </rPh>
    <rPh sb="38" eb="40">
      <t>カイセツ</t>
    </rPh>
    <rPh sb="40" eb="42">
      <t>キョカ</t>
    </rPh>
    <phoneticPr fontId="5"/>
  </si>
  <si>
    <t>12801015</t>
  </si>
  <si>
    <t>12801016</t>
  </si>
  <si>
    <t>社会医療法人社団順心会 順心淡路病院</t>
  </si>
  <si>
    <t>12801017</t>
  </si>
  <si>
    <t>12801018</t>
  </si>
  <si>
    <t>12801019</t>
  </si>
  <si>
    <t>12801020</t>
  </si>
  <si>
    <t>12801021</t>
  </si>
  <si>
    <t>12801022</t>
  </si>
  <si>
    <t>12801028</t>
  </si>
  <si>
    <t>12801029</t>
  </si>
  <si>
    <t>高度急性期</t>
  </si>
  <si>
    <t>22801012</t>
  </si>
  <si>
    <t>22801014</t>
  </si>
  <si>
    <t>22801023</t>
  </si>
  <si>
    <t>22801026</t>
  </si>
  <si>
    <t>22801027</t>
  </si>
  <si>
    <t>慢性期</t>
  </si>
  <si>
    <t>急性期</t>
  </si>
  <si>
    <t>12801032</t>
  </si>
  <si>
    <t>12801033</t>
  </si>
  <si>
    <t>医療法人敬愛会 大塚病院</t>
  </si>
  <si>
    <t>12801036</t>
  </si>
  <si>
    <t>12801037</t>
  </si>
  <si>
    <t>医療法人社団みどり会 にしき記念病院</t>
  </si>
  <si>
    <t>12801038</t>
  </si>
  <si>
    <t>12801039</t>
  </si>
  <si>
    <t>22801034</t>
  </si>
  <si>
    <t>12801040</t>
  </si>
  <si>
    <t>12801041</t>
  </si>
  <si>
    <t>12801043</t>
  </si>
  <si>
    <t>12801044</t>
  </si>
  <si>
    <t>12801045</t>
  </si>
  <si>
    <t>12801047</t>
  </si>
  <si>
    <t>12801048</t>
  </si>
  <si>
    <t>12801049</t>
  </si>
  <si>
    <t>12801050</t>
  </si>
  <si>
    <t>22801042</t>
  </si>
  <si>
    <t>22801046</t>
  </si>
  <si>
    <t>12801051</t>
  </si>
  <si>
    <t>医療法人聖医会 佐用中央病院</t>
  </si>
  <si>
    <t>12801053</t>
  </si>
  <si>
    <t>12801058</t>
  </si>
  <si>
    <t>医療法人社団栗原会 栗原病院</t>
  </si>
  <si>
    <t>12801059</t>
  </si>
  <si>
    <t>12801060</t>
  </si>
  <si>
    <t>12801061</t>
  </si>
  <si>
    <t>12801062</t>
  </si>
  <si>
    <t>12801063</t>
  </si>
  <si>
    <t>12801064</t>
  </si>
  <si>
    <t>医療法人社団景珠会 八重垣病院</t>
  </si>
  <si>
    <t>12801065</t>
  </si>
  <si>
    <t>12801067</t>
  </si>
  <si>
    <t>12801071</t>
  </si>
  <si>
    <t>12801072</t>
  </si>
  <si>
    <t>医療法人伯鳳会 赤穂中央病院</t>
  </si>
  <si>
    <t>12801074</t>
  </si>
  <si>
    <t>12801076</t>
  </si>
  <si>
    <t>医療法人社団天馬会 半田中央病院</t>
  </si>
  <si>
    <t>12801077</t>
  </si>
  <si>
    <t>12801078</t>
  </si>
  <si>
    <t>12801079</t>
  </si>
  <si>
    <t>22801054</t>
  </si>
  <si>
    <t>22801055</t>
  </si>
  <si>
    <t>22801057</t>
  </si>
  <si>
    <t>22801066</t>
  </si>
  <si>
    <t>22801069</t>
  </si>
  <si>
    <t>22801075</t>
  </si>
  <si>
    <t>22803084</t>
  </si>
  <si>
    <t>12801080</t>
  </si>
  <si>
    <t>12801101</t>
  </si>
  <si>
    <t>12801102</t>
  </si>
  <si>
    <t>12801103</t>
  </si>
  <si>
    <t>医療法人社団普門会 姫路田中病院</t>
  </si>
  <si>
    <t>12801104</t>
  </si>
  <si>
    <t>12801107</t>
  </si>
  <si>
    <t>12801108</t>
  </si>
  <si>
    <t>12801109</t>
  </si>
  <si>
    <t>12801110</t>
  </si>
  <si>
    <t>12801112</t>
  </si>
  <si>
    <t>12801113</t>
  </si>
  <si>
    <t>12801114</t>
  </si>
  <si>
    <t>医療法人社団綱島会 厚生病院</t>
  </si>
  <si>
    <t>12801116</t>
  </si>
  <si>
    <t>12801117</t>
  </si>
  <si>
    <t>12801118</t>
  </si>
  <si>
    <t>12801120</t>
  </si>
  <si>
    <t>社会医療法人三栄会 ツカザキ病院</t>
  </si>
  <si>
    <t>12801121</t>
  </si>
  <si>
    <t>社会医療法人松藤会 入江病院</t>
  </si>
  <si>
    <t>12801122</t>
  </si>
  <si>
    <t>医療法人芙翔会 姫路愛和病院</t>
  </si>
  <si>
    <t>12801123</t>
  </si>
  <si>
    <t>医療法人社団みどりの会 酒井病院</t>
  </si>
  <si>
    <t>12801124</t>
  </si>
  <si>
    <t>12801126</t>
  </si>
  <si>
    <t>12801127</t>
  </si>
  <si>
    <t>12801128</t>
  </si>
  <si>
    <t>12801131</t>
  </si>
  <si>
    <t>12801132</t>
  </si>
  <si>
    <t>12801133</t>
  </si>
  <si>
    <t>22801081</t>
  </si>
  <si>
    <t>22801082</t>
  </si>
  <si>
    <t>22801083</t>
  </si>
  <si>
    <t>22801084</t>
  </si>
  <si>
    <t>22801085</t>
  </si>
  <si>
    <t>22801090</t>
  </si>
  <si>
    <t>22801091</t>
  </si>
  <si>
    <t>22801094</t>
  </si>
  <si>
    <t>22801095</t>
  </si>
  <si>
    <t>22801097</t>
  </si>
  <si>
    <t>22801098</t>
  </si>
  <si>
    <t>医療法人社団こうのとり会 西川産婦人科</t>
  </si>
  <si>
    <t>22801099</t>
  </si>
  <si>
    <t>22801100</t>
  </si>
  <si>
    <t>12801134</t>
  </si>
  <si>
    <t>12801135</t>
  </si>
  <si>
    <t>12801136</t>
  </si>
  <si>
    <t>12801137</t>
  </si>
  <si>
    <t>12801138</t>
  </si>
  <si>
    <t>12801139</t>
  </si>
  <si>
    <t>12801140</t>
  </si>
  <si>
    <t>12801147</t>
  </si>
  <si>
    <t>医療法人社団薫楓会 緑駿病院</t>
  </si>
  <si>
    <t>12801148</t>
  </si>
  <si>
    <t>独立行政法人国立病院機構 兵庫あおの病院</t>
  </si>
  <si>
    <t>12801149</t>
  </si>
  <si>
    <t>12801150</t>
  </si>
  <si>
    <t>12801151</t>
  </si>
  <si>
    <t>12801153</t>
  </si>
  <si>
    <t>12801154</t>
  </si>
  <si>
    <t>12801155</t>
  </si>
  <si>
    <t>12801156</t>
  </si>
  <si>
    <t>12801157</t>
  </si>
  <si>
    <t>12801161</t>
  </si>
  <si>
    <t>12801162</t>
  </si>
  <si>
    <t>22801006</t>
  </si>
  <si>
    <t>22801142</t>
  </si>
  <si>
    <t>22801144</t>
  </si>
  <si>
    <t>22801146</t>
  </si>
  <si>
    <t>22801152</t>
  </si>
  <si>
    <t>12801005</t>
  </si>
  <si>
    <t>12801164</t>
  </si>
  <si>
    <t>12801165</t>
  </si>
  <si>
    <t>12801172</t>
  </si>
  <si>
    <t>12801173</t>
  </si>
  <si>
    <t>12801184</t>
  </si>
  <si>
    <t>12801185</t>
  </si>
  <si>
    <t>12801186</t>
  </si>
  <si>
    <t>12801187</t>
  </si>
  <si>
    <t>12801188</t>
  </si>
  <si>
    <t>12801189</t>
  </si>
  <si>
    <t>医療法人社団 松本会 松本病院</t>
  </si>
  <si>
    <t>12801190</t>
  </si>
  <si>
    <t>12801191</t>
  </si>
  <si>
    <t>社会医療法人社団 順心会 順心病院</t>
  </si>
  <si>
    <t>12801192</t>
  </si>
  <si>
    <t>12801193</t>
  </si>
  <si>
    <t>12801194</t>
  </si>
  <si>
    <t>12801206</t>
  </si>
  <si>
    <t>医療法人双葉会 西江井島病院</t>
  </si>
  <si>
    <t>12801207</t>
  </si>
  <si>
    <t>地方独立行政法人 明石市立市民病院</t>
  </si>
  <si>
    <t>12801208</t>
  </si>
  <si>
    <t>医療法人社団仁恵会 石井病院</t>
  </si>
  <si>
    <t>12801209</t>
  </si>
  <si>
    <t>医療法人社団医仁会 ふくやま病院</t>
  </si>
  <si>
    <t>12801210</t>
  </si>
  <si>
    <t>12801211</t>
  </si>
  <si>
    <t>特定医療法人誠仁会 大久保病院</t>
  </si>
  <si>
    <t>12801212</t>
  </si>
  <si>
    <t>12801213</t>
  </si>
  <si>
    <t>医療法人伯鳳会 明石リハビリテーション病院</t>
  </si>
  <si>
    <t>12801214</t>
  </si>
  <si>
    <t>12801215</t>
  </si>
  <si>
    <t>12801216</t>
  </si>
  <si>
    <t>12801217</t>
  </si>
  <si>
    <t>医療法人久仁会 明石同仁病院</t>
  </si>
  <si>
    <t>12801218</t>
  </si>
  <si>
    <t>12801220</t>
  </si>
  <si>
    <t>12801221</t>
  </si>
  <si>
    <t>医療法人社団弘成会 明海病院</t>
  </si>
  <si>
    <t>12801222</t>
  </si>
  <si>
    <t>12801223</t>
  </si>
  <si>
    <t>社会医療法人愛仁会 明石医療センター</t>
  </si>
  <si>
    <t>12801224</t>
  </si>
  <si>
    <t>医療法人社団せいゆう会 神明病院</t>
  </si>
  <si>
    <t>22801166</t>
  </si>
  <si>
    <t>22801168</t>
  </si>
  <si>
    <t>22801171</t>
  </si>
  <si>
    <t>22801174</t>
  </si>
  <si>
    <t>医療法人回起会 奥産婦人科</t>
  </si>
  <si>
    <t>22801178</t>
  </si>
  <si>
    <t>22801179</t>
  </si>
  <si>
    <t>22801180</t>
  </si>
  <si>
    <t>22801182</t>
  </si>
  <si>
    <t>22801183</t>
  </si>
  <si>
    <t>22801195</t>
  </si>
  <si>
    <t>22801196</t>
  </si>
  <si>
    <t>博愛産科婦人科</t>
  </si>
  <si>
    <t>22801199</t>
  </si>
  <si>
    <t>22801201</t>
  </si>
  <si>
    <t>22801203</t>
  </si>
  <si>
    <t>22801204</t>
  </si>
  <si>
    <t>22801205</t>
  </si>
  <si>
    <t>休棟中（再開予定）</t>
  </si>
  <si>
    <t>休棟中（廃止予定）</t>
  </si>
  <si>
    <t>12801004</t>
  </si>
  <si>
    <t>12801227</t>
  </si>
  <si>
    <t>医療法人社団衿正会 生駒病院</t>
  </si>
  <si>
    <t>12801230</t>
  </si>
  <si>
    <t>医療法人社団尚仁会 平島病院</t>
  </si>
  <si>
    <t>12801231</t>
  </si>
  <si>
    <t>医療法人敬愛会 三田高原病院</t>
  </si>
  <si>
    <t>12801232</t>
  </si>
  <si>
    <t>医療法人敬愛会 三田温泉病院</t>
  </si>
  <si>
    <t>12801233</t>
  </si>
  <si>
    <t>12801234</t>
  </si>
  <si>
    <t>12801235</t>
  </si>
  <si>
    <t>12801239</t>
  </si>
  <si>
    <t>12801240</t>
  </si>
  <si>
    <t>12801241</t>
  </si>
  <si>
    <t>医療法人晋真会 ベリタス病院</t>
  </si>
  <si>
    <t>12801242</t>
  </si>
  <si>
    <t>医療法人協和会 第二協立病院</t>
  </si>
  <si>
    <t>12801243</t>
  </si>
  <si>
    <t>12801244</t>
  </si>
  <si>
    <t>12801252</t>
  </si>
  <si>
    <t>医療法人尚和会 宝塚リハビリテーション病院</t>
  </si>
  <si>
    <t>12801253</t>
  </si>
  <si>
    <t>12801254</t>
  </si>
  <si>
    <t>12801255</t>
  </si>
  <si>
    <t>医療法人尚和会 宝塚第一病院</t>
  </si>
  <si>
    <t>12801256</t>
  </si>
  <si>
    <t>12801257</t>
  </si>
  <si>
    <t>12801258</t>
  </si>
  <si>
    <t>12801266</t>
  </si>
  <si>
    <t>12801267</t>
  </si>
  <si>
    <t>医療法人祐生会 祐生病院</t>
  </si>
  <si>
    <t>12801268</t>
  </si>
  <si>
    <t>医療法人社団星晶会 あおい病院</t>
  </si>
  <si>
    <t>12801269</t>
  </si>
  <si>
    <t>医療法人社団豊明会 常岡病院</t>
  </si>
  <si>
    <t>12801270</t>
  </si>
  <si>
    <t>12801271</t>
  </si>
  <si>
    <t>公立学校共済組合 近畿中央病院</t>
  </si>
  <si>
    <t>12801272</t>
  </si>
  <si>
    <t>医療法人晴風園 伊丹せいふう病院</t>
  </si>
  <si>
    <t>12801273</t>
  </si>
  <si>
    <t>医療法人水光会 伊丹天神川病院</t>
  </si>
  <si>
    <t>12801274</t>
  </si>
  <si>
    <t>22801229</t>
  </si>
  <si>
    <t>22801236</t>
  </si>
  <si>
    <t>22801245</t>
  </si>
  <si>
    <t>22801246</t>
  </si>
  <si>
    <t>22801247</t>
  </si>
  <si>
    <t>医療法人社団　中村産婦人科</t>
  </si>
  <si>
    <t>22801248</t>
  </si>
  <si>
    <t>22801249</t>
  </si>
  <si>
    <t>22801251</t>
  </si>
  <si>
    <t>22801259</t>
  </si>
  <si>
    <t>22801260</t>
  </si>
  <si>
    <t>22801262</t>
  </si>
  <si>
    <t>22801264</t>
  </si>
  <si>
    <t>12801003</t>
  </si>
  <si>
    <t>社会医療法人渡邊高記念会 西宮渡辺脳卒中・心臓リハビリテーション病院</t>
  </si>
  <si>
    <t>12801279</t>
  </si>
  <si>
    <t>12801280</t>
  </si>
  <si>
    <t>医療法人昭圭会 南芦屋浜病院</t>
  </si>
  <si>
    <t>12801281</t>
  </si>
  <si>
    <t>12801296</t>
  </si>
  <si>
    <t>12801297</t>
  </si>
  <si>
    <t>12801298</t>
  </si>
  <si>
    <t>社会医療法人渡邊高記念会 西宮渡辺病院</t>
  </si>
  <si>
    <t>12801299</t>
  </si>
  <si>
    <t>12801300</t>
  </si>
  <si>
    <t>社会医療法人渡邊高記念会 西宮渡辺心臓脳・血管センター</t>
  </si>
  <si>
    <t>12801301</t>
  </si>
  <si>
    <t>医療法人敬愛会 西宮敬愛会病院</t>
  </si>
  <si>
    <t>12801302</t>
  </si>
  <si>
    <t>医療法人社団アガペ会 アガペ甲山病院</t>
  </si>
  <si>
    <t>12801303</t>
  </si>
  <si>
    <t>12801304</t>
  </si>
  <si>
    <t>12801305</t>
  </si>
  <si>
    <t>12801306</t>
  </si>
  <si>
    <t>医療法人協和会 協和マリナホスピタル</t>
  </si>
  <si>
    <t>12801307</t>
  </si>
  <si>
    <t>12801308</t>
  </si>
  <si>
    <t>12801310</t>
  </si>
  <si>
    <t>12801311</t>
  </si>
  <si>
    <t>12801312</t>
  </si>
  <si>
    <t>医療法人社団緑水会 北摂中央病院</t>
  </si>
  <si>
    <t>12801313</t>
  </si>
  <si>
    <t>12801314</t>
  </si>
  <si>
    <t>12801315</t>
  </si>
  <si>
    <t>12801316</t>
  </si>
  <si>
    <t>12801332</t>
  </si>
  <si>
    <t>12801333</t>
  </si>
  <si>
    <t>12801334</t>
  </si>
  <si>
    <t>医療法人社団斐庵会 鷲田病院</t>
  </si>
  <si>
    <t>12801336</t>
  </si>
  <si>
    <t>12801337</t>
  </si>
  <si>
    <t>12801338</t>
  </si>
  <si>
    <t>12801339</t>
  </si>
  <si>
    <t>社会医療法人愛仁会 尼崎だいもつ病院</t>
  </si>
  <si>
    <t>12801340</t>
  </si>
  <si>
    <t>12801344</t>
  </si>
  <si>
    <t>12801345</t>
  </si>
  <si>
    <t>12801346</t>
  </si>
  <si>
    <t>12801347</t>
  </si>
  <si>
    <t>12801348</t>
  </si>
  <si>
    <t>12801349</t>
  </si>
  <si>
    <t>12801350</t>
  </si>
  <si>
    <t>医療法人（社団）豊繁会 近藤病院</t>
  </si>
  <si>
    <t>12801351</t>
  </si>
  <si>
    <t>12801352</t>
  </si>
  <si>
    <t>社会医療法人中央会 尼崎中央病院</t>
  </si>
  <si>
    <t>12801353</t>
  </si>
  <si>
    <t>医療法人 岡田病院</t>
  </si>
  <si>
    <t>12801354</t>
  </si>
  <si>
    <t>12801503</t>
  </si>
  <si>
    <t>医療法人社団兼誠会 つかぐち病院</t>
  </si>
  <si>
    <t>22801278</t>
  </si>
  <si>
    <t>22801285</t>
  </si>
  <si>
    <t>22801286</t>
  </si>
  <si>
    <t>22801287</t>
  </si>
  <si>
    <t>医療法人社団　星野耳鼻咽喉科医院</t>
  </si>
  <si>
    <t>22801289</t>
  </si>
  <si>
    <t>22801290</t>
  </si>
  <si>
    <t>22801291</t>
  </si>
  <si>
    <t>堀産婦人科</t>
  </si>
  <si>
    <t>22801292</t>
  </si>
  <si>
    <t>22801317</t>
  </si>
  <si>
    <t>22801319</t>
  </si>
  <si>
    <t>22801321</t>
  </si>
  <si>
    <t>医療法人社団秀明会 遠谷眼科</t>
  </si>
  <si>
    <t>22801325</t>
  </si>
  <si>
    <t>22801326</t>
  </si>
  <si>
    <t>22801328</t>
  </si>
  <si>
    <t>医療法人社団 立花内科産婦人科医院</t>
  </si>
  <si>
    <t>22801329</t>
  </si>
  <si>
    <t>22801331</t>
  </si>
  <si>
    <t>伊川谷北病院</t>
  </si>
  <si>
    <t>医療法人社団 菫会 伊川谷病院</t>
  </si>
  <si>
    <t>医療法人神甲会 隈病院</t>
  </si>
  <si>
    <t>医療法人社団純心会 パルモア病院</t>
  </si>
  <si>
    <t>有泉病院</t>
  </si>
  <si>
    <t>独立行政法人地域医療機能推進機構 神戸中央病院</t>
  </si>
  <si>
    <t>ありまこうげんホスピタル</t>
  </si>
  <si>
    <t>医療法人社団顕修会 顕修会すずらん病院</t>
  </si>
  <si>
    <t>医療法人社団菫会 名谷病院</t>
  </si>
  <si>
    <t>医療法人 沖縄徳洲会 神戸徳洲会病院</t>
  </si>
  <si>
    <t>医療法人一高会 野村海浜病院</t>
  </si>
  <si>
    <t>医療法人社団　秀英会　神戸朝日病院</t>
  </si>
  <si>
    <t>医療法人社団　新長田眼科病院</t>
  </si>
  <si>
    <t>社会医療法人榮昌会 吉田病院</t>
  </si>
  <si>
    <t>社会医療法人社団 正峰会 神戸大山病院</t>
  </si>
  <si>
    <t>医療法人　川崎病院</t>
  </si>
  <si>
    <t>医療法人愛和会 金沢病院</t>
  </si>
  <si>
    <t>六甲病院</t>
  </si>
  <si>
    <t>医療法人康雄会 西病院</t>
  </si>
  <si>
    <t>医療法人社団五仁会 住吉川病院</t>
  </si>
  <si>
    <t>公益財団法人 甲南会 六甲アイランド甲南病院</t>
  </si>
  <si>
    <t>公益財団法人甲南会 甲南医療センター</t>
  </si>
  <si>
    <t>医療法人 明倫会 本山リハビリテーション病院</t>
  </si>
  <si>
    <t>社会医療法人社団順心会 順心神戸病院</t>
  </si>
  <si>
    <t>12801007</t>
  </si>
  <si>
    <t>12801364</t>
  </si>
  <si>
    <t>12801365</t>
  </si>
  <si>
    <t>12801366</t>
  </si>
  <si>
    <t>12801367</t>
  </si>
  <si>
    <t>12801368</t>
  </si>
  <si>
    <t>12801369</t>
  </si>
  <si>
    <t>12801370</t>
  </si>
  <si>
    <t>12801371</t>
  </si>
  <si>
    <t>12801372</t>
  </si>
  <si>
    <t>12801373</t>
  </si>
  <si>
    <t>12801374</t>
  </si>
  <si>
    <t>12801381</t>
  </si>
  <si>
    <t>12801382</t>
  </si>
  <si>
    <t>12801383</t>
  </si>
  <si>
    <t>12801384</t>
  </si>
  <si>
    <t>12801385</t>
  </si>
  <si>
    <t>12801387</t>
  </si>
  <si>
    <t>12801388</t>
  </si>
  <si>
    <t>12801389</t>
  </si>
  <si>
    <t>12801390</t>
  </si>
  <si>
    <t>12801391</t>
  </si>
  <si>
    <t>12801392</t>
  </si>
  <si>
    <t>12801393</t>
  </si>
  <si>
    <t>12801394</t>
  </si>
  <si>
    <t>12801395</t>
  </si>
  <si>
    <t>12801396</t>
  </si>
  <si>
    <t>12801397</t>
  </si>
  <si>
    <t>12801399</t>
  </si>
  <si>
    <t>12801400</t>
  </si>
  <si>
    <t>12801401</t>
  </si>
  <si>
    <t>12801402</t>
  </si>
  <si>
    <t>12801403</t>
  </si>
  <si>
    <t>12801414</t>
  </si>
  <si>
    <t>12801415</t>
  </si>
  <si>
    <t>12801416</t>
  </si>
  <si>
    <t>12801417</t>
  </si>
  <si>
    <t>12801418</t>
  </si>
  <si>
    <t>12801419</t>
  </si>
  <si>
    <t>12801421</t>
  </si>
  <si>
    <t>12801423</t>
  </si>
  <si>
    <t>12801424</t>
  </si>
  <si>
    <t>12801425</t>
  </si>
  <si>
    <t>12801426</t>
  </si>
  <si>
    <t>12801427</t>
  </si>
  <si>
    <t>12801428</t>
  </si>
  <si>
    <t>12801433</t>
  </si>
  <si>
    <t>12801434</t>
  </si>
  <si>
    <t>12801435</t>
  </si>
  <si>
    <t>12801436</t>
  </si>
  <si>
    <t>12801437</t>
  </si>
  <si>
    <t>12801446</t>
  </si>
  <si>
    <t>12801447</t>
  </si>
  <si>
    <t>12801448</t>
  </si>
  <si>
    <t>12801449</t>
  </si>
  <si>
    <t>12801450</t>
  </si>
  <si>
    <t>12801451</t>
  </si>
  <si>
    <t>12801452</t>
  </si>
  <si>
    <t>12801455</t>
  </si>
  <si>
    <t>12801457</t>
  </si>
  <si>
    <t>12801458</t>
  </si>
  <si>
    <t>12801459</t>
  </si>
  <si>
    <t>12801460</t>
  </si>
  <si>
    <t>12801461</t>
  </si>
  <si>
    <t>12801463</t>
  </si>
  <si>
    <t>12801464</t>
  </si>
  <si>
    <t>12801467</t>
  </si>
  <si>
    <t>12801468</t>
  </si>
  <si>
    <t>12801469</t>
  </si>
  <si>
    <t>12801470</t>
  </si>
  <si>
    <t>12801472</t>
  </si>
  <si>
    <t>12801474</t>
  </si>
  <si>
    <t>12801475</t>
  </si>
  <si>
    <t>12801481</t>
  </si>
  <si>
    <t>12801482</t>
  </si>
  <si>
    <t>12801483</t>
  </si>
  <si>
    <t>12801484</t>
  </si>
  <si>
    <t>12801485</t>
  </si>
  <si>
    <t>12801486</t>
  </si>
  <si>
    <t>12801487</t>
  </si>
  <si>
    <t>12801488</t>
  </si>
  <si>
    <t>12801497</t>
  </si>
  <si>
    <t>12801498</t>
  </si>
  <si>
    <t>12801499</t>
  </si>
  <si>
    <t>12801500</t>
  </si>
  <si>
    <t>12801501</t>
  </si>
  <si>
    <t>12801502</t>
  </si>
  <si>
    <t>12802001</t>
  </si>
  <si>
    <t>22801356</t>
  </si>
  <si>
    <t>22801357</t>
  </si>
  <si>
    <t>22801358</t>
  </si>
  <si>
    <t>22801359</t>
  </si>
  <si>
    <t>22801360</t>
  </si>
  <si>
    <t>22801377</t>
  </si>
  <si>
    <t>22801379</t>
  </si>
  <si>
    <t>22801380</t>
  </si>
  <si>
    <t>22801404</t>
  </si>
  <si>
    <t>22801405</t>
  </si>
  <si>
    <t>22801406</t>
  </si>
  <si>
    <t>22801407</t>
  </si>
  <si>
    <t>22801409</t>
  </si>
  <si>
    <t>医療法人社団 産科・婦人科みずとりクリニック</t>
  </si>
  <si>
    <t>22801410</t>
  </si>
  <si>
    <t>22801411</t>
  </si>
  <si>
    <t>22801412</t>
  </si>
  <si>
    <t>22801429</t>
  </si>
  <si>
    <t>22801431</t>
  </si>
  <si>
    <t>医療法人社団　森本産婦人科クリニック</t>
  </si>
  <si>
    <t>22801432</t>
  </si>
  <si>
    <t>22801438</t>
  </si>
  <si>
    <t>22801444</t>
  </si>
  <si>
    <t>22801456</t>
  </si>
  <si>
    <t>22801466</t>
  </si>
  <si>
    <t>22801478</t>
  </si>
  <si>
    <t>22801479</t>
  </si>
  <si>
    <t>22801480</t>
  </si>
  <si>
    <t>22801489</t>
  </si>
  <si>
    <t>22801493</t>
  </si>
  <si>
    <t>22801494</t>
  </si>
  <si>
    <t>22801495</t>
  </si>
  <si>
    <t>22801496</t>
  </si>
  <si>
    <t>マルノ整形外科</t>
  </si>
  <si>
    <t>最大使用</t>
    <rPh sb="0" eb="2">
      <t>サイダイ</t>
    </rPh>
    <rPh sb="2" eb="4">
      <t>シヨウ</t>
    </rPh>
    <phoneticPr fontId="2"/>
  </si>
  <si>
    <t>※２　最大使用病床数は、許可病床数のうち前年４月１日から翌年３月31日までの１年間に最も多く入院患者を収容した時点で使用した病床数</t>
    <rPh sb="3" eb="5">
      <t>サイダイ</t>
    </rPh>
    <rPh sb="5" eb="7">
      <t>シヨウ</t>
    </rPh>
    <rPh sb="12" eb="14">
      <t>キョカ</t>
    </rPh>
    <rPh sb="14" eb="17">
      <t>ビョウショウスウ</t>
    </rPh>
    <rPh sb="28" eb="30">
      <t>ヨクトシ</t>
    </rPh>
    <rPh sb="31" eb="32">
      <t>ガツ</t>
    </rPh>
    <rPh sb="32" eb="33">
      <t>トウゲツ</t>
    </rPh>
    <rPh sb="39" eb="41">
      <t>ネンカン</t>
    </rPh>
    <rPh sb="42" eb="43">
      <t>モット</t>
    </rPh>
    <rPh sb="44" eb="45">
      <t>オオ</t>
    </rPh>
    <rPh sb="46" eb="48">
      <t>ニュウイン</t>
    </rPh>
    <rPh sb="55" eb="57">
      <t>ジテン</t>
    </rPh>
    <rPh sb="58" eb="60">
      <t>シヨウ</t>
    </rPh>
    <phoneticPr fontId="5"/>
  </si>
  <si>
    <t>※３　※１・２の結果、各年７月１日時点で休棟中であっても、６月30日以前に最大使用していた場合は、休棟中（今後再開・今後廃止）であっても</t>
    <rPh sb="8" eb="10">
      <t>ケッカ</t>
    </rPh>
    <rPh sb="11" eb="12">
      <t>カク</t>
    </rPh>
    <rPh sb="12" eb="13">
      <t>ネン</t>
    </rPh>
    <rPh sb="14" eb="15">
      <t>ガツ</t>
    </rPh>
    <rPh sb="16" eb="17">
      <t>ニチ</t>
    </rPh>
    <rPh sb="17" eb="19">
      <t>ジテン</t>
    </rPh>
    <rPh sb="20" eb="23">
      <t>キュウトウチュウ</t>
    </rPh>
    <rPh sb="30" eb="31">
      <t>ガツ</t>
    </rPh>
    <rPh sb="33" eb="34">
      <t>ニチ</t>
    </rPh>
    <rPh sb="34" eb="36">
      <t>イゼン</t>
    </rPh>
    <rPh sb="37" eb="39">
      <t>サイダイ</t>
    </rPh>
    <rPh sb="39" eb="41">
      <t>シヨウ</t>
    </rPh>
    <rPh sb="45" eb="47">
      <t>バアイ</t>
    </rPh>
    <phoneticPr fontId="5"/>
  </si>
  <si>
    <t>　　　最大使用病床数として計上されることになる。</t>
    <rPh sb="3" eb="5">
      <t>サイダイ</t>
    </rPh>
    <rPh sb="5" eb="7">
      <t>シヨウ</t>
    </rPh>
    <phoneticPr fontId="1"/>
  </si>
  <si>
    <t>最大使用</t>
    <rPh sb="0" eb="2">
      <t>サイダイ</t>
    </rPh>
    <rPh sb="2" eb="4">
      <t>シヨウ</t>
    </rPh>
    <phoneticPr fontId="1"/>
  </si>
  <si>
    <t>必要-最大使用</t>
    <rPh sb="0" eb="2">
      <t>ヒツヨウ</t>
    </rPh>
    <rPh sb="3" eb="5">
      <t>サイダイ</t>
    </rPh>
    <rPh sb="5" eb="7">
      <t>シヨウ</t>
    </rPh>
    <phoneticPr fontId="2"/>
  </si>
  <si>
    <t>　　　このため、7月１日時点での最新の最大使用病床数を把握するため、休棟中（今後再開・今後廃止）の場合の最大使用病床数は０として上記は計算している。</t>
    <rPh sb="19" eb="21">
      <t>サイダイ</t>
    </rPh>
    <rPh sb="21" eb="23">
      <t>シヨウ</t>
    </rPh>
    <rPh sb="52" eb="54">
      <t>サイダイ</t>
    </rPh>
    <rPh sb="54" eb="56">
      <t>シヨウ</t>
    </rPh>
    <phoneticPr fontId="1"/>
  </si>
  <si>
    <t>未使用</t>
    <rPh sb="0" eb="3">
      <t>ミシヨウ</t>
    </rPh>
    <phoneticPr fontId="2"/>
  </si>
  <si>
    <t>※２　最大使用病床数は、許可病床数のうち前年４月１日から翌年３月31日までの１年間に最も多く入院患者を収容した時点で使用した病床数（R3年度病床機能報告から新たに設定）</t>
    <rPh sb="68" eb="70">
      <t>ネンド</t>
    </rPh>
    <rPh sb="70" eb="72">
      <t>ビョウショウ</t>
    </rPh>
    <rPh sb="72" eb="74">
      <t>キノウ</t>
    </rPh>
    <rPh sb="74" eb="76">
      <t>ホウコク</t>
    </rPh>
    <rPh sb="78" eb="79">
      <t>アラ</t>
    </rPh>
    <rPh sb="81" eb="83">
      <t>セッテイ</t>
    </rPh>
    <phoneticPr fontId="5"/>
  </si>
  <si>
    <t>最大使用</t>
    <phoneticPr fontId="1"/>
  </si>
  <si>
    <t>未使用</t>
    <phoneticPr fontId="1"/>
  </si>
  <si>
    <t>※３　※１・２の結果、各年７月１日時点で休棟中であっても、６月30日以前に最大使用していた場合は、休棟中（今後再開・今後廃止）であっても最大使用病床数として計上されることになる。</t>
    <rPh sb="8" eb="10">
      <t>ケッカ</t>
    </rPh>
    <rPh sb="11" eb="12">
      <t>カク</t>
    </rPh>
    <rPh sb="12" eb="13">
      <t>ネン</t>
    </rPh>
    <rPh sb="14" eb="15">
      <t>ガツ</t>
    </rPh>
    <rPh sb="16" eb="17">
      <t>ニチ</t>
    </rPh>
    <rPh sb="17" eb="19">
      <t>ジテン</t>
    </rPh>
    <rPh sb="20" eb="23">
      <t>キュウトウチュウ</t>
    </rPh>
    <rPh sb="30" eb="31">
      <t>ガツ</t>
    </rPh>
    <rPh sb="33" eb="34">
      <t>ニチ</t>
    </rPh>
    <rPh sb="34" eb="36">
      <t>イゼン</t>
    </rPh>
    <rPh sb="37" eb="39">
      <t>サイダイ</t>
    </rPh>
    <rPh sb="39" eb="41">
      <t>シヨウ</t>
    </rPh>
    <rPh sb="45" eb="47">
      <t>バアイ</t>
    </rPh>
    <rPh sb="68" eb="70">
      <t>サイダイ</t>
    </rPh>
    <rPh sb="70" eb="72">
      <t>シヨウ</t>
    </rPh>
    <phoneticPr fontId="5"/>
  </si>
  <si>
    <t>22801355</t>
  </si>
  <si>
    <t>中村レディースクリニック</t>
  </si>
  <si>
    <t>医療法人社団 坂井瑠実クリニック</t>
  </si>
  <si>
    <t>医療法人社団丸山病院</t>
  </si>
  <si>
    <t>12804004</t>
  </si>
  <si>
    <t>社会福祉法人平成記念会　サポートハウス　ココロネ住吉</t>
  </si>
  <si>
    <t>さとうクリニック</t>
  </si>
  <si>
    <t>22801250</t>
  </si>
  <si>
    <t>平野マタニティクリニック</t>
  </si>
  <si>
    <t>髙橋産婦人科クリニック</t>
  </si>
  <si>
    <t>医療法人徳洲会 高砂西部病院</t>
  </si>
  <si>
    <t>大森整形外科医院</t>
  </si>
  <si>
    <t>医療法人社団仙齢会 いなみ野病院</t>
  </si>
  <si>
    <t>いわたウィメンズクリニック（旧 うつのみや産婦人科）</t>
  </si>
  <si>
    <t>土井病院リハビリテーション病院</t>
  </si>
  <si>
    <t>22801158</t>
  </si>
  <si>
    <t>上田医院</t>
  </si>
  <si>
    <t>医療法人　仁徳会　とくなが病院</t>
  </si>
  <si>
    <t>ミナミ整形外科・内科循環器科</t>
  </si>
  <si>
    <t>12804002</t>
  </si>
  <si>
    <t>医療法人五葉会城南病院</t>
  </si>
  <si>
    <t>12804003</t>
  </si>
  <si>
    <t>兵庫県立はりま姫路総合医療センター</t>
  </si>
  <si>
    <t>令和５年度病床機能報告取りまとめ</t>
    <rPh sb="0" eb="2">
      <t>レイワ</t>
    </rPh>
    <rPh sb="3" eb="5">
      <t>ネンド</t>
    </rPh>
    <rPh sb="5" eb="9">
      <t>ビョウショウキノウ</t>
    </rPh>
    <rPh sb="9" eb="11">
      <t>ホウコク</t>
    </rPh>
    <rPh sb="11" eb="12">
      <t>ト</t>
    </rPh>
    <phoneticPr fontId="2"/>
  </si>
  <si>
    <t>R５年度</t>
    <phoneticPr fontId="2"/>
  </si>
  <si>
    <t>R4病床機能報告とR5病床機能報告の医療機能別病床比較</t>
    <rPh sb="11" eb="15">
      <t>ビョウショウキノウ</t>
    </rPh>
    <rPh sb="15" eb="17">
      <t>ホウコク</t>
    </rPh>
    <phoneticPr fontId="2"/>
  </si>
  <si>
    <t>R5病床機能報告</t>
    <rPh sb="2" eb="4">
      <t>ビョウショウ</t>
    </rPh>
    <rPh sb="4" eb="6">
      <t>キノウ</t>
    </rPh>
    <rPh sb="6" eb="8">
      <t>ホウコク</t>
    </rPh>
    <phoneticPr fontId="2"/>
  </si>
  <si>
    <t>R5－R4比較</t>
    <rPh sb="5" eb="7">
      <t>ヒカク</t>
    </rPh>
    <phoneticPr fontId="2"/>
  </si>
  <si>
    <t>R5-R7比較</t>
    <rPh sb="5" eb="7">
      <t>ヒカク</t>
    </rPh>
    <phoneticPr fontId="2"/>
  </si>
  <si>
    <t>12801001</t>
  </si>
  <si>
    <t>神戸市立神戸アイセンター病院</t>
  </si>
  <si>
    <t>協和病院</t>
  </si>
  <si>
    <t>12801398</t>
  </si>
  <si>
    <t>一般財団法人 神戸マリナーズ厚生会 ポートアイランド病院</t>
  </si>
  <si>
    <t>12801453</t>
  </si>
  <si>
    <t>医療法人社団菫会 北須磨病院</t>
  </si>
  <si>
    <t>12801471</t>
  </si>
  <si>
    <t>彦坂病院</t>
  </si>
  <si>
    <t>22801361</t>
  </si>
  <si>
    <t>医療法人社団恵友会 久保みずきレディースクリニック菅原記念診療所</t>
  </si>
  <si>
    <t>22801362</t>
  </si>
  <si>
    <t>西北クリニック</t>
  </si>
  <si>
    <t>22801363</t>
  </si>
  <si>
    <t>ハーモニーレディースクリニック</t>
  </si>
  <si>
    <t>22801440</t>
  </si>
  <si>
    <t>森産婦人科医院</t>
  </si>
  <si>
    <t>はしもと産婦人科</t>
  </si>
  <si>
    <t>12801422</t>
  </si>
  <si>
    <t>神戸リハビリテーション病院</t>
  </si>
  <si>
    <t>12801462</t>
  </si>
  <si>
    <t>医療法人社団十善会 野瀬病院</t>
  </si>
  <si>
    <t>12805003</t>
  </si>
  <si>
    <t>医療法人一輝会　荻原記念病院</t>
  </si>
  <si>
    <t>12801420</t>
  </si>
  <si>
    <t>神戸医療福祉センターにこにこハウス</t>
  </si>
  <si>
    <t>12804001</t>
  </si>
  <si>
    <t>神戸医療福祉センターひだまり</t>
  </si>
  <si>
    <t>22801430</t>
  </si>
  <si>
    <t>社会医療法人社団正峰会　桃山台せいほうクリニック</t>
  </si>
  <si>
    <t>12801219</t>
  </si>
  <si>
    <t>医療法人明仁会明舞中央病院</t>
  </si>
  <si>
    <t>22801181</t>
  </si>
  <si>
    <t>ちくご・ひらまつ産婦人科医院</t>
  </si>
  <si>
    <t>22801198</t>
  </si>
  <si>
    <t>中山クリニック</t>
  </si>
  <si>
    <t>22801200</t>
  </si>
  <si>
    <t>志田クリニック</t>
  </si>
  <si>
    <t>稲見胃腸外科</t>
  </si>
  <si>
    <t>22801160</t>
  </si>
  <si>
    <t>やない外科胃腸科</t>
  </si>
  <si>
    <t>12801295</t>
  </si>
  <si>
    <t>笹生病院</t>
  </si>
  <si>
    <t>12801335</t>
  </si>
  <si>
    <t>アイワ病院</t>
  </si>
  <si>
    <t>12801342</t>
  </si>
  <si>
    <t>尼崎新都心病院</t>
  </si>
  <si>
    <t>12801343</t>
  </si>
  <si>
    <t>安藤病院</t>
  </si>
  <si>
    <t>22801284</t>
  </si>
  <si>
    <t>宮本レディースクリニック</t>
  </si>
  <si>
    <t>川西市立総合医療センタ－</t>
  </si>
  <si>
    <t>医療法人晴風園 阪神リハビリテーション病院</t>
  </si>
  <si>
    <t>医療法人協和会 協立記念病院</t>
  </si>
  <si>
    <t>医療法人晴風園 川西リハビリテーション病院</t>
  </si>
  <si>
    <t>荘司外科</t>
  </si>
  <si>
    <t>12805001</t>
  </si>
  <si>
    <t>12805004</t>
  </si>
  <si>
    <t>22801263</t>
  </si>
  <si>
    <t>室井メディカルオフィス</t>
  </si>
  <si>
    <t>いたがき総合診療クリニック</t>
  </si>
  <si>
    <t>12801056</t>
  </si>
  <si>
    <t>医療法人三宅会太子病院</t>
  </si>
  <si>
    <t>12801115</t>
  </si>
  <si>
    <t>姫路聖マリア病院</t>
  </si>
  <si>
    <t>12801130</t>
  </si>
  <si>
    <t>金田病院</t>
  </si>
  <si>
    <t>12801129</t>
  </si>
  <si>
    <t>石橋内科広畑センチュリー病院</t>
  </si>
  <si>
    <t>12805002</t>
  </si>
  <si>
    <t>社会医療法人三栄会三栄会広畑病院</t>
  </si>
  <si>
    <t>22801086</t>
  </si>
  <si>
    <t>日並内科・外科医院</t>
  </si>
  <si>
    <t>R4病床機能報告</t>
    <rPh sb="2" eb="6">
      <t>ビョウショウキノウ</t>
    </rPh>
    <rPh sb="6" eb="8">
      <t>ホウコク</t>
    </rPh>
    <phoneticPr fontId="2"/>
  </si>
  <si>
    <t>※１　許可病床数は、各年7月１日時点で医療法第７条第１項から第３項に基づいて、開設許可を受けている病床数</t>
    <rPh sb="3" eb="5">
      <t>キョカ</t>
    </rPh>
    <rPh sb="5" eb="8">
      <t>ビョウショウスウ</t>
    </rPh>
    <rPh sb="10" eb="12">
      <t>カクネン</t>
    </rPh>
    <rPh sb="13" eb="14">
      <t>ガツ</t>
    </rPh>
    <rPh sb="15" eb="16">
      <t>ニチ</t>
    </rPh>
    <rPh sb="16" eb="18">
      <t>ジテン</t>
    </rPh>
    <rPh sb="19" eb="22">
      <t>イリョウホウ</t>
    </rPh>
    <rPh sb="22" eb="23">
      <t>ダイ</t>
    </rPh>
    <rPh sb="24" eb="25">
      <t>ジョウ</t>
    </rPh>
    <rPh sb="25" eb="26">
      <t>ダイ</t>
    </rPh>
    <rPh sb="27" eb="28">
      <t>コウ</t>
    </rPh>
    <rPh sb="30" eb="31">
      <t>ダイ</t>
    </rPh>
    <rPh sb="32" eb="33">
      <t>コウ</t>
    </rPh>
    <rPh sb="34" eb="35">
      <t>モト</t>
    </rPh>
    <rPh sb="39" eb="41">
      <t>カイセツ</t>
    </rPh>
    <rPh sb="41" eb="43">
      <t>キョカ</t>
    </rPh>
    <phoneticPr fontId="5"/>
  </si>
  <si>
    <t>　　　このため、7月１日時点での最新の最大使用病床数を把握するため、休棟中（今後再開・今後廃止）の場合の最大使用病床数は０として計算している。</t>
    <rPh sb="19" eb="21">
      <t>サイダイ</t>
    </rPh>
    <rPh sb="21" eb="23">
      <t>シヨウ</t>
    </rPh>
    <rPh sb="23" eb="26">
      <t>ビョウショウスウ</t>
    </rPh>
    <rPh sb="64" eb="66">
      <t>ケイサン</t>
    </rPh>
    <phoneticPr fontId="1"/>
  </si>
  <si>
    <t>医療法人社団西宮回生病院</t>
    <phoneticPr fontId="1"/>
  </si>
  <si>
    <t>尾崎病院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</si>
</sst>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Meiryo UI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1"/>
      <color theme="2" tint="-0.499984740745262"/>
      <name val="游ゴシック"/>
      <family val="3"/>
      <charset val="128"/>
    </font>
    <font>
      <sz val="11"/>
      <color rgb="FF0070C0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CE4D6"/>
        <bgColor rgb="FF000000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4" fillId="0" borderId="0"/>
    <xf numFmtId="38" fontId="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3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434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2" borderId="9" xfId="0" applyFont="1" applyFill="1" applyBorder="1">
      <alignment vertical="center"/>
    </xf>
    <xf numFmtId="0" fontId="7" fillId="2" borderId="10" xfId="0" applyFont="1" applyFill="1" applyBorder="1">
      <alignment vertical="center"/>
    </xf>
    <xf numFmtId="0" fontId="7" fillId="0" borderId="11" xfId="0" applyFont="1" applyBorder="1">
      <alignment vertical="center"/>
    </xf>
    <xf numFmtId="0" fontId="7" fillId="2" borderId="12" xfId="0" applyFont="1" applyFill="1" applyBorder="1">
      <alignment vertical="center"/>
    </xf>
    <xf numFmtId="0" fontId="7" fillId="2" borderId="13" xfId="0" applyFont="1" applyFill="1" applyBorder="1">
      <alignment vertical="center"/>
    </xf>
    <xf numFmtId="0" fontId="7" fillId="0" borderId="14" xfId="0" applyFont="1" applyBorder="1">
      <alignment vertical="center"/>
    </xf>
    <xf numFmtId="0" fontId="7" fillId="2" borderId="15" xfId="0" applyFont="1" applyFill="1" applyBorder="1">
      <alignment vertical="center"/>
    </xf>
    <xf numFmtId="0" fontId="7" fillId="2" borderId="16" xfId="0" applyFont="1" applyFill="1" applyBorder="1">
      <alignment vertical="center"/>
    </xf>
    <xf numFmtId="0" fontId="7" fillId="0" borderId="17" xfId="0" applyFont="1" applyBorder="1">
      <alignment vertical="center"/>
    </xf>
    <xf numFmtId="0" fontId="7" fillId="5" borderId="9" xfId="0" applyFont="1" applyFill="1" applyBorder="1">
      <alignment vertical="center"/>
    </xf>
    <xf numFmtId="0" fontId="7" fillId="5" borderId="10" xfId="0" applyFont="1" applyFill="1" applyBorder="1">
      <alignment vertical="center"/>
    </xf>
    <xf numFmtId="0" fontId="7" fillId="5" borderId="12" xfId="0" applyFont="1" applyFill="1" applyBorder="1">
      <alignment vertical="center"/>
    </xf>
    <xf numFmtId="0" fontId="7" fillId="5" borderId="13" xfId="0" applyFont="1" applyFill="1" applyBorder="1">
      <alignment vertical="center"/>
    </xf>
    <xf numFmtId="0" fontId="7" fillId="5" borderId="15" xfId="0" applyFont="1" applyFill="1" applyBorder="1">
      <alignment vertical="center"/>
    </xf>
    <xf numFmtId="0" fontId="7" fillId="5" borderId="16" xfId="0" applyFont="1" applyFill="1" applyBorder="1">
      <alignment vertical="center"/>
    </xf>
    <xf numFmtId="0" fontId="7" fillId="0" borderId="2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2" borderId="21" xfId="0" applyFont="1" applyFill="1" applyBorder="1">
      <alignment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7" fillId="2" borderId="24" xfId="0" applyFont="1" applyFill="1" applyBorder="1">
      <alignment vertical="center"/>
    </xf>
    <xf numFmtId="0" fontId="7" fillId="2" borderId="25" xfId="0" applyFont="1" applyFill="1" applyBorder="1">
      <alignment vertical="center"/>
    </xf>
    <xf numFmtId="0" fontId="7" fillId="0" borderId="26" xfId="0" applyFont="1" applyBorder="1">
      <alignment vertical="center"/>
    </xf>
    <xf numFmtId="0" fontId="7" fillId="5" borderId="27" xfId="0" applyFont="1" applyFill="1" applyBorder="1">
      <alignment vertical="center"/>
    </xf>
    <xf numFmtId="0" fontId="7" fillId="5" borderId="25" xfId="0" applyFont="1" applyFill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>
      <alignment vertical="center"/>
    </xf>
    <xf numFmtId="0" fontId="7" fillId="0" borderId="30" xfId="0" applyFont="1" applyBorder="1">
      <alignment vertical="center"/>
    </xf>
    <xf numFmtId="38" fontId="7" fillId="0" borderId="10" xfId="3" applyFont="1" applyBorder="1">
      <alignment vertical="center"/>
    </xf>
    <xf numFmtId="38" fontId="7" fillId="0" borderId="13" xfId="3" applyFont="1" applyBorder="1">
      <alignment vertical="center"/>
    </xf>
    <xf numFmtId="38" fontId="7" fillId="0" borderId="32" xfId="3" applyFont="1" applyBorder="1">
      <alignment vertical="center"/>
    </xf>
    <xf numFmtId="0" fontId="7" fillId="0" borderId="33" xfId="0" applyFont="1" applyBorder="1">
      <alignment vertical="center"/>
    </xf>
    <xf numFmtId="0" fontId="7" fillId="0" borderId="36" xfId="0" applyFont="1" applyBorder="1">
      <alignment vertical="center"/>
    </xf>
    <xf numFmtId="0" fontId="7" fillId="0" borderId="37" xfId="0" applyFont="1" applyBorder="1" applyAlignment="1">
      <alignment horizontal="center" vertical="center"/>
    </xf>
    <xf numFmtId="38" fontId="7" fillId="0" borderId="11" xfId="3" applyFont="1" applyBorder="1">
      <alignment vertical="center"/>
    </xf>
    <xf numFmtId="38" fontId="7" fillId="0" borderId="14" xfId="3" applyFont="1" applyBorder="1">
      <alignment vertical="center"/>
    </xf>
    <xf numFmtId="38" fontId="7" fillId="0" borderId="33" xfId="3" applyFont="1" applyBorder="1">
      <alignment vertical="center"/>
    </xf>
    <xf numFmtId="38" fontId="7" fillId="0" borderId="35" xfId="3" applyFont="1" applyBorder="1">
      <alignment vertical="center"/>
    </xf>
    <xf numFmtId="38" fontId="7" fillId="0" borderId="36" xfId="3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0" xfId="0" applyFont="1" applyBorder="1">
      <alignment vertical="center"/>
    </xf>
    <xf numFmtId="0" fontId="7" fillId="2" borderId="38" xfId="0" applyFont="1" applyFill="1" applyBorder="1">
      <alignment vertical="center"/>
    </xf>
    <xf numFmtId="0" fontId="7" fillId="2" borderId="39" xfId="0" applyFont="1" applyFill="1" applyBorder="1">
      <alignment vertical="center"/>
    </xf>
    <xf numFmtId="0" fontId="7" fillId="4" borderId="9" xfId="0" applyFont="1" applyFill="1" applyBorder="1">
      <alignment vertical="center"/>
    </xf>
    <xf numFmtId="0" fontId="7" fillId="4" borderId="10" xfId="0" applyFont="1" applyFill="1" applyBorder="1">
      <alignment vertical="center"/>
    </xf>
    <xf numFmtId="0" fontId="7" fillId="4" borderId="12" xfId="0" applyFont="1" applyFill="1" applyBorder="1">
      <alignment vertical="center"/>
    </xf>
    <xf numFmtId="0" fontId="7" fillId="4" borderId="13" xfId="0" applyFont="1" applyFill="1" applyBorder="1">
      <alignment vertical="center"/>
    </xf>
    <xf numFmtId="0" fontId="7" fillId="4" borderId="15" xfId="0" applyFont="1" applyFill="1" applyBorder="1">
      <alignment vertical="center"/>
    </xf>
    <xf numFmtId="0" fontId="7" fillId="4" borderId="16" xfId="0" applyFont="1" applyFill="1" applyBorder="1">
      <alignment vertical="center"/>
    </xf>
    <xf numFmtId="0" fontId="7" fillId="4" borderId="27" xfId="0" applyFont="1" applyFill="1" applyBorder="1">
      <alignment vertical="center"/>
    </xf>
    <xf numFmtId="0" fontId="7" fillId="4" borderId="25" xfId="0" applyFont="1" applyFill="1" applyBorder="1">
      <alignment vertical="center"/>
    </xf>
    <xf numFmtId="38" fontId="7" fillId="4" borderId="9" xfId="3" applyFont="1" applyFill="1" applyBorder="1">
      <alignment vertical="center"/>
    </xf>
    <xf numFmtId="38" fontId="7" fillId="4" borderId="10" xfId="3" applyFont="1" applyFill="1" applyBorder="1">
      <alignment vertical="center"/>
    </xf>
    <xf numFmtId="38" fontId="7" fillId="4" borderId="12" xfId="3" applyFont="1" applyFill="1" applyBorder="1">
      <alignment vertical="center"/>
    </xf>
    <xf numFmtId="38" fontId="7" fillId="4" borderId="13" xfId="3" applyFont="1" applyFill="1" applyBorder="1">
      <alignment vertical="center"/>
    </xf>
    <xf numFmtId="38" fontId="7" fillId="4" borderId="31" xfId="3" applyFont="1" applyFill="1" applyBorder="1">
      <alignment vertical="center"/>
    </xf>
    <xf numFmtId="38" fontId="7" fillId="4" borderId="32" xfId="3" applyFont="1" applyFill="1" applyBorder="1">
      <alignment vertical="center"/>
    </xf>
    <xf numFmtId="38" fontId="7" fillId="4" borderId="34" xfId="0" applyNumberFormat="1" applyFont="1" applyFill="1" applyBorder="1">
      <alignment vertical="center"/>
    </xf>
    <xf numFmtId="38" fontId="7" fillId="4" borderId="35" xfId="0" applyNumberFormat="1" applyFont="1" applyFill="1" applyBorder="1">
      <alignment vertical="center"/>
    </xf>
    <xf numFmtId="38" fontId="7" fillId="5" borderId="9" xfId="3" applyFont="1" applyFill="1" applyBorder="1">
      <alignment vertical="center"/>
    </xf>
    <xf numFmtId="38" fontId="7" fillId="5" borderId="10" xfId="3" applyFont="1" applyFill="1" applyBorder="1">
      <alignment vertical="center"/>
    </xf>
    <xf numFmtId="38" fontId="7" fillId="5" borderId="12" xfId="3" applyFont="1" applyFill="1" applyBorder="1">
      <alignment vertical="center"/>
    </xf>
    <xf numFmtId="38" fontId="7" fillId="5" borderId="13" xfId="3" applyFont="1" applyFill="1" applyBorder="1">
      <alignment vertical="center"/>
    </xf>
    <xf numFmtId="38" fontId="7" fillId="5" borderId="31" xfId="3" applyFont="1" applyFill="1" applyBorder="1">
      <alignment vertical="center"/>
    </xf>
    <xf numFmtId="38" fontId="7" fillId="5" borderId="32" xfId="3" applyFont="1" applyFill="1" applyBorder="1">
      <alignment vertical="center"/>
    </xf>
    <xf numFmtId="38" fontId="7" fillId="5" borderId="34" xfId="0" applyNumberFormat="1" applyFont="1" applyFill="1" applyBorder="1">
      <alignment vertical="center"/>
    </xf>
    <xf numFmtId="38" fontId="7" fillId="5" borderId="35" xfId="0" applyNumberFormat="1" applyFont="1" applyFill="1" applyBorder="1">
      <alignment vertical="center"/>
    </xf>
    <xf numFmtId="38" fontId="7" fillId="2" borderId="9" xfId="3" applyFont="1" applyFill="1" applyBorder="1">
      <alignment vertical="center"/>
    </xf>
    <xf numFmtId="38" fontId="7" fillId="2" borderId="10" xfId="3" applyFont="1" applyFill="1" applyBorder="1">
      <alignment vertical="center"/>
    </xf>
    <xf numFmtId="38" fontId="7" fillId="2" borderId="12" xfId="3" applyFont="1" applyFill="1" applyBorder="1">
      <alignment vertical="center"/>
    </xf>
    <xf numFmtId="38" fontId="7" fillId="2" borderId="13" xfId="3" applyFont="1" applyFill="1" applyBorder="1">
      <alignment vertical="center"/>
    </xf>
    <xf numFmtId="38" fontId="7" fillId="2" borderId="31" xfId="3" applyFont="1" applyFill="1" applyBorder="1">
      <alignment vertical="center"/>
    </xf>
    <xf numFmtId="38" fontId="7" fillId="2" borderId="32" xfId="3" applyFont="1" applyFill="1" applyBorder="1">
      <alignment vertical="center"/>
    </xf>
    <xf numFmtId="38" fontId="7" fillId="2" borderId="34" xfId="0" applyNumberFormat="1" applyFont="1" applyFill="1" applyBorder="1">
      <alignment vertical="center"/>
    </xf>
    <xf numFmtId="38" fontId="7" fillId="2" borderId="35" xfId="0" applyNumberFormat="1" applyFont="1" applyFill="1" applyBorder="1">
      <alignment vertical="center"/>
    </xf>
    <xf numFmtId="38" fontId="7" fillId="4" borderId="34" xfId="3" applyFont="1" applyFill="1" applyBorder="1">
      <alignment vertical="center"/>
    </xf>
    <xf numFmtId="38" fontId="7" fillId="4" borderId="35" xfId="3" applyFont="1" applyFill="1" applyBorder="1">
      <alignment vertical="center"/>
    </xf>
    <xf numFmtId="38" fontId="7" fillId="5" borderId="34" xfId="3" applyFont="1" applyFill="1" applyBorder="1">
      <alignment vertical="center"/>
    </xf>
    <xf numFmtId="38" fontId="7" fillId="5" borderId="35" xfId="3" applyFont="1" applyFill="1" applyBorder="1">
      <alignment vertical="center"/>
    </xf>
    <xf numFmtId="38" fontId="7" fillId="2" borderId="34" xfId="3" applyFont="1" applyFill="1" applyBorder="1">
      <alignment vertical="center"/>
    </xf>
    <xf numFmtId="38" fontId="7" fillId="2" borderId="35" xfId="3" applyFont="1" applyFill="1" applyBorder="1">
      <alignment vertical="center"/>
    </xf>
    <xf numFmtId="0" fontId="7" fillId="2" borderId="27" xfId="0" applyFont="1" applyFill="1" applyBorder="1">
      <alignment vertical="center"/>
    </xf>
    <xf numFmtId="0" fontId="7" fillId="0" borderId="42" xfId="0" applyFont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0" borderId="50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3" borderId="18" xfId="0" applyFont="1" applyFill="1" applyBorder="1">
      <alignment vertical="center"/>
    </xf>
    <xf numFmtId="38" fontId="7" fillId="3" borderId="56" xfId="3" applyFont="1" applyFill="1" applyBorder="1">
      <alignment vertical="center"/>
    </xf>
    <xf numFmtId="38" fontId="7" fillId="3" borderId="10" xfId="3" applyFont="1" applyFill="1" applyBorder="1">
      <alignment vertical="center"/>
    </xf>
    <xf numFmtId="38" fontId="7" fillId="3" borderId="57" xfId="3" applyFont="1" applyFill="1" applyBorder="1">
      <alignment vertical="center"/>
    </xf>
    <xf numFmtId="38" fontId="7" fillId="3" borderId="58" xfId="3" applyFont="1" applyFill="1" applyBorder="1">
      <alignment vertical="center"/>
    </xf>
    <xf numFmtId="176" fontId="7" fillId="3" borderId="56" xfId="3" applyNumberFormat="1" applyFont="1" applyFill="1" applyBorder="1">
      <alignment vertical="center"/>
    </xf>
    <xf numFmtId="176" fontId="7" fillId="3" borderId="10" xfId="3" applyNumberFormat="1" applyFont="1" applyFill="1" applyBorder="1">
      <alignment vertical="center"/>
    </xf>
    <xf numFmtId="176" fontId="7" fillId="3" borderId="57" xfId="3" applyNumberFormat="1" applyFont="1" applyFill="1" applyBorder="1">
      <alignment vertical="center"/>
    </xf>
    <xf numFmtId="38" fontId="7" fillId="0" borderId="60" xfId="3" applyFont="1" applyBorder="1">
      <alignment vertical="center"/>
    </xf>
    <xf numFmtId="38" fontId="7" fillId="0" borderId="61" xfId="3" applyFont="1" applyBorder="1">
      <alignment vertical="center"/>
    </xf>
    <xf numFmtId="38" fontId="7" fillId="0" borderId="62" xfId="3" applyFont="1" applyBorder="1">
      <alignment vertical="center"/>
    </xf>
    <xf numFmtId="176" fontId="7" fillId="0" borderId="60" xfId="3" applyNumberFormat="1" applyFont="1" applyBorder="1">
      <alignment vertical="center"/>
    </xf>
    <xf numFmtId="176" fontId="7" fillId="0" borderId="13" xfId="3" applyNumberFormat="1" applyFont="1" applyBorder="1">
      <alignment vertical="center"/>
    </xf>
    <xf numFmtId="176" fontId="7" fillId="0" borderId="61" xfId="3" applyNumberFormat="1" applyFont="1" applyBorder="1">
      <alignment vertical="center"/>
    </xf>
    <xf numFmtId="0" fontId="7" fillId="3" borderId="19" xfId="0" applyFont="1" applyFill="1" applyBorder="1">
      <alignment vertical="center"/>
    </xf>
    <xf numFmtId="38" fontId="7" fillId="3" borderId="60" xfId="3" applyFont="1" applyFill="1" applyBorder="1">
      <alignment vertical="center"/>
    </xf>
    <xf numFmtId="38" fontId="7" fillId="3" borderId="13" xfId="3" applyFont="1" applyFill="1" applyBorder="1">
      <alignment vertical="center"/>
    </xf>
    <xf numFmtId="38" fontId="7" fillId="3" borderId="61" xfId="3" applyFont="1" applyFill="1" applyBorder="1">
      <alignment vertical="center"/>
    </xf>
    <xf numFmtId="38" fontId="7" fillId="3" borderId="62" xfId="3" applyFont="1" applyFill="1" applyBorder="1">
      <alignment vertical="center"/>
    </xf>
    <xf numFmtId="176" fontId="7" fillId="3" borderId="60" xfId="3" applyNumberFormat="1" applyFont="1" applyFill="1" applyBorder="1">
      <alignment vertical="center"/>
    </xf>
    <xf numFmtId="176" fontId="7" fillId="3" borderId="13" xfId="3" applyNumberFormat="1" applyFont="1" applyFill="1" applyBorder="1">
      <alignment vertical="center"/>
    </xf>
    <xf numFmtId="176" fontId="7" fillId="3" borderId="61" xfId="3" applyNumberFormat="1" applyFont="1" applyFill="1" applyBorder="1">
      <alignment vertical="center"/>
    </xf>
    <xf numFmtId="0" fontId="7" fillId="0" borderId="63" xfId="0" applyFont="1" applyBorder="1">
      <alignment vertical="center"/>
    </xf>
    <xf numFmtId="38" fontId="7" fillId="0" borderId="64" xfId="3" applyFont="1" applyBorder="1">
      <alignment vertical="center"/>
    </xf>
    <xf numFmtId="38" fontId="7" fillId="0" borderId="65" xfId="3" applyFont="1" applyBorder="1">
      <alignment vertical="center"/>
    </xf>
    <xf numFmtId="38" fontId="7" fillId="0" borderId="66" xfId="3" applyFont="1" applyBorder="1">
      <alignment vertical="center"/>
    </xf>
    <xf numFmtId="176" fontId="7" fillId="0" borderId="64" xfId="3" applyNumberFormat="1" applyFont="1" applyBorder="1">
      <alignment vertical="center"/>
    </xf>
    <xf numFmtId="176" fontId="7" fillId="0" borderId="32" xfId="3" applyNumberFormat="1" applyFont="1" applyBorder="1">
      <alignment vertical="center"/>
    </xf>
    <xf numFmtId="176" fontId="7" fillId="0" borderId="65" xfId="3" applyNumberFormat="1" applyFont="1" applyBorder="1">
      <alignment vertical="center"/>
    </xf>
    <xf numFmtId="0" fontId="7" fillId="3" borderId="28" xfId="0" applyFont="1" applyFill="1" applyBorder="1" applyAlignment="1">
      <alignment horizontal="center" vertical="center"/>
    </xf>
    <xf numFmtId="38" fontId="7" fillId="3" borderId="68" xfId="3" applyFont="1" applyFill="1" applyBorder="1">
      <alignment vertical="center"/>
    </xf>
    <xf numFmtId="38" fontId="7" fillId="3" borderId="35" xfId="3" applyFont="1" applyFill="1" applyBorder="1">
      <alignment vertical="center"/>
    </xf>
    <xf numFmtId="38" fontId="7" fillId="3" borderId="69" xfId="3" applyFont="1" applyFill="1" applyBorder="1">
      <alignment vertical="center"/>
    </xf>
    <xf numFmtId="38" fontId="7" fillId="3" borderId="70" xfId="3" applyFont="1" applyFill="1" applyBorder="1">
      <alignment vertical="center"/>
    </xf>
    <xf numFmtId="176" fontId="7" fillId="3" borderId="71" xfId="3" applyNumberFormat="1" applyFont="1" applyFill="1" applyBorder="1">
      <alignment vertical="center"/>
    </xf>
    <xf numFmtId="176" fontId="7" fillId="3" borderId="28" xfId="3" applyNumberFormat="1" applyFont="1" applyFill="1" applyBorder="1">
      <alignment vertical="center"/>
    </xf>
    <xf numFmtId="176" fontId="7" fillId="3" borderId="72" xfId="3" applyNumberFormat="1" applyFont="1" applyFill="1" applyBorder="1">
      <alignment vertical="center"/>
    </xf>
    <xf numFmtId="38" fontId="7" fillId="0" borderId="56" xfId="3" applyFont="1" applyBorder="1">
      <alignment vertical="center"/>
    </xf>
    <xf numFmtId="38" fontId="7" fillId="0" borderId="57" xfId="3" applyFont="1" applyBorder="1">
      <alignment vertical="center"/>
    </xf>
    <xf numFmtId="38" fontId="7" fillId="0" borderId="58" xfId="3" applyFont="1" applyBorder="1">
      <alignment vertical="center"/>
    </xf>
    <xf numFmtId="176" fontId="7" fillId="0" borderId="56" xfId="3" applyNumberFormat="1" applyFont="1" applyBorder="1">
      <alignment vertical="center"/>
    </xf>
    <xf numFmtId="176" fontId="7" fillId="0" borderId="10" xfId="3" applyNumberFormat="1" applyFont="1" applyBorder="1">
      <alignment vertical="center"/>
    </xf>
    <xf numFmtId="176" fontId="7" fillId="0" borderId="57" xfId="3" applyNumberFormat="1" applyFont="1" applyBorder="1">
      <alignment vertical="center"/>
    </xf>
    <xf numFmtId="0" fontId="7" fillId="3" borderId="63" xfId="0" applyFont="1" applyFill="1" applyBorder="1">
      <alignment vertical="center"/>
    </xf>
    <xf numFmtId="38" fontId="7" fillId="3" borderId="64" xfId="3" applyFont="1" applyFill="1" applyBorder="1">
      <alignment vertical="center"/>
    </xf>
    <xf numFmtId="38" fontId="7" fillId="3" borderId="32" xfId="3" applyFont="1" applyFill="1" applyBorder="1">
      <alignment vertical="center"/>
    </xf>
    <xf numFmtId="38" fontId="7" fillId="3" borderId="65" xfId="3" applyFont="1" applyFill="1" applyBorder="1">
      <alignment vertical="center"/>
    </xf>
    <xf numFmtId="38" fontId="7" fillId="3" borderId="66" xfId="3" applyFont="1" applyFill="1" applyBorder="1">
      <alignment vertical="center"/>
    </xf>
    <xf numFmtId="176" fontId="7" fillId="3" borderId="64" xfId="3" applyNumberFormat="1" applyFont="1" applyFill="1" applyBorder="1">
      <alignment vertical="center"/>
    </xf>
    <xf numFmtId="176" fontId="7" fillId="3" borderId="32" xfId="3" applyNumberFormat="1" applyFont="1" applyFill="1" applyBorder="1">
      <alignment vertical="center"/>
    </xf>
    <xf numFmtId="176" fontId="7" fillId="3" borderId="65" xfId="3" applyNumberFormat="1" applyFont="1" applyFill="1" applyBorder="1">
      <alignment vertical="center"/>
    </xf>
    <xf numFmtId="38" fontId="7" fillId="0" borderId="68" xfId="3" applyFont="1" applyBorder="1">
      <alignment vertical="center"/>
    </xf>
    <xf numFmtId="38" fontId="7" fillId="0" borderId="69" xfId="3" applyFont="1" applyBorder="1">
      <alignment vertical="center"/>
    </xf>
    <xf numFmtId="38" fontId="7" fillId="0" borderId="70" xfId="3" applyFont="1" applyBorder="1">
      <alignment vertical="center"/>
    </xf>
    <xf numFmtId="176" fontId="7" fillId="0" borderId="68" xfId="3" applyNumberFormat="1" applyFont="1" applyBorder="1">
      <alignment vertical="center"/>
    </xf>
    <xf numFmtId="176" fontId="7" fillId="0" borderId="35" xfId="3" applyNumberFormat="1" applyFont="1" applyBorder="1">
      <alignment vertical="center"/>
    </xf>
    <xf numFmtId="176" fontId="7" fillId="0" borderId="69" xfId="3" applyNumberFormat="1" applyFont="1" applyBorder="1">
      <alignment vertical="center"/>
    </xf>
    <xf numFmtId="176" fontId="7" fillId="3" borderId="68" xfId="3" applyNumberFormat="1" applyFont="1" applyFill="1" applyBorder="1">
      <alignment vertical="center"/>
    </xf>
    <xf numFmtId="176" fontId="7" fillId="3" borderId="35" xfId="3" applyNumberFormat="1" applyFont="1" applyFill="1" applyBorder="1">
      <alignment vertical="center"/>
    </xf>
    <xf numFmtId="176" fontId="7" fillId="3" borderId="69" xfId="3" applyNumberFormat="1" applyFont="1" applyFill="1" applyBorder="1">
      <alignment vertical="center"/>
    </xf>
    <xf numFmtId="38" fontId="7" fillId="0" borderId="60" xfId="3" applyFont="1" applyFill="1" applyBorder="1">
      <alignment vertical="center"/>
    </xf>
    <xf numFmtId="38" fontId="7" fillId="0" borderId="13" xfId="3" applyFont="1" applyFill="1" applyBorder="1">
      <alignment vertical="center"/>
    </xf>
    <xf numFmtId="38" fontId="7" fillId="0" borderId="61" xfId="3" applyFont="1" applyFill="1" applyBorder="1">
      <alignment vertical="center"/>
    </xf>
    <xf numFmtId="38" fontId="7" fillId="0" borderId="62" xfId="3" applyFont="1" applyFill="1" applyBorder="1">
      <alignment vertical="center"/>
    </xf>
    <xf numFmtId="176" fontId="7" fillId="0" borderId="60" xfId="3" applyNumberFormat="1" applyFont="1" applyFill="1" applyBorder="1">
      <alignment vertical="center"/>
    </xf>
    <xf numFmtId="176" fontId="7" fillId="0" borderId="13" xfId="3" applyNumberFormat="1" applyFont="1" applyFill="1" applyBorder="1">
      <alignment vertical="center"/>
    </xf>
    <xf numFmtId="176" fontId="7" fillId="0" borderId="61" xfId="3" applyNumberFormat="1" applyFont="1" applyFill="1" applyBorder="1">
      <alignment vertical="center"/>
    </xf>
    <xf numFmtId="0" fontId="7" fillId="2" borderId="18" xfId="0" applyFont="1" applyFill="1" applyBorder="1">
      <alignment vertical="center"/>
    </xf>
    <xf numFmtId="38" fontId="7" fillId="2" borderId="56" xfId="3" applyFont="1" applyFill="1" applyBorder="1">
      <alignment vertical="center"/>
    </xf>
    <xf numFmtId="38" fontId="7" fillId="2" borderId="57" xfId="3" applyFont="1" applyFill="1" applyBorder="1">
      <alignment vertical="center"/>
    </xf>
    <xf numFmtId="38" fontId="7" fillId="2" borderId="58" xfId="3" applyFont="1" applyFill="1" applyBorder="1">
      <alignment vertical="center"/>
    </xf>
    <xf numFmtId="176" fontId="7" fillId="2" borderId="56" xfId="3" applyNumberFormat="1" applyFont="1" applyFill="1" applyBorder="1">
      <alignment vertical="center"/>
    </xf>
    <xf numFmtId="176" fontId="7" fillId="2" borderId="10" xfId="3" applyNumberFormat="1" applyFont="1" applyFill="1" applyBorder="1">
      <alignment vertical="center"/>
    </xf>
    <xf numFmtId="176" fontId="7" fillId="2" borderId="57" xfId="3" applyNumberFormat="1" applyFont="1" applyFill="1" applyBorder="1">
      <alignment vertical="center"/>
    </xf>
    <xf numFmtId="0" fontId="7" fillId="2" borderId="19" xfId="0" applyFont="1" applyFill="1" applyBorder="1">
      <alignment vertical="center"/>
    </xf>
    <xf numFmtId="38" fontId="7" fillId="2" borderId="60" xfId="3" applyFont="1" applyFill="1" applyBorder="1">
      <alignment vertical="center"/>
    </xf>
    <xf numFmtId="38" fontId="7" fillId="2" borderId="61" xfId="3" applyFont="1" applyFill="1" applyBorder="1">
      <alignment vertical="center"/>
    </xf>
    <xf numFmtId="38" fontId="7" fillId="2" borderId="62" xfId="3" applyFont="1" applyFill="1" applyBorder="1">
      <alignment vertical="center"/>
    </xf>
    <xf numFmtId="176" fontId="7" fillId="2" borderId="60" xfId="3" applyNumberFormat="1" applyFont="1" applyFill="1" applyBorder="1">
      <alignment vertical="center"/>
    </xf>
    <xf numFmtId="176" fontId="7" fillId="2" borderId="13" xfId="3" applyNumberFormat="1" applyFont="1" applyFill="1" applyBorder="1">
      <alignment vertical="center"/>
    </xf>
    <xf numFmtId="176" fontId="7" fillId="2" borderId="61" xfId="3" applyNumberFormat="1" applyFont="1" applyFill="1" applyBorder="1">
      <alignment vertical="center"/>
    </xf>
    <xf numFmtId="0" fontId="7" fillId="2" borderId="74" xfId="0" applyFont="1" applyFill="1" applyBorder="1" applyAlignment="1">
      <alignment horizontal="center" vertical="center"/>
    </xf>
    <xf numFmtId="38" fontId="7" fillId="2" borderId="75" xfId="3" applyFont="1" applyFill="1" applyBorder="1">
      <alignment vertical="center"/>
    </xf>
    <xf numFmtId="38" fontId="7" fillId="2" borderId="76" xfId="3" applyFont="1" applyFill="1" applyBorder="1">
      <alignment vertical="center"/>
    </xf>
    <xf numFmtId="38" fontId="7" fillId="2" borderId="77" xfId="3" applyFont="1" applyFill="1" applyBorder="1">
      <alignment vertical="center"/>
    </xf>
    <xf numFmtId="38" fontId="7" fillId="2" borderId="78" xfId="3" applyFont="1" applyFill="1" applyBorder="1">
      <alignment vertical="center"/>
    </xf>
    <xf numFmtId="176" fontId="7" fillId="2" borderId="75" xfId="3" applyNumberFormat="1" applyFont="1" applyFill="1" applyBorder="1">
      <alignment vertical="center"/>
    </xf>
    <xf numFmtId="176" fontId="7" fillId="2" borderId="76" xfId="3" applyNumberFormat="1" applyFont="1" applyFill="1" applyBorder="1">
      <alignment vertical="center"/>
    </xf>
    <xf numFmtId="176" fontId="7" fillId="2" borderId="77" xfId="3" applyNumberFormat="1" applyFont="1" applyFill="1" applyBorder="1">
      <alignment vertical="center"/>
    </xf>
    <xf numFmtId="0" fontId="3" fillId="0" borderId="0" xfId="0" applyFont="1">
      <alignment vertical="center"/>
    </xf>
    <xf numFmtId="0" fontId="11" fillId="2" borderId="18" xfId="0" applyFont="1" applyFill="1" applyBorder="1">
      <alignment vertical="center"/>
    </xf>
    <xf numFmtId="38" fontId="11" fillId="2" borderId="9" xfId="0" applyNumberFormat="1" applyFont="1" applyFill="1" applyBorder="1">
      <alignment vertical="center"/>
    </xf>
    <xf numFmtId="38" fontId="11" fillId="2" borderId="10" xfId="0" applyNumberFormat="1" applyFont="1" applyFill="1" applyBorder="1">
      <alignment vertical="center"/>
    </xf>
    <xf numFmtId="38" fontId="11" fillId="2" borderId="11" xfId="0" applyNumberFormat="1" applyFont="1" applyFill="1" applyBorder="1">
      <alignment vertical="center"/>
    </xf>
    <xf numFmtId="0" fontId="11" fillId="0" borderId="19" xfId="0" applyFont="1" applyBorder="1">
      <alignment vertical="center"/>
    </xf>
    <xf numFmtId="38" fontId="11" fillId="0" borderId="12" xfId="0" applyNumberFormat="1" applyFont="1" applyBorder="1">
      <alignment vertical="center"/>
    </xf>
    <xf numFmtId="38" fontId="11" fillId="0" borderId="13" xfId="0" applyNumberFormat="1" applyFont="1" applyBorder="1">
      <alignment vertical="center"/>
    </xf>
    <xf numFmtId="38" fontId="11" fillId="0" borderId="14" xfId="0" applyNumberFormat="1" applyFont="1" applyBorder="1">
      <alignment vertical="center"/>
    </xf>
    <xf numFmtId="0" fontId="11" fillId="2" borderId="19" xfId="0" applyFont="1" applyFill="1" applyBorder="1">
      <alignment vertical="center"/>
    </xf>
    <xf numFmtId="38" fontId="11" fillId="2" borderId="12" xfId="0" applyNumberFormat="1" applyFont="1" applyFill="1" applyBorder="1">
      <alignment vertical="center"/>
    </xf>
    <xf numFmtId="38" fontId="11" fillId="2" borderId="13" xfId="0" applyNumberFormat="1" applyFont="1" applyFill="1" applyBorder="1">
      <alignment vertical="center"/>
    </xf>
    <xf numFmtId="38" fontId="11" fillId="2" borderId="14" xfId="0" applyNumberFormat="1" applyFont="1" applyFill="1" applyBorder="1">
      <alignment vertical="center"/>
    </xf>
    <xf numFmtId="0" fontId="11" fillId="0" borderId="63" xfId="0" applyFont="1" applyBorder="1">
      <alignment vertical="center"/>
    </xf>
    <xf numFmtId="38" fontId="11" fillId="0" borderId="31" xfId="0" applyNumberFormat="1" applyFont="1" applyBorder="1">
      <alignment vertical="center"/>
    </xf>
    <xf numFmtId="38" fontId="11" fillId="0" borderId="32" xfId="0" applyNumberFormat="1" applyFont="1" applyBorder="1">
      <alignment vertical="center"/>
    </xf>
    <xf numFmtId="38" fontId="11" fillId="0" borderId="33" xfId="0" applyNumberFormat="1" applyFont="1" applyBorder="1">
      <alignment vertical="center"/>
    </xf>
    <xf numFmtId="0" fontId="11" fillId="0" borderId="6" xfId="0" applyFont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6" fontId="7" fillId="3" borderId="58" xfId="3" applyNumberFormat="1" applyFont="1" applyFill="1" applyBorder="1">
      <alignment vertical="center"/>
    </xf>
    <xf numFmtId="176" fontId="7" fillId="0" borderId="62" xfId="3" applyNumberFormat="1" applyFont="1" applyBorder="1">
      <alignment vertical="center"/>
    </xf>
    <xf numFmtId="176" fontId="7" fillId="3" borderId="62" xfId="3" applyNumberFormat="1" applyFont="1" applyFill="1" applyBorder="1">
      <alignment vertical="center"/>
    </xf>
    <xf numFmtId="176" fontId="7" fillId="0" borderId="66" xfId="3" applyNumberFormat="1" applyFont="1" applyBorder="1">
      <alignment vertical="center"/>
    </xf>
    <xf numFmtId="176" fontId="7" fillId="3" borderId="70" xfId="3" applyNumberFormat="1" applyFont="1" applyFill="1" applyBorder="1">
      <alignment vertical="center"/>
    </xf>
    <xf numFmtId="176" fontId="7" fillId="0" borderId="58" xfId="3" applyNumberFormat="1" applyFont="1" applyBorder="1">
      <alignment vertical="center"/>
    </xf>
    <xf numFmtId="176" fontId="7" fillId="3" borderId="66" xfId="3" applyNumberFormat="1" applyFont="1" applyFill="1" applyBorder="1">
      <alignment vertical="center"/>
    </xf>
    <xf numFmtId="176" fontId="7" fillId="0" borderId="70" xfId="3" applyNumberFormat="1" applyFont="1" applyBorder="1">
      <alignment vertical="center"/>
    </xf>
    <xf numFmtId="176" fontId="7" fillId="0" borderId="62" xfId="3" applyNumberFormat="1" applyFont="1" applyFill="1" applyBorder="1">
      <alignment vertical="center"/>
    </xf>
    <xf numFmtId="176" fontId="7" fillId="2" borderId="58" xfId="3" applyNumberFormat="1" applyFont="1" applyFill="1" applyBorder="1">
      <alignment vertical="center"/>
    </xf>
    <xf numFmtId="176" fontId="7" fillId="2" borderId="62" xfId="3" applyNumberFormat="1" applyFont="1" applyFill="1" applyBorder="1">
      <alignment vertical="center"/>
    </xf>
    <xf numFmtId="176" fontId="7" fillId="2" borderId="78" xfId="3" applyNumberFormat="1" applyFont="1" applyFill="1" applyBorder="1">
      <alignment vertical="center"/>
    </xf>
    <xf numFmtId="0" fontId="12" fillId="0" borderId="0" xfId="0" applyFont="1">
      <alignment vertical="center"/>
    </xf>
    <xf numFmtId="0" fontId="13" fillId="0" borderId="19" xfId="0" applyFont="1" applyBorder="1">
      <alignment vertical="center"/>
    </xf>
    <xf numFmtId="0" fontId="13" fillId="0" borderId="22" xfId="0" applyFont="1" applyBorder="1">
      <alignment vertical="center"/>
    </xf>
    <xf numFmtId="0" fontId="13" fillId="2" borderId="12" xfId="0" applyFont="1" applyFill="1" applyBorder="1">
      <alignment vertical="center"/>
    </xf>
    <xf numFmtId="0" fontId="13" fillId="2" borderId="13" xfId="0" applyFont="1" applyFill="1" applyBorder="1">
      <alignment vertical="center"/>
    </xf>
    <xf numFmtId="0" fontId="13" fillId="0" borderId="14" xfId="0" applyFont="1" applyBorder="1">
      <alignment vertical="center"/>
    </xf>
    <xf numFmtId="0" fontId="13" fillId="5" borderId="12" xfId="0" applyFont="1" applyFill="1" applyBorder="1">
      <alignment vertical="center"/>
    </xf>
    <xf numFmtId="0" fontId="13" fillId="5" borderId="13" xfId="0" applyFont="1" applyFill="1" applyBorder="1">
      <alignment vertical="center"/>
    </xf>
    <xf numFmtId="0" fontId="13" fillId="4" borderId="12" xfId="0" applyFont="1" applyFill="1" applyBorder="1">
      <alignment vertical="center"/>
    </xf>
    <xf numFmtId="0" fontId="13" fillId="4" borderId="13" xfId="0" applyFont="1" applyFill="1" applyBorder="1">
      <alignment vertical="center"/>
    </xf>
    <xf numFmtId="0" fontId="7" fillId="5" borderId="38" xfId="0" applyFont="1" applyFill="1" applyBorder="1">
      <alignment vertical="center"/>
    </xf>
    <xf numFmtId="0" fontId="7" fillId="5" borderId="39" xfId="0" applyFont="1" applyFill="1" applyBorder="1">
      <alignment vertical="center"/>
    </xf>
    <xf numFmtId="0" fontId="7" fillId="4" borderId="38" xfId="0" applyFont="1" applyFill="1" applyBorder="1">
      <alignment vertical="center"/>
    </xf>
    <xf numFmtId="0" fontId="7" fillId="4" borderId="39" xfId="0" applyFont="1" applyFill="1" applyBorder="1">
      <alignment vertical="center"/>
    </xf>
    <xf numFmtId="0" fontId="7" fillId="2" borderId="81" xfId="0" applyFont="1" applyFill="1" applyBorder="1">
      <alignment vertical="center"/>
    </xf>
    <xf numFmtId="0" fontId="7" fillId="0" borderId="19" xfId="0" applyFont="1" applyBorder="1" applyAlignment="1">
      <alignment horizontal="right" vertical="center"/>
    </xf>
    <xf numFmtId="0" fontId="7" fillId="2" borderId="82" xfId="0" applyFont="1" applyFill="1" applyBorder="1">
      <alignment vertical="center"/>
    </xf>
    <xf numFmtId="0" fontId="7" fillId="0" borderId="19" xfId="0" applyFont="1" applyBorder="1" applyAlignment="1">
      <alignment horizontal="left" vertical="center"/>
    </xf>
    <xf numFmtId="0" fontId="7" fillId="0" borderId="41" xfId="0" applyFont="1" applyBorder="1">
      <alignment vertical="center"/>
    </xf>
    <xf numFmtId="0" fontId="7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7" fillId="6" borderId="9" xfId="0" applyFont="1" applyFill="1" applyBorder="1">
      <alignment vertical="center"/>
    </xf>
    <xf numFmtId="0" fontId="7" fillId="6" borderId="10" xfId="0" applyFont="1" applyFill="1" applyBorder="1">
      <alignment vertical="center"/>
    </xf>
    <xf numFmtId="0" fontId="7" fillId="6" borderId="12" xfId="0" applyFont="1" applyFill="1" applyBorder="1">
      <alignment vertical="center"/>
    </xf>
    <xf numFmtId="0" fontId="7" fillId="6" borderId="13" xfId="0" applyFont="1" applyFill="1" applyBorder="1">
      <alignment vertical="center"/>
    </xf>
    <xf numFmtId="0" fontId="7" fillId="6" borderId="27" xfId="0" applyFont="1" applyFill="1" applyBorder="1">
      <alignment vertical="center"/>
    </xf>
    <xf numFmtId="0" fontId="7" fillId="6" borderId="25" xfId="0" applyFont="1" applyFill="1" applyBorder="1">
      <alignment vertical="center"/>
    </xf>
    <xf numFmtId="0" fontId="7" fillId="6" borderId="15" xfId="0" applyFont="1" applyFill="1" applyBorder="1">
      <alignment vertical="center"/>
    </xf>
    <xf numFmtId="0" fontId="7" fillId="6" borderId="16" xfId="0" applyFont="1" applyFill="1" applyBorder="1">
      <alignment vertical="center"/>
    </xf>
    <xf numFmtId="0" fontId="7" fillId="0" borderId="80" xfId="0" applyFont="1" applyBorder="1">
      <alignment vertical="center"/>
    </xf>
    <xf numFmtId="0" fontId="13" fillId="0" borderId="20" xfId="0" applyFont="1" applyBorder="1">
      <alignment vertical="center"/>
    </xf>
    <xf numFmtId="0" fontId="13" fillId="2" borderId="15" xfId="0" applyFont="1" applyFill="1" applyBorder="1">
      <alignment vertical="center"/>
    </xf>
    <xf numFmtId="0" fontId="13" fillId="2" borderId="16" xfId="0" applyFont="1" applyFill="1" applyBorder="1">
      <alignment vertical="center"/>
    </xf>
    <xf numFmtId="38" fontId="11" fillId="2" borderId="35" xfId="0" applyNumberFormat="1" applyFont="1" applyFill="1" applyBorder="1">
      <alignment vertical="center"/>
    </xf>
    <xf numFmtId="38" fontId="11" fillId="2" borderId="36" xfId="0" applyNumberFormat="1" applyFont="1" applyFill="1" applyBorder="1">
      <alignment vertical="center"/>
    </xf>
    <xf numFmtId="0" fontId="7" fillId="0" borderId="0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3" fillId="0" borderId="18" xfId="0" applyFont="1" applyBorder="1">
      <alignment vertical="center"/>
    </xf>
    <xf numFmtId="0" fontId="13" fillId="0" borderId="29" xfId="0" applyFont="1" applyBorder="1">
      <alignment vertical="center"/>
    </xf>
    <xf numFmtId="0" fontId="13" fillId="2" borderId="38" xfId="0" applyFont="1" applyFill="1" applyBorder="1">
      <alignment vertical="center"/>
    </xf>
    <xf numFmtId="0" fontId="13" fillId="2" borderId="39" xfId="0" applyFont="1" applyFill="1" applyBorder="1">
      <alignment vertical="center"/>
    </xf>
    <xf numFmtId="0" fontId="13" fillId="2" borderId="22" xfId="0" applyFont="1" applyFill="1" applyBorder="1">
      <alignment vertical="center"/>
    </xf>
    <xf numFmtId="0" fontId="13" fillId="0" borderId="41" xfId="0" applyFont="1" applyBorder="1">
      <alignment vertical="center"/>
    </xf>
    <xf numFmtId="0" fontId="13" fillId="0" borderId="79" xfId="0" applyFont="1" applyBorder="1">
      <alignment vertical="center"/>
    </xf>
    <xf numFmtId="0" fontId="13" fillId="2" borderId="27" xfId="0" applyFont="1" applyFill="1" applyBorder="1">
      <alignment vertical="center"/>
    </xf>
    <xf numFmtId="0" fontId="13" fillId="2" borderId="25" xfId="0" applyFont="1" applyFill="1" applyBorder="1">
      <alignment vertical="center"/>
    </xf>
    <xf numFmtId="0" fontId="13" fillId="0" borderId="23" xfId="0" applyFont="1" applyBorder="1">
      <alignment vertical="center"/>
    </xf>
    <xf numFmtId="3" fontId="14" fillId="7" borderId="56" xfId="0" applyNumberFormat="1" applyFont="1" applyFill="1" applyBorder="1">
      <alignment vertical="center"/>
    </xf>
    <xf numFmtId="3" fontId="14" fillId="7" borderId="10" xfId="0" applyNumberFormat="1" applyFont="1" applyFill="1" applyBorder="1">
      <alignment vertical="center"/>
    </xf>
    <xf numFmtId="0" fontId="14" fillId="7" borderId="57" xfId="0" applyFont="1" applyFill="1" applyBorder="1">
      <alignment vertical="center"/>
    </xf>
    <xf numFmtId="3" fontId="14" fillId="0" borderId="60" xfId="0" applyNumberFormat="1" applyFont="1" applyBorder="1">
      <alignment vertical="center"/>
    </xf>
    <xf numFmtId="3" fontId="14" fillId="0" borderId="13" xfId="0" applyNumberFormat="1" applyFont="1" applyBorder="1">
      <alignment vertical="center"/>
    </xf>
    <xf numFmtId="0" fontId="14" fillId="0" borderId="61" xfId="0" applyFont="1" applyBorder="1">
      <alignment vertical="center"/>
    </xf>
    <xf numFmtId="3" fontId="14" fillId="7" borderId="60" xfId="0" applyNumberFormat="1" applyFont="1" applyFill="1" applyBorder="1">
      <alignment vertical="center"/>
    </xf>
    <xf numFmtId="3" fontId="14" fillId="7" borderId="13" xfId="0" applyNumberFormat="1" applyFont="1" applyFill="1" applyBorder="1">
      <alignment vertical="center"/>
    </xf>
    <xf numFmtId="0" fontId="14" fillId="7" borderId="61" xfId="0" applyFont="1" applyFill="1" applyBorder="1">
      <alignment vertical="center"/>
    </xf>
    <xf numFmtId="0" fontId="14" fillId="7" borderId="60" xfId="0" applyFont="1" applyFill="1" applyBorder="1">
      <alignment vertical="center"/>
    </xf>
    <xf numFmtId="0" fontId="14" fillId="7" borderId="13" xfId="0" applyFont="1" applyFill="1" applyBorder="1">
      <alignment vertical="center"/>
    </xf>
    <xf numFmtId="0" fontId="14" fillId="0" borderId="64" xfId="0" applyFont="1" applyBorder="1">
      <alignment vertical="center"/>
    </xf>
    <xf numFmtId="0" fontId="14" fillId="0" borderId="32" xfId="0" applyFont="1" applyBorder="1">
      <alignment vertical="center"/>
    </xf>
    <xf numFmtId="0" fontId="14" fillId="0" borderId="65" xfId="0" applyFont="1" applyBorder="1">
      <alignment vertical="center"/>
    </xf>
    <xf numFmtId="3" fontId="14" fillId="7" borderId="68" xfId="0" applyNumberFormat="1" applyFont="1" applyFill="1" applyBorder="1">
      <alignment vertical="center"/>
    </xf>
    <xf numFmtId="3" fontId="14" fillId="7" borderId="35" xfId="0" applyNumberFormat="1" applyFont="1" applyFill="1" applyBorder="1">
      <alignment vertical="center"/>
    </xf>
    <xf numFmtId="3" fontId="14" fillId="7" borderId="69" xfId="0" applyNumberFormat="1" applyFont="1" applyFill="1" applyBorder="1">
      <alignment vertical="center"/>
    </xf>
    <xf numFmtId="3" fontId="14" fillId="0" borderId="56" xfId="0" applyNumberFormat="1" applyFont="1" applyBorder="1">
      <alignment vertical="center"/>
    </xf>
    <xf numFmtId="3" fontId="14" fillId="0" borderId="10" xfId="0" applyNumberFormat="1" applyFont="1" applyBorder="1">
      <alignment vertical="center"/>
    </xf>
    <xf numFmtId="0" fontId="14" fillId="0" borderId="57" xfId="0" applyFont="1" applyBorder="1">
      <alignment vertical="center"/>
    </xf>
    <xf numFmtId="0" fontId="14" fillId="0" borderId="60" xfId="0" applyFont="1" applyBorder="1">
      <alignment vertical="center"/>
    </xf>
    <xf numFmtId="0" fontId="14" fillId="0" borderId="13" xfId="0" applyFont="1" applyBorder="1">
      <alignment vertical="center"/>
    </xf>
    <xf numFmtId="0" fontId="14" fillId="7" borderId="64" xfId="0" applyFont="1" applyFill="1" applyBorder="1">
      <alignment vertical="center"/>
    </xf>
    <xf numFmtId="0" fontId="14" fillId="7" borderId="32" xfId="0" applyFont="1" applyFill="1" applyBorder="1">
      <alignment vertical="center"/>
    </xf>
    <xf numFmtId="0" fontId="14" fillId="7" borderId="65" xfId="0" applyFont="1" applyFill="1" applyBorder="1">
      <alignment vertical="center"/>
    </xf>
    <xf numFmtId="3" fontId="14" fillId="0" borderId="68" xfId="0" applyNumberFormat="1" applyFont="1" applyBorder="1">
      <alignment vertical="center"/>
    </xf>
    <xf numFmtId="3" fontId="14" fillId="0" borderId="35" xfId="0" applyNumberFormat="1" applyFont="1" applyBorder="1">
      <alignment vertical="center"/>
    </xf>
    <xf numFmtId="3" fontId="14" fillId="0" borderId="69" xfId="0" applyNumberFormat="1" applyFont="1" applyBorder="1">
      <alignment vertical="center"/>
    </xf>
    <xf numFmtId="0" fontId="14" fillId="7" borderId="69" xfId="0" applyFont="1" applyFill="1" applyBorder="1">
      <alignment vertical="center"/>
    </xf>
    <xf numFmtId="0" fontId="14" fillId="0" borderId="56" xfId="0" applyFont="1" applyBorder="1">
      <alignment vertical="center"/>
    </xf>
    <xf numFmtId="0" fontId="14" fillId="0" borderId="10" xfId="0" applyFont="1" applyBorder="1">
      <alignment vertical="center"/>
    </xf>
    <xf numFmtId="0" fontId="14" fillId="0" borderId="69" xfId="0" applyFont="1" applyBorder="1">
      <alignment vertical="center"/>
    </xf>
    <xf numFmtId="0" fontId="14" fillId="7" borderId="56" xfId="0" applyFont="1" applyFill="1" applyBorder="1">
      <alignment vertical="center"/>
    </xf>
    <xf numFmtId="0" fontId="14" fillId="7" borderId="10" xfId="0" applyFont="1" applyFill="1" applyBorder="1">
      <alignment vertical="center"/>
    </xf>
    <xf numFmtId="0" fontId="14" fillId="7" borderId="35" xfId="0" applyFont="1" applyFill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8" fontId="7" fillId="0" borderId="0" xfId="0" applyNumberFormat="1" applyFont="1">
      <alignment vertical="center"/>
    </xf>
    <xf numFmtId="0" fontId="12" fillId="2" borderId="12" xfId="0" applyFont="1" applyFill="1" applyBorder="1">
      <alignment vertical="center"/>
    </xf>
    <xf numFmtId="0" fontId="12" fillId="2" borderId="13" xfId="0" applyFont="1" applyFill="1" applyBorder="1">
      <alignment vertical="center"/>
    </xf>
    <xf numFmtId="0" fontId="12" fillId="6" borderId="13" xfId="0" applyFont="1" applyFill="1" applyBorder="1">
      <alignment vertical="center"/>
    </xf>
    <xf numFmtId="0" fontId="12" fillId="6" borderId="12" xfId="0" applyFont="1" applyFill="1" applyBorder="1">
      <alignment vertical="center"/>
    </xf>
    <xf numFmtId="0" fontId="12" fillId="5" borderId="12" xfId="0" applyFont="1" applyFill="1" applyBorder="1">
      <alignment vertical="center"/>
    </xf>
    <xf numFmtId="0" fontId="12" fillId="5" borderId="13" xfId="0" applyFont="1" applyFill="1" applyBorder="1">
      <alignment vertical="center"/>
    </xf>
    <xf numFmtId="0" fontId="12" fillId="2" borderId="21" xfId="0" applyFont="1" applyFill="1" applyBorder="1">
      <alignment vertical="center"/>
    </xf>
    <xf numFmtId="0" fontId="12" fillId="5" borderId="10" xfId="0" applyFont="1" applyFill="1" applyBorder="1">
      <alignment vertical="center"/>
    </xf>
    <xf numFmtId="0" fontId="12" fillId="0" borderId="19" xfId="0" applyFont="1" applyBorder="1">
      <alignment vertical="center"/>
    </xf>
    <xf numFmtId="0" fontId="12" fillId="0" borderId="14" xfId="0" applyFont="1" applyBorder="1">
      <alignment vertical="center"/>
    </xf>
    <xf numFmtId="0" fontId="12" fillId="4" borderId="12" xfId="0" applyFont="1" applyFill="1" applyBorder="1">
      <alignment vertical="center"/>
    </xf>
    <xf numFmtId="0" fontId="12" fillId="4" borderId="13" xfId="0" applyFont="1" applyFill="1" applyBorder="1">
      <alignment vertical="center"/>
    </xf>
    <xf numFmtId="0" fontId="12" fillId="5" borderId="39" xfId="0" applyFont="1" applyFill="1" applyBorder="1">
      <alignment vertical="center"/>
    </xf>
    <xf numFmtId="0" fontId="12" fillId="2" borderId="22" xfId="0" applyFont="1" applyFill="1" applyBorder="1">
      <alignment vertical="center"/>
    </xf>
    <xf numFmtId="0" fontId="13" fillId="0" borderId="0" xfId="0" applyFo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0" borderId="80" xfId="0" applyFont="1" applyBorder="1">
      <alignment vertical="center"/>
    </xf>
    <xf numFmtId="0" fontId="13" fillId="2" borderId="82" xfId="0" applyFont="1" applyFill="1" applyBorder="1">
      <alignment vertical="center"/>
    </xf>
    <xf numFmtId="0" fontId="13" fillId="0" borderId="40" xfId="0" applyFont="1" applyBorder="1">
      <alignment vertical="center"/>
    </xf>
    <xf numFmtId="0" fontId="13" fillId="5" borderId="38" xfId="0" applyFont="1" applyFill="1" applyBorder="1">
      <alignment vertical="center"/>
    </xf>
    <xf numFmtId="0" fontId="13" fillId="5" borderId="39" xfId="0" applyFont="1" applyFill="1" applyBorder="1">
      <alignment vertical="center"/>
    </xf>
    <xf numFmtId="0" fontId="13" fillId="4" borderId="38" xfId="0" applyFont="1" applyFill="1" applyBorder="1">
      <alignment vertical="center"/>
    </xf>
    <xf numFmtId="0" fontId="13" fillId="4" borderId="39" xfId="0" applyFont="1" applyFill="1" applyBorder="1">
      <alignment vertical="center"/>
    </xf>
    <xf numFmtId="0" fontId="13" fillId="2" borderId="21" xfId="0" applyFont="1" applyFill="1" applyBorder="1">
      <alignment vertical="center"/>
    </xf>
    <xf numFmtId="0" fontId="13" fillId="0" borderId="19" xfId="0" applyFont="1" applyBorder="1" applyAlignment="1">
      <alignment horizontal="right" vertical="center"/>
    </xf>
    <xf numFmtId="0" fontId="13" fillId="2" borderId="24" xfId="0" applyFont="1" applyFill="1" applyBorder="1">
      <alignment vertical="center"/>
    </xf>
    <xf numFmtId="0" fontId="13" fillId="0" borderId="26" xfId="0" applyFont="1" applyBorder="1">
      <alignment vertical="center"/>
    </xf>
    <xf numFmtId="0" fontId="13" fillId="5" borderId="27" xfId="0" applyFont="1" applyFill="1" applyBorder="1">
      <alignment vertical="center"/>
    </xf>
    <xf numFmtId="0" fontId="13" fillId="5" borderId="25" xfId="0" applyFont="1" applyFill="1" applyBorder="1">
      <alignment vertical="center"/>
    </xf>
    <xf numFmtId="0" fontId="13" fillId="4" borderId="27" xfId="0" applyFont="1" applyFill="1" applyBorder="1">
      <alignment vertical="center"/>
    </xf>
    <xf numFmtId="0" fontId="13" fillId="4" borderId="25" xfId="0" applyFont="1" applyFill="1" applyBorder="1">
      <alignment vertical="center"/>
    </xf>
    <xf numFmtId="0" fontId="13" fillId="2" borderId="81" xfId="0" applyFont="1" applyFill="1" applyBorder="1">
      <alignment vertical="center"/>
    </xf>
    <xf numFmtId="0" fontId="13" fillId="0" borderId="17" xfId="0" applyFont="1" applyBorder="1">
      <alignment vertical="center"/>
    </xf>
    <xf numFmtId="0" fontId="13" fillId="5" borderId="15" xfId="0" applyFont="1" applyFill="1" applyBorder="1">
      <alignment vertical="center"/>
    </xf>
    <xf numFmtId="0" fontId="13" fillId="5" borderId="16" xfId="0" applyFont="1" applyFill="1" applyBorder="1">
      <alignment vertical="center"/>
    </xf>
    <xf numFmtId="0" fontId="13" fillId="4" borderId="15" xfId="0" applyFont="1" applyFill="1" applyBorder="1">
      <alignment vertical="center"/>
    </xf>
    <xf numFmtId="0" fontId="13" fillId="4" borderId="16" xfId="0" applyFont="1" applyFill="1" applyBorder="1">
      <alignment vertical="center"/>
    </xf>
    <xf numFmtId="38" fontId="13" fillId="2" borderId="9" xfId="3" applyFont="1" applyFill="1" applyBorder="1">
      <alignment vertical="center"/>
    </xf>
    <xf numFmtId="38" fontId="13" fillId="2" borderId="10" xfId="3" applyFont="1" applyFill="1" applyBorder="1">
      <alignment vertical="center"/>
    </xf>
    <xf numFmtId="0" fontId="13" fillId="0" borderId="11" xfId="0" applyFont="1" applyBorder="1">
      <alignment vertical="center"/>
    </xf>
    <xf numFmtId="38" fontId="13" fillId="5" borderId="9" xfId="3" applyFont="1" applyFill="1" applyBorder="1">
      <alignment vertical="center"/>
    </xf>
    <xf numFmtId="38" fontId="13" fillId="5" borderId="10" xfId="3" applyFont="1" applyFill="1" applyBorder="1">
      <alignment vertical="center"/>
    </xf>
    <xf numFmtId="38" fontId="13" fillId="4" borderId="9" xfId="3" applyFont="1" applyFill="1" applyBorder="1">
      <alignment vertical="center"/>
    </xf>
    <xf numFmtId="38" fontId="13" fillId="4" borderId="10" xfId="3" applyFont="1" applyFill="1" applyBorder="1">
      <alignment vertical="center"/>
    </xf>
    <xf numFmtId="38" fontId="13" fillId="2" borderId="12" xfId="3" applyFont="1" applyFill="1" applyBorder="1">
      <alignment vertical="center"/>
    </xf>
    <xf numFmtId="38" fontId="13" fillId="2" borderId="13" xfId="3" applyFont="1" applyFill="1" applyBorder="1">
      <alignment vertical="center"/>
    </xf>
    <xf numFmtId="38" fontId="13" fillId="5" borderId="12" xfId="3" applyFont="1" applyFill="1" applyBorder="1">
      <alignment vertical="center"/>
    </xf>
    <xf numFmtId="38" fontId="13" fillId="5" borderId="13" xfId="3" applyFont="1" applyFill="1" applyBorder="1">
      <alignment vertical="center"/>
    </xf>
    <xf numFmtId="38" fontId="13" fillId="4" borderId="12" xfId="3" applyFont="1" applyFill="1" applyBorder="1">
      <alignment vertical="center"/>
    </xf>
    <xf numFmtId="38" fontId="13" fillId="4" borderId="13" xfId="3" applyFont="1" applyFill="1" applyBorder="1">
      <alignment vertical="center"/>
    </xf>
    <xf numFmtId="0" fontId="13" fillId="0" borderId="30" xfId="0" applyFont="1" applyBorder="1">
      <alignment vertical="center"/>
    </xf>
    <xf numFmtId="38" fontId="13" fillId="2" borderId="31" xfId="3" applyFont="1" applyFill="1" applyBorder="1">
      <alignment vertical="center"/>
    </xf>
    <xf numFmtId="38" fontId="13" fillId="2" borderId="32" xfId="3" applyFont="1" applyFill="1" applyBorder="1">
      <alignment vertical="center"/>
    </xf>
    <xf numFmtId="0" fontId="13" fillId="0" borderId="33" xfId="0" applyFont="1" applyBorder="1">
      <alignment vertical="center"/>
    </xf>
    <xf numFmtId="38" fontId="13" fillId="5" borderId="31" xfId="3" applyFont="1" applyFill="1" applyBorder="1">
      <alignment vertical="center"/>
    </xf>
    <xf numFmtId="38" fontId="13" fillId="5" borderId="32" xfId="3" applyFont="1" applyFill="1" applyBorder="1">
      <alignment vertical="center"/>
    </xf>
    <xf numFmtId="38" fontId="13" fillId="4" borderId="31" xfId="3" applyFont="1" applyFill="1" applyBorder="1">
      <alignment vertical="center"/>
    </xf>
    <xf numFmtId="38" fontId="13" fillId="4" borderId="32" xfId="3" applyFont="1" applyFill="1" applyBorder="1">
      <alignment vertical="center"/>
    </xf>
    <xf numFmtId="0" fontId="13" fillId="0" borderId="28" xfId="0" applyFont="1" applyBorder="1" applyAlignment="1">
      <alignment horizontal="center" vertical="center"/>
    </xf>
    <xf numFmtId="38" fontId="13" fillId="2" borderId="34" xfId="0" applyNumberFormat="1" applyFont="1" applyFill="1" applyBorder="1">
      <alignment vertical="center"/>
    </xf>
    <xf numFmtId="38" fontId="13" fillId="2" borderId="35" xfId="0" applyNumberFormat="1" applyFont="1" applyFill="1" applyBorder="1">
      <alignment vertical="center"/>
    </xf>
    <xf numFmtId="0" fontId="13" fillId="0" borderId="36" xfId="0" applyFont="1" applyBorder="1">
      <alignment vertical="center"/>
    </xf>
    <xf numFmtId="38" fontId="13" fillId="5" borderId="34" xfId="0" applyNumberFormat="1" applyFont="1" applyFill="1" applyBorder="1">
      <alignment vertical="center"/>
    </xf>
    <xf numFmtId="38" fontId="13" fillId="5" borderId="35" xfId="0" applyNumberFormat="1" applyFont="1" applyFill="1" applyBorder="1">
      <alignment vertical="center"/>
    </xf>
    <xf numFmtId="38" fontId="13" fillId="4" borderId="34" xfId="0" applyNumberFormat="1" applyFont="1" applyFill="1" applyBorder="1">
      <alignment vertical="center"/>
    </xf>
    <xf numFmtId="38" fontId="13" fillId="4" borderId="35" xfId="0" applyNumberFormat="1" applyFont="1" applyFill="1" applyBorder="1">
      <alignment vertical="center"/>
    </xf>
    <xf numFmtId="0" fontId="15" fillId="0" borderId="0" xfId="0" applyFont="1">
      <alignment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16" fillId="5" borderId="13" xfId="0" applyFont="1" applyFill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</cellXfs>
  <cellStyles count="7">
    <cellStyle name="パーセント 2" xfId="6" xr:uid="{7AAA9145-6957-471D-A3A2-953D4C8B6C0E}"/>
    <cellStyle name="桁区切り" xfId="3" builtinId="6"/>
    <cellStyle name="標準" xfId="0" builtinId="0"/>
    <cellStyle name="標準 2 2 2" xfId="5" xr:uid="{B2A022EE-390F-46EA-A353-7C8C3A827349}"/>
    <cellStyle name="標準 3" xfId="2" xr:uid="{55117CEF-3A34-4E85-8725-8B8E3596447F}"/>
    <cellStyle name="標準 3 2" xfId="1" xr:uid="{3046C7BF-A5CB-440E-8EBF-2B36A8F1930A}"/>
    <cellStyle name="標準 6" xfId="4" xr:uid="{A6A8F4A3-E4C2-45B5-8059-7DF2EDEABE4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9D9D9D"/>
      <color rgb="FFB2B2B2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F8B5D-58B9-4B71-8CF3-1DAD396012D4}">
  <dimension ref="B2:F18"/>
  <sheetViews>
    <sheetView showGridLines="0" tabSelected="1" view="pageBreakPreview" zoomScale="85" zoomScaleNormal="100" zoomScaleSheetLayoutView="85" workbookViewId="0">
      <selection activeCell="F12" sqref="F12"/>
    </sheetView>
  </sheetViews>
  <sheetFormatPr defaultRowHeight="18.75" x14ac:dyDescent="0.15"/>
  <cols>
    <col min="1" max="1" width="0.625" style="1" customWidth="1"/>
    <col min="2" max="2" width="18.5" style="1" customWidth="1"/>
    <col min="3" max="6" width="28.375" style="1" customWidth="1"/>
    <col min="7" max="16384" width="9" style="1"/>
  </cols>
  <sheetData>
    <row r="2" spans="2:6" ht="24" x14ac:dyDescent="0.15">
      <c r="B2" s="210" t="s">
        <v>872</v>
      </c>
    </row>
    <row r="4" spans="2:6" ht="29.25" customHeight="1" x14ac:dyDescent="0.15">
      <c r="B4" s="398" t="s">
        <v>217</v>
      </c>
      <c r="C4" s="399" t="s">
        <v>241</v>
      </c>
      <c r="D4" s="398" t="s">
        <v>873</v>
      </c>
      <c r="E4" s="398"/>
      <c r="F4" s="398"/>
    </row>
    <row r="5" spans="2:6" ht="29.25" customHeight="1" x14ac:dyDescent="0.15">
      <c r="B5" s="398"/>
      <c r="C5" s="398"/>
      <c r="D5" s="208" t="s">
        <v>220</v>
      </c>
      <c r="E5" s="243" t="s">
        <v>837</v>
      </c>
      <c r="F5" s="244" t="s">
        <v>844</v>
      </c>
    </row>
    <row r="6" spans="2:6" ht="29.25" customHeight="1" x14ac:dyDescent="0.15">
      <c r="B6" s="400" t="s">
        <v>240</v>
      </c>
      <c r="C6" s="192" t="s">
        <v>224</v>
      </c>
      <c r="D6" s="193">
        <f>圏域別とりまとめ!G89</f>
        <v>6439</v>
      </c>
      <c r="E6" s="194">
        <f>圏域別とりまとめ!H89</f>
        <v>5974</v>
      </c>
      <c r="F6" s="195">
        <f>圏域別とりまとめ!I89</f>
        <v>465</v>
      </c>
    </row>
    <row r="7" spans="2:6" ht="29.25" customHeight="1" x14ac:dyDescent="0.15">
      <c r="B7" s="400"/>
      <c r="C7" s="196" t="s">
        <v>225</v>
      </c>
      <c r="D7" s="197">
        <f>圏域別とりまとめ!G90</f>
        <v>22874</v>
      </c>
      <c r="E7" s="198">
        <f>圏域別とりまとめ!H90</f>
        <v>20677</v>
      </c>
      <c r="F7" s="199">
        <f>圏域別とりまとめ!I90</f>
        <v>2197</v>
      </c>
    </row>
    <row r="8" spans="2:6" ht="29.25" customHeight="1" x14ac:dyDescent="0.15">
      <c r="B8" s="400"/>
      <c r="C8" s="200" t="s">
        <v>226</v>
      </c>
      <c r="D8" s="201">
        <f>圏域別とりまとめ!G91</f>
        <v>9803</v>
      </c>
      <c r="E8" s="202">
        <f>圏域別とりまとめ!H91</f>
        <v>8968</v>
      </c>
      <c r="F8" s="203">
        <f>圏域別とりまとめ!I91</f>
        <v>835</v>
      </c>
    </row>
    <row r="9" spans="2:6" ht="29.25" customHeight="1" x14ac:dyDescent="0.15">
      <c r="B9" s="400"/>
      <c r="C9" s="196" t="s">
        <v>227</v>
      </c>
      <c r="D9" s="197">
        <f>圏域別とりまとめ!G92</f>
        <v>13114</v>
      </c>
      <c r="E9" s="198">
        <f>圏域別とりまとめ!H92</f>
        <v>12142</v>
      </c>
      <c r="F9" s="199">
        <f>圏域別とりまとめ!I92</f>
        <v>972</v>
      </c>
    </row>
    <row r="10" spans="2:6" ht="29.25" customHeight="1" x14ac:dyDescent="0.15">
      <c r="B10" s="400"/>
      <c r="C10" s="200" t="s">
        <v>245</v>
      </c>
      <c r="D10" s="201">
        <f>圏域別とりまとめ!G93</f>
        <v>934</v>
      </c>
      <c r="E10" s="202">
        <f>圏域別とりまとめ!H93</f>
        <v>0</v>
      </c>
      <c r="F10" s="203">
        <f>圏域別とりまとめ!I93</f>
        <v>934</v>
      </c>
    </row>
    <row r="11" spans="2:6" ht="29.25" customHeight="1" thickBot="1" x14ac:dyDescent="0.2">
      <c r="B11" s="400"/>
      <c r="C11" s="204" t="s">
        <v>244</v>
      </c>
      <c r="D11" s="205">
        <f>圏域別とりまとめ!G94</f>
        <v>222</v>
      </c>
      <c r="E11" s="206">
        <f>圏域別とりまとめ!H94</f>
        <v>0</v>
      </c>
      <c r="F11" s="207">
        <f>圏域別とりまとめ!I94</f>
        <v>222</v>
      </c>
    </row>
    <row r="12" spans="2:6" ht="29.25" customHeight="1" thickTop="1" x14ac:dyDescent="0.15">
      <c r="B12" s="401"/>
      <c r="C12" s="209" t="s">
        <v>228</v>
      </c>
      <c r="D12" s="257">
        <f>SUM(D6:D11)</f>
        <v>53386</v>
      </c>
      <c r="E12" s="257">
        <f t="shared" ref="E12:F12" si="0">SUM(E6:E11)</f>
        <v>47761</v>
      </c>
      <c r="F12" s="258">
        <f t="shared" si="0"/>
        <v>5625</v>
      </c>
    </row>
    <row r="13" spans="2:6" x14ac:dyDescent="0.15">
      <c r="B13" s="191" t="s">
        <v>348</v>
      </c>
    </row>
    <row r="14" spans="2:6" x14ac:dyDescent="0.15">
      <c r="B14" s="191" t="s">
        <v>838</v>
      </c>
    </row>
    <row r="15" spans="2:6" x14ac:dyDescent="0.15">
      <c r="B15" s="191" t="s">
        <v>839</v>
      </c>
    </row>
    <row r="16" spans="2:6" x14ac:dyDescent="0.15">
      <c r="B16" s="191" t="s">
        <v>840</v>
      </c>
    </row>
    <row r="17" spans="2:2" x14ac:dyDescent="0.15">
      <c r="B17" s="191" t="s">
        <v>953</v>
      </c>
    </row>
    <row r="18" spans="2:2" x14ac:dyDescent="0.15">
      <c r="B18" s="191"/>
    </row>
  </sheetData>
  <mergeCells count="4">
    <mergeCell ref="B4:B5"/>
    <mergeCell ref="C4:C5"/>
    <mergeCell ref="D4:F4"/>
    <mergeCell ref="B6:B12"/>
  </mergeCells>
  <phoneticPr fontId="1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59888-242F-4B38-92B5-8DA43576445E}">
  <sheetPr>
    <tabColor rgb="FFFFFF00"/>
    <pageSetUpPr fitToPage="1"/>
  </sheetPr>
  <dimension ref="A1:L86"/>
  <sheetViews>
    <sheetView showGridLines="0" view="pageBreakPreview" zoomScale="85" zoomScaleNormal="70" zoomScaleSheetLayoutView="85" workbookViewId="0">
      <pane ySplit="3" topLeftCell="A4" activePane="bottomLeft" state="frozen"/>
      <selection activeCell="M1" sqref="M1:N1048576"/>
      <selection pane="bottomLeft" activeCell="A2" sqref="A2"/>
    </sheetView>
  </sheetViews>
  <sheetFormatPr defaultRowHeight="18.75" x14ac:dyDescent="0.15"/>
  <cols>
    <col min="1" max="1" width="9.75" style="1" customWidth="1"/>
    <col min="2" max="2" width="37.25" style="1" customWidth="1"/>
    <col min="3" max="3" width="14.375" style="1" customWidth="1"/>
    <col min="4" max="12" width="8.875" style="1" customWidth="1"/>
    <col min="13" max="16384" width="9" style="1"/>
  </cols>
  <sheetData>
    <row r="1" spans="1:12" x14ac:dyDescent="0.15">
      <c r="A1" s="1" t="s">
        <v>212</v>
      </c>
      <c r="D1" s="417" t="s">
        <v>137</v>
      </c>
      <c r="E1" s="417"/>
      <c r="F1" s="417"/>
      <c r="G1" s="415" t="s">
        <v>138</v>
      </c>
      <c r="H1" s="415"/>
      <c r="I1" s="415"/>
      <c r="J1" s="416" t="s">
        <v>139</v>
      </c>
      <c r="K1" s="416"/>
      <c r="L1" s="416"/>
    </row>
    <row r="2" spans="1:12" x14ac:dyDescent="0.15">
      <c r="A2" s="37" t="s">
        <v>129</v>
      </c>
      <c r="B2" s="23" t="s">
        <v>130</v>
      </c>
      <c r="C2" s="52" t="s">
        <v>131</v>
      </c>
      <c r="D2" s="2" t="s">
        <v>136</v>
      </c>
      <c r="E2" s="3" t="s">
        <v>846</v>
      </c>
      <c r="F2" s="36" t="s">
        <v>847</v>
      </c>
      <c r="G2" s="6" t="s">
        <v>136</v>
      </c>
      <c r="H2" s="7" t="s">
        <v>846</v>
      </c>
      <c r="I2" s="36" t="s">
        <v>847</v>
      </c>
      <c r="J2" s="4" t="s">
        <v>136</v>
      </c>
      <c r="K2" s="5" t="s">
        <v>846</v>
      </c>
      <c r="L2" s="36" t="s">
        <v>847</v>
      </c>
    </row>
    <row r="3" spans="1:12" x14ac:dyDescent="0.15">
      <c r="A3" s="24" t="s">
        <v>420</v>
      </c>
      <c r="B3" s="24" t="s">
        <v>322</v>
      </c>
      <c r="C3" s="24" t="s">
        <v>360</v>
      </c>
      <c r="D3" s="343">
        <f>INDEX(播磨姫路!$D$3:$O$119,MATCH($B3&amp;$C3,播磨姫路!$O$3:$O$119,0),1)</f>
        <v>554</v>
      </c>
      <c r="E3" s="269">
        <f>INDEX(播磨姫路!$D$3:$O$119,MATCH($B3&amp;$C3,播磨姫路!$O$3:$O$119,0),2)</f>
        <v>547</v>
      </c>
      <c r="F3" s="10">
        <f t="shared" ref="F3:F33" si="0">D3-E3</f>
        <v>7</v>
      </c>
      <c r="G3" s="17">
        <f>INDEX(播磨姫路!$D$3:$O$119,MATCH($B3&amp;$C3,播磨姫路!$O$3:$O$119,0),4)</f>
        <v>0</v>
      </c>
      <c r="H3" s="18">
        <f>INDEX(播磨姫路!$D$3:$O$119,MATCH($B3&amp;$C3,播磨姫路!$O$3:$O$119,0),5)</f>
        <v>0</v>
      </c>
      <c r="I3" s="10">
        <f t="shared" ref="I3:I33" si="1">G3-H3</f>
        <v>0</v>
      </c>
      <c r="J3" s="56">
        <f t="shared" ref="J3:J33" si="2">D3+G3</f>
        <v>554</v>
      </c>
      <c r="K3" s="57">
        <f t="shared" ref="K3:K33" si="3">E3+H3</f>
        <v>547</v>
      </c>
      <c r="L3" s="10">
        <f t="shared" ref="L3:L33" si="4">J3-K3</f>
        <v>7</v>
      </c>
    </row>
    <row r="4" spans="1:12" x14ac:dyDescent="0.15">
      <c r="A4" s="25" t="s">
        <v>429</v>
      </c>
      <c r="B4" s="25" t="s">
        <v>35</v>
      </c>
      <c r="C4" s="25" t="s">
        <v>360</v>
      </c>
      <c r="D4" s="11">
        <f>INDEX(播磨姫路!$D$3:$O$119,MATCH($B4&amp;$C4,播磨姫路!$O$3:$O$119,0),1)</f>
        <v>12</v>
      </c>
      <c r="E4" s="12">
        <f>INDEX(播磨姫路!$D$3:$O$119,MATCH($B4&amp;$C4,播磨姫路!$O$3:$O$119,0),2)</f>
        <v>12</v>
      </c>
      <c r="F4" s="13">
        <f t="shared" si="0"/>
        <v>0</v>
      </c>
      <c r="G4" s="19">
        <f>INDEX(播磨姫路!$D$3:$O$119,MATCH($B4&amp;$C4,播磨姫路!$O$3:$O$119,0),4)</f>
        <v>0</v>
      </c>
      <c r="H4" s="20">
        <f>INDEX(播磨姫路!$D$3:$O$119,MATCH($B4&amp;$C4,播磨姫路!$O$3:$O$119,0),5)</f>
        <v>0</v>
      </c>
      <c r="I4" s="13">
        <f t="shared" si="1"/>
        <v>0</v>
      </c>
      <c r="J4" s="58">
        <f t="shared" si="2"/>
        <v>12</v>
      </c>
      <c r="K4" s="59">
        <f t="shared" si="3"/>
        <v>12</v>
      </c>
      <c r="L4" s="13">
        <f t="shared" si="4"/>
        <v>0</v>
      </c>
    </row>
    <row r="5" spans="1:12" x14ac:dyDescent="0.15">
      <c r="A5" s="25" t="s">
        <v>941</v>
      </c>
      <c r="B5" s="25" t="s">
        <v>942</v>
      </c>
      <c r="C5" s="25" t="s">
        <v>360</v>
      </c>
      <c r="D5" s="11">
        <f>INDEX(播磨姫路!$D$3:$O$119,MATCH($B5&amp;$C5,播磨姫路!$O$3:$O$119,0),1)</f>
        <v>4</v>
      </c>
      <c r="E5" s="12">
        <f>INDEX(播磨姫路!$D$3:$O$119,MATCH($B5&amp;$C5,播磨姫路!$O$3:$O$119,0),2)</f>
        <v>4</v>
      </c>
      <c r="F5" s="13">
        <f t="shared" si="0"/>
        <v>0</v>
      </c>
      <c r="G5" s="19">
        <f>INDEX(播磨姫路!$D$3:$O$119,MATCH($B5&amp;$C5,播磨姫路!$O$3:$O$119,0),4)</f>
        <v>0</v>
      </c>
      <c r="H5" s="20">
        <f>INDEX(播磨姫路!$D$3:$O$119,MATCH($B5&amp;$C5,播磨姫路!$O$3:$O$119,0),5)</f>
        <v>0</v>
      </c>
      <c r="I5" s="13">
        <f t="shared" si="1"/>
        <v>0</v>
      </c>
      <c r="J5" s="58">
        <f t="shared" si="2"/>
        <v>4</v>
      </c>
      <c r="K5" s="59">
        <f t="shared" si="3"/>
        <v>4</v>
      </c>
      <c r="L5" s="13">
        <f t="shared" si="4"/>
        <v>0</v>
      </c>
    </row>
    <row r="6" spans="1:12" x14ac:dyDescent="0.15">
      <c r="A6" s="25" t="s">
        <v>435</v>
      </c>
      <c r="B6" s="25" t="s">
        <v>436</v>
      </c>
      <c r="C6" s="25" t="s">
        <v>360</v>
      </c>
      <c r="D6" s="11">
        <f>INDEX(播磨姫路!$D$3:$O$119,MATCH($B6&amp;$C6,播磨姫路!$O$3:$O$119,0),1)</f>
        <v>84</v>
      </c>
      <c r="E6" s="12">
        <f>INDEX(播磨姫路!$D$3:$O$119,MATCH($B6&amp;$C6,播磨姫路!$O$3:$O$119,0),2)</f>
        <v>84</v>
      </c>
      <c r="F6" s="13">
        <f t="shared" si="0"/>
        <v>0</v>
      </c>
      <c r="G6" s="19">
        <f>INDEX(播磨姫路!$D$3:$O$119,MATCH($B6&amp;$C6,播磨姫路!$O$3:$O$119,0),4)</f>
        <v>0</v>
      </c>
      <c r="H6" s="20">
        <f>INDEX(播磨姫路!$D$3:$O$119,MATCH($B6&amp;$C6,播磨姫路!$O$3:$O$119,0),5)</f>
        <v>0</v>
      </c>
      <c r="I6" s="13">
        <f t="shared" si="1"/>
        <v>0</v>
      </c>
      <c r="J6" s="58">
        <f t="shared" si="2"/>
        <v>84</v>
      </c>
      <c r="K6" s="59">
        <f t="shared" si="3"/>
        <v>84</v>
      </c>
      <c r="L6" s="13">
        <f t="shared" si="4"/>
        <v>0</v>
      </c>
    </row>
    <row r="7" spans="1:12" x14ac:dyDescent="0.15">
      <c r="A7" s="25" t="s">
        <v>446</v>
      </c>
      <c r="B7" s="25" t="s">
        <v>39</v>
      </c>
      <c r="C7" s="25" t="s">
        <v>360</v>
      </c>
      <c r="D7" s="11">
        <f>INDEX(播磨姫路!$D$3:$O$119,MATCH($B7&amp;$C7,播磨姫路!$O$3:$O$119,0),1)</f>
        <v>3</v>
      </c>
      <c r="E7" s="12">
        <f>INDEX(播磨姫路!$D$3:$O$119,MATCH($B7&amp;$C7,播磨姫路!$O$3:$O$119,0),2)</f>
        <v>3</v>
      </c>
      <c r="F7" s="13">
        <f t="shared" si="0"/>
        <v>0</v>
      </c>
      <c r="G7" s="19">
        <f>INDEX(播磨姫路!$D$3:$O$119,MATCH($B7&amp;$C7,播磨姫路!$O$3:$O$119,0),4)</f>
        <v>0</v>
      </c>
      <c r="H7" s="20">
        <f>INDEX(播磨姫路!$D$3:$O$119,MATCH($B7&amp;$C7,播磨姫路!$O$3:$O$119,0),5)</f>
        <v>0</v>
      </c>
      <c r="I7" s="13">
        <f t="shared" si="1"/>
        <v>0</v>
      </c>
      <c r="J7" s="58">
        <f t="shared" si="2"/>
        <v>3</v>
      </c>
      <c r="K7" s="59">
        <f t="shared" si="3"/>
        <v>3</v>
      </c>
      <c r="L7" s="13">
        <f t="shared" si="4"/>
        <v>0</v>
      </c>
    </row>
    <row r="8" spans="1:12" s="223" customFormat="1" x14ac:dyDescent="0.15">
      <c r="A8" s="25" t="s">
        <v>870</v>
      </c>
      <c r="B8" s="25" t="s">
        <v>871</v>
      </c>
      <c r="C8" s="25" t="s">
        <v>360</v>
      </c>
      <c r="D8" s="11">
        <f>INDEX(播磨姫路!$D$3:$O$119,MATCH($B8&amp;$C8,播磨姫路!$O$3:$O$119,0),1)</f>
        <v>76</v>
      </c>
      <c r="E8" s="12">
        <f>INDEX(播磨姫路!$D$3:$O$119,MATCH($B8&amp;$C8,播磨姫路!$O$3:$O$119,0),2)</f>
        <v>71</v>
      </c>
      <c r="F8" s="13">
        <f t="shared" si="0"/>
        <v>5</v>
      </c>
      <c r="G8" s="19">
        <f>INDEX(播磨姫路!$D$3:$O$119,MATCH($B8&amp;$C8,播磨姫路!$O$3:$O$119,0),4)</f>
        <v>0</v>
      </c>
      <c r="H8" s="20">
        <f>INDEX(播磨姫路!$D$3:$O$119,MATCH($B8&amp;$C8,播磨姫路!$O$3:$O$119,0),5)</f>
        <v>0</v>
      </c>
      <c r="I8" s="13">
        <f t="shared" si="1"/>
        <v>0</v>
      </c>
      <c r="J8" s="58">
        <f t="shared" si="2"/>
        <v>76</v>
      </c>
      <c r="K8" s="59">
        <f t="shared" si="3"/>
        <v>71</v>
      </c>
      <c r="L8" s="13">
        <f t="shared" si="4"/>
        <v>5</v>
      </c>
    </row>
    <row r="9" spans="1:12" s="223" customFormat="1" x14ac:dyDescent="0.15">
      <c r="A9" s="25" t="s">
        <v>418</v>
      </c>
      <c r="B9" s="25" t="s">
        <v>30</v>
      </c>
      <c r="C9" s="25" t="s">
        <v>367</v>
      </c>
      <c r="D9" s="11">
        <f>INDEX(播磨姫路!$D$3:$O$119,MATCH($B9&amp;$C9,播磨姫路!$O$3:$O$119,0),1)</f>
        <v>90</v>
      </c>
      <c r="E9" s="12">
        <f>INDEX(播磨姫路!$D$3:$O$119,MATCH($B9&amp;$C9,播磨姫路!$O$3:$O$119,0),2)</f>
        <v>90</v>
      </c>
      <c r="F9" s="13">
        <f t="shared" si="0"/>
        <v>0</v>
      </c>
      <c r="G9" s="19">
        <f>INDEX(播磨姫路!$D$3:$O$119,MATCH($B9&amp;$C9,播磨姫路!$O$3:$O$119,0),4)</f>
        <v>0</v>
      </c>
      <c r="H9" s="20">
        <f>INDEX(播磨姫路!$D$3:$O$119,MATCH($B9&amp;$C9,播磨姫路!$O$3:$O$119,0),5)</f>
        <v>0</v>
      </c>
      <c r="I9" s="13">
        <f t="shared" si="1"/>
        <v>0</v>
      </c>
      <c r="J9" s="58">
        <f t="shared" si="2"/>
        <v>90</v>
      </c>
      <c r="K9" s="59">
        <f t="shared" si="3"/>
        <v>90</v>
      </c>
      <c r="L9" s="13">
        <f t="shared" si="4"/>
        <v>0</v>
      </c>
    </row>
    <row r="10" spans="1:12" s="223" customFormat="1" x14ac:dyDescent="0.15">
      <c r="A10" s="25" t="s">
        <v>421</v>
      </c>
      <c r="B10" s="25" t="s">
        <v>422</v>
      </c>
      <c r="C10" s="25" t="s">
        <v>367</v>
      </c>
      <c r="D10" s="11">
        <f>INDEX(播磨姫路!$D$3:$O$119,MATCH($B10&amp;$C10,播磨姫路!$O$3:$O$119,0),1)</f>
        <v>60</v>
      </c>
      <c r="E10" s="12">
        <f>INDEX(播磨姫路!$D$3:$O$119,MATCH($B10&amp;$C10,播磨姫路!$O$3:$O$119,0),2)</f>
        <v>58</v>
      </c>
      <c r="F10" s="13">
        <f t="shared" si="0"/>
        <v>2</v>
      </c>
      <c r="G10" s="19">
        <f>INDEX(播磨姫路!$D$3:$O$119,MATCH($B10&amp;$C10,播磨姫路!$O$3:$O$119,0),4)</f>
        <v>0</v>
      </c>
      <c r="H10" s="20">
        <f>INDEX(播磨姫路!$D$3:$O$119,MATCH($B10&amp;$C10,播磨姫路!$O$3:$O$119,0),5)</f>
        <v>0</v>
      </c>
      <c r="I10" s="13">
        <f t="shared" si="1"/>
        <v>0</v>
      </c>
      <c r="J10" s="58">
        <f t="shared" si="2"/>
        <v>60</v>
      </c>
      <c r="K10" s="59">
        <f t="shared" si="3"/>
        <v>58</v>
      </c>
      <c r="L10" s="13">
        <f t="shared" si="4"/>
        <v>2</v>
      </c>
    </row>
    <row r="11" spans="1:12" s="223" customFormat="1" x14ac:dyDescent="0.15">
      <c r="A11" s="25" t="s">
        <v>424</v>
      </c>
      <c r="B11" s="25" t="s">
        <v>327</v>
      </c>
      <c r="C11" s="25" t="s">
        <v>367</v>
      </c>
      <c r="D11" s="11">
        <f>INDEX(播磨姫路!$D$3:$O$119,MATCH($B11&amp;$C11,播磨姫路!$O$3:$O$119,0),1)</f>
        <v>89</v>
      </c>
      <c r="E11" s="12">
        <f>INDEX(播磨姫路!$D$3:$O$119,MATCH($B11&amp;$C11,播磨姫路!$O$3:$O$119,0),2)</f>
        <v>86</v>
      </c>
      <c r="F11" s="13">
        <f t="shared" si="0"/>
        <v>3</v>
      </c>
      <c r="G11" s="19">
        <f>INDEX(播磨姫路!$D$3:$O$119,MATCH($B11&amp;$C11,播磨姫路!$O$3:$O$119,0),4)</f>
        <v>0</v>
      </c>
      <c r="H11" s="20">
        <f>INDEX(播磨姫路!$D$3:$O$119,MATCH($B11&amp;$C11,播磨姫路!$O$3:$O$119,0),5)</f>
        <v>0</v>
      </c>
      <c r="I11" s="13">
        <f t="shared" si="1"/>
        <v>0</v>
      </c>
      <c r="J11" s="58">
        <f t="shared" si="2"/>
        <v>89</v>
      </c>
      <c r="K11" s="59">
        <f t="shared" si="3"/>
        <v>86</v>
      </c>
      <c r="L11" s="13">
        <f t="shared" si="4"/>
        <v>3</v>
      </c>
    </row>
    <row r="12" spans="1:12" x14ac:dyDescent="0.15">
      <c r="A12" s="25" t="s">
        <v>425</v>
      </c>
      <c r="B12" s="25" t="s">
        <v>323</v>
      </c>
      <c r="C12" s="25" t="s">
        <v>367</v>
      </c>
      <c r="D12" s="11">
        <f>INDEX(播磨姫路!$D$3:$O$119,MATCH($B12&amp;$C12,播磨姫路!$O$3:$O$119,0),1)</f>
        <v>145</v>
      </c>
      <c r="E12" s="12">
        <f>INDEX(播磨姫路!$D$3:$O$119,MATCH($B12&amp;$C12,播磨姫路!$O$3:$O$119,0),2)</f>
        <v>122</v>
      </c>
      <c r="F12" s="13">
        <f t="shared" si="0"/>
        <v>23</v>
      </c>
      <c r="G12" s="19">
        <f>INDEX(播磨姫路!$D$3:$O$119,MATCH($B12&amp;$C12,播磨姫路!$O$3:$O$119,0),4)</f>
        <v>0</v>
      </c>
      <c r="H12" s="20">
        <f>INDEX(播磨姫路!$D$3:$O$119,MATCH($B12&amp;$C12,播磨姫路!$O$3:$O$119,0),5)</f>
        <v>0</v>
      </c>
      <c r="I12" s="13">
        <f t="shared" si="1"/>
        <v>0</v>
      </c>
      <c r="J12" s="58">
        <f t="shared" si="2"/>
        <v>145</v>
      </c>
      <c r="K12" s="59">
        <f t="shared" si="3"/>
        <v>122</v>
      </c>
      <c r="L12" s="13">
        <f t="shared" si="4"/>
        <v>23</v>
      </c>
    </row>
    <row r="13" spans="1:12" x14ac:dyDescent="0.15">
      <c r="A13" s="25" t="s">
        <v>426</v>
      </c>
      <c r="B13" s="25" t="s">
        <v>32</v>
      </c>
      <c r="C13" s="25" t="s">
        <v>367</v>
      </c>
      <c r="D13" s="11">
        <f>INDEX(播磨姫路!$D$3:$O$119,MATCH($B13&amp;$C13,播磨姫路!$O$3:$O$119,0),1)</f>
        <v>50</v>
      </c>
      <c r="E13" s="12">
        <f>INDEX(播磨姫路!$D$3:$O$119,MATCH($B13&amp;$C13,播磨姫路!$O$3:$O$119,0),2)</f>
        <v>48</v>
      </c>
      <c r="F13" s="13">
        <f t="shared" si="0"/>
        <v>2</v>
      </c>
      <c r="G13" s="19">
        <f>INDEX(播磨姫路!$D$3:$O$119,MATCH($B13&amp;$C13,播磨姫路!$O$3:$O$119,0),4)</f>
        <v>0</v>
      </c>
      <c r="H13" s="20">
        <f>INDEX(播磨姫路!$D$3:$O$119,MATCH($B13&amp;$C13,播磨姫路!$O$3:$O$119,0),5)</f>
        <v>0</v>
      </c>
      <c r="I13" s="13">
        <f t="shared" si="1"/>
        <v>0</v>
      </c>
      <c r="J13" s="58">
        <f t="shared" si="2"/>
        <v>50</v>
      </c>
      <c r="K13" s="59">
        <f t="shared" si="3"/>
        <v>48</v>
      </c>
      <c r="L13" s="13">
        <f t="shared" si="4"/>
        <v>2</v>
      </c>
    </row>
    <row r="14" spans="1:12" x14ac:dyDescent="0.15">
      <c r="A14" s="25" t="s">
        <v>427</v>
      </c>
      <c r="B14" s="25" t="s">
        <v>33</v>
      </c>
      <c r="C14" s="25" t="s">
        <v>367</v>
      </c>
      <c r="D14" s="11">
        <f>INDEX(播磨姫路!$D$3:$O$119,MATCH($B14&amp;$C14,播磨姫路!$O$3:$O$119,0),1)</f>
        <v>50</v>
      </c>
      <c r="E14" s="12">
        <f>INDEX(播磨姫路!$D$3:$O$119,MATCH($B14&amp;$C14,播磨姫路!$O$3:$O$119,0),2)</f>
        <v>34</v>
      </c>
      <c r="F14" s="13">
        <f t="shared" si="0"/>
        <v>16</v>
      </c>
      <c r="G14" s="19">
        <f>INDEX(播磨姫路!$D$3:$O$119,MATCH($B14&amp;$C14,播磨姫路!$O$3:$O$119,0),4)</f>
        <v>0</v>
      </c>
      <c r="H14" s="20">
        <f>INDEX(播磨姫路!$D$3:$O$119,MATCH($B14&amp;$C14,播磨姫路!$O$3:$O$119,0),5)</f>
        <v>0</v>
      </c>
      <c r="I14" s="13">
        <f t="shared" si="1"/>
        <v>0</v>
      </c>
      <c r="J14" s="58">
        <f t="shared" si="2"/>
        <v>50</v>
      </c>
      <c r="K14" s="59">
        <f t="shared" si="3"/>
        <v>34</v>
      </c>
      <c r="L14" s="13">
        <f t="shared" si="4"/>
        <v>16</v>
      </c>
    </row>
    <row r="15" spans="1:12" x14ac:dyDescent="0.15">
      <c r="A15" s="25" t="s">
        <v>428</v>
      </c>
      <c r="B15" s="25" t="s">
        <v>34</v>
      </c>
      <c r="C15" s="25" t="s">
        <v>367</v>
      </c>
      <c r="D15" s="11">
        <f>INDEX(播磨姫路!$D$3:$O$119,MATCH($B15&amp;$C15,播磨姫路!$O$3:$O$119,0),1)</f>
        <v>60</v>
      </c>
      <c r="E15" s="12">
        <f>INDEX(播磨姫路!$D$3:$O$119,MATCH($B15&amp;$C15,播磨姫路!$O$3:$O$119,0),2)</f>
        <v>50</v>
      </c>
      <c r="F15" s="13">
        <f t="shared" si="0"/>
        <v>10</v>
      </c>
      <c r="G15" s="19">
        <f>INDEX(播磨姫路!$D$3:$O$119,MATCH($B15&amp;$C15,播磨姫路!$O$3:$O$119,0),4)</f>
        <v>0</v>
      </c>
      <c r="H15" s="20">
        <f>INDEX(播磨姫路!$D$3:$O$119,MATCH($B15&amp;$C15,播磨姫路!$O$3:$O$119,0),5)</f>
        <v>0</v>
      </c>
      <c r="I15" s="13">
        <f t="shared" si="1"/>
        <v>0</v>
      </c>
      <c r="J15" s="58">
        <f t="shared" si="2"/>
        <v>60</v>
      </c>
      <c r="K15" s="59">
        <f t="shared" si="3"/>
        <v>50</v>
      </c>
      <c r="L15" s="13">
        <f t="shared" si="4"/>
        <v>10</v>
      </c>
    </row>
    <row r="16" spans="1:12" x14ac:dyDescent="0.15">
      <c r="A16" s="25" t="s">
        <v>429</v>
      </c>
      <c r="B16" s="25" t="s">
        <v>35</v>
      </c>
      <c r="C16" s="25" t="s">
        <v>367</v>
      </c>
      <c r="D16" s="11">
        <f>INDEX(播磨姫路!$D$3:$O$119,MATCH($B16&amp;$C16,播磨姫路!$O$3:$O$119,0),1)</f>
        <v>372</v>
      </c>
      <c r="E16" s="12">
        <f>INDEX(播磨姫路!$D$3:$O$119,MATCH($B16&amp;$C16,播磨姫路!$O$3:$O$119,0),2)</f>
        <v>349</v>
      </c>
      <c r="F16" s="13">
        <f t="shared" si="0"/>
        <v>23</v>
      </c>
      <c r="G16" s="19">
        <f>INDEX(播磨姫路!$D$3:$O$119,MATCH($B16&amp;$C16,播磨姫路!$O$3:$O$119,0),4)</f>
        <v>0</v>
      </c>
      <c r="H16" s="20">
        <f>INDEX(播磨姫路!$D$3:$O$119,MATCH($B16&amp;$C16,播磨姫路!$O$3:$O$119,0),5)</f>
        <v>0</v>
      </c>
      <c r="I16" s="13">
        <f t="shared" si="1"/>
        <v>0</v>
      </c>
      <c r="J16" s="58">
        <f t="shared" si="2"/>
        <v>372</v>
      </c>
      <c r="K16" s="59">
        <f t="shared" si="3"/>
        <v>349</v>
      </c>
      <c r="L16" s="13">
        <f t="shared" si="4"/>
        <v>23</v>
      </c>
    </row>
    <row r="17" spans="1:12" x14ac:dyDescent="0.15">
      <c r="A17" s="25" t="s">
        <v>430</v>
      </c>
      <c r="B17" s="25" t="s">
        <v>431</v>
      </c>
      <c r="C17" s="25" t="s">
        <v>367</v>
      </c>
      <c r="D17" s="11">
        <f>INDEX(播磨姫路!$D$3:$O$119,MATCH($B17&amp;$C17,播磨姫路!$O$3:$O$119,0),1)</f>
        <v>88</v>
      </c>
      <c r="E17" s="12">
        <f>INDEX(播磨姫路!$D$3:$O$119,MATCH($B17&amp;$C17,播磨姫路!$O$3:$O$119,0),2)</f>
        <v>88</v>
      </c>
      <c r="F17" s="13">
        <f t="shared" si="0"/>
        <v>0</v>
      </c>
      <c r="G17" s="19">
        <f>INDEX(播磨姫路!$D$3:$O$119,MATCH($B17&amp;$C17,播磨姫路!$O$3:$O$119,0),4)</f>
        <v>0</v>
      </c>
      <c r="H17" s="20">
        <f>INDEX(播磨姫路!$D$3:$O$119,MATCH($B17&amp;$C17,播磨姫路!$O$3:$O$119,0),5)</f>
        <v>0</v>
      </c>
      <c r="I17" s="13">
        <f t="shared" si="1"/>
        <v>0</v>
      </c>
      <c r="J17" s="58">
        <f t="shared" si="2"/>
        <v>88</v>
      </c>
      <c r="K17" s="59">
        <f t="shared" si="3"/>
        <v>88</v>
      </c>
      <c r="L17" s="13">
        <f t="shared" si="4"/>
        <v>0</v>
      </c>
    </row>
    <row r="18" spans="1:12" x14ac:dyDescent="0.15">
      <c r="A18" s="25" t="s">
        <v>941</v>
      </c>
      <c r="B18" s="25" t="s">
        <v>942</v>
      </c>
      <c r="C18" s="25" t="s">
        <v>367</v>
      </c>
      <c r="D18" s="11">
        <f>INDEX(播磨姫路!$D$3:$O$119,MATCH($B18&amp;$C18,播磨姫路!$O$3:$O$119,0),1)</f>
        <v>246</v>
      </c>
      <c r="E18" s="12">
        <f>INDEX(播磨姫路!$D$3:$O$119,MATCH($B18&amp;$C18,播磨姫路!$O$3:$O$119,0),2)</f>
        <v>173</v>
      </c>
      <c r="F18" s="13">
        <f t="shared" si="0"/>
        <v>73</v>
      </c>
      <c r="G18" s="19">
        <f>INDEX(播磨姫路!$D$3:$O$119,MATCH($B18&amp;$C18,播磨姫路!$O$3:$O$119,0),4)</f>
        <v>0</v>
      </c>
      <c r="H18" s="20">
        <f>INDEX(播磨姫路!$D$3:$O$119,MATCH($B18&amp;$C18,播磨姫路!$O$3:$O$119,0),5)</f>
        <v>0</v>
      </c>
      <c r="I18" s="13">
        <f t="shared" si="1"/>
        <v>0</v>
      </c>
      <c r="J18" s="58">
        <f t="shared" si="2"/>
        <v>246</v>
      </c>
      <c r="K18" s="59">
        <f t="shared" si="3"/>
        <v>173</v>
      </c>
      <c r="L18" s="13">
        <f t="shared" si="4"/>
        <v>73</v>
      </c>
    </row>
    <row r="19" spans="1:12" x14ac:dyDescent="0.15">
      <c r="A19" s="25" t="s">
        <v>434</v>
      </c>
      <c r="B19" s="25" t="s">
        <v>328</v>
      </c>
      <c r="C19" s="25" t="s">
        <v>367</v>
      </c>
      <c r="D19" s="11">
        <f>INDEX(播磨姫路!$D$3:$O$119,MATCH($B19&amp;$C19,播磨姫路!$O$3:$O$119,0),1)</f>
        <v>39</v>
      </c>
      <c r="E19" s="12">
        <f>INDEX(播磨姫路!$D$3:$O$119,MATCH($B19&amp;$C19,播磨姫路!$O$3:$O$119,0),2)</f>
        <v>35</v>
      </c>
      <c r="F19" s="13">
        <f t="shared" si="0"/>
        <v>4</v>
      </c>
      <c r="G19" s="19">
        <f>INDEX(播磨姫路!$D$3:$O$119,MATCH($B19&amp;$C19,播磨姫路!$O$3:$O$119,0),4)</f>
        <v>0</v>
      </c>
      <c r="H19" s="20">
        <f>INDEX(播磨姫路!$D$3:$O$119,MATCH($B19&amp;$C19,播磨姫路!$O$3:$O$119,0),5)</f>
        <v>0</v>
      </c>
      <c r="I19" s="13">
        <f t="shared" si="1"/>
        <v>0</v>
      </c>
      <c r="J19" s="58">
        <f t="shared" si="2"/>
        <v>39</v>
      </c>
      <c r="K19" s="59">
        <f t="shared" si="3"/>
        <v>35</v>
      </c>
      <c r="L19" s="13">
        <f t="shared" si="4"/>
        <v>4</v>
      </c>
    </row>
    <row r="20" spans="1:12" x14ac:dyDescent="0.15">
      <c r="A20" s="25" t="s">
        <v>435</v>
      </c>
      <c r="B20" s="25" t="s">
        <v>436</v>
      </c>
      <c r="C20" s="25" t="s">
        <v>367</v>
      </c>
      <c r="D20" s="11">
        <f>INDEX(播磨姫路!$D$3:$O$119,MATCH($B20&amp;$C20,播磨姫路!$O$3:$O$119,0),1)</f>
        <v>282</v>
      </c>
      <c r="E20" s="12">
        <f>INDEX(播磨姫路!$D$3:$O$119,MATCH($B20&amp;$C20,播磨姫路!$O$3:$O$119,0),2)</f>
        <v>255</v>
      </c>
      <c r="F20" s="13">
        <f t="shared" si="0"/>
        <v>27</v>
      </c>
      <c r="G20" s="19">
        <f>INDEX(播磨姫路!$D$3:$O$119,MATCH($B20&amp;$C20,播磨姫路!$O$3:$O$119,0),4)</f>
        <v>0</v>
      </c>
      <c r="H20" s="20">
        <f>INDEX(播磨姫路!$D$3:$O$119,MATCH($B20&amp;$C20,播磨姫路!$O$3:$O$119,0),5)</f>
        <v>0</v>
      </c>
      <c r="I20" s="13">
        <f t="shared" si="1"/>
        <v>0</v>
      </c>
      <c r="J20" s="58">
        <f t="shared" si="2"/>
        <v>282</v>
      </c>
      <c r="K20" s="59">
        <f t="shared" si="3"/>
        <v>255</v>
      </c>
      <c r="L20" s="13">
        <f t="shared" si="4"/>
        <v>27</v>
      </c>
    </row>
    <row r="21" spans="1:12" x14ac:dyDescent="0.15">
      <c r="A21" s="25" t="s">
        <v>437</v>
      </c>
      <c r="B21" s="25" t="s">
        <v>438</v>
      </c>
      <c r="C21" s="25" t="s">
        <v>367</v>
      </c>
      <c r="D21" s="11">
        <f>INDEX(播磨姫路!$D$3:$O$119,MATCH($B21&amp;$C21,播磨姫路!$O$3:$O$119,0),1)</f>
        <v>94</v>
      </c>
      <c r="E21" s="12">
        <f>INDEX(播磨姫路!$D$3:$O$119,MATCH($B21&amp;$C21,播磨姫路!$O$3:$O$119,0),2)</f>
        <v>94</v>
      </c>
      <c r="F21" s="13">
        <f t="shared" si="0"/>
        <v>0</v>
      </c>
      <c r="G21" s="19">
        <f>INDEX(播磨姫路!$D$3:$O$119,MATCH($B21&amp;$C21,播磨姫路!$O$3:$O$119,0),4)</f>
        <v>0</v>
      </c>
      <c r="H21" s="20">
        <f>INDEX(播磨姫路!$D$3:$O$119,MATCH($B21&amp;$C21,播磨姫路!$O$3:$O$119,0),5)</f>
        <v>0</v>
      </c>
      <c r="I21" s="13">
        <f t="shared" si="1"/>
        <v>0</v>
      </c>
      <c r="J21" s="58">
        <f t="shared" si="2"/>
        <v>94</v>
      </c>
      <c r="K21" s="59">
        <f t="shared" si="3"/>
        <v>94</v>
      </c>
      <c r="L21" s="13">
        <f t="shared" si="4"/>
        <v>0</v>
      </c>
    </row>
    <row r="22" spans="1:12" x14ac:dyDescent="0.15">
      <c r="A22" s="25" t="s">
        <v>441</v>
      </c>
      <c r="B22" s="25" t="s">
        <v>442</v>
      </c>
      <c r="C22" s="25" t="s">
        <v>367</v>
      </c>
      <c r="D22" s="11">
        <f>INDEX(播磨姫路!$D$3:$O$119,MATCH($B22&amp;$C22,播磨姫路!$O$3:$O$119,0),1)</f>
        <v>39</v>
      </c>
      <c r="E22" s="12">
        <f>INDEX(播磨姫路!$D$3:$O$119,MATCH($B22&amp;$C22,播磨姫路!$O$3:$O$119,0),2)</f>
        <v>35</v>
      </c>
      <c r="F22" s="13">
        <f t="shared" si="0"/>
        <v>4</v>
      </c>
      <c r="G22" s="19">
        <f>INDEX(播磨姫路!$D$3:$O$119,MATCH($B22&amp;$C22,播磨姫路!$O$3:$O$119,0),4)</f>
        <v>0</v>
      </c>
      <c r="H22" s="20">
        <f>INDEX(播磨姫路!$D$3:$O$119,MATCH($B22&amp;$C22,播磨姫路!$O$3:$O$119,0),5)</f>
        <v>0</v>
      </c>
      <c r="I22" s="13">
        <f t="shared" si="1"/>
        <v>0</v>
      </c>
      <c r="J22" s="58">
        <f t="shared" si="2"/>
        <v>39</v>
      </c>
      <c r="K22" s="59">
        <f t="shared" si="3"/>
        <v>35</v>
      </c>
      <c r="L22" s="13">
        <f t="shared" si="4"/>
        <v>4</v>
      </c>
    </row>
    <row r="23" spans="1:12" x14ac:dyDescent="0.15">
      <c r="A23" s="25" t="s">
        <v>446</v>
      </c>
      <c r="B23" s="25" t="s">
        <v>39</v>
      </c>
      <c r="C23" s="25" t="s">
        <v>367</v>
      </c>
      <c r="D23" s="11">
        <f>INDEX(播磨姫路!$D$3:$O$119,MATCH($B23&amp;$C23,播磨姫路!$O$3:$O$119,0),1)</f>
        <v>47</v>
      </c>
      <c r="E23" s="12">
        <f>INDEX(播磨姫路!$D$3:$O$119,MATCH($B23&amp;$C23,播磨姫路!$O$3:$O$119,0),2)</f>
        <v>47</v>
      </c>
      <c r="F23" s="13">
        <f t="shared" si="0"/>
        <v>0</v>
      </c>
      <c r="G23" s="19">
        <f>INDEX(播磨姫路!$D$3:$O$119,MATCH($B23&amp;$C23,播磨姫路!$O$3:$O$119,0),4)</f>
        <v>0</v>
      </c>
      <c r="H23" s="20">
        <f>INDEX(播磨姫路!$D$3:$O$119,MATCH($B23&amp;$C23,播磨姫路!$O$3:$O$119,0),5)</f>
        <v>0</v>
      </c>
      <c r="I23" s="13">
        <f t="shared" si="1"/>
        <v>0</v>
      </c>
      <c r="J23" s="58">
        <f t="shared" si="2"/>
        <v>47</v>
      </c>
      <c r="K23" s="59">
        <f t="shared" si="3"/>
        <v>47</v>
      </c>
      <c r="L23" s="13">
        <f t="shared" si="4"/>
        <v>0</v>
      </c>
    </row>
    <row r="24" spans="1:12" x14ac:dyDescent="0.15">
      <c r="A24" s="25" t="s">
        <v>943</v>
      </c>
      <c r="B24" s="25" t="s">
        <v>944</v>
      </c>
      <c r="C24" s="25" t="s">
        <v>367</v>
      </c>
      <c r="D24" s="11">
        <f>INDEX(播磨姫路!$D$3:$O$119,MATCH($B24&amp;$C24,播磨姫路!$O$3:$O$119,0),1)</f>
        <v>23</v>
      </c>
      <c r="E24" s="12">
        <f>INDEX(播磨姫路!$D$3:$O$119,MATCH($B24&amp;$C24,播磨姫路!$O$3:$O$119,0),2)</f>
        <v>15</v>
      </c>
      <c r="F24" s="13">
        <f t="shared" si="0"/>
        <v>8</v>
      </c>
      <c r="G24" s="322">
        <f>INDEX(播磨姫路!$D$3:$O$119,MATCH($B24&amp;$C24,播磨姫路!$O$3:$O$119,0),4)</f>
        <v>0</v>
      </c>
      <c r="H24" s="323">
        <f>INDEX(播磨姫路!$D$3:$O$119,MATCH($B24&amp;$C24,播磨姫路!$O$3:$O$119,0),5)</f>
        <v>0</v>
      </c>
      <c r="I24" s="13">
        <f t="shared" si="1"/>
        <v>0</v>
      </c>
      <c r="J24" s="58">
        <f t="shared" si="2"/>
        <v>23</v>
      </c>
      <c r="K24" s="59">
        <f t="shared" si="3"/>
        <v>15</v>
      </c>
      <c r="L24" s="13">
        <f t="shared" si="4"/>
        <v>8</v>
      </c>
    </row>
    <row r="25" spans="1:12" x14ac:dyDescent="0.15">
      <c r="A25" s="25" t="s">
        <v>447</v>
      </c>
      <c r="B25" s="25" t="s">
        <v>329</v>
      </c>
      <c r="C25" s="25" t="s">
        <v>367</v>
      </c>
      <c r="D25" s="11">
        <f>INDEX(播磨姫路!$D$3:$O$119,MATCH($B25&amp;$C25,播磨姫路!$O$3:$O$119,0),1)</f>
        <v>50</v>
      </c>
      <c r="E25" s="12">
        <f>INDEX(播磨姫路!$D$3:$O$119,MATCH($B25&amp;$C25,播磨姫路!$O$3:$O$119,0),2)</f>
        <v>46</v>
      </c>
      <c r="F25" s="13">
        <f t="shared" si="0"/>
        <v>4</v>
      </c>
      <c r="G25" s="19">
        <f>INDEX(播磨姫路!$D$3:$O$119,MATCH($B25&amp;$C25,播磨姫路!$O$3:$O$119,0),4)</f>
        <v>0</v>
      </c>
      <c r="H25" s="20">
        <f>INDEX(播磨姫路!$D$3:$O$119,MATCH($B25&amp;$C25,播磨姫路!$O$3:$O$119,0),5)</f>
        <v>0</v>
      </c>
      <c r="I25" s="13">
        <f t="shared" si="1"/>
        <v>0</v>
      </c>
      <c r="J25" s="58">
        <f t="shared" si="2"/>
        <v>50</v>
      </c>
      <c r="K25" s="59">
        <f t="shared" si="3"/>
        <v>46</v>
      </c>
      <c r="L25" s="13">
        <f t="shared" si="4"/>
        <v>4</v>
      </c>
    </row>
    <row r="26" spans="1:12" x14ac:dyDescent="0.15">
      <c r="A26" s="25" t="s">
        <v>448</v>
      </c>
      <c r="B26" s="25" t="s">
        <v>40</v>
      </c>
      <c r="C26" s="25" t="s">
        <v>367</v>
      </c>
      <c r="D26" s="11">
        <f>INDEX(播磨姫路!$D$3:$O$119,MATCH($B26&amp;$C26,播磨姫路!$O$3:$O$119,0),1)</f>
        <v>44</v>
      </c>
      <c r="E26" s="12">
        <f>INDEX(播磨姫路!$D$3:$O$119,MATCH($B26&amp;$C26,播磨姫路!$O$3:$O$119,0),2)</f>
        <v>36</v>
      </c>
      <c r="F26" s="13">
        <f t="shared" si="0"/>
        <v>8</v>
      </c>
      <c r="G26" s="19">
        <f>INDEX(播磨姫路!$D$3:$O$119,MATCH($B26&amp;$C26,播磨姫路!$O$3:$O$119,0),4)</f>
        <v>0</v>
      </c>
      <c r="H26" s="20">
        <f>INDEX(播磨姫路!$D$3:$O$119,MATCH($B26&amp;$C26,播磨姫路!$O$3:$O$119,0),5)</f>
        <v>0</v>
      </c>
      <c r="I26" s="13">
        <f t="shared" si="1"/>
        <v>0</v>
      </c>
      <c r="J26" s="58">
        <f t="shared" si="2"/>
        <v>44</v>
      </c>
      <c r="K26" s="59">
        <f t="shared" si="3"/>
        <v>36</v>
      </c>
      <c r="L26" s="13">
        <f t="shared" si="4"/>
        <v>8</v>
      </c>
    </row>
    <row r="27" spans="1:12" x14ac:dyDescent="0.15">
      <c r="A27" s="25" t="s">
        <v>449</v>
      </c>
      <c r="B27" s="25" t="s">
        <v>330</v>
      </c>
      <c r="C27" s="25" t="s">
        <v>367</v>
      </c>
      <c r="D27" s="11">
        <f>INDEX(播磨姫路!$D$3:$O$119,MATCH($B27&amp;$C27,播磨姫路!$O$3:$O$119,0),1)</f>
        <v>102</v>
      </c>
      <c r="E27" s="12">
        <f>INDEX(播磨姫路!$D$3:$O$119,MATCH($B27&amp;$C27,播磨姫路!$O$3:$O$119,0),2)</f>
        <v>97</v>
      </c>
      <c r="F27" s="13">
        <f t="shared" si="0"/>
        <v>5</v>
      </c>
      <c r="G27" s="19">
        <f>INDEX(播磨姫路!$D$3:$O$119,MATCH($B27&amp;$C27,播磨姫路!$O$3:$O$119,0),4)</f>
        <v>0</v>
      </c>
      <c r="H27" s="20">
        <f>INDEX(播磨姫路!$D$3:$O$119,MATCH($B27&amp;$C27,播磨姫路!$O$3:$O$119,0),5)</f>
        <v>0</v>
      </c>
      <c r="I27" s="13">
        <f t="shared" si="1"/>
        <v>0</v>
      </c>
      <c r="J27" s="58">
        <f t="shared" si="2"/>
        <v>102</v>
      </c>
      <c r="K27" s="59">
        <f t="shared" si="3"/>
        <v>97</v>
      </c>
      <c r="L27" s="13">
        <f t="shared" si="4"/>
        <v>5</v>
      </c>
    </row>
    <row r="28" spans="1:12" x14ac:dyDescent="0.15">
      <c r="A28" s="25" t="s">
        <v>870</v>
      </c>
      <c r="B28" s="25" t="s">
        <v>871</v>
      </c>
      <c r="C28" s="25" t="s">
        <v>367</v>
      </c>
      <c r="D28" s="11">
        <f>INDEX(播磨姫路!$D$3:$O$119,MATCH($B28&amp;$C28,播磨姫路!$O$3:$O$119,0),1)</f>
        <v>644</v>
      </c>
      <c r="E28" s="12">
        <f>INDEX(播磨姫路!$D$3:$O$119,MATCH($B28&amp;$C28,播磨姫路!$O$3:$O$119,0),2)</f>
        <v>542</v>
      </c>
      <c r="F28" s="13">
        <f t="shared" si="0"/>
        <v>102</v>
      </c>
      <c r="G28" s="19">
        <f>INDEX(播磨姫路!$D$3:$O$119,MATCH($B28&amp;$C28,播磨姫路!$O$3:$O$119,0),4)</f>
        <v>0</v>
      </c>
      <c r="H28" s="20">
        <f>INDEX(播磨姫路!$D$3:$O$119,MATCH($B28&amp;$C28,播磨姫路!$O$3:$O$119,0),5)</f>
        <v>0</v>
      </c>
      <c r="I28" s="13">
        <f t="shared" si="1"/>
        <v>0</v>
      </c>
      <c r="J28" s="58">
        <f t="shared" si="2"/>
        <v>644</v>
      </c>
      <c r="K28" s="59">
        <f t="shared" si="3"/>
        <v>542</v>
      </c>
      <c r="L28" s="13">
        <f t="shared" si="4"/>
        <v>102</v>
      </c>
    </row>
    <row r="29" spans="1:12" x14ac:dyDescent="0.15">
      <c r="A29" s="25" t="s">
        <v>450</v>
      </c>
      <c r="B29" s="25" t="s">
        <v>867</v>
      </c>
      <c r="C29" s="25" t="s">
        <v>367</v>
      </c>
      <c r="D29" s="11">
        <f>INDEX(播磨姫路!$D$3:$O$119,MATCH($B29&amp;$C29,播磨姫路!$O$3:$O$119,0),1)</f>
        <v>19</v>
      </c>
      <c r="E29" s="12">
        <f>INDEX(播磨姫路!$D$3:$O$119,MATCH($B29&amp;$C29,播磨姫路!$O$3:$O$119,0),2)</f>
        <v>19</v>
      </c>
      <c r="F29" s="13">
        <f t="shared" si="0"/>
        <v>0</v>
      </c>
      <c r="G29" s="19">
        <f>INDEX(播磨姫路!$D$3:$O$119,MATCH($B29&amp;$C29,播磨姫路!$O$3:$O$119,0),4)</f>
        <v>0</v>
      </c>
      <c r="H29" s="20">
        <f>INDEX(播磨姫路!$D$3:$O$119,MATCH($B29&amp;$C29,播磨姫路!$O$3:$O$119,0),5)</f>
        <v>0</v>
      </c>
      <c r="I29" s="13">
        <f t="shared" si="1"/>
        <v>0</v>
      </c>
      <c r="J29" s="58">
        <f t="shared" si="2"/>
        <v>19</v>
      </c>
      <c r="K29" s="59">
        <f t="shared" si="3"/>
        <v>19</v>
      </c>
      <c r="L29" s="13">
        <f t="shared" si="4"/>
        <v>0</v>
      </c>
    </row>
    <row r="30" spans="1:12" x14ac:dyDescent="0.15">
      <c r="A30" s="25" t="s">
        <v>452</v>
      </c>
      <c r="B30" s="25" t="s">
        <v>155</v>
      </c>
      <c r="C30" s="25" t="s">
        <v>367</v>
      </c>
      <c r="D30" s="11">
        <f>INDEX(播磨姫路!$D$3:$O$119,MATCH($B30&amp;$C30,播磨姫路!$O$3:$O$119,0),1)</f>
        <v>8</v>
      </c>
      <c r="E30" s="12">
        <f>INDEX(播磨姫路!$D$3:$O$119,MATCH($B30&amp;$C30,播磨姫路!$O$3:$O$119,0),2)</f>
        <v>8</v>
      </c>
      <c r="F30" s="13">
        <f t="shared" si="0"/>
        <v>0</v>
      </c>
      <c r="G30" s="19">
        <f>INDEX(播磨姫路!$D$3:$O$119,MATCH($B30&amp;$C30,播磨姫路!$O$3:$O$119,0),4)</f>
        <v>0</v>
      </c>
      <c r="H30" s="20">
        <f>INDEX(播磨姫路!$D$3:$O$119,MATCH($B30&amp;$C30,播磨姫路!$O$3:$O$119,0),5)</f>
        <v>0</v>
      </c>
      <c r="I30" s="13">
        <f t="shared" si="1"/>
        <v>0</v>
      </c>
      <c r="J30" s="58">
        <f t="shared" si="2"/>
        <v>8</v>
      </c>
      <c r="K30" s="59">
        <f t="shared" si="3"/>
        <v>8</v>
      </c>
      <c r="L30" s="13">
        <f t="shared" si="4"/>
        <v>0</v>
      </c>
    </row>
    <row r="31" spans="1:12" x14ac:dyDescent="0.15">
      <c r="A31" s="25" t="s">
        <v>453</v>
      </c>
      <c r="B31" s="25" t="s">
        <v>331</v>
      </c>
      <c r="C31" s="25" t="s">
        <v>367</v>
      </c>
      <c r="D31" s="11">
        <f>INDEX(播磨姫路!$D$3:$O$119,MATCH($B31&amp;$C31,播磨姫路!$O$3:$O$119,0),1)</f>
        <v>12</v>
      </c>
      <c r="E31" s="12">
        <f>INDEX(播磨姫路!$D$3:$O$119,MATCH($B31&amp;$C31,播磨姫路!$O$3:$O$119,0),2)</f>
        <v>10</v>
      </c>
      <c r="F31" s="13">
        <f t="shared" si="0"/>
        <v>2</v>
      </c>
      <c r="G31" s="19">
        <f>INDEX(播磨姫路!$D$3:$O$119,MATCH($B31&amp;$C31,播磨姫路!$O$3:$O$119,0),4)</f>
        <v>0</v>
      </c>
      <c r="H31" s="20">
        <f>INDEX(播磨姫路!$D$3:$O$119,MATCH($B31&amp;$C31,播磨姫路!$O$3:$O$119,0),5)</f>
        <v>0</v>
      </c>
      <c r="I31" s="13">
        <f t="shared" si="1"/>
        <v>0</v>
      </c>
      <c r="J31" s="58">
        <f t="shared" si="2"/>
        <v>12</v>
      </c>
      <c r="K31" s="59">
        <f t="shared" si="3"/>
        <v>10</v>
      </c>
      <c r="L31" s="13">
        <f t="shared" si="4"/>
        <v>2</v>
      </c>
    </row>
    <row r="32" spans="1:12" x14ac:dyDescent="0.15">
      <c r="A32" s="25" t="s">
        <v>454</v>
      </c>
      <c r="B32" s="25" t="s">
        <v>156</v>
      </c>
      <c r="C32" s="25" t="s">
        <v>367</v>
      </c>
      <c r="D32" s="11">
        <f>INDEX(播磨姫路!$D$3:$O$119,MATCH($B32&amp;$C32,播磨姫路!$O$3:$O$119,0),1)</f>
        <v>3</v>
      </c>
      <c r="E32" s="12">
        <f>INDEX(播磨姫路!$D$3:$O$119,MATCH($B32&amp;$C32,播磨姫路!$O$3:$O$119,0),2)</f>
        <v>0</v>
      </c>
      <c r="F32" s="13">
        <f t="shared" si="0"/>
        <v>3</v>
      </c>
      <c r="G32" s="19">
        <f>INDEX(播磨姫路!$D$3:$O$119,MATCH($B32&amp;$C32,播磨姫路!$O$3:$O$119,0),4)</f>
        <v>0</v>
      </c>
      <c r="H32" s="20">
        <f>INDEX(播磨姫路!$D$3:$O$119,MATCH($B32&amp;$C32,播磨姫路!$O$3:$O$119,0),5)</f>
        <v>0</v>
      </c>
      <c r="I32" s="13">
        <f t="shared" si="1"/>
        <v>0</v>
      </c>
      <c r="J32" s="58">
        <f t="shared" si="2"/>
        <v>3</v>
      </c>
      <c r="K32" s="59">
        <f t="shared" si="3"/>
        <v>0</v>
      </c>
      <c r="L32" s="13">
        <f t="shared" si="4"/>
        <v>3</v>
      </c>
    </row>
    <row r="33" spans="1:12" x14ac:dyDescent="0.15">
      <c r="A33" s="25" t="s">
        <v>455</v>
      </c>
      <c r="B33" s="25" t="s">
        <v>157</v>
      </c>
      <c r="C33" s="25" t="s">
        <v>367</v>
      </c>
      <c r="D33" s="11">
        <f>INDEX(播磨姫路!$D$3:$O$119,MATCH($B33&amp;$C33,播磨姫路!$O$3:$O$119,0),1)</f>
        <v>19</v>
      </c>
      <c r="E33" s="12">
        <f>INDEX(播磨姫路!$D$3:$O$119,MATCH($B33&amp;$C33,播磨姫路!$O$3:$O$119,0),2)</f>
        <v>19</v>
      </c>
      <c r="F33" s="13">
        <f t="shared" si="0"/>
        <v>0</v>
      </c>
      <c r="G33" s="19">
        <f>INDEX(播磨姫路!$D$3:$O$119,MATCH($B33&amp;$C33,播磨姫路!$O$3:$O$119,0),4)</f>
        <v>0</v>
      </c>
      <c r="H33" s="20">
        <f>INDEX(播磨姫路!$D$3:$O$119,MATCH($B33&amp;$C33,播磨姫路!$O$3:$O$119,0),5)</f>
        <v>0</v>
      </c>
      <c r="I33" s="13">
        <f t="shared" si="1"/>
        <v>0</v>
      </c>
      <c r="J33" s="58">
        <f t="shared" si="2"/>
        <v>19</v>
      </c>
      <c r="K33" s="59">
        <f t="shared" si="3"/>
        <v>19</v>
      </c>
      <c r="L33" s="13">
        <f t="shared" si="4"/>
        <v>0</v>
      </c>
    </row>
    <row r="34" spans="1:12" x14ac:dyDescent="0.15">
      <c r="A34" s="25" t="s">
        <v>456</v>
      </c>
      <c r="B34" s="25" t="s">
        <v>332</v>
      </c>
      <c r="C34" s="25" t="s">
        <v>367</v>
      </c>
      <c r="D34" s="11">
        <f>INDEX(播磨姫路!$D$3:$O$119,MATCH($B34&amp;$C34,播磨姫路!$O$3:$O$119,0),1)</f>
        <v>16</v>
      </c>
      <c r="E34" s="12">
        <f>INDEX(播磨姫路!$D$3:$O$119,MATCH($B34&amp;$C34,播磨姫路!$O$3:$O$119,0),2)</f>
        <v>16</v>
      </c>
      <c r="F34" s="13">
        <f t="shared" ref="F34:F55" si="5">D34-E34</f>
        <v>0</v>
      </c>
      <c r="G34" s="19">
        <f>INDEX(播磨姫路!$D$3:$O$119,MATCH($B34&amp;$C34,播磨姫路!$O$3:$O$119,0),4)</f>
        <v>0</v>
      </c>
      <c r="H34" s="20">
        <f>INDEX(播磨姫路!$D$3:$O$119,MATCH($B34&amp;$C34,播磨姫路!$O$3:$O$119,0),5)</f>
        <v>0</v>
      </c>
      <c r="I34" s="13">
        <f t="shared" ref="I34:I55" si="6">G34-H34</f>
        <v>0</v>
      </c>
      <c r="J34" s="58">
        <f t="shared" ref="J34:J55" si="7">D34+G34</f>
        <v>16</v>
      </c>
      <c r="K34" s="59">
        <f t="shared" ref="K34:K55" si="8">E34+H34</f>
        <v>16</v>
      </c>
      <c r="L34" s="13">
        <f t="shared" ref="L34:L55" si="9">J34-K34</f>
        <v>0</v>
      </c>
    </row>
    <row r="35" spans="1:12" x14ac:dyDescent="0.15">
      <c r="A35" s="25" t="s">
        <v>457</v>
      </c>
      <c r="B35" s="25" t="s">
        <v>158</v>
      </c>
      <c r="C35" s="25" t="s">
        <v>367</v>
      </c>
      <c r="D35" s="11">
        <f>INDEX(播磨姫路!$D$3:$O$119,MATCH($B35&amp;$C35,播磨姫路!$O$3:$O$119,0),1)</f>
        <v>19</v>
      </c>
      <c r="E35" s="12">
        <f>INDEX(播磨姫路!$D$3:$O$119,MATCH($B35&amp;$C35,播磨姫路!$O$3:$O$119,0),2)</f>
        <v>19</v>
      </c>
      <c r="F35" s="13">
        <f t="shared" si="5"/>
        <v>0</v>
      </c>
      <c r="G35" s="19">
        <f>INDEX(播磨姫路!$D$3:$O$119,MATCH($B35&amp;$C35,播磨姫路!$O$3:$O$119,0),4)</f>
        <v>0</v>
      </c>
      <c r="H35" s="20">
        <f>INDEX(播磨姫路!$D$3:$O$119,MATCH($B35&amp;$C35,播磨姫路!$O$3:$O$119,0),5)</f>
        <v>0</v>
      </c>
      <c r="I35" s="13">
        <f t="shared" si="6"/>
        <v>0</v>
      </c>
      <c r="J35" s="58">
        <f t="shared" si="7"/>
        <v>19</v>
      </c>
      <c r="K35" s="59">
        <f t="shared" si="8"/>
        <v>19</v>
      </c>
      <c r="L35" s="13">
        <f t="shared" si="9"/>
        <v>0</v>
      </c>
    </row>
    <row r="36" spans="1:12" x14ac:dyDescent="0.15">
      <c r="A36" s="25" t="s">
        <v>458</v>
      </c>
      <c r="B36" s="25" t="s">
        <v>159</v>
      </c>
      <c r="C36" s="25" t="s">
        <v>367</v>
      </c>
      <c r="D36" s="11">
        <f>INDEX(播磨姫路!$D$3:$O$119,MATCH($B36&amp;$C36,播磨姫路!$O$3:$O$119,0),1)</f>
        <v>17</v>
      </c>
      <c r="E36" s="12">
        <f>INDEX(播磨姫路!$D$3:$O$119,MATCH($B36&amp;$C36,播磨姫路!$O$3:$O$119,0),2)</f>
        <v>16</v>
      </c>
      <c r="F36" s="13">
        <f t="shared" si="5"/>
        <v>1</v>
      </c>
      <c r="G36" s="19">
        <f>INDEX(播磨姫路!$D$3:$O$119,MATCH($B36&amp;$C36,播磨姫路!$O$3:$O$119,0),4)</f>
        <v>0</v>
      </c>
      <c r="H36" s="20">
        <f>INDEX(播磨姫路!$D$3:$O$119,MATCH($B36&amp;$C36,播磨姫路!$O$3:$O$119,0),5)</f>
        <v>0</v>
      </c>
      <c r="I36" s="13">
        <f t="shared" si="6"/>
        <v>0</v>
      </c>
      <c r="J36" s="58">
        <f t="shared" si="7"/>
        <v>17</v>
      </c>
      <c r="K36" s="59">
        <f t="shared" si="8"/>
        <v>16</v>
      </c>
      <c r="L36" s="13">
        <f t="shared" si="9"/>
        <v>1</v>
      </c>
    </row>
    <row r="37" spans="1:12" x14ac:dyDescent="0.15">
      <c r="A37" s="253" t="s">
        <v>460</v>
      </c>
      <c r="B37" s="253" t="s">
        <v>461</v>
      </c>
      <c r="C37" s="253" t="s">
        <v>367</v>
      </c>
      <c r="D37" s="54">
        <f>INDEX(播磨姫路!$D$3:$O$119,MATCH($B37&amp;$C37,播磨姫路!$O$3:$O$119,0),1)</f>
        <v>19</v>
      </c>
      <c r="E37" s="55">
        <f>INDEX(播磨姫路!$D$3:$O$119,MATCH($B37&amp;$C37,播磨姫路!$O$3:$O$119,0),2)</f>
        <v>15</v>
      </c>
      <c r="F37" s="53">
        <f t="shared" si="5"/>
        <v>4</v>
      </c>
      <c r="G37" s="233">
        <f>INDEX(播磨姫路!$D$3:$O$119,MATCH($B37&amp;$C37,播磨姫路!$O$3:$O$119,0),4)</f>
        <v>0</v>
      </c>
      <c r="H37" s="234">
        <f>INDEX(播磨姫路!$D$3:$O$119,MATCH($B37&amp;$C37,播磨姫路!$O$3:$O$119,0),5)</f>
        <v>0</v>
      </c>
      <c r="I37" s="53">
        <f t="shared" si="6"/>
        <v>0</v>
      </c>
      <c r="J37" s="235">
        <f t="shared" si="7"/>
        <v>19</v>
      </c>
      <c r="K37" s="236">
        <f t="shared" si="8"/>
        <v>15</v>
      </c>
      <c r="L37" s="53">
        <f t="shared" si="9"/>
        <v>4</v>
      </c>
    </row>
    <row r="38" spans="1:12" x14ac:dyDescent="0.15">
      <c r="A38" s="25" t="s">
        <v>463</v>
      </c>
      <c r="B38" s="25" t="s">
        <v>160</v>
      </c>
      <c r="C38" s="25" t="s">
        <v>367</v>
      </c>
      <c r="D38" s="11">
        <f>INDEX(播磨姫路!$D$3:$O$119,MATCH($B38&amp;$C38,播磨姫路!$O$3:$O$119,0),1)</f>
        <v>19</v>
      </c>
      <c r="E38" s="12">
        <f>INDEX(播磨姫路!$D$3:$O$119,MATCH($B38&amp;$C38,播磨姫路!$O$3:$O$119,0),2)</f>
        <v>19</v>
      </c>
      <c r="F38" s="13">
        <f t="shared" si="5"/>
        <v>0</v>
      </c>
      <c r="G38" s="19">
        <f>INDEX(播磨姫路!$D$3:$O$119,MATCH($B38&amp;$C38,播磨姫路!$O$3:$O$119,0),4)</f>
        <v>0</v>
      </c>
      <c r="H38" s="20">
        <f>INDEX(播磨姫路!$D$3:$O$119,MATCH($B38&amp;$C38,播磨姫路!$O$3:$O$119,0),5)</f>
        <v>0</v>
      </c>
      <c r="I38" s="13">
        <f t="shared" si="6"/>
        <v>0</v>
      </c>
      <c r="J38" s="58">
        <f t="shared" si="7"/>
        <v>19</v>
      </c>
      <c r="K38" s="59">
        <f t="shared" si="8"/>
        <v>19</v>
      </c>
      <c r="L38" s="13">
        <f t="shared" si="9"/>
        <v>0</v>
      </c>
    </row>
    <row r="39" spans="1:12" x14ac:dyDescent="0.15">
      <c r="A39" s="25" t="s">
        <v>418</v>
      </c>
      <c r="B39" s="25" t="s">
        <v>30</v>
      </c>
      <c r="C39" s="25" t="s">
        <v>56</v>
      </c>
      <c r="D39" s="11">
        <f>INDEX(播磨姫路!$D$3:$O$119,MATCH($B39&amp;$C39,播磨姫路!$O$3:$O$119,0),1)</f>
        <v>50</v>
      </c>
      <c r="E39" s="12">
        <f>INDEX(播磨姫路!$D$3:$O$119,MATCH($B39&amp;$C39,播磨姫路!$O$3:$O$119,0),2)</f>
        <v>49</v>
      </c>
      <c r="F39" s="13">
        <f t="shared" si="5"/>
        <v>1</v>
      </c>
      <c r="G39" s="19">
        <f>INDEX(播磨姫路!$D$3:$O$119,MATCH($B39&amp;$C39,播磨姫路!$O$3:$O$119,0),4)</f>
        <v>0</v>
      </c>
      <c r="H39" s="20">
        <f>INDEX(播磨姫路!$D$3:$O$119,MATCH($B39&amp;$C39,播磨姫路!$O$3:$O$119,0),5)</f>
        <v>0</v>
      </c>
      <c r="I39" s="13">
        <f t="shared" si="6"/>
        <v>0</v>
      </c>
      <c r="J39" s="58">
        <f t="shared" si="7"/>
        <v>50</v>
      </c>
      <c r="K39" s="59">
        <f t="shared" si="8"/>
        <v>49</v>
      </c>
      <c r="L39" s="13">
        <f t="shared" si="9"/>
        <v>1</v>
      </c>
    </row>
    <row r="40" spans="1:12" x14ac:dyDescent="0.15">
      <c r="A40" s="25" t="s">
        <v>423</v>
      </c>
      <c r="B40" s="25" t="s">
        <v>334</v>
      </c>
      <c r="C40" s="25" t="s">
        <v>56</v>
      </c>
      <c r="D40" s="11">
        <f>INDEX(播磨姫路!$D$3:$O$119,MATCH($B40&amp;$C40,播磨姫路!$O$3:$O$119,0),1)</f>
        <v>33</v>
      </c>
      <c r="E40" s="12">
        <f>INDEX(播磨姫路!$D$3:$O$119,MATCH($B40&amp;$C40,播磨姫路!$O$3:$O$119,0),2)</f>
        <v>33</v>
      </c>
      <c r="F40" s="13">
        <f t="shared" si="5"/>
        <v>0</v>
      </c>
      <c r="G40" s="19">
        <f>INDEX(播磨姫路!$D$3:$O$119,MATCH($B40&amp;$C40,播磨姫路!$O$3:$O$119,0),4)</f>
        <v>0</v>
      </c>
      <c r="H40" s="20">
        <f>INDEX(播磨姫路!$D$3:$O$119,MATCH($B40&amp;$C40,播磨姫路!$O$3:$O$119,0),5)</f>
        <v>0</v>
      </c>
      <c r="I40" s="13">
        <f t="shared" si="6"/>
        <v>0</v>
      </c>
      <c r="J40" s="58">
        <f t="shared" si="7"/>
        <v>33</v>
      </c>
      <c r="K40" s="59">
        <f t="shared" si="8"/>
        <v>33</v>
      </c>
      <c r="L40" s="13">
        <f t="shared" si="9"/>
        <v>0</v>
      </c>
    </row>
    <row r="41" spans="1:12" x14ac:dyDescent="0.15">
      <c r="A41" s="25" t="s">
        <v>424</v>
      </c>
      <c r="B41" s="25" t="s">
        <v>327</v>
      </c>
      <c r="C41" s="25" t="s">
        <v>56</v>
      </c>
      <c r="D41" s="11">
        <f>INDEX(播磨姫路!$D$3:$O$119,MATCH($B41&amp;$C41,播磨姫路!$O$3:$O$119,0),1)</f>
        <v>0</v>
      </c>
      <c r="E41" s="12">
        <f>INDEX(播磨姫路!$D$3:$O$119,MATCH($B41&amp;$C41,播磨姫路!$O$3:$O$119,0),2)</f>
        <v>0</v>
      </c>
      <c r="F41" s="13">
        <f t="shared" si="5"/>
        <v>0</v>
      </c>
      <c r="G41" s="19">
        <f>INDEX(播磨姫路!$D$3:$O$119,MATCH($B41&amp;$C41,播磨姫路!$O$3:$O$119,0),4)</f>
        <v>117</v>
      </c>
      <c r="H41" s="20">
        <f>INDEX(播磨姫路!$D$3:$O$119,MATCH($B41&amp;$C41,播磨姫路!$O$3:$O$119,0),5)</f>
        <v>114</v>
      </c>
      <c r="I41" s="13">
        <f t="shared" si="6"/>
        <v>3</v>
      </c>
      <c r="J41" s="58">
        <f t="shared" si="7"/>
        <v>117</v>
      </c>
      <c r="K41" s="59">
        <f t="shared" si="8"/>
        <v>114</v>
      </c>
      <c r="L41" s="13">
        <f t="shared" si="9"/>
        <v>3</v>
      </c>
    </row>
    <row r="42" spans="1:12" x14ac:dyDescent="0.15">
      <c r="A42" s="25" t="s">
        <v>425</v>
      </c>
      <c r="B42" s="25" t="s">
        <v>323</v>
      </c>
      <c r="C42" s="25" t="s">
        <v>56</v>
      </c>
      <c r="D42" s="11">
        <f>INDEX(播磨姫路!$D$3:$O$119,MATCH($B42&amp;$C42,播磨姫路!$O$3:$O$119,0),1)</f>
        <v>90</v>
      </c>
      <c r="E42" s="12">
        <f>INDEX(播磨姫路!$D$3:$O$119,MATCH($B42&amp;$C42,播磨姫路!$O$3:$O$119,0),2)</f>
        <v>88</v>
      </c>
      <c r="F42" s="13">
        <f t="shared" si="5"/>
        <v>2</v>
      </c>
      <c r="G42" s="19">
        <f>INDEX(播磨姫路!$D$3:$O$119,MATCH($B42&amp;$C42,播磨姫路!$O$3:$O$119,0),4)</f>
        <v>0</v>
      </c>
      <c r="H42" s="20">
        <f>INDEX(播磨姫路!$D$3:$O$119,MATCH($B42&amp;$C42,播磨姫路!$O$3:$O$119,0),5)</f>
        <v>0</v>
      </c>
      <c r="I42" s="13">
        <f t="shared" si="6"/>
        <v>0</v>
      </c>
      <c r="J42" s="58">
        <f t="shared" si="7"/>
        <v>90</v>
      </c>
      <c r="K42" s="59">
        <f t="shared" si="8"/>
        <v>88</v>
      </c>
      <c r="L42" s="13">
        <f t="shared" si="9"/>
        <v>2</v>
      </c>
    </row>
    <row r="43" spans="1:12" x14ac:dyDescent="0.15">
      <c r="A43" s="25" t="s">
        <v>427</v>
      </c>
      <c r="B43" s="25" t="s">
        <v>33</v>
      </c>
      <c r="C43" s="25" t="s">
        <v>56</v>
      </c>
      <c r="D43" s="11">
        <f>INDEX(播磨姫路!$D$3:$O$119,MATCH($B43&amp;$C43,播磨姫路!$O$3:$O$119,0),1)</f>
        <v>50</v>
      </c>
      <c r="E43" s="12">
        <f>INDEX(播磨姫路!$D$3:$O$119,MATCH($B43&amp;$C43,播磨姫路!$O$3:$O$119,0),2)</f>
        <v>46</v>
      </c>
      <c r="F43" s="13">
        <f t="shared" si="5"/>
        <v>4</v>
      </c>
      <c r="G43" s="19">
        <f>INDEX(播磨姫路!$D$3:$O$119,MATCH($B43&amp;$C43,播磨姫路!$O$3:$O$119,0),4)</f>
        <v>0</v>
      </c>
      <c r="H43" s="20">
        <f>INDEX(播磨姫路!$D$3:$O$119,MATCH($B43&amp;$C43,播磨姫路!$O$3:$O$119,0),5)</f>
        <v>0</v>
      </c>
      <c r="I43" s="13">
        <f t="shared" si="6"/>
        <v>0</v>
      </c>
      <c r="J43" s="58">
        <f t="shared" si="7"/>
        <v>50</v>
      </c>
      <c r="K43" s="59">
        <f t="shared" si="8"/>
        <v>46</v>
      </c>
      <c r="L43" s="13">
        <f t="shared" si="9"/>
        <v>4</v>
      </c>
    </row>
    <row r="44" spans="1:12" x14ac:dyDescent="0.15">
      <c r="A44" s="25" t="s">
        <v>428</v>
      </c>
      <c r="B44" s="25" t="s">
        <v>34</v>
      </c>
      <c r="C44" s="25" t="s">
        <v>56</v>
      </c>
      <c r="D44" s="11">
        <f>INDEX(播磨姫路!$D$3:$O$119,MATCH($B44&amp;$C44,播磨姫路!$O$3:$O$119,0),1)</f>
        <v>43</v>
      </c>
      <c r="E44" s="12">
        <f>INDEX(播磨姫路!$D$3:$O$119,MATCH($B44&amp;$C44,播磨姫路!$O$3:$O$119,0),2)</f>
        <v>41</v>
      </c>
      <c r="F44" s="13">
        <f t="shared" si="5"/>
        <v>2</v>
      </c>
      <c r="G44" s="19">
        <f>INDEX(播磨姫路!$D$3:$O$119,MATCH($B44&amp;$C44,播磨姫路!$O$3:$O$119,0),4)</f>
        <v>0</v>
      </c>
      <c r="H44" s="20">
        <f>INDEX(播磨姫路!$D$3:$O$119,MATCH($B44&amp;$C44,播磨姫路!$O$3:$O$119,0),5)</f>
        <v>0</v>
      </c>
      <c r="I44" s="13">
        <f t="shared" si="6"/>
        <v>0</v>
      </c>
      <c r="J44" s="58">
        <f t="shared" si="7"/>
        <v>43</v>
      </c>
      <c r="K44" s="59">
        <f t="shared" si="8"/>
        <v>41</v>
      </c>
      <c r="L44" s="13">
        <f t="shared" si="9"/>
        <v>2</v>
      </c>
    </row>
    <row r="45" spans="1:12" x14ac:dyDescent="0.15">
      <c r="A45" s="25" t="s">
        <v>429</v>
      </c>
      <c r="B45" s="25" t="s">
        <v>35</v>
      </c>
      <c r="C45" s="25" t="s">
        <v>56</v>
      </c>
      <c r="D45" s="11">
        <f>INDEX(播磨姫路!$D$3:$O$119,MATCH($B45&amp;$C45,播磨姫路!$O$3:$O$119,0),1)</f>
        <v>21</v>
      </c>
      <c r="E45" s="12">
        <f>INDEX(播磨姫路!$D$3:$O$119,MATCH($B45&amp;$C45,播磨姫路!$O$3:$O$119,0),2)</f>
        <v>21</v>
      </c>
      <c r="F45" s="13">
        <f t="shared" si="5"/>
        <v>0</v>
      </c>
      <c r="G45" s="19">
        <f>INDEX(播磨姫路!$D$3:$O$119,MATCH($B45&amp;$C45,播磨姫路!$O$3:$O$119,0),4)</f>
        <v>0</v>
      </c>
      <c r="H45" s="20">
        <f>INDEX(播磨姫路!$D$3:$O$119,MATCH($B45&amp;$C45,播磨姫路!$O$3:$O$119,0),5)</f>
        <v>0</v>
      </c>
      <c r="I45" s="13">
        <f t="shared" si="6"/>
        <v>0</v>
      </c>
      <c r="J45" s="58">
        <f t="shared" si="7"/>
        <v>21</v>
      </c>
      <c r="K45" s="59">
        <f t="shared" si="8"/>
        <v>21</v>
      </c>
      <c r="L45" s="13">
        <f t="shared" si="9"/>
        <v>0</v>
      </c>
    </row>
    <row r="46" spans="1:12" x14ac:dyDescent="0.15">
      <c r="A46" s="25" t="s">
        <v>941</v>
      </c>
      <c r="B46" s="25" t="s">
        <v>942</v>
      </c>
      <c r="C46" s="25" t="s">
        <v>56</v>
      </c>
      <c r="D46" s="11">
        <f>INDEX(播磨姫路!$D$3:$O$119,MATCH($B46&amp;$C46,播磨姫路!$O$3:$O$119,0),1)</f>
        <v>88</v>
      </c>
      <c r="E46" s="12">
        <f>INDEX(播磨姫路!$D$3:$O$119,MATCH($B46&amp;$C46,播磨姫路!$O$3:$O$119,0),2)</f>
        <v>83</v>
      </c>
      <c r="F46" s="13">
        <f t="shared" si="5"/>
        <v>5</v>
      </c>
      <c r="G46" s="19">
        <f>INDEX(播磨姫路!$D$3:$O$119,MATCH($B46&amp;$C46,播磨姫路!$O$3:$O$119,0),4)</f>
        <v>0</v>
      </c>
      <c r="H46" s="20">
        <f>INDEX(播磨姫路!$D$3:$O$119,MATCH($B46&amp;$C46,播磨姫路!$O$3:$O$119,0),5)</f>
        <v>0</v>
      </c>
      <c r="I46" s="13">
        <f t="shared" si="6"/>
        <v>0</v>
      </c>
      <c r="J46" s="58">
        <f t="shared" si="7"/>
        <v>88</v>
      </c>
      <c r="K46" s="59">
        <f t="shared" si="8"/>
        <v>83</v>
      </c>
      <c r="L46" s="13">
        <f t="shared" si="9"/>
        <v>5</v>
      </c>
    </row>
    <row r="47" spans="1:12" x14ac:dyDescent="0.15">
      <c r="A47" s="25" t="s">
        <v>432</v>
      </c>
      <c r="B47" s="25" t="s">
        <v>36</v>
      </c>
      <c r="C47" s="25" t="s">
        <v>56</v>
      </c>
      <c r="D47" s="11">
        <f>INDEX(播磨姫路!$D$3:$O$119,MATCH($B47&amp;$C47,播磨姫路!$O$3:$O$119,0),1)</f>
        <v>27</v>
      </c>
      <c r="E47" s="12">
        <f>INDEX(播磨姫路!$D$3:$O$119,MATCH($B47&amp;$C47,播磨姫路!$O$3:$O$119,0),2)</f>
        <v>27</v>
      </c>
      <c r="F47" s="13">
        <f t="shared" si="5"/>
        <v>0</v>
      </c>
      <c r="G47" s="19">
        <f>INDEX(播磨姫路!$D$3:$O$119,MATCH($B47&amp;$C47,播磨姫路!$O$3:$O$119,0),4)</f>
        <v>0</v>
      </c>
      <c r="H47" s="20">
        <f>INDEX(播磨姫路!$D$3:$O$119,MATCH($B47&amp;$C47,播磨姫路!$O$3:$O$119,0),5)</f>
        <v>0</v>
      </c>
      <c r="I47" s="13">
        <f t="shared" si="6"/>
        <v>0</v>
      </c>
      <c r="J47" s="58">
        <f t="shared" si="7"/>
        <v>27</v>
      </c>
      <c r="K47" s="59">
        <f t="shared" si="8"/>
        <v>27</v>
      </c>
      <c r="L47" s="13">
        <f t="shared" si="9"/>
        <v>0</v>
      </c>
    </row>
    <row r="48" spans="1:12" x14ac:dyDescent="0.15">
      <c r="A48" s="25" t="s">
        <v>433</v>
      </c>
      <c r="B48" s="25" t="s">
        <v>37</v>
      </c>
      <c r="C48" s="25" t="s">
        <v>56</v>
      </c>
      <c r="D48" s="11">
        <f>INDEX(播磨姫路!$D$3:$O$119,MATCH($B48&amp;$C48,播磨姫路!$O$3:$O$119,0),1)</f>
        <v>56</v>
      </c>
      <c r="E48" s="12">
        <f>INDEX(播磨姫路!$D$3:$O$119,MATCH($B48&amp;$C48,播磨姫路!$O$3:$O$119,0),2)</f>
        <v>40</v>
      </c>
      <c r="F48" s="13">
        <f t="shared" si="5"/>
        <v>16</v>
      </c>
      <c r="G48" s="19">
        <f>INDEX(播磨姫路!$D$3:$O$119,MATCH($B48&amp;$C48,播磨姫路!$O$3:$O$119,0),4)</f>
        <v>0</v>
      </c>
      <c r="H48" s="20">
        <f>INDEX(播磨姫路!$D$3:$O$119,MATCH($B48&amp;$C48,播磨姫路!$O$3:$O$119,0),5)</f>
        <v>0</v>
      </c>
      <c r="I48" s="13">
        <f t="shared" si="6"/>
        <v>0</v>
      </c>
      <c r="J48" s="58">
        <f t="shared" si="7"/>
        <v>56</v>
      </c>
      <c r="K48" s="59">
        <f t="shared" si="8"/>
        <v>40</v>
      </c>
      <c r="L48" s="13">
        <f t="shared" si="9"/>
        <v>16</v>
      </c>
    </row>
    <row r="49" spans="1:12" x14ac:dyDescent="0.15">
      <c r="A49" s="25" t="s">
        <v>435</v>
      </c>
      <c r="B49" s="25" t="s">
        <v>436</v>
      </c>
      <c r="C49" s="25" t="s">
        <v>56</v>
      </c>
      <c r="D49" s="11">
        <f>INDEX(播磨姫路!$D$3:$O$119,MATCH($B49&amp;$C49,播磨姫路!$O$3:$O$119,0),1)</f>
        <v>40</v>
      </c>
      <c r="E49" s="12">
        <f>INDEX(播磨姫路!$D$3:$O$119,MATCH($B49&amp;$C49,播磨姫路!$O$3:$O$119,0),2)</f>
        <v>40</v>
      </c>
      <c r="F49" s="13">
        <f t="shared" si="5"/>
        <v>0</v>
      </c>
      <c r="G49" s="19">
        <f>INDEX(播磨姫路!$D$3:$O$119,MATCH($B49&amp;$C49,播磨姫路!$O$3:$O$119,0),4)</f>
        <v>0</v>
      </c>
      <c r="H49" s="20">
        <f>INDEX(播磨姫路!$D$3:$O$119,MATCH($B49&amp;$C49,播磨姫路!$O$3:$O$119,0),5)</f>
        <v>0</v>
      </c>
      <c r="I49" s="13">
        <f t="shared" si="6"/>
        <v>0</v>
      </c>
      <c r="J49" s="58">
        <f t="shared" si="7"/>
        <v>40</v>
      </c>
      <c r="K49" s="59">
        <f t="shared" si="8"/>
        <v>40</v>
      </c>
      <c r="L49" s="13">
        <f t="shared" si="9"/>
        <v>0</v>
      </c>
    </row>
    <row r="50" spans="1:12" x14ac:dyDescent="0.15">
      <c r="A50" s="25" t="s">
        <v>437</v>
      </c>
      <c r="B50" s="25" t="s">
        <v>438</v>
      </c>
      <c r="C50" s="25" t="s">
        <v>56</v>
      </c>
      <c r="D50" s="11">
        <f>INDEX(播磨姫路!$D$3:$O$119,MATCH($B50&amp;$C50,播磨姫路!$O$3:$O$119,0),1)</f>
        <v>0</v>
      </c>
      <c r="E50" s="12">
        <f>INDEX(播磨姫路!$D$3:$O$119,MATCH($B50&amp;$C50,播磨姫路!$O$3:$O$119,0),2)</f>
        <v>0</v>
      </c>
      <c r="F50" s="13">
        <f t="shared" si="5"/>
        <v>0</v>
      </c>
      <c r="G50" s="19">
        <f>INDEX(播磨姫路!$D$3:$O$119,MATCH($B50&amp;$C50,播磨姫路!$O$3:$O$119,0),4)</f>
        <v>50</v>
      </c>
      <c r="H50" s="20">
        <f>INDEX(播磨姫路!$D$3:$O$119,MATCH($B50&amp;$C50,播磨姫路!$O$3:$O$119,0),5)</f>
        <v>50</v>
      </c>
      <c r="I50" s="13">
        <f t="shared" si="6"/>
        <v>0</v>
      </c>
      <c r="J50" s="58">
        <f t="shared" si="7"/>
        <v>50</v>
      </c>
      <c r="K50" s="59">
        <f t="shared" si="8"/>
        <v>50</v>
      </c>
      <c r="L50" s="13">
        <f t="shared" si="9"/>
        <v>0</v>
      </c>
    </row>
    <row r="51" spans="1:12" x14ac:dyDescent="0.15">
      <c r="A51" s="25" t="s">
        <v>439</v>
      </c>
      <c r="B51" s="25" t="s">
        <v>440</v>
      </c>
      <c r="C51" s="25" t="s">
        <v>56</v>
      </c>
      <c r="D51" s="11">
        <f>INDEX(播磨姫路!$D$3:$O$119,MATCH($B51&amp;$C51,播磨姫路!$O$3:$O$119,0),1)</f>
        <v>55</v>
      </c>
      <c r="E51" s="12">
        <f>INDEX(播磨姫路!$D$3:$O$119,MATCH($B51&amp;$C51,播磨姫路!$O$3:$O$119,0),2)</f>
        <v>50</v>
      </c>
      <c r="F51" s="13">
        <f t="shared" si="5"/>
        <v>5</v>
      </c>
      <c r="G51" s="19">
        <f>INDEX(播磨姫路!$D$3:$O$119,MATCH($B51&amp;$C51,播磨姫路!$O$3:$O$119,0),4)</f>
        <v>0</v>
      </c>
      <c r="H51" s="20">
        <f>INDEX(播磨姫路!$D$3:$O$119,MATCH($B51&amp;$C51,播磨姫路!$O$3:$O$119,0),5)</f>
        <v>0</v>
      </c>
      <c r="I51" s="13">
        <f t="shared" si="6"/>
        <v>0</v>
      </c>
      <c r="J51" s="58">
        <f t="shared" si="7"/>
        <v>55</v>
      </c>
      <c r="K51" s="59">
        <f t="shared" si="8"/>
        <v>50</v>
      </c>
      <c r="L51" s="13">
        <f t="shared" si="9"/>
        <v>5</v>
      </c>
    </row>
    <row r="52" spans="1:12" s="223" customFormat="1" x14ac:dyDescent="0.15">
      <c r="A52" s="25" t="s">
        <v>441</v>
      </c>
      <c r="B52" s="25" t="s">
        <v>442</v>
      </c>
      <c r="C52" s="25" t="s">
        <v>56</v>
      </c>
      <c r="D52" s="11">
        <f>INDEX(播磨姫路!$D$3:$O$119,MATCH($B52&amp;$C52,播磨姫路!$O$3:$O$119,0),1)</f>
        <v>39</v>
      </c>
      <c r="E52" s="12">
        <f>INDEX(播磨姫路!$D$3:$O$119,MATCH($B52&amp;$C52,播磨姫路!$O$3:$O$119,0),2)</f>
        <v>36</v>
      </c>
      <c r="F52" s="13">
        <f t="shared" si="5"/>
        <v>3</v>
      </c>
      <c r="G52" s="19">
        <f>INDEX(播磨姫路!$D$3:$O$119,MATCH($B52&amp;$C52,播磨姫路!$O$3:$O$119,0),4)</f>
        <v>0</v>
      </c>
      <c r="H52" s="20">
        <f>INDEX(播磨姫路!$D$3:$O$119,MATCH($B52&amp;$C52,播磨姫路!$O$3:$O$119,0),5)</f>
        <v>0</v>
      </c>
      <c r="I52" s="13">
        <f t="shared" si="6"/>
        <v>0</v>
      </c>
      <c r="J52" s="58">
        <f t="shared" si="7"/>
        <v>39</v>
      </c>
      <c r="K52" s="59">
        <f t="shared" si="8"/>
        <v>36</v>
      </c>
      <c r="L52" s="13">
        <f t="shared" si="9"/>
        <v>3</v>
      </c>
    </row>
    <row r="53" spans="1:12" s="223" customFormat="1" x14ac:dyDescent="0.15">
      <c r="A53" s="25" t="s">
        <v>445</v>
      </c>
      <c r="B53" s="25" t="s">
        <v>335</v>
      </c>
      <c r="C53" s="25" t="s">
        <v>56</v>
      </c>
      <c r="D53" s="11">
        <f>INDEX(播磨姫路!$D$3:$O$119,MATCH($B53&amp;$C53,播磨姫路!$O$3:$O$119,0),1)</f>
        <v>0</v>
      </c>
      <c r="E53" s="12">
        <f>INDEX(播磨姫路!$D$3:$O$119,MATCH($B53&amp;$C53,播磨姫路!$O$3:$O$119,0),2)</f>
        <v>0</v>
      </c>
      <c r="F53" s="13">
        <f t="shared" si="5"/>
        <v>0</v>
      </c>
      <c r="G53" s="19">
        <f>INDEX(播磨姫路!$D$3:$O$119,MATCH($B53&amp;$C53,播磨姫路!$O$3:$O$119,0),4)</f>
        <v>46</v>
      </c>
      <c r="H53" s="20">
        <f>INDEX(播磨姫路!$D$3:$O$119,MATCH($B53&amp;$C53,播磨姫路!$O$3:$O$119,0),5)</f>
        <v>46</v>
      </c>
      <c r="I53" s="13">
        <f t="shared" si="6"/>
        <v>0</v>
      </c>
      <c r="J53" s="58">
        <f t="shared" si="7"/>
        <v>46</v>
      </c>
      <c r="K53" s="59">
        <f t="shared" si="8"/>
        <v>46</v>
      </c>
      <c r="L53" s="13">
        <f t="shared" si="9"/>
        <v>0</v>
      </c>
    </row>
    <row r="54" spans="1:12" s="223" customFormat="1" x14ac:dyDescent="0.15">
      <c r="A54" s="25" t="s">
        <v>945</v>
      </c>
      <c r="B54" s="25" t="s">
        <v>946</v>
      </c>
      <c r="C54" s="25" t="s">
        <v>56</v>
      </c>
      <c r="D54" s="11">
        <f>INDEX(播磨姫路!$D$3:$O$119,MATCH($B54&amp;$C54,播磨姫路!$O$3:$O$119,0),1)</f>
        <v>0</v>
      </c>
      <c r="E54" s="12">
        <f>INDEX(播磨姫路!$D$3:$O$119,MATCH($B54&amp;$C54,播磨姫路!$O$3:$O$119,0),2)</f>
        <v>0</v>
      </c>
      <c r="F54" s="13">
        <f t="shared" si="5"/>
        <v>0</v>
      </c>
      <c r="G54" s="19">
        <f>INDEX(播磨姫路!$D$3:$O$119,MATCH($B54&amp;$C54,播磨姫路!$O$3:$O$119,0),4)</f>
        <v>60</v>
      </c>
      <c r="H54" s="20">
        <f>INDEX(播磨姫路!$D$3:$O$119,MATCH($B54&amp;$C54,播磨姫路!$O$3:$O$119,0),5)</f>
        <v>60</v>
      </c>
      <c r="I54" s="13">
        <f t="shared" si="6"/>
        <v>0</v>
      </c>
      <c r="J54" s="58">
        <f t="shared" si="7"/>
        <v>60</v>
      </c>
      <c r="K54" s="59">
        <f t="shared" si="8"/>
        <v>60</v>
      </c>
      <c r="L54" s="13">
        <f t="shared" si="9"/>
        <v>0</v>
      </c>
    </row>
    <row r="55" spans="1:12" s="223" customFormat="1" x14ac:dyDescent="0.15">
      <c r="A55" s="25" t="s">
        <v>868</v>
      </c>
      <c r="B55" s="25" t="s">
        <v>869</v>
      </c>
      <c r="C55" s="25" t="s">
        <v>56</v>
      </c>
      <c r="D55" s="11">
        <f>INDEX(播磨姫路!$D$3:$O$119,MATCH($B55&amp;$C55,播磨姫路!$O$3:$O$119,0),1)</f>
        <v>51</v>
      </c>
      <c r="E55" s="12">
        <f>INDEX(播磨姫路!$D$3:$O$119,MATCH($B55&amp;$C55,播磨姫路!$O$3:$O$119,0),2)</f>
        <v>51</v>
      </c>
      <c r="F55" s="13">
        <f t="shared" si="5"/>
        <v>0</v>
      </c>
      <c r="G55" s="19">
        <f>INDEX(播磨姫路!$D$3:$O$119,MATCH($B55&amp;$C55,播磨姫路!$O$3:$O$119,0),4)</f>
        <v>0</v>
      </c>
      <c r="H55" s="20">
        <f>INDEX(播磨姫路!$D$3:$O$119,MATCH($B55&amp;$C55,播磨姫路!$O$3:$O$119,0),5)</f>
        <v>0</v>
      </c>
      <c r="I55" s="13">
        <f t="shared" si="6"/>
        <v>0</v>
      </c>
      <c r="J55" s="58">
        <f t="shared" si="7"/>
        <v>51</v>
      </c>
      <c r="K55" s="59">
        <f t="shared" si="8"/>
        <v>51</v>
      </c>
      <c r="L55" s="13">
        <f t="shared" si="9"/>
        <v>0</v>
      </c>
    </row>
    <row r="56" spans="1:12" s="223" customFormat="1" x14ac:dyDescent="0.15">
      <c r="A56" s="25" t="s">
        <v>947</v>
      </c>
      <c r="B56" s="25" t="s">
        <v>948</v>
      </c>
      <c r="C56" s="25" t="s">
        <v>56</v>
      </c>
      <c r="D56" s="11">
        <f>INDEX(播磨姫路!$D$3:$O$119,MATCH($B56&amp;$C56,播磨姫路!$O$3:$O$119,0),1)</f>
        <v>130</v>
      </c>
      <c r="E56" s="12">
        <f>INDEX(播磨姫路!$D$3:$O$119,MATCH($B56&amp;$C56,播磨姫路!$O$3:$O$119,0),2)</f>
        <v>112</v>
      </c>
      <c r="F56" s="13">
        <f t="shared" ref="F56:F75" si="10">D56-E56</f>
        <v>18</v>
      </c>
      <c r="G56" s="19">
        <f>INDEX(播磨姫路!$D$3:$O$119,MATCH($B56&amp;$C56,播磨姫路!$O$3:$O$119,0),4)</f>
        <v>0</v>
      </c>
      <c r="H56" s="20">
        <f>INDEX(播磨姫路!$D$3:$O$119,MATCH($B56&amp;$C56,播磨姫路!$O$3:$O$119,0),5)</f>
        <v>0</v>
      </c>
      <c r="I56" s="13">
        <f t="shared" ref="I56:I67" si="11">G56-H56</f>
        <v>0</v>
      </c>
      <c r="J56" s="58">
        <f t="shared" ref="J56:J67" si="12">D56+G56</f>
        <v>130</v>
      </c>
      <c r="K56" s="59">
        <f t="shared" ref="K56:K67" si="13">E56+H56</f>
        <v>112</v>
      </c>
      <c r="L56" s="13">
        <f t="shared" ref="L56:L67" si="14">J56-K56</f>
        <v>18</v>
      </c>
    </row>
    <row r="57" spans="1:12" s="223" customFormat="1" x14ac:dyDescent="0.15">
      <c r="A57" s="25" t="s">
        <v>949</v>
      </c>
      <c r="B57" s="25" t="s">
        <v>950</v>
      </c>
      <c r="C57" s="25" t="s">
        <v>56</v>
      </c>
      <c r="D57" s="11">
        <f>INDEX(播磨姫路!$D$3:$O$119,MATCH($B57&amp;$C57,播磨姫路!$O$3:$O$119,0),1)</f>
        <v>13</v>
      </c>
      <c r="E57" s="12">
        <f>INDEX(播磨姫路!$D$3:$O$119,MATCH($B57&amp;$C57,播磨姫路!$O$3:$O$119,0),2)</f>
        <v>13</v>
      </c>
      <c r="F57" s="13">
        <f t="shared" si="10"/>
        <v>0</v>
      </c>
      <c r="G57" s="19">
        <f>INDEX(播磨姫路!$D$3:$O$119,MATCH($B57&amp;$C57,播磨姫路!$O$3:$O$119,0),4)</f>
        <v>0</v>
      </c>
      <c r="H57" s="20">
        <f>INDEX(播磨姫路!$D$3:$O$119,MATCH($B57&amp;$C57,播磨姫路!$O$3:$O$119,0),5)</f>
        <v>0</v>
      </c>
      <c r="I57" s="13">
        <f t="shared" si="11"/>
        <v>0</v>
      </c>
      <c r="J57" s="58">
        <f t="shared" si="12"/>
        <v>13</v>
      </c>
      <c r="K57" s="59">
        <f t="shared" si="13"/>
        <v>13</v>
      </c>
      <c r="L57" s="13">
        <f t="shared" si="14"/>
        <v>0</v>
      </c>
    </row>
    <row r="58" spans="1:12" x14ac:dyDescent="0.15">
      <c r="A58" s="25" t="s">
        <v>419</v>
      </c>
      <c r="B58" s="25" t="s">
        <v>31</v>
      </c>
      <c r="C58" s="25" t="s">
        <v>366</v>
      </c>
      <c r="D58" s="11">
        <f>INDEX(播磨姫路!$D$3:$O$119,MATCH($B58&amp;$C58,播磨姫路!$O$3:$O$119,0),1)</f>
        <v>0</v>
      </c>
      <c r="E58" s="12">
        <f>INDEX(播磨姫路!$D$3:$O$119,MATCH($B58&amp;$C58,播磨姫路!$O$3:$O$119,0),2)</f>
        <v>0</v>
      </c>
      <c r="F58" s="13">
        <f t="shared" si="10"/>
        <v>0</v>
      </c>
      <c r="G58" s="19">
        <f>INDEX(播磨姫路!$D$3:$O$119,MATCH($B58&amp;$C58,播磨姫路!$O$3:$O$119,0),4)</f>
        <v>36</v>
      </c>
      <c r="H58" s="20">
        <f>INDEX(播磨姫路!$D$3:$O$119,MATCH($B58&amp;$C58,播磨姫路!$O$3:$O$119,0),5)</f>
        <v>36</v>
      </c>
      <c r="I58" s="13">
        <f t="shared" si="11"/>
        <v>0</v>
      </c>
      <c r="J58" s="58">
        <f t="shared" si="12"/>
        <v>36</v>
      </c>
      <c r="K58" s="59">
        <f t="shared" si="13"/>
        <v>36</v>
      </c>
      <c r="L58" s="13">
        <f t="shared" si="14"/>
        <v>0</v>
      </c>
    </row>
    <row r="59" spans="1:12" x14ac:dyDescent="0.15">
      <c r="A59" s="25" t="s">
        <v>421</v>
      </c>
      <c r="B59" s="25" t="s">
        <v>422</v>
      </c>
      <c r="C59" s="25" t="s">
        <v>366</v>
      </c>
      <c r="D59" s="11">
        <f>INDEX(播磨姫路!$D$3:$O$119,MATCH($B59&amp;$C59,播磨姫路!$O$3:$O$119,0),1)</f>
        <v>0</v>
      </c>
      <c r="E59" s="12">
        <f>INDEX(播磨姫路!$D$3:$O$119,MATCH($B59&amp;$C59,播磨姫路!$O$3:$O$119,0),2)</f>
        <v>0</v>
      </c>
      <c r="F59" s="13">
        <f t="shared" si="10"/>
        <v>0</v>
      </c>
      <c r="G59" s="19">
        <f>INDEX(播磨姫路!$D$3:$O$119,MATCH($B59&amp;$C59,播磨姫路!$O$3:$O$119,0),4)</f>
        <v>38</v>
      </c>
      <c r="H59" s="20">
        <f>INDEX(播磨姫路!$D$3:$O$119,MATCH($B59&amp;$C59,播磨姫路!$O$3:$O$119,0),5)</f>
        <v>34</v>
      </c>
      <c r="I59" s="13">
        <f t="shared" si="11"/>
        <v>4</v>
      </c>
      <c r="J59" s="58">
        <f t="shared" si="12"/>
        <v>38</v>
      </c>
      <c r="K59" s="59">
        <f t="shared" si="13"/>
        <v>34</v>
      </c>
      <c r="L59" s="13">
        <f t="shared" si="14"/>
        <v>4</v>
      </c>
    </row>
    <row r="60" spans="1:12" x14ac:dyDescent="0.15">
      <c r="A60" s="25" t="s">
        <v>423</v>
      </c>
      <c r="B60" s="25" t="s">
        <v>334</v>
      </c>
      <c r="C60" s="25" t="s">
        <v>366</v>
      </c>
      <c r="D60" s="11">
        <f>INDEX(播磨姫路!$D$3:$O$119,MATCH($B60&amp;$C60,播磨姫路!$O$3:$O$119,0),1)</f>
        <v>39</v>
      </c>
      <c r="E60" s="12">
        <f>INDEX(播磨姫路!$D$3:$O$119,MATCH($B60&amp;$C60,播磨姫路!$O$3:$O$119,0),2)</f>
        <v>13</v>
      </c>
      <c r="F60" s="13">
        <f t="shared" si="10"/>
        <v>26</v>
      </c>
      <c r="G60" s="19">
        <f>INDEX(播磨姫路!$D$3:$O$119,MATCH($B60&amp;$C60,播磨姫路!$O$3:$O$119,0),4)</f>
        <v>39</v>
      </c>
      <c r="H60" s="20">
        <f>INDEX(播磨姫路!$D$3:$O$119,MATCH($B60&amp;$C60,播磨姫路!$O$3:$O$119,0),5)</f>
        <v>33</v>
      </c>
      <c r="I60" s="13">
        <f t="shared" si="11"/>
        <v>6</v>
      </c>
      <c r="J60" s="58">
        <f t="shared" si="12"/>
        <v>78</v>
      </c>
      <c r="K60" s="59">
        <f t="shared" si="13"/>
        <v>46</v>
      </c>
      <c r="L60" s="13">
        <f t="shared" si="14"/>
        <v>32</v>
      </c>
    </row>
    <row r="61" spans="1:12" x14ac:dyDescent="0.15">
      <c r="A61" s="25" t="s">
        <v>426</v>
      </c>
      <c r="B61" s="25" t="s">
        <v>32</v>
      </c>
      <c r="C61" s="25" t="s">
        <v>366</v>
      </c>
      <c r="D61" s="11">
        <f>INDEX(播磨姫路!$D$3:$O$119,MATCH($B61&amp;$C61,播磨姫路!$O$3:$O$119,0),1)</f>
        <v>0</v>
      </c>
      <c r="E61" s="12">
        <f>INDEX(播磨姫路!$D$3:$O$119,MATCH($B61&amp;$C61,播磨姫路!$O$3:$O$119,0),2)</f>
        <v>0</v>
      </c>
      <c r="F61" s="13">
        <f t="shared" si="10"/>
        <v>0</v>
      </c>
      <c r="G61" s="19">
        <f>INDEX(播磨姫路!$D$3:$O$119,MATCH($B61&amp;$C61,播磨姫路!$O$3:$O$119,0),4)</f>
        <v>180</v>
      </c>
      <c r="H61" s="20">
        <f>INDEX(播磨姫路!$D$3:$O$119,MATCH($B61&amp;$C61,播磨姫路!$O$3:$O$119,0),5)</f>
        <v>149</v>
      </c>
      <c r="I61" s="13">
        <f t="shared" si="11"/>
        <v>31</v>
      </c>
      <c r="J61" s="58">
        <f t="shared" si="12"/>
        <v>180</v>
      </c>
      <c r="K61" s="59">
        <f t="shared" si="13"/>
        <v>149</v>
      </c>
      <c r="L61" s="13">
        <f t="shared" si="14"/>
        <v>31</v>
      </c>
    </row>
    <row r="62" spans="1:12" x14ac:dyDescent="0.15">
      <c r="A62" s="25" t="s">
        <v>941</v>
      </c>
      <c r="B62" s="25" t="s">
        <v>942</v>
      </c>
      <c r="C62" s="25" t="s">
        <v>366</v>
      </c>
      <c r="D62" s="11">
        <f>INDEX(播磨姫路!$D$3:$O$119,MATCH($B62&amp;$C62,播磨姫路!$O$3:$O$119,0),1)</f>
        <v>102</v>
      </c>
      <c r="E62" s="12">
        <f>INDEX(播磨姫路!$D$3:$O$119,MATCH($B62&amp;$C62,播磨姫路!$O$3:$O$119,0),2)</f>
        <v>97</v>
      </c>
      <c r="F62" s="13">
        <f t="shared" si="10"/>
        <v>5</v>
      </c>
      <c r="G62" s="19">
        <f>INDEX(播磨姫路!$D$3:$O$119,MATCH($B62&amp;$C62,播磨姫路!$O$3:$O$119,0),4)</f>
        <v>0</v>
      </c>
      <c r="H62" s="20">
        <f>INDEX(播磨姫路!$D$3:$O$119,MATCH($B62&amp;$C62,播磨姫路!$O$3:$O$119,0),5)</f>
        <v>0</v>
      </c>
      <c r="I62" s="13">
        <f t="shared" si="11"/>
        <v>0</v>
      </c>
      <c r="J62" s="58">
        <f t="shared" si="12"/>
        <v>102</v>
      </c>
      <c r="K62" s="59">
        <f t="shared" si="13"/>
        <v>97</v>
      </c>
      <c r="L62" s="13">
        <f t="shared" si="14"/>
        <v>5</v>
      </c>
    </row>
    <row r="63" spans="1:12" x14ac:dyDescent="0.15">
      <c r="A63" s="25" t="s">
        <v>432</v>
      </c>
      <c r="B63" s="25" t="s">
        <v>36</v>
      </c>
      <c r="C63" s="25" t="s">
        <v>366</v>
      </c>
      <c r="D63" s="318">
        <f>INDEX(播磨姫路!$D$3:$O$119,MATCH($B63&amp;$C63,播磨姫路!$O$3:$O$119,0),1)</f>
        <v>0</v>
      </c>
      <c r="E63" s="12">
        <f>INDEX(播磨姫路!$D$3:$O$119,MATCH($B63&amp;$C63,播磨姫路!$O$3:$O$119,0),2)</f>
        <v>0</v>
      </c>
      <c r="F63" s="13">
        <f t="shared" si="10"/>
        <v>0</v>
      </c>
      <c r="G63" s="19">
        <f>INDEX(播磨姫路!$D$3:$O$119,MATCH($B63&amp;$C63,播磨姫路!$O$3:$O$119,0),4)</f>
        <v>28</v>
      </c>
      <c r="H63" s="20">
        <f>INDEX(播磨姫路!$D$3:$O$119,MATCH($B63&amp;$C63,播磨姫路!$O$3:$O$119,0),5)</f>
        <v>28</v>
      </c>
      <c r="I63" s="13">
        <f t="shared" si="11"/>
        <v>0</v>
      </c>
      <c r="J63" s="58">
        <f t="shared" si="12"/>
        <v>28</v>
      </c>
      <c r="K63" s="59">
        <f t="shared" si="13"/>
        <v>28</v>
      </c>
      <c r="L63" s="13">
        <f t="shared" si="14"/>
        <v>0</v>
      </c>
    </row>
    <row r="64" spans="1:12" x14ac:dyDescent="0.15">
      <c r="A64" s="25" t="s">
        <v>437</v>
      </c>
      <c r="B64" s="25" t="s">
        <v>438</v>
      </c>
      <c r="C64" s="25" t="s">
        <v>366</v>
      </c>
      <c r="D64" s="11">
        <f>INDEX(播磨姫路!$D$3:$O$119,MATCH($B64&amp;$C64,播磨姫路!$O$3:$O$119,0),1)</f>
        <v>0</v>
      </c>
      <c r="E64" s="12">
        <f>INDEX(播磨姫路!$D$3:$O$119,MATCH($B64&amp;$C64,播磨姫路!$O$3:$O$119,0),2)</f>
        <v>0</v>
      </c>
      <c r="F64" s="13">
        <f t="shared" si="10"/>
        <v>0</v>
      </c>
      <c r="G64" s="19">
        <f>INDEX(播磨姫路!$D$3:$O$119,MATCH($B64&amp;$C64,播磨姫路!$O$3:$O$119,0),4)</f>
        <v>55</v>
      </c>
      <c r="H64" s="20">
        <f>INDEX(播磨姫路!$D$3:$O$119,MATCH($B64&amp;$C64,播磨姫路!$O$3:$O$119,0),5)</f>
        <v>55</v>
      </c>
      <c r="I64" s="13">
        <f t="shared" si="11"/>
        <v>0</v>
      </c>
      <c r="J64" s="58">
        <f t="shared" si="12"/>
        <v>55</v>
      </c>
      <c r="K64" s="59">
        <f t="shared" si="13"/>
        <v>55</v>
      </c>
      <c r="L64" s="13">
        <f t="shared" si="14"/>
        <v>0</v>
      </c>
    </row>
    <row r="65" spans="1:12" x14ac:dyDescent="0.15">
      <c r="A65" s="25" t="s">
        <v>439</v>
      </c>
      <c r="B65" s="25" t="s">
        <v>440</v>
      </c>
      <c r="C65" s="25" t="s">
        <v>366</v>
      </c>
      <c r="D65" s="11">
        <f>INDEX(播磨姫路!$D$3:$O$119,MATCH($B65&amp;$C65,播磨姫路!$O$3:$O$119,0),1)</f>
        <v>0</v>
      </c>
      <c r="E65" s="12">
        <f>INDEX(播磨姫路!$D$3:$O$119,MATCH($B65&amp;$C65,播磨姫路!$O$3:$O$119,0),2)</f>
        <v>0</v>
      </c>
      <c r="F65" s="13">
        <f t="shared" si="10"/>
        <v>0</v>
      </c>
      <c r="G65" s="19">
        <f>INDEX(播磨姫路!$D$3:$O$119,MATCH($B65&amp;$C65,播磨姫路!$O$3:$O$119,0),4)</f>
        <v>53</v>
      </c>
      <c r="H65" s="20">
        <f>INDEX(播磨姫路!$D$3:$O$119,MATCH($B65&amp;$C65,播磨姫路!$O$3:$O$119,0),5)</f>
        <v>49</v>
      </c>
      <c r="I65" s="13">
        <f t="shared" si="11"/>
        <v>4</v>
      </c>
      <c r="J65" s="58">
        <f t="shared" si="12"/>
        <v>53</v>
      </c>
      <c r="K65" s="59">
        <f t="shared" si="13"/>
        <v>49</v>
      </c>
      <c r="L65" s="13">
        <f t="shared" si="14"/>
        <v>4</v>
      </c>
    </row>
    <row r="66" spans="1:12" x14ac:dyDescent="0.15">
      <c r="A66" s="25" t="s">
        <v>441</v>
      </c>
      <c r="B66" s="25" t="s">
        <v>442</v>
      </c>
      <c r="C66" s="25" t="s">
        <v>366</v>
      </c>
      <c r="D66" s="11">
        <f>INDEX(播磨姫路!$D$3:$O$119,MATCH($B66&amp;$C66,播磨姫路!$O$3:$O$119,0),1)</f>
        <v>0</v>
      </c>
      <c r="E66" s="12">
        <f>INDEX(播磨姫路!$D$3:$O$119,MATCH($B66&amp;$C66,播磨姫路!$O$3:$O$119,0),2)</f>
        <v>0</v>
      </c>
      <c r="F66" s="13">
        <f t="shared" si="10"/>
        <v>0</v>
      </c>
      <c r="G66" s="19">
        <f>INDEX(播磨姫路!$D$3:$O$119,MATCH($B66&amp;$C66,播磨姫路!$O$3:$O$119,0),4)</f>
        <v>34</v>
      </c>
      <c r="H66" s="20">
        <f>INDEX(播磨姫路!$D$3:$O$119,MATCH($B66&amp;$C66,播磨姫路!$O$3:$O$119,0),5)</f>
        <v>33</v>
      </c>
      <c r="I66" s="13">
        <f t="shared" si="11"/>
        <v>1</v>
      </c>
      <c r="J66" s="58">
        <f t="shared" si="12"/>
        <v>34</v>
      </c>
      <c r="K66" s="59">
        <f t="shared" si="13"/>
        <v>33</v>
      </c>
      <c r="L66" s="13">
        <f t="shared" si="14"/>
        <v>1</v>
      </c>
    </row>
    <row r="67" spans="1:12" x14ac:dyDescent="0.15">
      <c r="A67" s="25" t="s">
        <v>443</v>
      </c>
      <c r="B67" s="25" t="s">
        <v>338</v>
      </c>
      <c r="C67" s="25" t="s">
        <v>366</v>
      </c>
      <c r="D67" s="11">
        <f>INDEX(播磨姫路!$D$3:$O$119,MATCH($B67&amp;$C67,播磨姫路!$O$3:$O$119,0),1)</f>
        <v>0</v>
      </c>
      <c r="E67" s="12">
        <f>INDEX(播磨姫路!$D$3:$O$119,MATCH($B67&amp;$C67,播磨姫路!$O$3:$O$119,0),2)</f>
        <v>0</v>
      </c>
      <c r="F67" s="13">
        <f t="shared" si="10"/>
        <v>0</v>
      </c>
      <c r="G67" s="19">
        <f>INDEX(播磨姫路!$D$3:$O$119,MATCH($B67&amp;$C67,播磨姫路!$O$3:$O$119,0),4)</f>
        <v>54</v>
      </c>
      <c r="H67" s="20">
        <f>INDEX(播磨姫路!$D$3:$O$119,MATCH($B67&amp;$C67,播磨姫路!$O$3:$O$119,0),5)</f>
        <v>54</v>
      </c>
      <c r="I67" s="13">
        <f t="shared" si="11"/>
        <v>0</v>
      </c>
      <c r="J67" s="58">
        <f t="shared" si="12"/>
        <v>54</v>
      </c>
      <c r="K67" s="59">
        <f t="shared" si="13"/>
        <v>54</v>
      </c>
      <c r="L67" s="13">
        <f t="shared" si="14"/>
        <v>0</v>
      </c>
    </row>
    <row r="68" spans="1:12" x14ac:dyDescent="0.15">
      <c r="A68" s="25" t="s">
        <v>444</v>
      </c>
      <c r="B68" s="25" t="s">
        <v>38</v>
      </c>
      <c r="C68" s="25" t="s">
        <v>366</v>
      </c>
      <c r="D68" s="11">
        <f>INDEX(播磨姫路!$D$3:$O$119,MATCH($B68&amp;$C68,播磨姫路!$O$3:$O$119,0),1)</f>
        <v>0</v>
      </c>
      <c r="E68" s="12">
        <f>INDEX(播磨姫路!$D$3:$O$119,MATCH($B68&amp;$C68,播磨姫路!$O$3:$O$119,0),2)</f>
        <v>0</v>
      </c>
      <c r="F68" s="13">
        <f t="shared" si="10"/>
        <v>0</v>
      </c>
      <c r="G68" s="19">
        <f>INDEX(播磨姫路!$D$3:$O$119,MATCH($B68&amp;$C68,播磨姫路!$O$3:$O$119,0),4)</f>
        <v>60</v>
      </c>
      <c r="H68" s="20">
        <f>INDEX(播磨姫路!$D$3:$O$119,MATCH($B68&amp;$C68,播磨姫路!$O$3:$O$119,0),5)</f>
        <v>60</v>
      </c>
      <c r="I68" s="13">
        <f t="shared" ref="I68:I75" si="15">G68-H68</f>
        <v>0</v>
      </c>
      <c r="J68" s="58">
        <f t="shared" ref="J68:J75" si="16">D68+G68</f>
        <v>60</v>
      </c>
      <c r="K68" s="59">
        <f t="shared" ref="K68:K75" si="17">E68+H68</f>
        <v>60</v>
      </c>
      <c r="L68" s="13">
        <f t="shared" ref="L68:L75" si="18">J68-K68</f>
        <v>0</v>
      </c>
    </row>
    <row r="69" spans="1:12" x14ac:dyDescent="0.15">
      <c r="A69" s="25" t="s">
        <v>445</v>
      </c>
      <c r="B69" s="25" t="s">
        <v>335</v>
      </c>
      <c r="C69" s="25" t="s">
        <v>366</v>
      </c>
      <c r="D69" s="11">
        <f>INDEX(播磨姫路!$D$3:$O$119,MATCH($B69&amp;$C69,播磨姫路!$O$3:$O$119,0),1)</f>
        <v>0</v>
      </c>
      <c r="E69" s="12">
        <f>INDEX(播磨姫路!$D$3:$O$119,MATCH($B69&amp;$C69,播磨姫路!$O$3:$O$119,0),2)</f>
        <v>0</v>
      </c>
      <c r="F69" s="13">
        <f t="shared" si="10"/>
        <v>0</v>
      </c>
      <c r="G69" s="19">
        <f>INDEX(播磨姫路!$D$3:$O$119,MATCH($B69&amp;$C69,播磨姫路!$O$3:$O$119,0),4)</f>
        <v>46</v>
      </c>
      <c r="H69" s="20">
        <f>INDEX(播磨姫路!$D$3:$O$119,MATCH($B69&amp;$C69,播磨姫路!$O$3:$O$119,0),5)</f>
        <v>46</v>
      </c>
      <c r="I69" s="13">
        <f t="shared" si="15"/>
        <v>0</v>
      </c>
      <c r="J69" s="58">
        <f t="shared" si="16"/>
        <v>46</v>
      </c>
      <c r="K69" s="59">
        <f t="shared" si="17"/>
        <v>46</v>
      </c>
      <c r="L69" s="13">
        <f t="shared" si="18"/>
        <v>0</v>
      </c>
    </row>
    <row r="70" spans="1:12" x14ac:dyDescent="0.15">
      <c r="A70" s="25" t="s">
        <v>943</v>
      </c>
      <c r="B70" s="25" t="s">
        <v>944</v>
      </c>
      <c r="C70" s="25" t="s">
        <v>366</v>
      </c>
      <c r="D70" s="11">
        <f>INDEX(播磨姫路!$D$3:$O$119,MATCH($B70&amp;$C70,播磨姫路!$O$3:$O$119,0),1)</f>
        <v>0</v>
      </c>
      <c r="E70" s="12">
        <f>INDEX(播磨姫路!$D$3:$O$119,MATCH($B70&amp;$C70,播磨姫路!$O$3:$O$119,0),2)</f>
        <v>0</v>
      </c>
      <c r="F70" s="13">
        <f t="shared" si="10"/>
        <v>0</v>
      </c>
      <c r="G70" s="19">
        <f>INDEX(播磨姫路!$D$3:$O$119,MATCH($B70&amp;$C70,播磨姫路!$O$3:$O$119,0),4)</f>
        <v>29</v>
      </c>
      <c r="H70" s="20">
        <f>INDEX(播磨姫路!$D$3:$O$119,MATCH($B70&amp;$C70,播磨姫路!$O$3:$O$119,0),5)</f>
        <v>29</v>
      </c>
      <c r="I70" s="13">
        <f t="shared" si="15"/>
        <v>0</v>
      </c>
      <c r="J70" s="58">
        <f t="shared" si="16"/>
        <v>29</v>
      </c>
      <c r="K70" s="59">
        <f t="shared" si="17"/>
        <v>29</v>
      </c>
      <c r="L70" s="13">
        <f t="shared" si="18"/>
        <v>0</v>
      </c>
    </row>
    <row r="71" spans="1:12" x14ac:dyDescent="0.15">
      <c r="A71" s="25" t="s">
        <v>447</v>
      </c>
      <c r="B71" s="25" t="s">
        <v>329</v>
      </c>
      <c r="C71" s="25" t="s">
        <v>366</v>
      </c>
      <c r="D71" s="11">
        <f>INDEX(播磨姫路!$D$3:$O$119,MATCH($B71&amp;$C71,播磨姫路!$O$3:$O$119,0),1)</f>
        <v>0</v>
      </c>
      <c r="E71" s="12">
        <f>INDEX(播磨姫路!$D$3:$O$119,MATCH($B71&amp;$C71,播磨姫路!$O$3:$O$119,0),2)</f>
        <v>0</v>
      </c>
      <c r="F71" s="13">
        <f t="shared" si="10"/>
        <v>0</v>
      </c>
      <c r="G71" s="19">
        <f>INDEX(播磨姫路!$D$3:$O$119,MATCH($B71&amp;$C71,播磨姫路!$O$3:$O$119,0),4)</f>
        <v>50</v>
      </c>
      <c r="H71" s="20">
        <f>INDEX(播磨姫路!$D$3:$O$119,MATCH($B71&amp;$C71,播磨姫路!$O$3:$O$119,0),5)</f>
        <v>48</v>
      </c>
      <c r="I71" s="13">
        <f t="shared" si="15"/>
        <v>2</v>
      </c>
      <c r="J71" s="58">
        <f t="shared" si="16"/>
        <v>50</v>
      </c>
      <c r="K71" s="59">
        <f t="shared" si="17"/>
        <v>48</v>
      </c>
      <c r="L71" s="13">
        <f t="shared" si="18"/>
        <v>2</v>
      </c>
    </row>
    <row r="72" spans="1:12" x14ac:dyDescent="0.15">
      <c r="A72" s="25" t="s">
        <v>449</v>
      </c>
      <c r="B72" s="25" t="s">
        <v>330</v>
      </c>
      <c r="C72" s="25" t="s">
        <v>366</v>
      </c>
      <c r="D72" s="11">
        <f>INDEX(播磨姫路!$D$3:$O$119,MATCH($B72&amp;$C72,播磨姫路!$O$3:$O$119,0),1)</f>
        <v>0</v>
      </c>
      <c r="E72" s="12">
        <f>INDEX(播磨姫路!$D$3:$O$119,MATCH($B72&amp;$C72,播磨姫路!$O$3:$O$119,0),2)</f>
        <v>0</v>
      </c>
      <c r="F72" s="13">
        <f t="shared" si="10"/>
        <v>0</v>
      </c>
      <c r="G72" s="19">
        <f>INDEX(播磨姫路!$D$3:$O$119,MATCH($B72&amp;$C72,播磨姫路!$O$3:$O$119,0),4)</f>
        <v>55</v>
      </c>
      <c r="H72" s="20">
        <f>INDEX(播磨姫路!$D$3:$O$119,MATCH($B72&amp;$C72,播磨姫路!$O$3:$O$119,0),5)</f>
        <v>54</v>
      </c>
      <c r="I72" s="13">
        <f t="shared" si="15"/>
        <v>1</v>
      </c>
      <c r="J72" s="58">
        <f t="shared" si="16"/>
        <v>55</v>
      </c>
      <c r="K72" s="59">
        <f t="shared" si="17"/>
        <v>54</v>
      </c>
      <c r="L72" s="13">
        <f t="shared" si="18"/>
        <v>1</v>
      </c>
    </row>
    <row r="73" spans="1:12" x14ac:dyDescent="0.15">
      <c r="A73" s="25" t="s">
        <v>462</v>
      </c>
      <c r="B73" s="25" t="s">
        <v>333</v>
      </c>
      <c r="C73" s="25" t="s">
        <v>366</v>
      </c>
      <c r="D73" s="11">
        <f>INDEX(播磨姫路!$D$3:$O$119,MATCH($B73&amp;$C73,播磨姫路!$O$3:$O$119,0),1)</f>
        <v>3</v>
      </c>
      <c r="E73" s="12">
        <f>INDEX(播磨姫路!$D$3:$O$119,MATCH($B73&amp;$C73,播磨姫路!$O$3:$O$119,0),2)</f>
        <v>2</v>
      </c>
      <c r="F73" s="13">
        <f t="shared" si="10"/>
        <v>1</v>
      </c>
      <c r="G73" s="19">
        <f>INDEX(播磨姫路!$D$3:$O$119,MATCH($B73&amp;$C73,播磨姫路!$O$3:$O$119,0),4)</f>
        <v>0</v>
      </c>
      <c r="H73" s="20">
        <f>INDEX(播磨姫路!$D$3:$O$119,MATCH($B73&amp;$C73,播磨姫路!$O$3:$O$119,0),5)</f>
        <v>0</v>
      </c>
      <c r="I73" s="13">
        <f t="shared" si="15"/>
        <v>0</v>
      </c>
      <c r="J73" s="58">
        <f t="shared" si="16"/>
        <v>3</v>
      </c>
      <c r="K73" s="59">
        <f t="shared" si="17"/>
        <v>2</v>
      </c>
      <c r="L73" s="13">
        <f t="shared" si="18"/>
        <v>1</v>
      </c>
    </row>
    <row r="74" spans="1:12" x14ac:dyDescent="0.15">
      <c r="A74" s="25" t="s">
        <v>451</v>
      </c>
      <c r="B74" s="25" t="s">
        <v>154</v>
      </c>
      <c r="C74" s="25" t="s">
        <v>555</v>
      </c>
      <c r="D74" s="11">
        <f>INDEX(播磨姫路!$D$3:$O$119,MATCH($B74&amp;$C74,播磨姫路!$O$3:$O$119,0),1)</f>
        <v>19</v>
      </c>
      <c r="E74" s="12">
        <f>INDEX(播磨姫路!$D$3:$O$119,MATCH($B74&amp;$C74,播磨姫路!$O$3:$O$119,0),2)</f>
        <v>0</v>
      </c>
      <c r="F74" s="13">
        <f t="shared" si="10"/>
        <v>19</v>
      </c>
      <c r="G74" s="19">
        <f>INDEX(播磨姫路!$D$3:$O$119,MATCH($B74&amp;$C74,播磨姫路!$O$3:$O$119,0),4)</f>
        <v>0</v>
      </c>
      <c r="H74" s="20">
        <f>INDEX(播磨姫路!$D$3:$O$119,MATCH($B74&amp;$C74,播磨姫路!$O$3:$O$119,0),5)</f>
        <v>0</v>
      </c>
      <c r="I74" s="13">
        <f t="shared" si="15"/>
        <v>0</v>
      </c>
      <c r="J74" s="58">
        <f t="shared" si="16"/>
        <v>19</v>
      </c>
      <c r="K74" s="59">
        <f t="shared" si="17"/>
        <v>0</v>
      </c>
      <c r="L74" s="13">
        <f t="shared" si="18"/>
        <v>19</v>
      </c>
    </row>
    <row r="75" spans="1:12" x14ac:dyDescent="0.15">
      <c r="A75" s="26" t="s">
        <v>459</v>
      </c>
      <c r="B75" s="26" t="s">
        <v>339</v>
      </c>
      <c r="C75" s="26" t="s">
        <v>555</v>
      </c>
      <c r="D75" s="14">
        <f>INDEX(播磨姫路!$D$3:$O$119,MATCH($B75&amp;$C75,播磨姫路!$O$3:$O$119,0),1)</f>
        <v>19</v>
      </c>
      <c r="E75" s="15">
        <f>INDEX(播磨姫路!$D$3:$O$119,MATCH($B75&amp;$C75,播磨姫路!$O$3:$O$119,0),2)</f>
        <v>0</v>
      </c>
      <c r="F75" s="16">
        <f t="shared" si="10"/>
        <v>19</v>
      </c>
      <c r="G75" s="21">
        <f>INDEX(播磨姫路!$D$3:$O$119,MATCH($B75&amp;$C75,播磨姫路!$O$3:$O$119,0),4)</f>
        <v>0</v>
      </c>
      <c r="H75" s="22">
        <f>INDEX(播磨姫路!$D$3:$O$119,MATCH($B75&amp;$C75,播磨姫路!$O$3:$O$119,0),5)</f>
        <v>0</v>
      </c>
      <c r="I75" s="16">
        <f t="shared" si="15"/>
        <v>0</v>
      </c>
      <c r="J75" s="60">
        <f t="shared" si="16"/>
        <v>19</v>
      </c>
      <c r="K75" s="61">
        <f t="shared" si="17"/>
        <v>0</v>
      </c>
      <c r="L75" s="16">
        <f t="shared" si="18"/>
        <v>19</v>
      </c>
    </row>
    <row r="77" spans="1:12" x14ac:dyDescent="0.15">
      <c r="C77" s="1" t="s">
        <v>203</v>
      </c>
    </row>
    <row r="78" spans="1:12" x14ac:dyDescent="0.15">
      <c r="C78" s="410" t="s">
        <v>131</v>
      </c>
      <c r="D78" s="417" t="s">
        <v>137</v>
      </c>
      <c r="E78" s="417"/>
      <c r="F78" s="417"/>
      <c r="G78" s="415" t="s">
        <v>138</v>
      </c>
      <c r="H78" s="415"/>
      <c r="I78" s="415"/>
      <c r="J78" s="418" t="s">
        <v>139</v>
      </c>
      <c r="K78" s="419"/>
      <c r="L78" s="420"/>
    </row>
    <row r="79" spans="1:12" x14ac:dyDescent="0.15">
      <c r="C79" s="410"/>
      <c r="D79" s="2" t="s">
        <v>136</v>
      </c>
      <c r="E79" s="3" t="s">
        <v>846</v>
      </c>
      <c r="F79" s="36" t="s">
        <v>847</v>
      </c>
      <c r="G79" s="6" t="s">
        <v>136</v>
      </c>
      <c r="H79" s="7" t="s">
        <v>846</v>
      </c>
      <c r="I79" s="36" t="s">
        <v>847</v>
      </c>
      <c r="J79" s="4" t="s">
        <v>136</v>
      </c>
      <c r="K79" s="5" t="s">
        <v>846</v>
      </c>
      <c r="L79" s="36" t="s">
        <v>847</v>
      </c>
    </row>
    <row r="80" spans="1:12" x14ac:dyDescent="0.15">
      <c r="C80" s="39" t="s">
        <v>132</v>
      </c>
      <c r="D80" s="80">
        <f t="shared" ref="D80:D85" si="19">SUMIF($C$3:$C$75,C80,$D$3:$D$75)</f>
        <v>733</v>
      </c>
      <c r="E80" s="81">
        <f t="shared" ref="E80:E84" si="20">SUMIF($C$3:$C$75,C80,$E$3:$E$75)</f>
        <v>721</v>
      </c>
      <c r="F80" s="47">
        <f>D80-E80</f>
        <v>12</v>
      </c>
      <c r="G80" s="72">
        <f t="shared" ref="G80:G85" si="21">SUMIF($C$3:$C$75,C80,$G$3:$G$75)</f>
        <v>0</v>
      </c>
      <c r="H80" s="73">
        <f>SUMIF($C$3:$C$75,C80,$H$3:$H$75)</f>
        <v>0</v>
      </c>
      <c r="I80" s="47">
        <f t="shared" ref="I80" si="22">G80-H80</f>
        <v>0</v>
      </c>
      <c r="J80" s="64">
        <f t="shared" ref="J80:J85" si="23">D80+G80</f>
        <v>733</v>
      </c>
      <c r="K80" s="65">
        <f t="shared" ref="K80:K85" si="24">E80+H80</f>
        <v>721</v>
      </c>
      <c r="L80" s="47">
        <f t="shared" ref="L80:L85" si="25">J80-K80</f>
        <v>12</v>
      </c>
    </row>
    <row r="81" spans="3:12" x14ac:dyDescent="0.15">
      <c r="C81" s="28" t="s">
        <v>133</v>
      </c>
      <c r="D81" s="82">
        <f t="shared" si="19"/>
        <v>2765</v>
      </c>
      <c r="E81" s="83">
        <f>SUMIF($C$3:$C$75,C81,$E$3:$E$75)</f>
        <v>2441</v>
      </c>
      <c r="F81" s="48">
        <f t="shared" ref="F81:F85" si="26">D81-E81</f>
        <v>324</v>
      </c>
      <c r="G81" s="74">
        <f t="shared" si="21"/>
        <v>0</v>
      </c>
      <c r="H81" s="75">
        <f t="shared" ref="H81:H85" si="27">SUMIF($C$3:$C$75,C81,$H$3:$H$75)</f>
        <v>0</v>
      </c>
      <c r="I81" s="48">
        <f t="shared" ref="I81:I85" si="28">G81-H81</f>
        <v>0</v>
      </c>
      <c r="J81" s="66">
        <f t="shared" si="23"/>
        <v>2765</v>
      </c>
      <c r="K81" s="67">
        <f t="shared" si="24"/>
        <v>2441</v>
      </c>
      <c r="L81" s="48">
        <f t="shared" si="25"/>
        <v>324</v>
      </c>
    </row>
    <row r="82" spans="3:12" x14ac:dyDescent="0.15">
      <c r="C82" s="28" t="s">
        <v>142</v>
      </c>
      <c r="D82" s="82">
        <f t="shared" si="19"/>
        <v>786</v>
      </c>
      <c r="E82" s="83">
        <f t="shared" si="20"/>
        <v>730</v>
      </c>
      <c r="F82" s="48">
        <f t="shared" si="26"/>
        <v>56</v>
      </c>
      <c r="G82" s="74">
        <f t="shared" si="21"/>
        <v>273</v>
      </c>
      <c r="H82" s="75">
        <f t="shared" si="27"/>
        <v>270</v>
      </c>
      <c r="I82" s="48">
        <f t="shared" si="28"/>
        <v>3</v>
      </c>
      <c r="J82" s="66">
        <f t="shared" si="23"/>
        <v>1059</v>
      </c>
      <c r="K82" s="67">
        <f t="shared" si="24"/>
        <v>1000</v>
      </c>
      <c r="L82" s="48">
        <f t="shared" si="25"/>
        <v>59</v>
      </c>
    </row>
    <row r="83" spans="3:12" x14ac:dyDescent="0.15">
      <c r="C83" s="28" t="s">
        <v>134</v>
      </c>
      <c r="D83" s="82">
        <f t="shared" si="19"/>
        <v>144</v>
      </c>
      <c r="E83" s="83">
        <f t="shared" si="20"/>
        <v>112</v>
      </c>
      <c r="F83" s="48">
        <f t="shared" si="26"/>
        <v>32</v>
      </c>
      <c r="G83" s="74">
        <f t="shared" si="21"/>
        <v>757</v>
      </c>
      <c r="H83" s="75">
        <f t="shared" si="27"/>
        <v>708</v>
      </c>
      <c r="I83" s="48">
        <f t="shared" si="28"/>
        <v>49</v>
      </c>
      <c r="J83" s="66">
        <f t="shared" si="23"/>
        <v>901</v>
      </c>
      <c r="K83" s="67">
        <f t="shared" si="24"/>
        <v>820</v>
      </c>
      <c r="L83" s="48">
        <f t="shared" si="25"/>
        <v>81</v>
      </c>
    </row>
    <row r="84" spans="3:12" x14ac:dyDescent="0.15">
      <c r="C84" s="28" t="s">
        <v>141</v>
      </c>
      <c r="D84" s="82">
        <f t="shared" si="19"/>
        <v>0</v>
      </c>
      <c r="E84" s="83">
        <f t="shared" si="20"/>
        <v>0</v>
      </c>
      <c r="F84" s="48">
        <f t="shared" si="26"/>
        <v>0</v>
      </c>
      <c r="G84" s="74">
        <f t="shared" si="21"/>
        <v>0</v>
      </c>
      <c r="H84" s="75">
        <f t="shared" si="27"/>
        <v>0</v>
      </c>
      <c r="I84" s="48">
        <f t="shared" si="28"/>
        <v>0</v>
      </c>
      <c r="J84" s="66">
        <f t="shared" si="23"/>
        <v>0</v>
      </c>
      <c r="K84" s="67">
        <f t="shared" si="24"/>
        <v>0</v>
      </c>
      <c r="L84" s="48">
        <f t="shared" si="25"/>
        <v>0</v>
      </c>
    </row>
    <row r="85" spans="3:12" ht="19.5" thickBot="1" x14ac:dyDescent="0.2">
      <c r="C85" s="40" t="s">
        <v>135</v>
      </c>
      <c r="D85" s="84">
        <f t="shared" si="19"/>
        <v>38</v>
      </c>
      <c r="E85" s="85">
        <f>SUMIF($C$3:$C$75,C85,$E$3:$E$75)</f>
        <v>0</v>
      </c>
      <c r="F85" s="49">
        <f t="shared" si="26"/>
        <v>38</v>
      </c>
      <c r="G85" s="76">
        <f t="shared" si="21"/>
        <v>0</v>
      </c>
      <c r="H85" s="77">
        <f t="shared" si="27"/>
        <v>0</v>
      </c>
      <c r="I85" s="49">
        <f t="shared" si="28"/>
        <v>0</v>
      </c>
      <c r="J85" s="68">
        <f t="shared" si="23"/>
        <v>38</v>
      </c>
      <c r="K85" s="69">
        <f t="shared" si="24"/>
        <v>0</v>
      </c>
      <c r="L85" s="49">
        <f t="shared" si="25"/>
        <v>38</v>
      </c>
    </row>
    <row r="86" spans="3:12" ht="19.5" thickTop="1" x14ac:dyDescent="0.15">
      <c r="C86" s="46" t="s">
        <v>204</v>
      </c>
      <c r="D86" s="92">
        <f>SUM(D80:D85)</f>
        <v>4466</v>
      </c>
      <c r="E86" s="93">
        <f t="shared" ref="E86:L86" si="29">SUM(E80:E85)</f>
        <v>4004</v>
      </c>
      <c r="F86" s="51">
        <f t="shared" si="29"/>
        <v>462</v>
      </c>
      <c r="G86" s="90">
        <f t="shared" si="29"/>
        <v>1030</v>
      </c>
      <c r="H86" s="91">
        <f t="shared" si="29"/>
        <v>978</v>
      </c>
      <c r="I86" s="51">
        <f t="shared" si="29"/>
        <v>52</v>
      </c>
      <c r="J86" s="88">
        <f t="shared" si="29"/>
        <v>5496</v>
      </c>
      <c r="K86" s="89">
        <f t="shared" si="29"/>
        <v>4982</v>
      </c>
      <c r="L86" s="51">
        <f t="shared" si="29"/>
        <v>514</v>
      </c>
    </row>
  </sheetData>
  <autoFilter ref="A2:L2" xr:uid="{C4C67B15-D5FC-4D4A-A32A-C7834425AD2D}"/>
  <mergeCells count="7">
    <mergeCell ref="D1:F1"/>
    <mergeCell ref="G1:I1"/>
    <mergeCell ref="J1:L1"/>
    <mergeCell ref="C78:C79"/>
    <mergeCell ref="D78:F78"/>
    <mergeCell ref="G78:I78"/>
    <mergeCell ref="J78:L78"/>
  </mergeCells>
  <phoneticPr fontId="1"/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rowBreaks count="1" manualBreakCount="1">
    <brk id="68" max="1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631DE-AA0C-49C9-848E-58EB89EF8146}">
  <sheetPr>
    <tabColor rgb="FFFFFF00"/>
  </sheetPr>
  <dimension ref="A1:L57"/>
  <sheetViews>
    <sheetView showGridLines="0" view="pageBreakPreview" zoomScale="85" zoomScaleNormal="70" zoomScaleSheetLayoutView="85" workbookViewId="0">
      <pane ySplit="3" topLeftCell="A4" activePane="bottomLeft" state="frozen"/>
      <selection activeCell="M1" sqref="M1:N1048576"/>
      <selection pane="bottomLeft" activeCell="A2" sqref="A2"/>
    </sheetView>
  </sheetViews>
  <sheetFormatPr defaultRowHeight="18.75" x14ac:dyDescent="0.15"/>
  <cols>
    <col min="1" max="1" width="9.75" style="1" customWidth="1"/>
    <col min="2" max="2" width="37.25" style="1" customWidth="1"/>
    <col min="3" max="3" width="14.375" style="1" customWidth="1"/>
    <col min="4" max="12" width="8.875" style="1" customWidth="1"/>
    <col min="13" max="16384" width="9" style="1"/>
  </cols>
  <sheetData>
    <row r="1" spans="1:12" x14ac:dyDescent="0.15">
      <c r="A1" s="1" t="s">
        <v>213</v>
      </c>
      <c r="D1" s="417" t="s">
        <v>137</v>
      </c>
      <c r="E1" s="417"/>
      <c r="F1" s="417"/>
      <c r="G1" s="415" t="s">
        <v>138</v>
      </c>
      <c r="H1" s="415"/>
      <c r="I1" s="415"/>
      <c r="J1" s="416" t="s">
        <v>139</v>
      </c>
      <c r="K1" s="416"/>
      <c r="L1" s="416"/>
    </row>
    <row r="2" spans="1:12" x14ac:dyDescent="0.15">
      <c r="A2" s="37" t="s">
        <v>129</v>
      </c>
      <c r="B2" s="23" t="s">
        <v>130</v>
      </c>
      <c r="C2" s="52" t="s">
        <v>131</v>
      </c>
      <c r="D2" s="2" t="s">
        <v>136</v>
      </c>
      <c r="E2" s="3" t="s">
        <v>846</v>
      </c>
      <c r="F2" s="36" t="s">
        <v>847</v>
      </c>
      <c r="G2" s="6" t="s">
        <v>136</v>
      </c>
      <c r="H2" s="7" t="s">
        <v>846</v>
      </c>
      <c r="I2" s="36" t="s">
        <v>847</v>
      </c>
      <c r="J2" s="4" t="s">
        <v>136</v>
      </c>
      <c r="K2" s="5" t="s">
        <v>846</v>
      </c>
      <c r="L2" s="36" t="s">
        <v>847</v>
      </c>
    </row>
    <row r="3" spans="1:12" x14ac:dyDescent="0.15">
      <c r="A3" s="24" t="s">
        <v>395</v>
      </c>
      <c r="B3" s="24" t="s">
        <v>325</v>
      </c>
      <c r="C3" s="24" t="s">
        <v>360</v>
      </c>
      <c r="D3" s="343">
        <f>INDEX(播磨姫路!$D$3:$O$119,MATCH($B3&amp;$C3,播磨姫路!$O$3:$O$119,0),1)</f>
        <v>50</v>
      </c>
      <c r="E3" s="269">
        <f>INDEX(播磨姫路!$D$3:$O$119,MATCH($B3&amp;$C3,播磨姫路!$O$3:$O$119,0),2)</f>
        <v>39</v>
      </c>
      <c r="F3" s="10">
        <f t="shared" ref="F3:F46" si="0">D3-E3</f>
        <v>11</v>
      </c>
      <c r="G3" s="17">
        <f>INDEX(播磨姫路!$D$3:$O$119,MATCH($B3&amp;$C3,播磨姫路!$O$3:$O$119,0),4)</f>
        <v>0</v>
      </c>
      <c r="H3" s="18">
        <f>INDEX(播磨姫路!$D$3:$O$119,MATCH($B3&amp;$C3,播磨姫路!$O$3:$O$119,0),5)</f>
        <v>0</v>
      </c>
      <c r="I3" s="10">
        <f t="shared" ref="I3:I46" si="1">G3-H3</f>
        <v>0</v>
      </c>
      <c r="J3" s="56">
        <f t="shared" ref="J3:J46" si="2">D3+G3</f>
        <v>50</v>
      </c>
      <c r="K3" s="57">
        <f t="shared" ref="K3:K46" si="3">E3+H3</f>
        <v>39</v>
      </c>
      <c r="L3" s="10">
        <f t="shared" ref="L3:L46" si="4">J3-K3</f>
        <v>11</v>
      </c>
    </row>
    <row r="4" spans="1:12" x14ac:dyDescent="0.15">
      <c r="A4" s="25" t="s">
        <v>403</v>
      </c>
      <c r="B4" s="25" t="s">
        <v>404</v>
      </c>
      <c r="C4" s="25" t="s">
        <v>360</v>
      </c>
      <c r="D4" s="11">
        <f>INDEX(播磨姫路!$D$3:$O$119,MATCH($B4&amp;$C4,播磨姫路!$O$3:$O$119,0),1)</f>
        <v>2</v>
      </c>
      <c r="E4" s="12">
        <f>INDEX(播磨姫路!$D$3:$O$119,MATCH($B4&amp;$C4,播磨姫路!$O$3:$O$119,0),2)</f>
        <v>2</v>
      </c>
      <c r="F4" s="13">
        <f t="shared" si="0"/>
        <v>0</v>
      </c>
      <c r="G4" s="19">
        <f>INDEX(播磨姫路!$D$3:$O$119,MATCH($B4&amp;$C4,播磨姫路!$O$3:$O$119,0),4)</f>
        <v>0</v>
      </c>
      <c r="H4" s="20">
        <f>INDEX(播磨姫路!$D$3:$O$119,MATCH($B4&amp;$C4,播磨姫路!$O$3:$O$119,0),5)</f>
        <v>0</v>
      </c>
      <c r="I4" s="13">
        <f t="shared" si="1"/>
        <v>0</v>
      </c>
      <c r="J4" s="58">
        <f t="shared" si="2"/>
        <v>2</v>
      </c>
      <c r="K4" s="59">
        <f t="shared" si="3"/>
        <v>2</v>
      </c>
      <c r="L4" s="13">
        <f t="shared" si="4"/>
        <v>0</v>
      </c>
    </row>
    <row r="5" spans="1:12" x14ac:dyDescent="0.15">
      <c r="A5" s="25" t="s">
        <v>405</v>
      </c>
      <c r="B5" s="25" t="s">
        <v>26</v>
      </c>
      <c r="C5" s="25" t="s">
        <v>360</v>
      </c>
      <c r="D5" s="318">
        <f>INDEX(播磨姫路!$D$3:$O$119,MATCH($B5&amp;$C5,播磨姫路!$O$3:$O$119,0),1)</f>
        <v>120</v>
      </c>
      <c r="E5" s="12">
        <f>INDEX(播磨姫路!$D$3:$O$119,MATCH($B5&amp;$C5,播磨姫路!$O$3:$O$119,0),2)</f>
        <v>68</v>
      </c>
      <c r="F5" s="13">
        <f t="shared" si="0"/>
        <v>52</v>
      </c>
      <c r="G5" s="19">
        <f>INDEX(播磨姫路!$D$3:$O$119,MATCH($B5&amp;$C5,播磨姫路!$O$3:$O$119,0),4)</f>
        <v>0</v>
      </c>
      <c r="H5" s="20">
        <f>INDEX(播磨姫路!$D$3:$O$119,MATCH($B5&amp;$C5,播磨姫路!$O$3:$O$119,0),5)</f>
        <v>0</v>
      </c>
      <c r="I5" s="13">
        <f t="shared" si="1"/>
        <v>0</v>
      </c>
      <c r="J5" s="58">
        <f t="shared" si="2"/>
        <v>120</v>
      </c>
      <c r="K5" s="59">
        <f t="shared" si="3"/>
        <v>68</v>
      </c>
      <c r="L5" s="13">
        <f t="shared" si="4"/>
        <v>52</v>
      </c>
    </row>
    <row r="6" spans="1:12" x14ac:dyDescent="0.15">
      <c r="A6" s="25" t="s">
        <v>246</v>
      </c>
      <c r="B6" s="25" t="s">
        <v>389</v>
      </c>
      <c r="C6" s="25" t="s">
        <v>367</v>
      </c>
      <c r="D6" s="11">
        <f>INDEX(播磨姫路!$D$3:$O$119,MATCH($B6&amp;$C6,播磨姫路!$O$3:$O$119,0),1)</f>
        <v>60</v>
      </c>
      <c r="E6" s="12">
        <f>INDEX(播磨姫路!$D$3:$O$119,MATCH($B6&amp;$C6,播磨姫路!$O$3:$O$119,0),2)</f>
        <v>53</v>
      </c>
      <c r="F6" s="13">
        <f t="shared" si="0"/>
        <v>7</v>
      </c>
      <c r="G6" s="19">
        <f>INDEX(播磨姫路!$D$3:$O$119,MATCH($B6&amp;$C6,播磨姫路!$O$3:$O$119,0),4)</f>
        <v>0</v>
      </c>
      <c r="H6" s="20">
        <f>INDEX(播磨姫路!$D$3:$O$119,MATCH($B6&amp;$C6,播磨姫路!$O$3:$O$119,0),5)</f>
        <v>0</v>
      </c>
      <c r="I6" s="13">
        <f t="shared" si="1"/>
        <v>0</v>
      </c>
      <c r="J6" s="58">
        <f t="shared" si="2"/>
        <v>60</v>
      </c>
      <c r="K6" s="59">
        <f t="shared" si="3"/>
        <v>53</v>
      </c>
      <c r="L6" s="13">
        <f t="shared" si="4"/>
        <v>7</v>
      </c>
    </row>
    <row r="7" spans="1:12" x14ac:dyDescent="0.15">
      <c r="A7" s="25" t="s">
        <v>390</v>
      </c>
      <c r="B7" s="25" t="s">
        <v>324</v>
      </c>
      <c r="C7" s="25" t="s">
        <v>367</v>
      </c>
      <c r="D7" s="11">
        <f>INDEX(播磨姫路!$D$3:$O$119,MATCH($B7&amp;$C7,播磨姫路!$O$3:$O$119,0),1)</f>
        <v>90</v>
      </c>
      <c r="E7" s="12">
        <f>INDEX(播磨姫路!$D$3:$O$119,MATCH($B7&amp;$C7,播磨姫路!$O$3:$O$119,0),2)</f>
        <v>89</v>
      </c>
      <c r="F7" s="13">
        <f t="shared" si="0"/>
        <v>1</v>
      </c>
      <c r="G7" s="19">
        <f>INDEX(播磨姫路!$D$3:$O$119,MATCH($B7&amp;$C7,播磨姫路!$O$3:$O$119,0),4)</f>
        <v>0</v>
      </c>
      <c r="H7" s="20">
        <f>INDEX(播磨姫路!$D$3:$O$119,MATCH($B7&amp;$C7,播磨姫路!$O$3:$O$119,0),5)</f>
        <v>0</v>
      </c>
      <c r="I7" s="13">
        <f t="shared" si="1"/>
        <v>0</v>
      </c>
      <c r="J7" s="58">
        <f t="shared" si="2"/>
        <v>90</v>
      </c>
      <c r="K7" s="59">
        <f t="shared" si="3"/>
        <v>89</v>
      </c>
      <c r="L7" s="13">
        <f t="shared" si="4"/>
        <v>1</v>
      </c>
    </row>
    <row r="8" spans="1:12" x14ac:dyDescent="0.15">
      <c r="A8" s="25" t="s">
        <v>391</v>
      </c>
      <c r="B8" s="25" t="s">
        <v>392</v>
      </c>
      <c r="C8" s="25" t="s">
        <v>367</v>
      </c>
      <c r="D8" s="11">
        <f>INDEX(播磨姫路!$D$3:$O$119,MATCH($B8&amp;$C8,播磨姫路!$O$3:$O$119,0),1)</f>
        <v>36</v>
      </c>
      <c r="E8" s="12">
        <f>INDEX(播磨姫路!$D$3:$O$119,MATCH($B8&amp;$C8,播磨姫路!$O$3:$O$119,0),2)</f>
        <v>30</v>
      </c>
      <c r="F8" s="13">
        <f t="shared" si="0"/>
        <v>6</v>
      </c>
      <c r="G8" s="19">
        <f>INDEX(播磨姫路!$D$3:$O$119,MATCH($B8&amp;$C8,播磨姫路!$O$3:$O$119,0),4)</f>
        <v>0</v>
      </c>
      <c r="H8" s="20">
        <f>INDEX(播磨姫路!$D$3:$O$119,MATCH($B8&amp;$C8,播磨姫路!$O$3:$O$119,0),5)</f>
        <v>0</v>
      </c>
      <c r="I8" s="13">
        <f t="shared" si="1"/>
        <v>0</v>
      </c>
      <c r="J8" s="58">
        <f t="shared" si="2"/>
        <v>36</v>
      </c>
      <c r="K8" s="59">
        <f t="shared" si="3"/>
        <v>30</v>
      </c>
      <c r="L8" s="13">
        <f t="shared" si="4"/>
        <v>6</v>
      </c>
    </row>
    <row r="9" spans="1:12" x14ac:dyDescent="0.15">
      <c r="A9" s="25" t="s">
        <v>393</v>
      </c>
      <c r="B9" s="25" t="s">
        <v>21</v>
      </c>
      <c r="C9" s="25" t="s">
        <v>367</v>
      </c>
      <c r="D9" s="11">
        <f>INDEX(播磨姫路!$D$3:$O$119,MATCH($B9&amp;$C9,播磨姫路!$O$3:$O$119,0),1)</f>
        <v>39</v>
      </c>
      <c r="E9" s="12">
        <f>INDEX(播磨姫路!$D$3:$O$119,MATCH($B9&amp;$C9,播磨姫路!$O$3:$O$119,0),2)</f>
        <v>39</v>
      </c>
      <c r="F9" s="13">
        <f t="shared" si="0"/>
        <v>0</v>
      </c>
      <c r="G9" s="19">
        <f>INDEX(播磨姫路!$D$3:$O$119,MATCH($B9&amp;$C9,播磨姫路!$O$3:$O$119,0),4)</f>
        <v>0</v>
      </c>
      <c r="H9" s="20">
        <f>INDEX(播磨姫路!$D$3:$O$119,MATCH($B9&amp;$C9,播磨姫路!$O$3:$O$119,0),5)</f>
        <v>0</v>
      </c>
      <c r="I9" s="13">
        <f t="shared" si="1"/>
        <v>0</v>
      </c>
      <c r="J9" s="58">
        <f t="shared" si="2"/>
        <v>39</v>
      </c>
      <c r="K9" s="59">
        <f t="shared" si="3"/>
        <v>39</v>
      </c>
      <c r="L9" s="13">
        <f t="shared" si="4"/>
        <v>0</v>
      </c>
    </row>
    <row r="10" spans="1:12" x14ac:dyDescent="0.15">
      <c r="A10" s="25" t="s">
        <v>394</v>
      </c>
      <c r="B10" s="25" t="s">
        <v>22</v>
      </c>
      <c r="C10" s="25" t="s">
        <v>367</v>
      </c>
      <c r="D10" s="11">
        <f>INDEX(播磨姫路!$D$3:$O$119,MATCH($B10&amp;$C10,播磨姫路!$O$3:$O$119,0),1)</f>
        <v>60</v>
      </c>
      <c r="E10" s="12">
        <f>INDEX(播磨姫路!$D$3:$O$119,MATCH($B10&amp;$C10,播磨姫路!$O$3:$O$119,0),2)</f>
        <v>58</v>
      </c>
      <c r="F10" s="13">
        <f t="shared" si="0"/>
        <v>2</v>
      </c>
      <c r="G10" s="19">
        <f>INDEX(播磨姫路!$D$3:$O$119,MATCH($B10&amp;$C10,播磨姫路!$O$3:$O$119,0),4)</f>
        <v>0</v>
      </c>
      <c r="H10" s="20">
        <f>INDEX(播磨姫路!$D$3:$O$119,MATCH($B10&amp;$C10,播磨姫路!$O$3:$O$119,0),5)</f>
        <v>0</v>
      </c>
      <c r="I10" s="13">
        <f t="shared" si="1"/>
        <v>0</v>
      </c>
      <c r="J10" s="58">
        <f t="shared" si="2"/>
        <v>60</v>
      </c>
      <c r="K10" s="59">
        <f t="shared" si="3"/>
        <v>58</v>
      </c>
      <c r="L10" s="13">
        <f t="shared" si="4"/>
        <v>2</v>
      </c>
    </row>
    <row r="11" spans="1:12" x14ac:dyDescent="0.15">
      <c r="A11" s="25" t="s">
        <v>396</v>
      </c>
      <c r="B11" s="25" t="s">
        <v>866</v>
      </c>
      <c r="C11" s="25" t="s">
        <v>367</v>
      </c>
      <c r="D11" s="11">
        <f>INDEX(播磨姫路!$D$3:$O$119,MATCH($B11&amp;$C11,播磨姫路!$O$3:$O$119,0),1)</f>
        <v>56</v>
      </c>
      <c r="E11" s="12">
        <f>INDEX(播磨姫路!$D$3:$O$119,MATCH($B11&amp;$C11,播磨姫路!$O$3:$O$119,0),2)</f>
        <v>56</v>
      </c>
      <c r="F11" s="13">
        <f t="shared" si="0"/>
        <v>0</v>
      </c>
      <c r="G11" s="19">
        <f>INDEX(播磨姫路!$D$3:$O$119,MATCH($B11&amp;$C11,播磨姫路!$O$3:$O$119,0),4)</f>
        <v>0</v>
      </c>
      <c r="H11" s="20">
        <f>INDEX(播磨姫路!$D$3:$O$119,MATCH($B11&amp;$C11,播磨姫路!$O$3:$O$119,0),5)</f>
        <v>0</v>
      </c>
      <c r="I11" s="13">
        <f t="shared" si="1"/>
        <v>0</v>
      </c>
      <c r="J11" s="58">
        <f t="shared" si="2"/>
        <v>56</v>
      </c>
      <c r="K11" s="59">
        <f t="shared" si="3"/>
        <v>56</v>
      </c>
      <c r="L11" s="13">
        <f t="shared" si="4"/>
        <v>0</v>
      </c>
    </row>
    <row r="12" spans="1:12" x14ac:dyDescent="0.15">
      <c r="A12" s="25" t="s">
        <v>397</v>
      </c>
      <c r="B12" s="25" t="s">
        <v>326</v>
      </c>
      <c r="C12" s="25" t="s">
        <v>367</v>
      </c>
      <c r="D12" s="11">
        <f>INDEX(播磨姫路!$D$3:$O$119,MATCH($B12&amp;$C12,播磨姫路!$O$3:$O$119,0),1)</f>
        <v>40</v>
      </c>
      <c r="E12" s="12">
        <f>INDEX(播磨姫路!$D$3:$O$119,MATCH($B12&amp;$C12,播磨姫路!$O$3:$O$119,0),2)</f>
        <v>40</v>
      </c>
      <c r="F12" s="13">
        <f t="shared" si="0"/>
        <v>0</v>
      </c>
      <c r="G12" s="19">
        <f>INDEX(播磨姫路!$D$3:$O$119,MATCH($B12&amp;$C12,播磨姫路!$O$3:$O$119,0),4)</f>
        <v>0</v>
      </c>
      <c r="H12" s="20">
        <f>INDEX(播磨姫路!$D$3:$O$119,MATCH($B12&amp;$C12,播磨姫路!$O$3:$O$119,0),5)</f>
        <v>0</v>
      </c>
      <c r="I12" s="13">
        <f t="shared" si="1"/>
        <v>0</v>
      </c>
      <c r="J12" s="58">
        <f t="shared" si="2"/>
        <v>40</v>
      </c>
      <c r="K12" s="59">
        <f t="shared" si="3"/>
        <v>40</v>
      </c>
      <c r="L12" s="13">
        <f t="shared" si="4"/>
        <v>0</v>
      </c>
    </row>
    <row r="13" spans="1:12" x14ac:dyDescent="0.15">
      <c r="A13" s="25" t="s">
        <v>401</v>
      </c>
      <c r="B13" s="25" t="s">
        <v>24</v>
      </c>
      <c r="C13" s="25" t="s">
        <v>367</v>
      </c>
      <c r="D13" s="11">
        <f>INDEX(播磨姫路!$D$3:$O$119,MATCH($B13&amp;$C13,播磨姫路!$O$3:$O$119,0),1)</f>
        <v>95</v>
      </c>
      <c r="E13" s="12">
        <f>INDEX(播磨姫路!$D$3:$O$119,MATCH($B13&amp;$C13,播磨姫路!$O$3:$O$119,0),2)</f>
        <v>86</v>
      </c>
      <c r="F13" s="13">
        <f t="shared" si="0"/>
        <v>9</v>
      </c>
      <c r="G13" s="19">
        <f>INDEX(播磨姫路!$D$3:$O$119,MATCH($B13&amp;$C13,播磨姫路!$O$3:$O$119,0),4)</f>
        <v>0</v>
      </c>
      <c r="H13" s="20">
        <f>INDEX(播磨姫路!$D$3:$O$119,MATCH($B13&amp;$C13,播磨姫路!$O$3:$O$119,0),5)</f>
        <v>0</v>
      </c>
      <c r="I13" s="13">
        <f t="shared" si="1"/>
        <v>0</v>
      </c>
      <c r="J13" s="58">
        <f t="shared" si="2"/>
        <v>95</v>
      </c>
      <c r="K13" s="59">
        <f t="shared" si="3"/>
        <v>86</v>
      </c>
      <c r="L13" s="13">
        <f t="shared" si="4"/>
        <v>9</v>
      </c>
    </row>
    <row r="14" spans="1:12" s="223" customFormat="1" x14ac:dyDescent="0.15">
      <c r="A14" s="25" t="s">
        <v>403</v>
      </c>
      <c r="B14" s="25" t="s">
        <v>404</v>
      </c>
      <c r="C14" s="25" t="s">
        <v>367</v>
      </c>
      <c r="D14" s="11">
        <f>INDEX(播磨姫路!$D$3:$O$119,MATCH($B14&amp;$C14,播磨姫路!$O$3:$O$119,0),1)</f>
        <v>168</v>
      </c>
      <c r="E14" s="12">
        <f>INDEX(播磨姫路!$D$3:$O$119,MATCH($B14&amp;$C14,播磨姫路!$O$3:$O$119,0),2)</f>
        <v>163</v>
      </c>
      <c r="F14" s="13">
        <f t="shared" si="0"/>
        <v>5</v>
      </c>
      <c r="G14" s="19">
        <f>INDEX(播磨姫路!$D$3:$O$119,MATCH($B14&amp;$C14,播磨姫路!$O$3:$O$119,0),4)</f>
        <v>0</v>
      </c>
      <c r="H14" s="20">
        <f>INDEX(播磨姫路!$D$3:$O$119,MATCH($B14&amp;$C14,播磨姫路!$O$3:$O$119,0),5)</f>
        <v>0</v>
      </c>
      <c r="I14" s="13">
        <f t="shared" si="1"/>
        <v>0</v>
      </c>
      <c r="J14" s="58">
        <f t="shared" si="2"/>
        <v>168</v>
      </c>
      <c r="K14" s="59">
        <f t="shared" si="3"/>
        <v>163</v>
      </c>
      <c r="L14" s="13">
        <f t="shared" si="4"/>
        <v>5</v>
      </c>
    </row>
    <row r="15" spans="1:12" x14ac:dyDescent="0.15">
      <c r="A15" s="25" t="s">
        <v>405</v>
      </c>
      <c r="B15" s="25" t="s">
        <v>26</v>
      </c>
      <c r="C15" s="25" t="s">
        <v>367</v>
      </c>
      <c r="D15" s="11">
        <f>INDEX(播磨姫路!$D$3:$O$119,MATCH($B15&amp;$C15,播磨姫路!$O$3:$O$119,0),1)</f>
        <v>177</v>
      </c>
      <c r="E15" s="12">
        <f>INDEX(播磨姫路!$D$3:$O$119,MATCH($B15&amp;$C15,播磨姫路!$O$3:$O$119,0),2)</f>
        <v>175</v>
      </c>
      <c r="F15" s="13">
        <f t="shared" si="0"/>
        <v>2</v>
      </c>
      <c r="G15" s="19">
        <f>INDEX(播磨姫路!$D$3:$O$119,MATCH($B15&amp;$C15,播磨姫路!$O$3:$O$119,0),4)</f>
        <v>0</v>
      </c>
      <c r="H15" s="20">
        <f>INDEX(播磨姫路!$D$3:$O$119,MATCH($B15&amp;$C15,播磨姫路!$O$3:$O$119,0),5)</f>
        <v>0</v>
      </c>
      <c r="I15" s="13">
        <f t="shared" si="1"/>
        <v>0</v>
      </c>
      <c r="J15" s="58">
        <f t="shared" si="2"/>
        <v>177</v>
      </c>
      <c r="K15" s="59">
        <f t="shared" si="3"/>
        <v>175</v>
      </c>
      <c r="L15" s="13">
        <f t="shared" si="4"/>
        <v>2</v>
      </c>
    </row>
    <row r="16" spans="1:12" x14ac:dyDescent="0.15">
      <c r="A16" s="25" t="s">
        <v>408</v>
      </c>
      <c r="B16" s="25" t="s">
        <v>27</v>
      </c>
      <c r="C16" s="25" t="s">
        <v>367</v>
      </c>
      <c r="D16" s="11">
        <f>INDEX(播磨姫路!$D$3:$O$119,MATCH($B16&amp;$C16,播磨姫路!$O$3:$O$119,0),1)</f>
        <v>100</v>
      </c>
      <c r="E16" s="12">
        <f>INDEX(播磨姫路!$D$3:$O$119,MATCH($B16&amp;$C16,播磨姫路!$O$3:$O$119,0),2)</f>
        <v>100</v>
      </c>
      <c r="F16" s="13">
        <f t="shared" si="0"/>
        <v>0</v>
      </c>
      <c r="G16" s="19">
        <f>INDEX(播磨姫路!$D$3:$O$119,MATCH($B16&amp;$C16,播磨姫路!$O$3:$O$119,0),4)</f>
        <v>0</v>
      </c>
      <c r="H16" s="20">
        <f>INDEX(播磨姫路!$D$3:$O$119,MATCH($B16&amp;$C16,播磨姫路!$O$3:$O$119,0),5)</f>
        <v>0</v>
      </c>
      <c r="I16" s="13">
        <f t="shared" si="1"/>
        <v>0</v>
      </c>
      <c r="J16" s="58">
        <f t="shared" si="2"/>
        <v>100</v>
      </c>
      <c r="K16" s="59">
        <f t="shared" si="3"/>
        <v>100</v>
      </c>
      <c r="L16" s="13">
        <f t="shared" si="4"/>
        <v>0</v>
      </c>
    </row>
    <row r="17" spans="1:12" x14ac:dyDescent="0.15">
      <c r="A17" s="25" t="s">
        <v>411</v>
      </c>
      <c r="B17" s="25" t="s">
        <v>151</v>
      </c>
      <c r="C17" s="25" t="s">
        <v>367</v>
      </c>
      <c r="D17" s="11">
        <f>INDEX(播磨姫路!$D$3:$O$119,MATCH($B17&amp;$C17,播磨姫路!$O$3:$O$119,0),1)</f>
        <v>19</v>
      </c>
      <c r="E17" s="12">
        <f>INDEX(播磨姫路!$D$3:$O$119,MATCH($B17&amp;$C17,播磨姫路!$O$3:$O$119,0),2)</f>
        <v>19</v>
      </c>
      <c r="F17" s="13">
        <f t="shared" si="0"/>
        <v>0</v>
      </c>
      <c r="G17" s="19">
        <f>INDEX(播磨姫路!$D$3:$O$119,MATCH($B17&amp;$C17,播磨姫路!$O$3:$O$119,0),4)</f>
        <v>0</v>
      </c>
      <c r="H17" s="20">
        <f>INDEX(播磨姫路!$D$3:$O$119,MATCH($B17&amp;$C17,播磨姫路!$O$3:$O$119,0),5)</f>
        <v>0</v>
      </c>
      <c r="I17" s="13">
        <f t="shared" si="1"/>
        <v>0</v>
      </c>
      <c r="J17" s="58">
        <f t="shared" si="2"/>
        <v>19</v>
      </c>
      <c r="K17" s="59">
        <f t="shared" si="3"/>
        <v>19</v>
      </c>
      <c r="L17" s="13">
        <f t="shared" si="4"/>
        <v>0</v>
      </c>
    </row>
    <row r="18" spans="1:12" s="223" customFormat="1" x14ac:dyDescent="0.15">
      <c r="A18" s="25" t="s">
        <v>412</v>
      </c>
      <c r="B18" s="25" t="s">
        <v>937</v>
      </c>
      <c r="C18" s="25" t="s">
        <v>367</v>
      </c>
      <c r="D18" s="11">
        <f>INDEX(播磨姫路!$D$3:$O$119,MATCH($B18&amp;$C18,播磨姫路!$O$3:$O$119,0),1)</f>
        <v>19</v>
      </c>
      <c r="E18" s="12">
        <f>INDEX(播磨姫路!$D$3:$O$119,MATCH($B18&amp;$C18,播磨姫路!$O$3:$O$119,0),2)</f>
        <v>19</v>
      </c>
      <c r="F18" s="13">
        <f t="shared" si="0"/>
        <v>0</v>
      </c>
      <c r="G18" s="19">
        <f>INDEX(播磨姫路!$D$3:$O$119,MATCH($B18&amp;$C18,播磨姫路!$O$3:$O$119,0),4)</f>
        <v>0</v>
      </c>
      <c r="H18" s="20">
        <f>INDEX(播磨姫路!$D$3:$O$119,MATCH($B18&amp;$C18,播磨姫路!$O$3:$O$119,0),5)</f>
        <v>0</v>
      </c>
      <c r="I18" s="13">
        <f t="shared" si="1"/>
        <v>0</v>
      </c>
      <c r="J18" s="58">
        <f t="shared" si="2"/>
        <v>19</v>
      </c>
      <c r="K18" s="59">
        <f t="shared" si="3"/>
        <v>19</v>
      </c>
      <c r="L18" s="13">
        <f t="shared" si="4"/>
        <v>0</v>
      </c>
    </row>
    <row r="19" spans="1:12" s="223" customFormat="1" x14ac:dyDescent="0.15">
      <c r="A19" s="25" t="s">
        <v>415</v>
      </c>
      <c r="B19" s="25" t="s">
        <v>152</v>
      </c>
      <c r="C19" s="25" t="s">
        <v>367</v>
      </c>
      <c r="D19" s="11">
        <f>INDEX(播磨姫路!$D$3:$O$119,MATCH($B19&amp;$C19,播磨姫路!$O$3:$O$119,0),1)</f>
        <v>7</v>
      </c>
      <c r="E19" s="12">
        <f>INDEX(播磨姫路!$D$3:$O$119,MATCH($B19&amp;$C19,播磨姫路!$O$3:$O$119,0),2)</f>
        <v>7</v>
      </c>
      <c r="F19" s="13">
        <f t="shared" si="0"/>
        <v>0</v>
      </c>
      <c r="G19" s="19">
        <f>INDEX(播磨姫路!$D$3:$O$119,MATCH($B19&amp;$C19,播磨姫路!$O$3:$O$119,0),4)</f>
        <v>0</v>
      </c>
      <c r="H19" s="20">
        <f>INDEX(播磨姫路!$D$3:$O$119,MATCH($B19&amp;$C19,播磨姫路!$O$3:$O$119,0),5)</f>
        <v>0</v>
      </c>
      <c r="I19" s="13">
        <f t="shared" si="1"/>
        <v>0</v>
      </c>
      <c r="J19" s="58">
        <f t="shared" si="2"/>
        <v>7</v>
      </c>
      <c r="K19" s="59">
        <f t="shared" si="3"/>
        <v>7</v>
      </c>
      <c r="L19" s="13">
        <f t="shared" si="4"/>
        <v>0</v>
      </c>
    </row>
    <row r="20" spans="1:12" s="223" customFormat="1" x14ac:dyDescent="0.15">
      <c r="A20" s="25" t="s">
        <v>417</v>
      </c>
      <c r="B20" s="25" t="s">
        <v>938</v>
      </c>
      <c r="C20" s="25" t="s">
        <v>367</v>
      </c>
      <c r="D20" s="11">
        <f>INDEX(播磨姫路!$D$3:$O$119,MATCH($B20&amp;$C20,播磨姫路!$O$3:$O$119,0),1)</f>
        <v>4</v>
      </c>
      <c r="E20" s="12">
        <f>INDEX(播磨姫路!$D$3:$O$119,MATCH($B20&amp;$C20,播磨姫路!$O$3:$O$119,0),2)</f>
        <v>1</v>
      </c>
      <c r="F20" s="13">
        <f t="shared" si="0"/>
        <v>3</v>
      </c>
      <c r="G20" s="19">
        <f>INDEX(播磨姫路!$D$3:$O$119,MATCH($B20&amp;$C20,播磨姫路!$O$3:$O$119,0),4)</f>
        <v>0</v>
      </c>
      <c r="H20" s="20">
        <f>INDEX(播磨姫路!$D$3:$O$119,MATCH($B20&amp;$C20,播磨姫路!$O$3:$O$119,0),5)</f>
        <v>0</v>
      </c>
      <c r="I20" s="13">
        <f t="shared" si="1"/>
        <v>0</v>
      </c>
      <c r="J20" s="58">
        <f t="shared" si="2"/>
        <v>4</v>
      </c>
      <c r="K20" s="59">
        <f t="shared" si="3"/>
        <v>1</v>
      </c>
      <c r="L20" s="13">
        <f t="shared" si="4"/>
        <v>3</v>
      </c>
    </row>
    <row r="21" spans="1:12" x14ac:dyDescent="0.15">
      <c r="A21" s="25" t="s">
        <v>397</v>
      </c>
      <c r="B21" s="25" t="s">
        <v>326</v>
      </c>
      <c r="C21" s="25" t="s">
        <v>56</v>
      </c>
      <c r="D21" s="11">
        <f>INDEX(播磨姫路!$D$3:$O$119,MATCH($B21&amp;$C21,播磨姫路!$O$3:$O$119,0),1)</f>
        <v>80</v>
      </c>
      <c r="E21" s="12">
        <f>INDEX(播磨姫路!$D$3:$O$119,MATCH($B21&amp;$C21,播磨姫路!$O$3:$O$119,0),2)</f>
        <v>78</v>
      </c>
      <c r="F21" s="13">
        <f t="shared" si="0"/>
        <v>2</v>
      </c>
      <c r="G21" s="19">
        <f>INDEX(播磨姫路!$D$3:$O$119,MATCH($B21&amp;$C21,播磨姫路!$O$3:$O$119,0),4)</f>
        <v>0</v>
      </c>
      <c r="H21" s="20">
        <f>INDEX(播磨姫路!$D$3:$O$119,MATCH($B21&amp;$C21,播磨姫路!$O$3:$O$119,0),5)</f>
        <v>0</v>
      </c>
      <c r="I21" s="13">
        <f t="shared" si="1"/>
        <v>0</v>
      </c>
      <c r="J21" s="58">
        <f t="shared" si="2"/>
        <v>80</v>
      </c>
      <c r="K21" s="59">
        <f t="shared" si="3"/>
        <v>78</v>
      </c>
      <c r="L21" s="13">
        <f t="shared" si="4"/>
        <v>2</v>
      </c>
    </row>
    <row r="22" spans="1:12" x14ac:dyDescent="0.15">
      <c r="A22" s="25" t="s">
        <v>400</v>
      </c>
      <c r="B22" s="25" t="s">
        <v>23</v>
      </c>
      <c r="C22" s="25" t="s">
        <v>56</v>
      </c>
      <c r="D22" s="11">
        <f>INDEX(播磨姫路!$D$3:$O$119,MATCH($B22&amp;$C22,播磨姫路!$O$3:$O$119,0),1)</f>
        <v>50</v>
      </c>
      <c r="E22" s="12">
        <f>INDEX(播磨姫路!$D$3:$O$119,MATCH($B22&amp;$C22,播磨姫路!$O$3:$O$119,0),2)</f>
        <v>49</v>
      </c>
      <c r="F22" s="13">
        <f t="shared" si="0"/>
        <v>1</v>
      </c>
      <c r="G22" s="19">
        <f>INDEX(播磨姫路!$D$3:$O$119,MATCH($B22&amp;$C22,播磨姫路!$O$3:$O$119,0),4)</f>
        <v>0</v>
      </c>
      <c r="H22" s="20">
        <f>INDEX(播磨姫路!$D$3:$O$119,MATCH($B22&amp;$C22,播磨姫路!$O$3:$O$119,0),5)</f>
        <v>0</v>
      </c>
      <c r="I22" s="13">
        <f t="shared" si="1"/>
        <v>0</v>
      </c>
      <c r="J22" s="58">
        <f t="shared" si="2"/>
        <v>50</v>
      </c>
      <c r="K22" s="59">
        <f t="shared" si="3"/>
        <v>49</v>
      </c>
      <c r="L22" s="13">
        <f t="shared" si="4"/>
        <v>1</v>
      </c>
    </row>
    <row r="23" spans="1:12" x14ac:dyDescent="0.15">
      <c r="A23" s="25" t="s">
        <v>401</v>
      </c>
      <c r="B23" s="25" t="s">
        <v>24</v>
      </c>
      <c r="C23" s="25" t="s">
        <v>56</v>
      </c>
      <c r="D23" s="11">
        <f>INDEX(播磨姫路!$D$3:$O$119,MATCH($B23&amp;$C23,播磨姫路!$O$3:$O$119,0),1)</f>
        <v>104</v>
      </c>
      <c r="E23" s="12">
        <f>INDEX(播磨姫路!$D$3:$O$119,MATCH($B23&amp;$C23,播磨姫路!$O$3:$O$119,0),2)</f>
        <v>54</v>
      </c>
      <c r="F23" s="13">
        <f t="shared" si="0"/>
        <v>50</v>
      </c>
      <c r="G23" s="19">
        <f>INDEX(播磨姫路!$D$3:$O$119,MATCH($B23&amp;$C23,播磨姫路!$O$3:$O$119,0),4)</f>
        <v>0</v>
      </c>
      <c r="H23" s="20">
        <f>INDEX(播磨姫路!$D$3:$O$119,MATCH($B23&amp;$C23,播磨姫路!$O$3:$O$119,0),5)</f>
        <v>0</v>
      </c>
      <c r="I23" s="13">
        <f t="shared" si="1"/>
        <v>0</v>
      </c>
      <c r="J23" s="58">
        <f t="shared" si="2"/>
        <v>104</v>
      </c>
      <c r="K23" s="59">
        <f t="shared" si="3"/>
        <v>54</v>
      </c>
      <c r="L23" s="13">
        <f t="shared" si="4"/>
        <v>50</v>
      </c>
    </row>
    <row r="24" spans="1:12" x14ac:dyDescent="0.15">
      <c r="A24" s="25" t="s">
        <v>403</v>
      </c>
      <c r="B24" s="25" t="s">
        <v>404</v>
      </c>
      <c r="C24" s="25" t="s">
        <v>56</v>
      </c>
      <c r="D24" s="11">
        <f>INDEX(播磨姫路!$D$3:$O$119,MATCH($B24&amp;$C24,播磨姫路!$O$3:$O$119,0),1)</f>
        <v>60</v>
      </c>
      <c r="E24" s="12">
        <f>INDEX(播磨姫路!$D$3:$O$119,MATCH($B24&amp;$C24,播磨姫路!$O$3:$O$119,0),2)</f>
        <v>59</v>
      </c>
      <c r="F24" s="13">
        <f t="shared" si="0"/>
        <v>1</v>
      </c>
      <c r="G24" s="19">
        <f>INDEX(播磨姫路!$D$3:$O$119,MATCH($B24&amp;$C24,播磨姫路!$O$3:$O$119,0),4)</f>
        <v>0</v>
      </c>
      <c r="H24" s="20">
        <f>INDEX(播磨姫路!$D$3:$O$119,MATCH($B24&amp;$C24,播磨姫路!$O$3:$O$119,0),5)</f>
        <v>0</v>
      </c>
      <c r="I24" s="13">
        <f t="shared" si="1"/>
        <v>0</v>
      </c>
      <c r="J24" s="58">
        <f t="shared" si="2"/>
        <v>60</v>
      </c>
      <c r="K24" s="59">
        <f t="shared" si="3"/>
        <v>59</v>
      </c>
      <c r="L24" s="13">
        <f t="shared" si="4"/>
        <v>1</v>
      </c>
    </row>
    <row r="25" spans="1:12" x14ac:dyDescent="0.15">
      <c r="A25" s="25" t="s">
        <v>405</v>
      </c>
      <c r="B25" s="25" t="s">
        <v>26</v>
      </c>
      <c r="C25" s="25" t="s">
        <v>56</v>
      </c>
      <c r="D25" s="11">
        <f>INDEX(播磨姫路!$D$3:$O$119,MATCH($B25&amp;$C25,播磨姫路!$O$3:$O$119,0),1)</f>
        <v>59</v>
      </c>
      <c r="E25" s="12">
        <f>INDEX(播磨姫路!$D$3:$O$119,MATCH($B25&amp;$C25,播磨姫路!$O$3:$O$119,0),2)</f>
        <v>56</v>
      </c>
      <c r="F25" s="13">
        <f t="shared" si="0"/>
        <v>3</v>
      </c>
      <c r="G25" s="19">
        <f>INDEX(播磨姫路!$D$3:$O$119,MATCH($B25&amp;$C25,播磨姫路!$O$3:$O$119,0),4)</f>
        <v>0</v>
      </c>
      <c r="H25" s="20">
        <f>INDEX(播磨姫路!$D$3:$O$119,MATCH($B25&amp;$C25,播磨姫路!$O$3:$O$119,0),5)</f>
        <v>0</v>
      </c>
      <c r="I25" s="13">
        <f t="shared" si="1"/>
        <v>0</v>
      </c>
      <c r="J25" s="58">
        <f t="shared" si="2"/>
        <v>59</v>
      </c>
      <c r="K25" s="59">
        <f t="shared" si="3"/>
        <v>56</v>
      </c>
      <c r="L25" s="13">
        <f t="shared" si="4"/>
        <v>3</v>
      </c>
    </row>
    <row r="26" spans="1:12" x14ac:dyDescent="0.15">
      <c r="A26" s="25" t="s">
        <v>406</v>
      </c>
      <c r="B26" s="25" t="s">
        <v>407</v>
      </c>
      <c r="C26" s="25" t="s">
        <v>56</v>
      </c>
      <c r="D26" s="11">
        <f>INDEX(播磨姫路!$D$3:$O$119,MATCH($B26&amp;$C26,播磨姫路!$O$3:$O$119,0),1)</f>
        <v>95</v>
      </c>
      <c r="E26" s="12">
        <f>INDEX(播磨姫路!$D$3:$O$119,MATCH($B26&amp;$C26,播磨姫路!$O$3:$O$119,0),2)</f>
        <v>88</v>
      </c>
      <c r="F26" s="13">
        <f t="shared" si="0"/>
        <v>7</v>
      </c>
      <c r="G26" s="19">
        <f>INDEX(播磨姫路!$D$3:$O$119,MATCH($B26&amp;$C26,播磨姫路!$O$3:$O$119,0),4)</f>
        <v>0</v>
      </c>
      <c r="H26" s="20">
        <f>INDEX(播磨姫路!$D$3:$O$119,MATCH($B26&amp;$C26,播磨姫路!$O$3:$O$119,0),5)</f>
        <v>0</v>
      </c>
      <c r="I26" s="13">
        <f t="shared" si="1"/>
        <v>0</v>
      </c>
      <c r="J26" s="58">
        <f t="shared" si="2"/>
        <v>95</v>
      </c>
      <c r="K26" s="59">
        <f t="shared" si="3"/>
        <v>88</v>
      </c>
      <c r="L26" s="13">
        <f t="shared" si="4"/>
        <v>7</v>
      </c>
    </row>
    <row r="27" spans="1:12" x14ac:dyDescent="0.15">
      <c r="A27" s="25" t="s">
        <v>408</v>
      </c>
      <c r="B27" s="25" t="s">
        <v>27</v>
      </c>
      <c r="C27" s="25" t="s">
        <v>56</v>
      </c>
      <c r="D27" s="11">
        <f>INDEX(播磨姫路!$D$3:$O$119,MATCH($B27&amp;$C27,播磨姫路!$O$3:$O$119,0),1)</f>
        <v>28</v>
      </c>
      <c r="E27" s="12">
        <f>INDEX(播磨姫路!$D$3:$O$119,MATCH($B27&amp;$C27,播磨姫路!$O$3:$O$119,0),2)</f>
        <v>28</v>
      </c>
      <c r="F27" s="13">
        <f t="shared" si="0"/>
        <v>0</v>
      </c>
      <c r="G27" s="19">
        <f>INDEX(播磨姫路!$D$3:$O$119,MATCH($B27&amp;$C27,播磨姫路!$O$3:$O$119,0),4)</f>
        <v>0</v>
      </c>
      <c r="H27" s="20">
        <f>INDEX(播磨姫路!$D$3:$O$119,MATCH($B27&amp;$C27,播磨姫路!$O$3:$O$119,0),5)</f>
        <v>0</v>
      </c>
      <c r="I27" s="13">
        <f t="shared" si="1"/>
        <v>0</v>
      </c>
      <c r="J27" s="58">
        <f t="shared" si="2"/>
        <v>28</v>
      </c>
      <c r="K27" s="59">
        <f t="shared" si="3"/>
        <v>28</v>
      </c>
      <c r="L27" s="13">
        <f t="shared" si="4"/>
        <v>0</v>
      </c>
    </row>
    <row r="28" spans="1:12" x14ac:dyDescent="0.15">
      <c r="A28" s="25" t="s">
        <v>409</v>
      </c>
      <c r="B28" s="25" t="s">
        <v>28</v>
      </c>
      <c r="C28" s="25" t="s">
        <v>56</v>
      </c>
      <c r="D28" s="11">
        <f>INDEX(播磨姫路!$D$3:$O$119,MATCH($B28&amp;$C28,播磨姫路!$O$3:$O$119,0),1)</f>
        <v>55</v>
      </c>
      <c r="E28" s="12">
        <f>INDEX(播磨姫路!$D$3:$O$119,MATCH($B28&amp;$C28,播磨姫路!$O$3:$O$119,0),2)</f>
        <v>35</v>
      </c>
      <c r="F28" s="13">
        <f t="shared" si="0"/>
        <v>20</v>
      </c>
      <c r="G28" s="19">
        <f>INDEX(播磨姫路!$D$3:$O$119,MATCH($B28&amp;$C28,播磨姫路!$O$3:$O$119,0),4)</f>
        <v>0</v>
      </c>
      <c r="H28" s="20">
        <f>INDEX(播磨姫路!$D$3:$O$119,MATCH($B28&amp;$C28,播磨姫路!$O$3:$O$119,0),5)</f>
        <v>0</v>
      </c>
      <c r="I28" s="13">
        <f t="shared" si="1"/>
        <v>0</v>
      </c>
      <c r="J28" s="58">
        <f t="shared" si="2"/>
        <v>55</v>
      </c>
      <c r="K28" s="59">
        <f t="shared" si="3"/>
        <v>35</v>
      </c>
      <c r="L28" s="13">
        <f t="shared" si="4"/>
        <v>20</v>
      </c>
    </row>
    <row r="29" spans="1:12" x14ac:dyDescent="0.15">
      <c r="A29" s="25" t="s">
        <v>410</v>
      </c>
      <c r="B29" s="25" t="s">
        <v>29</v>
      </c>
      <c r="C29" s="25" t="s">
        <v>56</v>
      </c>
      <c r="D29" s="11">
        <f>INDEX(播磨姫路!$D$3:$O$119,MATCH($B29&amp;$C29,播磨姫路!$O$3:$O$119,0),1)</f>
        <v>20</v>
      </c>
      <c r="E29" s="12">
        <f>INDEX(播磨姫路!$D$3:$O$119,MATCH($B29&amp;$C29,播磨姫路!$O$3:$O$119,0),2)</f>
        <v>20</v>
      </c>
      <c r="F29" s="13">
        <f t="shared" si="0"/>
        <v>0</v>
      </c>
      <c r="G29" s="19">
        <f>INDEX(播磨姫路!$D$3:$O$119,MATCH($B29&amp;$C29,播磨姫路!$O$3:$O$119,0),4)</f>
        <v>0</v>
      </c>
      <c r="H29" s="20">
        <f>INDEX(播磨姫路!$D$3:$O$119,MATCH($B29&amp;$C29,播磨姫路!$O$3:$O$119,0),5)</f>
        <v>0</v>
      </c>
      <c r="I29" s="13">
        <f t="shared" si="1"/>
        <v>0</v>
      </c>
      <c r="J29" s="58">
        <f t="shared" si="2"/>
        <v>20</v>
      </c>
      <c r="K29" s="59">
        <f t="shared" si="3"/>
        <v>20</v>
      </c>
      <c r="L29" s="13">
        <f t="shared" si="4"/>
        <v>0</v>
      </c>
    </row>
    <row r="30" spans="1:12" x14ac:dyDescent="0.15">
      <c r="A30" s="25" t="s">
        <v>413</v>
      </c>
      <c r="B30" s="25" t="s">
        <v>336</v>
      </c>
      <c r="C30" s="25" t="s">
        <v>56</v>
      </c>
      <c r="D30" s="11">
        <f>INDEX(播磨姫路!$D$3:$O$119,MATCH($B30&amp;$C30,播磨姫路!$O$3:$O$119,0),1)</f>
        <v>11</v>
      </c>
      <c r="E30" s="12">
        <f>INDEX(播磨姫路!$D$3:$O$119,MATCH($B30&amp;$C30,播磨姫路!$O$3:$O$119,0),2)</f>
        <v>11</v>
      </c>
      <c r="F30" s="13">
        <f t="shared" si="0"/>
        <v>0</v>
      </c>
      <c r="G30" s="19">
        <f>INDEX(播磨姫路!$D$3:$O$119,MATCH($B30&amp;$C30,播磨姫路!$O$3:$O$119,0),4)</f>
        <v>8</v>
      </c>
      <c r="H30" s="20">
        <f>INDEX(播磨姫路!$D$3:$O$119,MATCH($B30&amp;$C30,播磨姫路!$O$3:$O$119,0),5)</f>
        <v>8</v>
      </c>
      <c r="I30" s="13">
        <f t="shared" si="1"/>
        <v>0</v>
      </c>
      <c r="J30" s="58">
        <f t="shared" si="2"/>
        <v>19</v>
      </c>
      <c r="K30" s="59">
        <f t="shared" si="3"/>
        <v>19</v>
      </c>
      <c r="L30" s="13">
        <f t="shared" si="4"/>
        <v>0</v>
      </c>
    </row>
    <row r="31" spans="1:12" x14ac:dyDescent="0.15">
      <c r="A31" s="25" t="s">
        <v>414</v>
      </c>
      <c r="B31" s="25" t="s">
        <v>337</v>
      </c>
      <c r="C31" s="25" t="s">
        <v>56</v>
      </c>
      <c r="D31" s="11">
        <f>INDEX(播磨姫路!$D$3:$O$119,MATCH($B31&amp;$C31,播磨姫路!$O$3:$O$119,0),1)</f>
        <v>17</v>
      </c>
      <c r="E31" s="12">
        <f>INDEX(播磨姫路!$D$3:$O$119,MATCH($B31&amp;$C31,播磨姫路!$O$3:$O$119,0),2)</f>
        <v>17</v>
      </c>
      <c r="F31" s="13">
        <f t="shared" si="0"/>
        <v>0</v>
      </c>
      <c r="G31" s="19">
        <f>INDEX(播磨姫路!$D$3:$O$119,MATCH($B31&amp;$C31,播磨姫路!$O$3:$O$119,0),4)</f>
        <v>0</v>
      </c>
      <c r="H31" s="20">
        <f>INDEX(播磨姫路!$D$3:$O$119,MATCH($B31&amp;$C31,播磨姫路!$O$3:$O$119,0),5)</f>
        <v>0</v>
      </c>
      <c r="I31" s="13">
        <f t="shared" si="1"/>
        <v>0</v>
      </c>
      <c r="J31" s="58">
        <f t="shared" si="2"/>
        <v>17</v>
      </c>
      <c r="K31" s="59">
        <f t="shared" si="3"/>
        <v>17</v>
      </c>
      <c r="L31" s="13">
        <f t="shared" si="4"/>
        <v>0</v>
      </c>
    </row>
    <row r="32" spans="1:12" x14ac:dyDescent="0.15">
      <c r="A32" s="253" t="s">
        <v>388</v>
      </c>
      <c r="B32" s="253" t="s">
        <v>20</v>
      </c>
      <c r="C32" s="253" t="s">
        <v>366</v>
      </c>
      <c r="D32" s="54">
        <f>INDEX(播磨姫路!$D$3:$O$119,MATCH($B32&amp;$C32,播磨姫路!$O$3:$O$119,0),1)</f>
        <v>0</v>
      </c>
      <c r="E32" s="55">
        <f>INDEX(播磨姫路!$D$3:$O$119,MATCH($B32&amp;$C32,播磨姫路!$O$3:$O$119,0),2)</f>
        <v>0</v>
      </c>
      <c r="F32" s="53">
        <f t="shared" si="0"/>
        <v>0</v>
      </c>
      <c r="G32" s="233">
        <f>INDEX(播磨姫路!$D$3:$O$119,MATCH($B32&amp;$C32,播磨姫路!$O$3:$O$119,0),4)</f>
        <v>60</v>
      </c>
      <c r="H32" s="330">
        <f>INDEX(播磨姫路!$D$3:$O$119,MATCH($B32&amp;$C32,播磨姫路!$O$3:$O$119,0),5)</f>
        <v>55</v>
      </c>
      <c r="I32" s="53">
        <f t="shared" si="1"/>
        <v>5</v>
      </c>
      <c r="J32" s="235">
        <f t="shared" si="2"/>
        <v>60</v>
      </c>
      <c r="K32" s="236">
        <f t="shared" si="3"/>
        <v>55</v>
      </c>
      <c r="L32" s="53">
        <f t="shared" si="4"/>
        <v>5</v>
      </c>
    </row>
    <row r="33" spans="1:12" x14ac:dyDescent="0.15">
      <c r="A33" s="25" t="s">
        <v>246</v>
      </c>
      <c r="B33" s="25" t="s">
        <v>389</v>
      </c>
      <c r="C33" s="25" t="s">
        <v>366</v>
      </c>
      <c r="D33" s="11">
        <f>INDEX(播磨姫路!$D$3:$O$119,MATCH($B33&amp;$C33,播磨姫路!$O$3:$O$119,0),1)</f>
        <v>0</v>
      </c>
      <c r="E33" s="12">
        <f>INDEX(播磨姫路!$D$3:$O$119,MATCH($B33&amp;$C33,播磨姫路!$O$3:$O$119,0),2)</f>
        <v>0</v>
      </c>
      <c r="F33" s="13">
        <f t="shared" si="0"/>
        <v>0</v>
      </c>
      <c r="G33" s="19">
        <f>INDEX(播磨姫路!$D$3:$O$119,MATCH($B33&amp;$C33,播磨姫路!$O$3:$O$119,0),4)</f>
        <v>53</v>
      </c>
      <c r="H33" s="20">
        <f>INDEX(播磨姫路!$D$3:$O$119,MATCH($B33&amp;$C33,播磨姫路!$O$3:$O$119,0),5)</f>
        <v>43</v>
      </c>
      <c r="I33" s="13">
        <f t="shared" si="1"/>
        <v>10</v>
      </c>
      <c r="J33" s="58">
        <f t="shared" si="2"/>
        <v>53</v>
      </c>
      <c r="K33" s="59">
        <f t="shared" si="3"/>
        <v>43</v>
      </c>
      <c r="L33" s="13">
        <f t="shared" si="4"/>
        <v>10</v>
      </c>
    </row>
    <row r="34" spans="1:12" x14ac:dyDescent="0.15">
      <c r="A34" s="25" t="s">
        <v>939</v>
      </c>
      <c r="B34" s="25" t="s">
        <v>940</v>
      </c>
      <c r="C34" s="25" t="s">
        <v>366</v>
      </c>
      <c r="D34" s="11">
        <f>INDEX(播磨姫路!$D$3:$O$119,MATCH($B34&amp;$C34,播磨姫路!$O$3:$O$119,0),1)</f>
        <v>41</v>
      </c>
      <c r="E34" s="12">
        <f>INDEX(播磨姫路!$D$3:$O$119,MATCH($B34&amp;$C34,播磨姫路!$O$3:$O$119,0),2)</f>
        <v>41</v>
      </c>
      <c r="F34" s="13">
        <f t="shared" si="0"/>
        <v>0</v>
      </c>
      <c r="G34" s="19">
        <f>INDEX(播磨姫路!$D$3:$O$119,MATCH($B34&amp;$C34,播磨姫路!$O$3:$O$119,0),4)</f>
        <v>91</v>
      </c>
      <c r="H34" s="20">
        <f>INDEX(播磨姫路!$D$3:$O$119,MATCH($B34&amp;$C34,播磨姫路!$O$3:$O$119,0),5)</f>
        <v>91</v>
      </c>
      <c r="I34" s="13">
        <f t="shared" si="1"/>
        <v>0</v>
      </c>
      <c r="J34" s="58">
        <f t="shared" si="2"/>
        <v>132</v>
      </c>
      <c r="K34" s="59">
        <f t="shared" si="3"/>
        <v>132</v>
      </c>
      <c r="L34" s="13">
        <f t="shared" si="4"/>
        <v>0</v>
      </c>
    </row>
    <row r="35" spans="1:12" x14ac:dyDescent="0.15">
      <c r="A35" s="25" t="s">
        <v>393</v>
      </c>
      <c r="B35" s="25" t="s">
        <v>21</v>
      </c>
      <c r="C35" s="25" t="s">
        <v>366</v>
      </c>
      <c r="D35" s="11">
        <f>INDEX(播磨姫路!$D$3:$O$119,MATCH($B35&amp;$C35,播磨姫路!$O$3:$O$119,0),1)</f>
        <v>0</v>
      </c>
      <c r="E35" s="12">
        <f>INDEX(播磨姫路!$D$3:$O$119,MATCH($B35&amp;$C35,播磨姫路!$O$3:$O$119,0),2)</f>
        <v>0</v>
      </c>
      <c r="F35" s="13">
        <f t="shared" si="0"/>
        <v>0</v>
      </c>
      <c r="G35" s="19">
        <f>INDEX(播磨姫路!$D$3:$O$119,MATCH($B35&amp;$C35,播磨姫路!$O$3:$O$119,0),4)</f>
        <v>60</v>
      </c>
      <c r="H35" s="20">
        <f>INDEX(播磨姫路!$D$3:$O$119,MATCH($B35&amp;$C35,播磨姫路!$O$3:$O$119,0),5)</f>
        <v>60</v>
      </c>
      <c r="I35" s="13">
        <f t="shared" si="1"/>
        <v>0</v>
      </c>
      <c r="J35" s="58">
        <f t="shared" si="2"/>
        <v>60</v>
      </c>
      <c r="K35" s="59">
        <f t="shared" si="3"/>
        <v>60</v>
      </c>
      <c r="L35" s="13">
        <f t="shared" si="4"/>
        <v>0</v>
      </c>
    </row>
    <row r="36" spans="1:12" x14ac:dyDescent="0.15">
      <c r="A36" s="25" t="s">
        <v>396</v>
      </c>
      <c r="B36" s="25" t="s">
        <v>866</v>
      </c>
      <c r="C36" s="25" t="s">
        <v>366</v>
      </c>
      <c r="D36" s="318">
        <f>INDEX(播磨姫路!$D$3:$O$119,MATCH($B36&amp;$C36,播磨姫路!$O$3:$O$119,0),1)</f>
        <v>0</v>
      </c>
      <c r="E36" s="319">
        <f>INDEX(播磨姫路!$D$3:$O$119,MATCH($B36&amp;$C36,播磨姫路!$O$3:$O$119,0),2)</f>
        <v>0</v>
      </c>
      <c r="F36" s="13">
        <f t="shared" si="0"/>
        <v>0</v>
      </c>
      <c r="G36" s="19">
        <f>INDEX(播磨姫路!$D$3:$O$119,MATCH($B36&amp;$C36,播磨姫路!$O$3:$O$119,0),4)</f>
        <v>53</v>
      </c>
      <c r="H36" s="20">
        <f>INDEX(播磨姫路!$D$3:$O$119,MATCH($B36&amp;$C36,播磨姫路!$O$3:$O$119,0),5)</f>
        <v>53</v>
      </c>
      <c r="I36" s="13">
        <f t="shared" si="1"/>
        <v>0</v>
      </c>
      <c r="J36" s="58">
        <f t="shared" si="2"/>
        <v>53</v>
      </c>
      <c r="K36" s="59">
        <f t="shared" si="3"/>
        <v>53</v>
      </c>
      <c r="L36" s="13">
        <f t="shared" si="4"/>
        <v>0</v>
      </c>
    </row>
    <row r="37" spans="1:12" x14ac:dyDescent="0.15">
      <c r="A37" s="25" t="s">
        <v>398</v>
      </c>
      <c r="B37" s="25" t="s">
        <v>399</v>
      </c>
      <c r="C37" s="25" t="s">
        <v>366</v>
      </c>
      <c r="D37" s="11">
        <f>INDEX(播磨姫路!$D$3:$O$119,MATCH($B37&amp;$C37,播磨姫路!$O$3:$O$119,0),1)</f>
        <v>37</v>
      </c>
      <c r="E37" s="12">
        <f>INDEX(播磨姫路!$D$3:$O$119,MATCH($B37&amp;$C37,播磨姫路!$O$3:$O$119,0),2)</f>
        <v>25</v>
      </c>
      <c r="F37" s="13">
        <f t="shared" si="0"/>
        <v>12</v>
      </c>
      <c r="G37" s="19">
        <f>INDEX(播磨姫路!$D$3:$O$119,MATCH($B37&amp;$C37,播磨姫路!$O$3:$O$119,0),4)</f>
        <v>71</v>
      </c>
      <c r="H37" s="20">
        <f>INDEX(播磨姫路!$D$3:$O$119,MATCH($B37&amp;$C37,播磨姫路!$O$3:$O$119,0),5)</f>
        <v>36</v>
      </c>
      <c r="I37" s="13">
        <f t="shared" si="1"/>
        <v>35</v>
      </c>
      <c r="J37" s="58">
        <f t="shared" si="2"/>
        <v>108</v>
      </c>
      <c r="K37" s="59">
        <f t="shared" si="3"/>
        <v>61</v>
      </c>
      <c r="L37" s="13">
        <f t="shared" si="4"/>
        <v>47</v>
      </c>
    </row>
    <row r="38" spans="1:12" s="223" customFormat="1" x14ac:dyDescent="0.15">
      <c r="A38" s="25" t="s">
        <v>400</v>
      </c>
      <c r="B38" s="25" t="s">
        <v>23</v>
      </c>
      <c r="C38" s="25" t="s">
        <v>366</v>
      </c>
      <c r="D38" s="11">
        <f>INDEX(播磨姫路!$D$3:$O$119,MATCH($B38&amp;$C38,播磨姫路!$O$3:$O$119,0),1)</f>
        <v>50</v>
      </c>
      <c r="E38" s="12">
        <f>INDEX(播磨姫路!$D$3:$O$119,MATCH($B38&amp;$C38,播磨姫路!$O$3:$O$119,0),2)</f>
        <v>49</v>
      </c>
      <c r="F38" s="13">
        <f t="shared" si="0"/>
        <v>1</v>
      </c>
      <c r="G38" s="19">
        <f>INDEX(播磨姫路!$D$3:$O$119,MATCH($B38&amp;$C38,播磨姫路!$O$3:$O$119,0),4)</f>
        <v>0</v>
      </c>
      <c r="H38" s="20">
        <f>INDEX(播磨姫路!$D$3:$O$119,MATCH($B38&amp;$C38,播磨姫路!$O$3:$O$119,0),5)</f>
        <v>0</v>
      </c>
      <c r="I38" s="13">
        <f t="shared" si="1"/>
        <v>0</v>
      </c>
      <c r="J38" s="58">
        <f t="shared" si="2"/>
        <v>50</v>
      </c>
      <c r="K38" s="59">
        <f t="shared" si="3"/>
        <v>49</v>
      </c>
      <c r="L38" s="13">
        <f t="shared" si="4"/>
        <v>1</v>
      </c>
    </row>
    <row r="39" spans="1:12" s="223" customFormat="1" x14ac:dyDescent="0.15">
      <c r="A39" s="25" t="s">
        <v>402</v>
      </c>
      <c r="B39" s="25" t="s">
        <v>25</v>
      </c>
      <c r="C39" s="25" t="s">
        <v>366</v>
      </c>
      <c r="D39" s="11">
        <f>INDEX(播磨姫路!$D$3:$O$119,MATCH($B39&amp;$C39,播磨姫路!$O$3:$O$119,0),1)</f>
        <v>0</v>
      </c>
      <c r="E39" s="12">
        <f>INDEX(播磨姫路!$D$3:$O$119,MATCH($B39&amp;$C39,播磨姫路!$O$3:$O$119,0),2)</f>
        <v>0</v>
      </c>
      <c r="F39" s="13">
        <f t="shared" si="0"/>
        <v>0</v>
      </c>
      <c r="G39" s="19">
        <f>INDEX(播磨姫路!$D$3:$O$119,MATCH($B39&amp;$C39,播磨姫路!$O$3:$O$119,0),4)</f>
        <v>114</v>
      </c>
      <c r="H39" s="20">
        <f>INDEX(播磨姫路!$D$3:$O$119,MATCH($B39&amp;$C39,播磨姫路!$O$3:$O$119,0),5)</f>
        <v>80</v>
      </c>
      <c r="I39" s="13">
        <f t="shared" si="1"/>
        <v>34</v>
      </c>
      <c r="J39" s="58">
        <f t="shared" si="2"/>
        <v>114</v>
      </c>
      <c r="K39" s="59">
        <f t="shared" si="3"/>
        <v>80</v>
      </c>
      <c r="L39" s="13">
        <f t="shared" si="4"/>
        <v>34</v>
      </c>
    </row>
    <row r="40" spans="1:12" s="223" customFormat="1" x14ac:dyDescent="0.15">
      <c r="A40" s="25" t="s">
        <v>403</v>
      </c>
      <c r="B40" s="25" t="s">
        <v>404</v>
      </c>
      <c r="C40" s="25" t="s">
        <v>366</v>
      </c>
      <c r="D40" s="11">
        <f>INDEX(播磨姫路!$D$3:$O$119,MATCH($B40&amp;$C40,播磨姫路!$O$3:$O$119,0),1)</f>
        <v>35</v>
      </c>
      <c r="E40" s="12">
        <f>INDEX(播磨姫路!$D$3:$O$119,MATCH($B40&amp;$C40,播磨姫路!$O$3:$O$119,0),2)</f>
        <v>35</v>
      </c>
      <c r="F40" s="13">
        <f t="shared" si="0"/>
        <v>0</v>
      </c>
      <c r="G40" s="19">
        <f>INDEX(播磨姫路!$D$3:$O$119,MATCH($B40&amp;$C40,播磨姫路!$O$3:$O$119,0),4)</f>
        <v>0</v>
      </c>
      <c r="H40" s="20">
        <f>INDEX(播磨姫路!$D$3:$O$119,MATCH($B40&amp;$C40,播磨姫路!$O$3:$O$119,0),5)</f>
        <v>0</v>
      </c>
      <c r="I40" s="13">
        <f t="shared" si="1"/>
        <v>0</v>
      </c>
      <c r="J40" s="58">
        <f t="shared" si="2"/>
        <v>35</v>
      </c>
      <c r="K40" s="59">
        <f t="shared" si="3"/>
        <v>35</v>
      </c>
      <c r="L40" s="13">
        <f t="shared" si="4"/>
        <v>0</v>
      </c>
    </row>
    <row r="41" spans="1:12" x14ac:dyDescent="0.15">
      <c r="A41" s="25" t="s">
        <v>406</v>
      </c>
      <c r="B41" s="25" t="s">
        <v>407</v>
      </c>
      <c r="C41" s="25" t="s">
        <v>366</v>
      </c>
      <c r="D41" s="318">
        <f>INDEX(播磨姫路!$D$3:$O$119,MATCH($B41&amp;$C41,播磨姫路!$O$3:$O$119,0),1)</f>
        <v>0</v>
      </c>
      <c r="E41" s="319">
        <f>INDEX(播磨姫路!$D$3:$O$119,MATCH($B41&amp;$C41,播磨姫路!$O$3:$O$119,0),2)</f>
        <v>0</v>
      </c>
      <c r="F41" s="13">
        <f t="shared" si="0"/>
        <v>0</v>
      </c>
      <c r="G41" s="19">
        <f>INDEX(播磨姫路!$D$3:$O$119,MATCH($B41&amp;$C41,播磨姫路!$O$3:$O$119,0),4)</f>
        <v>35</v>
      </c>
      <c r="H41" s="20">
        <f>INDEX(播磨姫路!$D$3:$O$119,MATCH($B41&amp;$C41,播磨姫路!$O$3:$O$119,0),5)</f>
        <v>0</v>
      </c>
      <c r="I41" s="13">
        <f t="shared" si="1"/>
        <v>35</v>
      </c>
      <c r="J41" s="58">
        <f t="shared" si="2"/>
        <v>35</v>
      </c>
      <c r="K41" s="59">
        <f t="shared" si="3"/>
        <v>0</v>
      </c>
      <c r="L41" s="13">
        <f t="shared" si="4"/>
        <v>35</v>
      </c>
    </row>
    <row r="42" spans="1:12" x14ac:dyDescent="0.15">
      <c r="A42" s="25" t="s">
        <v>410</v>
      </c>
      <c r="B42" s="25" t="s">
        <v>29</v>
      </c>
      <c r="C42" s="25" t="s">
        <v>366</v>
      </c>
      <c r="D42" s="11">
        <f>INDEX(播磨姫路!$D$3:$O$119,MATCH($B42&amp;$C42,播磨姫路!$O$3:$O$119,0),1)</f>
        <v>0</v>
      </c>
      <c r="E42" s="12">
        <f>INDEX(播磨姫路!$D$3:$O$119,MATCH($B42&amp;$C42,播磨姫路!$O$3:$O$119,0),2)</f>
        <v>0</v>
      </c>
      <c r="F42" s="13">
        <f t="shared" si="0"/>
        <v>0</v>
      </c>
      <c r="G42" s="19">
        <f>INDEX(播磨姫路!$D$3:$O$119,MATCH($B42&amp;$C42,播磨姫路!$O$3:$O$119,0),4)</f>
        <v>43</v>
      </c>
      <c r="H42" s="20">
        <f>INDEX(播磨姫路!$D$3:$O$119,MATCH($B42&amp;$C42,播磨姫路!$O$3:$O$119,0),5)</f>
        <v>43</v>
      </c>
      <c r="I42" s="13">
        <f t="shared" si="1"/>
        <v>0</v>
      </c>
      <c r="J42" s="58">
        <f t="shared" ref="J42:J45" si="5">D42+G42</f>
        <v>43</v>
      </c>
      <c r="K42" s="59">
        <f t="shared" ref="K42:K45" si="6">E42+H42</f>
        <v>43</v>
      </c>
      <c r="L42" s="13">
        <f t="shared" ref="L42:L45" si="7">J42-K42</f>
        <v>0</v>
      </c>
    </row>
    <row r="43" spans="1:12" x14ac:dyDescent="0.15">
      <c r="A43" s="25" t="s">
        <v>416</v>
      </c>
      <c r="B43" s="25" t="s">
        <v>153</v>
      </c>
      <c r="C43" s="25" t="s">
        <v>366</v>
      </c>
      <c r="D43" s="11">
        <f>INDEX(播磨姫路!$D$3:$O$119,MATCH($B43&amp;$C43,播磨姫路!$O$3:$O$119,0),1)</f>
        <v>19</v>
      </c>
      <c r="E43" s="12">
        <f>INDEX(播磨姫路!$D$3:$O$119,MATCH($B43&amp;$C43,播磨姫路!$O$3:$O$119,0),2)</f>
        <v>18</v>
      </c>
      <c r="F43" s="13">
        <f t="shared" si="0"/>
        <v>1</v>
      </c>
      <c r="G43" s="19">
        <f>INDEX(播磨姫路!$D$3:$O$119,MATCH($B43&amp;$C43,播磨姫路!$O$3:$O$119,0),4)</f>
        <v>0</v>
      </c>
      <c r="H43" s="20">
        <f>INDEX(播磨姫路!$D$3:$O$119,MATCH($B43&amp;$C43,播磨姫路!$O$3:$O$119,0),5)</f>
        <v>0</v>
      </c>
      <c r="I43" s="13">
        <f t="shared" si="1"/>
        <v>0</v>
      </c>
      <c r="J43" s="58">
        <f t="shared" si="5"/>
        <v>19</v>
      </c>
      <c r="K43" s="59">
        <f t="shared" si="6"/>
        <v>18</v>
      </c>
      <c r="L43" s="13">
        <f t="shared" si="7"/>
        <v>1</v>
      </c>
    </row>
    <row r="44" spans="1:12" x14ac:dyDescent="0.15">
      <c r="A44" s="25" t="s">
        <v>388</v>
      </c>
      <c r="B44" s="25" t="s">
        <v>20</v>
      </c>
      <c r="C44" s="25" t="s">
        <v>554</v>
      </c>
      <c r="D44" s="11">
        <f>INDEX(播磨姫路!$D$3:$O$119,MATCH($B44&amp;$C44,播磨姫路!$O$3:$O$119,0),1)</f>
        <v>0</v>
      </c>
      <c r="E44" s="12">
        <f>INDEX(播磨姫路!$D$3:$O$119,MATCH($B44&amp;$C44,播磨姫路!$O$3:$O$119,0),2)</f>
        <v>0</v>
      </c>
      <c r="F44" s="13">
        <f t="shared" si="0"/>
        <v>0</v>
      </c>
      <c r="G44" s="322">
        <f>INDEX(播磨姫路!$D$3:$O$119,MATCH($B44&amp;$C44,播磨姫路!$O$3:$O$119,0),4)</f>
        <v>16</v>
      </c>
      <c r="H44" s="323">
        <f>INDEX(播磨姫路!$D$3:$O$119,MATCH($B44&amp;$C44,播磨姫路!$O$3:$O$119,0),5)</f>
        <v>0</v>
      </c>
      <c r="I44" s="13">
        <f t="shared" si="1"/>
        <v>16</v>
      </c>
      <c r="J44" s="58">
        <f t="shared" si="5"/>
        <v>16</v>
      </c>
      <c r="K44" s="59">
        <f t="shared" si="6"/>
        <v>0</v>
      </c>
      <c r="L44" s="13">
        <f t="shared" si="7"/>
        <v>16</v>
      </c>
    </row>
    <row r="45" spans="1:12" s="223" customFormat="1" x14ac:dyDescent="0.15">
      <c r="A45" s="326" t="s">
        <v>246</v>
      </c>
      <c r="B45" s="326" t="s">
        <v>389</v>
      </c>
      <c r="C45" s="326" t="s">
        <v>554</v>
      </c>
      <c r="D45" s="318">
        <f>INDEX(播磨姫路!$D$3:$O$119,MATCH($B45&amp;$C45,播磨姫路!$O$3:$O$119,0),1)</f>
        <v>44</v>
      </c>
      <c r="E45" s="319">
        <f>INDEX(播磨姫路!$D$3:$O$119,MATCH($B45&amp;$C45,播磨姫路!$O$3:$O$119,0),2)</f>
        <v>0</v>
      </c>
      <c r="F45" s="327">
        <f t="shared" si="0"/>
        <v>44</v>
      </c>
      <c r="G45" s="322">
        <f>INDEX(播磨姫路!$D$3:$O$119,MATCH($B45&amp;$C45,播磨姫路!$O$3:$O$119,0),4)</f>
        <v>0</v>
      </c>
      <c r="H45" s="323">
        <f>INDEX(播磨姫路!$D$3:$O$119,MATCH($B45&amp;$C45,播磨姫路!$O$3:$O$119,0),5)</f>
        <v>0</v>
      </c>
      <c r="I45" s="327">
        <f t="shared" si="1"/>
        <v>0</v>
      </c>
      <c r="J45" s="328">
        <f t="shared" si="5"/>
        <v>44</v>
      </c>
      <c r="K45" s="329">
        <f t="shared" si="6"/>
        <v>0</v>
      </c>
      <c r="L45" s="327">
        <f t="shared" si="7"/>
        <v>44</v>
      </c>
    </row>
    <row r="46" spans="1:12" x14ac:dyDescent="0.15">
      <c r="A46" s="26" t="s">
        <v>408</v>
      </c>
      <c r="B46" s="26" t="s">
        <v>27</v>
      </c>
      <c r="C46" s="26" t="s">
        <v>554</v>
      </c>
      <c r="D46" s="14">
        <f>INDEX(播磨姫路!$D$3:$O$119,MATCH($B46&amp;$C46,播磨姫路!$O$3:$O$119,0),1)</f>
        <v>52</v>
      </c>
      <c r="E46" s="15">
        <f>INDEX(播磨姫路!$D$3:$O$119,MATCH($B46&amp;$C46,播磨姫路!$O$3:$O$119,0),2)</f>
        <v>52</v>
      </c>
      <c r="F46" s="16">
        <f t="shared" si="0"/>
        <v>0</v>
      </c>
      <c r="G46" s="21">
        <f>INDEX(播磨姫路!$D$3:$O$119,MATCH($B46&amp;$C46,播磨姫路!$O$3:$O$119,0),4)</f>
        <v>0</v>
      </c>
      <c r="H46" s="22">
        <f>INDEX(播磨姫路!$D$3:$O$119,MATCH($B46&amp;$C46,播磨姫路!$O$3:$O$119,0),5)</f>
        <v>0</v>
      </c>
      <c r="I46" s="16">
        <f t="shared" si="1"/>
        <v>0</v>
      </c>
      <c r="J46" s="60">
        <f t="shared" si="2"/>
        <v>52</v>
      </c>
      <c r="K46" s="61">
        <f t="shared" si="3"/>
        <v>52</v>
      </c>
      <c r="L46" s="16">
        <f t="shared" si="4"/>
        <v>0</v>
      </c>
    </row>
    <row r="48" spans="1:12" x14ac:dyDescent="0.15">
      <c r="C48" s="1" t="s">
        <v>203</v>
      </c>
    </row>
    <row r="49" spans="3:12" x14ac:dyDescent="0.15">
      <c r="C49" s="410" t="s">
        <v>131</v>
      </c>
      <c r="D49" s="417" t="s">
        <v>137</v>
      </c>
      <c r="E49" s="417"/>
      <c r="F49" s="417"/>
      <c r="G49" s="415" t="s">
        <v>138</v>
      </c>
      <c r="H49" s="415"/>
      <c r="I49" s="415"/>
      <c r="J49" s="418" t="s">
        <v>139</v>
      </c>
      <c r="K49" s="419"/>
      <c r="L49" s="420"/>
    </row>
    <row r="50" spans="3:12" x14ac:dyDescent="0.15">
      <c r="C50" s="410"/>
      <c r="D50" s="2" t="s">
        <v>136</v>
      </c>
      <c r="E50" s="3" t="s">
        <v>846</v>
      </c>
      <c r="F50" s="36" t="s">
        <v>847</v>
      </c>
      <c r="G50" s="6" t="s">
        <v>136</v>
      </c>
      <c r="H50" s="7" t="s">
        <v>846</v>
      </c>
      <c r="I50" s="36" t="s">
        <v>847</v>
      </c>
      <c r="J50" s="4" t="s">
        <v>136</v>
      </c>
      <c r="K50" s="5" t="s">
        <v>846</v>
      </c>
      <c r="L50" s="36" t="s">
        <v>847</v>
      </c>
    </row>
    <row r="51" spans="3:12" x14ac:dyDescent="0.15">
      <c r="C51" s="39" t="s">
        <v>132</v>
      </c>
      <c r="D51" s="80">
        <f t="shared" ref="D51:D56" si="8">SUMIF($C$3:$C$46,C51,$D$3:$D$46)</f>
        <v>172</v>
      </c>
      <c r="E51" s="81">
        <f t="shared" ref="E51:E56" si="9">SUMIF($C$3:$C$46,C51,$E$3:$E$46)</f>
        <v>109</v>
      </c>
      <c r="F51" s="47">
        <f>D51-E51</f>
        <v>63</v>
      </c>
      <c r="G51" s="72">
        <f t="shared" ref="G51:G56" si="10">SUMIF($C$3:$C$46,C51,$G$3:$G$46)</f>
        <v>0</v>
      </c>
      <c r="H51" s="73">
        <f t="shared" ref="H51:H56" si="11">SUMIF($C$3:$C$46,C51,$H$3:$H$46)</f>
        <v>0</v>
      </c>
      <c r="I51" s="47">
        <f>G51-H51</f>
        <v>0</v>
      </c>
      <c r="J51" s="64">
        <f t="shared" ref="J51:J56" si="12">D51+G51</f>
        <v>172</v>
      </c>
      <c r="K51" s="65">
        <f t="shared" ref="K51:K56" si="13">E51+H51</f>
        <v>109</v>
      </c>
      <c r="L51" s="47">
        <f t="shared" ref="L51:L56" si="14">J51-K51</f>
        <v>63</v>
      </c>
    </row>
    <row r="52" spans="3:12" x14ac:dyDescent="0.15">
      <c r="C52" s="28" t="s">
        <v>133</v>
      </c>
      <c r="D52" s="82">
        <f t="shared" si="8"/>
        <v>970</v>
      </c>
      <c r="E52" s="83">
        <f t="shared" si="9"/>
        <v>935</v>
      </c>
      <c r="F52" s="48">
        <f t="shared" ref="F52:F56" si="15">D52-E52</f>
        <v>35</v>
      </c>
      <c r="G52" s="74">
        <f t="shared" si="10"/>
        <v>0</v>
      </c>
      <c r="H52" s="75">
        <f t="shared" si="11"/>
        <v>0</v>
      </c>
      <c r="I52" s="48">
        <f t="shared" ref="I52:I56" si="16">G52-H52</f>
        <v>0</v>
      </c>
      <c r="J52" s="66">
        <f t="shared" si="12"/>
        <v>970</v>
      </c>
      <c r="K52" s="67">
        <f t="shared" si="13"/>
        <v>935</v>
      </c>
      <c r="L52" s="48">
        <f t="shared" si="14"/>
        <v>35</v>
      </c>
    </row>
    <row r="53" spans="3:12" x14ac:dyDescent="0.15">
      <c r="C53" s="28" t="s">
        <v>142</v>
      </c>
      <c r="D53" s="82">
        <f t="shared" si="8"/>
        <v>579</v>
      </c>
      <c r="E53" s="83">
        <f t="shared" si="9"/>
        <v>495</v>
      </c>
      <c r="F53" s="48">
        <f t="shared" si="15"/>
        <v>84</v>
      </c>
      <c r="G53" s="74">
        <f t="shared" si="10"/>
        <v>8</v>
      </c>
      <c r="H53" s="75">
        <f t="shared" si="11"/>
        <v>8</v>
      </c>
      <c r="I53" s="48">
        <f t="shared" si="16"/>
        <v>0</v>
      </c>
      <c r="J53" s="66">
        <f t="shared" si="12"/>
        <v>587</v>
      </c>
      <c r="K53" s="67">
        <f t="shared" si="13"/>
        <v>503</v>
      </c>
      <c r="L53" s="48">
        <f t="shared" si="14"/>
        <v>84</v>
      </c>
    </row>
    <row r="54" spans="3:12" x14ac:dyDescent="0.15">
      <c r="C54" s="28" t="s">
        <v>134</v>
      </c>
      <c r="D54" s="82">
        <f t="shared" si="8"/>
        <v>182</v>
      </c>
      <c r="E54" s="83">
        <f t="shared" si="9"/>
        <v>168</v>
      </c>
      <c r="F54" s="48">
        <f t="shared" si="15"/>
        <v>14</v>
      </c>
      <c r="G54" s="74">
        <f t="shared" si="10"/>
        <v>580</v>
      </c>
      <c r="H54" s="75">
        <f t="shared" si="11"/>
        <v>461</v>
      </c>
      <c r="I54" s="48">
        <f t="shared" si="16"/>
        <v>119</v>
      </c>
      <c r="J54" s="66">
        <f t="shared" si="12"/>
        <v>762</v>
      </c>
      <c r="K54" s="67">
        <f t="shared" si="13"/>
        <v>629</v>
      </c>
      <c r="L54" s="48">
        <f t="shared" si="14"/>
        <v>133</v>
      </c>
    </row>
    <row r="55" spans="3:12" x14ac:dyDescent="0.15">
      <c r="C55" s="28" t="s">
        <v>141</v>
      </c>
      <c r="D55" s="82">
        <f t="shared" si="8"/>
        <v>96</v>
      </c>
      <c r="E55" s="83">
        <f t="shared" si="9"/>
        <v>52</v>
      </c>
      <c r="F55" s="48">
        <f t="shared" si="15"/>
        <v>44</v>
      </c>
      <c r="G55" s="74">
        <f t="shared" si="10"/>
        <v>16</v>
      </c>
      <c r="H55" s="75">
        <f t="shared" si="11"/>
        <v>0</v>
      </c>
      <c r="I55" s="48">
        <f t="shared" si="16"/>
        <v>16</v>
      </c>
      <c r="J55" s="66">
        <f t="shared" si="12"/>
        <v>112</v>
      </c>
      <c r="K55" s="67">
        <f t="shared" si="13"/>
        <v>52</v>
      </c>
      <c r="L55" s="48">
        <f t="shared" si="14"/>
        <v>60</v>
      </c>
    </row>
    <row r="56" spans="3:12" ht="19.5" thickBot="1" x14ac:dyDescent="0.2">
      <c r="C56" s="40" t="s">
        <v>135</v>
      </c>
      <c r="D56" s="84">
        <f t="shared" si="8"/>
        <v>0</v>
      </c>
      <c r="E56" s="85">
        <f t="shared" si="9"/>
        <v>0</v>
      </c>
      <c r="F56" s="49">
        <f t="shared" si="15"/>
        <v>0</v>
      </c>
      <c r="G56" s="76">
        <f t="shared" si="10"/>
        <v>0</v>
      </c>
      <c r="H56" s="77">
        <f t="shared" si="11"/>
        <v>0</v>
      </c>
      <c r="I56" s="49">
        <f t="shared" si="16"/>
        <v>0</v>
      </c>
      <c r="J56" s="68">
        <f t="shared" si="12"/>
        <v>0</v>
      </c>
      <c r="K56" s="69">
        <f t="shared" si="13"/>
        <v>0</v>
      </c>
      <c r="L56" s="49">
        <f t="shared" si="14"/>
        <v>0</v>
      </c>
    </row>
    <row r="57" spans="3:12" ht="19.5" thickTop="1" x14ac:dyDescent="0.15">
      <c r="C57" s="46" t="s">
        <v>204</v>
      </c>
      <c r="D57" s="92">
        <f>SUM(D51:D56)</f>
        <v>1999</v>
      </c>
      <c r="E57" s="93">
        <f t="shared" ref="E57:L57" si="17">SUM(E51:E56)</f>
        <v>1759</v>
      </c>
      <c r="F57" s="51">
        <f t="shared" si="17"/>
        <v>240</v>
      </c>
      <c r="G57" s="90">
        <f t="shared" si="17"/>
        <v>604</v>
      </c>
      <c r="H57" s="91">
        <f t="shared" si="17"/>
        <v>469</v>
      </c>
      <c r="I57" s="51">
        <f t="shared" si="17"/>
        <v>135</v>
      </c>
      <c r="J57" s="88">
        <f t="shared" si="17"/>
        <v>2603</v>
      </c>
      <c r="K57" s="89">
        <f t="shared" si="17"/>
        <v>2228</v>
      </c>
      <c r="L57" s="51">
        <f t="shared" si="17"/>
        <v>375</v>
      </c>
    </row>
  </sheetData>
  <autoFilter ref="A2:L2" xr:uid="{E17505C8-2237-4285-9DCE-D5741F3436EA}"/>
  <mergeCells count="7">
    <mergeCell ref="D1:F1"/>
    <mergeCell ref="G1:I1"/>
    <mergeCell ref="J1:L1"/>
    <mergeCell ref="C49:C50"/>
    <mergeCell ref="D49:F49"/>
    <mergeCell ref="G49:I49"/>
    <mergeCell ref="J49:L49"/>
  </mergeCells>
  <phoneticPr fontId="1"/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0AD94-E33D-4464-98CC-EB671FAA1DBC}">
  <sheetPr>
    <tabColor rgb="FFFFC000"/>
  </sheetPr>
  <dimension ref="A1:L29"/>
  <sheetViews>
    <sheetView showGridLines="0" view="pageBreakPreview" zoomScale="85" zoomScaleNormal="70" zoomScaleSheetLayoutView="85" workbookViewId="0">
      <pane ySplit="3" topLeftCell="A4" activePane="bottomLeft" state="frozen"/>
      <selection activeCell="M1" sqref="M1:N1048576"/>
      <selection pane="bottomLeft" activeCell="A2" sqref="A2"/>
    </sheetView>
  </sheetViews>
  <sheetFormatPr defaultRowHeight="18.75" x14ac:dyDescent="0.15"/>
  <cols>
    <col min="1" max="1" width="9.75" style="1" customWidth="1"/>
    <col min="2" max="2" width="37.25" style="1" customWidth="1"/>
    <col min="3" max="3" width="14.375" style="1" customWidth="1"/>
    <col min="4" max="12" width="8.875" style="1" customWidth="1"/>
    <col min="13" max="16384" width="9" style="1"/>
  </cols>
  <sheetData>
    <row r="1" spans="1:12" x14ac:dyDescent="0.15">
      <c r="A1" s="1" t="s">
        <v>214</v>
      </c>
      <c r="D1" s="417" t="s">
        <v>137</v>
      </c>
      <c r="E1" s="417"/>
      <c r="F1" s="417"/>
      <c r="G1" s="415" t="s">
        <v>138</v>
      </c>
      <c r="H1" s="415"/>
      <c r="I1" s="415"/>
      <c r="J1" s="416" t="s">
        <v>140</v>
      </c>
      <c r="K1" s="416"/>
      <c r="L1" s="416"/>
    </row>
    <row r="2" spans="1:12" x14ac:dyDescent="0.15">
      <c r="A2" s="260" t="s">
        <v>129</v>
      </c>
      <c r="B2" s="23" t="s">
        <v>130</v>
      </c>
      <c r="C2" s="260" t="s">
        <v>131</v>
      </c>
      <c r="D2" s="261" t="s">
        <v>136</v>
      </c>
      <c r="E2" s="262" t="s">
        <v>846</v>
      </c>
      <c r="F2" s="95" t="s">
        <v>847</v>
      </c>
      <c r="G2" s="6" t="s">
        <v>136</v>
      </c>
      <c r="H2" s="7" t="s">
        <v>846</v>
      </c>
      <c r="I2" s="265" t="s">
        <v>847</v>
      </c>
      <c r="J2" s="96" t="s">
        <v>136</v>
      </c>
      <c r="K2" s="264" t="s">
        <v>846</v>
      </c>
      <c r="L2" s="265" t="s">
        <v>847</v>
      </c>
    </row>
    <row r="3" spans="1:12" x14ac:dyDescent="0.15">
      <c r="A3" s="24" t="s">
        <v>385</v>
      </c>
      <c r="B3" s="24" t="s">
        <v>340</v>
      </c>
      <c r="C3" s="24" t="s">
        <v>360</v>
      </c>
      <c r="D3" s="8">
        <v>26</v>
      </c>
      <c r="E3" s="9">
        <v>24</v>
      </c>
      <c r="F3" s="10">
        <f t="shared" ref="F3:F18" si="0">D3-E3</f>
        <v>2</v>
      </c>
      <c r="G3" s="17">
        <v>0</v>
      </c>
      <c r="H3" s="18">
        <v>0</v>
      </c>
      <c r="I3" s="10">
        <f t="shared" ref="I3:I18" si="1">G3-H3</f>
        <v>0</v>
      </c>
      <c r="J3" s="56">
        <f t="shared" ref="J3:J18" si="2">D3+G3</f>
        <v>26</v>
      </c>
      <c r="K3" s="57">
        <f t="shared" ref="K3:K18" si="3">E3+H3</f>
        <v>24</v>
      </c>
      <c r="L3" s="10">
        <f t="shared" ref="L3:L18" si="4">J3-K3</f>
        <v>2</v>
      </c>
    </row>
    <row r="4" spans="1:12" x14ac:dyDescent="0.15">
      <c r="A4" s="25" t="s">
        <v>381</v>
      </c>
      <c r="B4" s="25" t="s">
        <v>341</v>
      </c>
      <c r="C4" s="25" t="s">
        <v>367</v>
      </c>
      <c r="D4" s="11">
        <v>104</v>
      </c>
      <c r="E4" s="12">
        <v>86</v>
      </c>
      <c r="F4" s="13">
        <f t="shared" si="0"/>
        <v>18</v>
      </c>
      <c r="G4" s="19">
        <v>0</v>
      </c>
      <c r="H4" s="20">
        <v>0</v>
      </c>
      <c r="I4" s="13">
        <f t="shared" si="1"/>
        <v>0</v>
      </c>
      <c r="J4" s="58">
        <f t="shared" si="2"/>
        <v>104</v>
      </c>
      <c r="K4" s="59">
        <f t="shared" si="3"/>
        <v>86</v>
      </c>
      <c r="L4" s="13">
        <f t="shared" si="4"/>
        <v>18</v>
      </c>
    </row>
    <row r="5" spans="1:12" x14ac:dyDescent="0.15">
      <c r="A5" s="25" t="s">
        <v>382</v>
      </c>
      <c r="B5" s="25" t="s">
        <v>17</v>
      </c>
      <c r="C5" s="25" t="s">
        <v>367</v>
      </c>
      <c r="D5" s="11">
        <v>180</v>
      </c>
      <c r="E5" s="12">
        <v>144</v>
      </c>
      <c r="F5" s="13">
        <f t="shared" si="0"/>
        <v>36</v>
      </c>
      <c r="G5" s="19">
        <v>0</v>
      </c>
      <c r="H5" s="20">
        <v>0</v>
      </c>
      <c r="I5" s="13">
        <f t="shared" si="1"/>
        <v>0</v>
      </c>
      <c r="J5" s="58">
        <f t="shared" si="2"/>
        <v>180</v>
      </c>
      <c r="K5" s="59">
        <f t="shared" si="3"/>
        <v>144</v>
      </c>
      <c r="L5" s="13">
        <f t="shared" si="4"/>
        <v>36</v>
      </c>
    </row>
    <row r="6" spans="1:12" x14ac:dyDescent="0.15">
      <c r="A6" s="224" t="s">
        <v>385</v>
      </c>
      <c r="B6" s="224" t="s">
        <v>340</v>
      </c>
      <c r="C6" s="25" t="s">
        <v>367</v>
      </c>
      <c r="D6" s="226">
        <v>441</v>
      </c>
      <c r="E6" s="227">
        <v>410</v>
      </c>
      <c r="F6" s="228">
        <f t="shared" si="0"/>
        <v>31</v>
      </c>
      <c r="G6" s="229">
        <v>0</v>
      </c>
      <c r="H6" s="230">
        <v>0</v>
      </c>
      <c r="I6" s="228">
        <f t="shared" si="1"/>
        <v>0</v>
      </c>
      <c r="J6" s="231">
        <f t="shared" si="2"/>
        <v>441</v>
      </c>
      <c r="K6" s="232">
        <f t="shared" si="3"/>
        <v>410</v>
      </c>
      <c r="L6" s="228">
        <f t="shared" si="4"/>
        <v>31</v>
      </c>
    </row>
    <row r="7" spans="1:12" x14ac:dyDescent="0.15">
      <c r="A7" s="25" t="s">
        <v>386</v>
      </c>
      <c r="B7" s="25" t="s">
        <v>149</v>
      </c>
      <c r="C7" s="25" t="s">
        <v>367</v>
      </c>
      <c r="D7" s="11">
        <v>11</v>
      </c>
      <c r="E7" s="12">
        <v>11</v>
      </c>
      <c r="F7" s="13">
        <f t="shared" si="0"/>
        <v>0</v>
      </c>
      <c r="G7" s="19">
        <v>8</v>
      </c>
      <c r="H7" s="20">
        <v>8</v>
      </c>
      <c r="I7" s="13">
        <f t="shared" si="1"/>
        <v>0</v>
      </c>
      <c r="J7" s="58">
        <f t="shared" si="2"/>
        <v>19</v>
      </c>
      <c r="K7" s="59">
        <f t="shared" si="3"/>
        <v>19</v>
      </c>
      <c r="L7" s="13">
        <f t="shared" si="4"/>
        <v>0</v>
      </c>
    </row>
    <row r="8" spans="1:12" x14ac:dyDescent="0.15">
      <c r="A8" s="25" t="s">
        <v>378</v>
      </c>
      <c r="B8" s="25" t="s">
        <v>14</v>
      </c>
      <c r="C8" s="25" t="s">
        <v>56</v>
      </c>
      <c r="D8" s="11">
        <v>49</v>
      </c>
      <c r="E8" s="12">
        <v>40</v>
      </c>
      <c r="F8" s="13">
        <f t="shared" si="0"/>
        <v>9</v>
      </c>
      <c r="G8" s="19">
        <v>0</v>
      </c>
      <c r="H8" s="20">
        <v>0</v>
      </c>
      <c r="I8" s="13">
        <f t="shared" si="1"/>
        <v>0</v>
      </c>
      <c r="J8" s="58">
        <f t="shared" si="2"/>
        <v>49</v>
      </c>
      <c r="K8" s="59">
        <f t="shared" si="3"/>
        <v>40</v>
      </c>
      <c r="L8" s="13">
        <f t="shared" si="4"/>
        <v>9</v>
      </c>
    </row>
    <row r="9" spans="1:12" x14ac:dyDescent="0.15">
      <c r="A9" s="25" t="s">
        <v>379</v>
      </c>
      <c r="B9" s="25" t="s">
        <v>15</v>
      </c>
      <c r="C9" s="25" t="s">
        <v>56</v>
      </c>
      <c r="D9" s="11">
        <v>50</v>
      </c>
      <c r="E9" s="12">
        <v>46</v>
      </c>
      <c r="F9" s="13">
        <f t="shared" si="0"/>
        <v>4</v>
      </c>
      <c r="G9" s="19">
        <v>0</v>
      </c>
      <c r="H9" s="20">
        <v>0</v>
      </c>
      <c r="I9" s="13">
        <f t="shared" si="1"/>
        <v>0</v>
      </c>
      <c r="J9" s="58">
        <f t="shared" si="2"/>
        <v>50</v>
      </c>
      <c r="K9" s="59">
        <f t="shared" si="3"/>
        <v>46</v>
      </c>
      <c r="L9" s="13">
        <f t="shared" si="4"/>
        <v>4</v>
      </c>
    </row>
    <row r="10" spans="1:12" x14ac:dyDescent="0.15">
      <c r="A10" s="25" t="s">
        <v>380</v>
      </c>
      <c r="B10" s="25" t="s">
        <v>16</v>
      </c>
      <c r="C10" s="25" t="s">
        <v>56</v>
      </c>
      <c r="D10" s="11">
        <v>42</v>
      </c>
      <c r="E10" s="12">
        <v>27</v>
      </c>
      <c r="F10" s="13">
        <f t="shared" si="0"/>
        <v>15</v>
      </c>
      <c r="G10" s="19">
        <v>0</v>
      </c>
      <c r="H10" s="20">
        <v>0</v>
      </c>
      <c r="I10" s="13">
        <f t="shared" si="1"/>
        <v>0</v>
      </c>
      <c r="J10" s="58">
        <f t="shared" si="2"/>
        <v>42</v>
      </c>
      <c r="K10" s="59">
        <f t="shared" si="3"/>
        <v>27</v>
      </c>
      <c r="L10" s="13">
        <f t="shared" si="4"/>
        <v>15</v>
      </c>
    </row>
    <row r="11" spans="1:12" x14ac:dyDescent="0.15">
      <c r="A11" s="25" t="s">
        <v>381</v>
      </c>
      <c r="B11" s="25" t="s">
        <v>341</v>
      </c>
      <c r="C11" s="25" t="s">
        <v>56</v>
      </c>
      <c r="D11" s="11">
        <v>0</v>
      </c>
      <c r="E11" s="12">
        <v>0</v>
      </c>
      <c r="F11" s="13">
        <f t="shared" si="0"/>
        <v>0</v>
      </c>
      <c r="G11" s="19">
        <v>45</v>
      </c>
      <c r="H11" s="20">
        <v>38</v>
      </c>
      <c r="I11" s="13">
        <f t="shared" si="1"/>
        <v>7</v>
      </c>
      <c r="J11" s="58">
        <f t="shared" si="2"/>
        <v>45</v>
      </c>
      <c r="K11" s="59">
        <f t="shared" si="3"/>
        <v>38</v>
      </c>
      <c r="L11" s="13">
        <f t="shared" si="4"/>
        <v>7</v>
      </c>
    </row>
    <row r="12" spans="1:12" x14ac:dyDescent="0.15">
      <c r="A12" s="25" t="s">
        <v>382</v>
      </c>
      <c r="B12" s="25" t="s">
        <v>17</v>
      </c>
      <c r="C12" s="25" t="s">
        <v>56</v>
      </c>
      <c r="D12" s="11">
        <v>100</v>
      </c>
      <c r="E12" s="12">
        <v>97</v>
      </c>
      <c r="F12" s="13">
        <f t="shared" si="0"/>
        <v>3</v>
      </c>
      <c r="G12" s="19">
        <v>0</v>
      </c>
      <c r="H12" s="20">
        <v>0</v>
      </c>
      <c r="I12" s="13">
        <f t="shared" si="1"/>
        <v>0</v>
      </c>
      <c r="J12" s="58">
        <f t="shared" si="2"/>
        <v>100</v>
      </c>
      <c r="K12" s="59">
        <f t="shared" si="3"/>
        <v>97</v>
      </c>
      <c r="L12" s="13">
        <f t="shared" si="4"/>
        <v>3</v>
      </c>
    </row>
    <row r="13" spans="1:12" x14ac:dyDescent="0.15">
      <c r="A13" s="224" t="s">
        <v>384</v>
      </c>
      <c r="B13" s="224" t="s">
        <v>19</v>
      </c>
      <c r="C13" s="25" t="s">
        <v>56</v>
      </c>
      <c r="D13" s="226">
        <v>55</v>
      </c>
      <c r="E13" s="227">
        <v>39</v>
      </c>
      <c r="F13" s="228">
        <f t="shared" si="0"/>
        <v>16</v>
      </c>
      <c r="G13" s="229">
        <v>0</v>
      </c>
      <c r="H13" s="230">
        <v>0</v>
      </c>
      <c r="I13" s="228">
        <f t="shared" si="1"/>
        <v>0</v>
      </c>
      <c r="J13" s="231">
        <f t="shared" si="2"/>
        <v>55</v>
      </c>
      <c r="K13" s="232">
        <f t="shared" si="3"/>
        <v>39</v>
      </c>
      <c r="L13" s="228">
        <f t="shared" si="4"/>
        <v>16</v>
      </c>
    </row>
    <row r="14" spans="1:12" x14ac:dyDescent="0.15">
      <c r="A14" s="25" t="s">
        <v>377</v>
      </c>
      <c r="B14" s="25" t="s">
        <v>342</v>
      </c>
      <c r="C14" s="25" t="s">
        <v>366</v>
      </c>
      <c r="D14" s="11">
        <v>0</v>
      </c>
      <c r="E14" s="12">
        <v>0</v>
      </c>
      <c r="F14" s="13">
        <f t="shared" si="0"/>
        <v>0</v>
      </c>
      <c r="G14" s="19">
        <v>80</v>
      </c>
      <c r="H14" s="20">
        <v>76</v>
      </c>
      <c r="I14" s="13">
        <f t="shared" si="1"/>
        <v>4</v>
      </c>
      <c r="J14" s="58">
        <f t="shared" si="2"/>
        <v>80</v>
      </c>
      <c r="K14" s="59">
        <f t="shared" si="3"/>
        <v>76</v>
      </c>
      <c r="L14" s="13">
        <f t="shared" si="4"/>
        <v>4</v>
      </c>
    </row>
    <row r="15" spans="1:12" x14ac:dyDescent="0.15">
      <c r="A15" s="25" t="s">
        <v>382</v>
      </c>
      <c r="B15" s="25" t="s">
        <v>17</v>
      </c>
      <c r="C15" s="25" t="s">
        <v>366</v>
      </c>
      <c r="D15" s="226">
        <v>58</v>
      </c>
      <c r="E15" s="227">
        <v>52</v>
      </c>
      <c r="F15" s="228">
        <f t="shared" si="0"/>
        <v>6</v>
      </c>
      <c r="G15" s="229">
        <v>35</v>
      </c>
      <c r="H15" s="230">
        <v>35</v>
      </c>
      <c r="I15" s="228">
        <f t="shared" si="1"/>
        <v>0</v>
      </c>
      <c r="J15" s="231">
        <f t="shared" si="2"/>
        <v>93</v>
      </c>
      <c r="K15" s="232">
        <f t="shared" si="3"/>
        <v>87</v>
      </c>
      <c r="L15" s="228">
        <f t="shared" si="4"/>
        <v>6</v>
      </c>
    </row>
    <row r="16" spans="1:12" x14ac:dyDescent="0.15">
      <c r="A16" s="25" t="s">
        <v>387</v>
      </c>
      <c r="B16" s="25" t="s">
        <v>150</v>
      </c>
      <c r="C16" s="25" t="s">
        <v>366</v>
      </c>
      <c r="D16" s="226">
        <v>4</v>
      </c>
      <c r="E16" s="227">
        <v>4</v>
      </c>
      <c r="F16" s="228">
        <f t="shared" si="0"/>
        <v>0</v>
      </c>
      <c r="G16" s="229">
        <v>0</v>
      </c>
      <c r="H16" s="230">
        <v>0</v>
      </c>
      <c r="I16" s="228">
        <f t="shared" si="1"/>
        <v>0</v>
      </c>
      <c r="J16" s="231">
        <f t="shared" si="2"/>
        <v>4</v>
      </c>
      <c r="K16" s="232">
        <f t="shared" si="3"/>
        <v>4</v>
      </c>
      <c r="L16" s="228">
        <f t="shared" si="4"/>
        <v>0</v>
      </c>
    </row>
    <row r="17" spans="1:12" x14ac:dyDescent="0.15">
      <c r="A17" s="224" t="s">
        <v>383</v>
      </c>
      <c r="B17" s="224" t="s">
        <v>18</v>
      </c>
      <c r="C17" s="224" t="s">
        <v>554</v>
      </c>
      <c r="D17" s="226">
        <v>60</v>
      </c>
      <c r="E17" s="227">
        <v>48</v>
      </c>
      <c r="F17" s="228">
        <f t="shared" si="0"/>
        <v>12</v>
      </c>
      <c r="G17" s="229">
        <v>0</v>
      </c>
      <c r="H17" s="230">
        <v>0</v>
      </c>
      <c r="I17" s="228">
        <f t="shared" si="1"/>
        <v>0</v>
      </c>
      <c r="J17" s="231">
        <f t="shared" si="2"/>
        <v>60</v>
      </c>
      <c r="K17" s="232">
        <f t="shared" si="3"/>
        <v>48</v>
      </c>
      <c r="L17" s="228">
        <f t="shared" si="4"/>
        <v>12</v>
      </c>
    </row>
    <row r="18" spans="1:12" x14ac:dyDescent="0.15">
      <c r="A18" s="26" t="s">
        <v>385</v>
      </c>
      <c r="B18" s="26" t="s">
        <v>340</v>
      </c>
      <c r="C18" s="26" t="s">
        <v>554</v>
      </c>
      <c r="D18" s="14">
        <v>6</v>
      </c>
      <c r="E18" s="15">
        <v>0</v>
      </c>
      <c r="F18" s="16">
        <f t="shared" si="0"/>
        <v>6</v>
      </c>
      <c r="G18" s="21">
        <v>0</v>
      </c>
      <c r="H18" s="22">
        <v>0</v>
      </c>
      <c r="I18" s="16">
        <f t="shared" si="1"/>
        <v>0</v>
      </c>
      <c r="J18" s="60">
        <f t="shared" si="2"/>
        <v>6</v>
      </c>
      <c r="K18" s="61">
        <f t="shared" si="3"/>
        <v>0</v>
      </c>
      <c r="L18" s="16">
        <f t="shared" si="4"/>
        <v>6</v>
      </c>
    </row>
    <row r="20" spans="1:12" x14ac:dyDescent="0.15">
      <c r="C20" s="1" t="s">
        <v>203</v>
      </c>
    </row>
    <row r="21" spans="1:12" x14ac:dyDescent="0.15">
      <c r="C21" s="410" t="s">
        <v>131</v>
      </c>
      <c r="D21" s="417" t="s">
        <v>137</v>
      </c>
      <c r="E21" s="417"/>
      <c r="F21" s="417"/>
      <c r="G21" s="415" t="s">
        <v>138</v>
      </c>
      <c r="H21" s="415"/>
      <c r="I21" s="415"/>
      <c r="J21" s="418" t="s">
        <v>139</v>
      </c>
      <c r="K21" s="419"/>
      <c r="L21" s="420"/>
    </row>
    <row r="22" spans="1:12" x14ac:dyDescent="0.15">
      <c r="C22" s="410"/>
      <c r="D22" s="2" t="s">
        <v>136</v>
      </c>
      <c r="E22" s="3" t="s">
        <v>846</v>
      </c>
      <c r="F22" s="36" t="s">
        <v>847</v>
      </c>
      <c r="G22" s="6" t="s">
        <v>136</v>
      </c>
      <c r="H22" s="7" t="s">
        <v>846</v>
      </c>
      <c r="I22" s="36" t="s">
        <v>847</v>
      </c>
      <c r="J22" s="4" t="s">
        <v>136</v>
      </c>
      <c r="K22" s="5" t="s">
        <v>846</v>
      </c>
      <c r="L22" s="36" t="s">
        <v>847</v>
      </c>
    </row>
    <row r="23" spans="1:12" x14ac:dyDescent="0.15">
      <c r="C23" s="39" t="s">
        <v>132</v>
      </c>
      <c r="D23" s="80">
        <f t="shared" ref="D23:D28" si="5">SUMIF($C$3:$C$18,C23,$D$3:$D$18)</f>
        <v>26</v>
      </c>
      <c r="E23" s="81">
        <f t="shared" ref="E23:E28" si="6">SUMIF($C$3:$C$18,C23,$E$3:$E$18)</f>
        <v>24</v>
      </c>
      <c r="F23" s="47">
        <f>D23-E23</f>
        <v>2</v>
      </c>
      <c r="G23" s="72">
        <f t="shared" ref="G23:G28" si="7">SUMIF($C$3:$C$18,C23,$G$3:$G$18)</f>
        <v>0</v>
      </c>
      <c r="H23" s="73">
        <f t="shared" ref="H23:H28" si="8">SUMIF($C$3:$C$18,C23,$H$3:$H$18)</f>
        <v>0</v>
      </c>
      <c r="I23" s="47">
        <f>G23-H23</f>
        <v>0</v>
      </c>
      <c r="J23" s="64">
        <f t="shared" ref="J23:J28" si="9">D23+G23</f>
        <v>26</v>
      </c>
      <c r="K23" s="65">
        <f t="shared" ref="K23:K28" si="10">E23+H23</f>
        <v>24</v>
      </c>
      <c r="L23" s="47">
        <f t="shared" ref="L23:L28" si="11">J23-K23</f>
        <v>2</v>
      </c>
    </row>
    <row r="24" spans="1:12" x14ac:dyDescent="0.15">
      <c r="C24" s="28" t="s">
        <v>133</v>
      </c>
      <c r="D24" s="82">
        <f t="shared" si="5"/>
        <v>736</v>
      </c>
      <c r="E24" s="83">
        <f t="shared" si="6"/>
        <v>651</v>
      </c>
      <c r="F24" s="48">
        <f t="shared" ref="F24:F28" si="12">D24-E24</f>
        <v>85</v>
      </c>
      <c r="G24" s="74">
        <f t="shared" si="7"/>
        <v>8</v>
      </c>
      <c r="H24" s="75">
        <f t="shared" si="8"/>
        <v>8</v>
      </c>
      <c r="I24" s="48">
        <f t="shared" ref="I24:I28" si="13">G24-H24</f>
        <v>0</v>
      </c>
      <c r="J24" s="66">
        <f t="shared" si="9"/>
        <v>744</v>
      </c>
      <c r="K24" s="67">
        <f t="shared" si="10"/>
        <v>659</v>
      </c>
      <c r="L24" s="48">
        <f t="shared" si="11"/>
        <v>85</v>
      </c>
    </row>
    <row r="25" spans="1:12" x14ac:dyDescent="0.15">
      <c r="C25" s="28" t="s">
        <v>142</v>
      </c>
      <c r="D25" s="82">
        <f t="shared" si="5"/>
        <v>296</v>
      </c>
      <c r="E25" s="83">
        <f t="shared" si="6"/>
        <v>249</v>
      </c>
      <c r="F25" s="48">
        <f t="shared" si="12"/>
        <v>47</v>
      </c>
      <c r="G25" s="74">
        <f t="shared" si="7"/>
        <v>45</v>
      </c>
      <c r="H25" s="75">
        <f t="shared" si="8"/>
        <v>38</v>
      </c>
      <c r="I25" s="48">
        <f t="shared" si="13"/>
        <v>7</v>
      </c>
      <c r="J25" s="66">
        <f>D25+G25</f>
        <v>341</v>
      </c>
      <c r="K25" s="67">
        <f t="shared" si="10"/>
        <v>287</v>
      </c>
      <c r="L25" s="48">
        <f t="shared" si="11"/>
        <v>54</v>
      </c>
    </row>
    <row r="26" spans="1:12" x14ac:dyDescent="0.15">
      <c r="C26" s="28" t="s">
        <v>134</v>
      </c>
      <c r="D26" s="82">
        <f t="shared" si="5"/>
        <v>62</v>
      </c>
      <c r="E26" s="83">
        <f t="shared" si="6"/>
        <v>56</v>
      </c>
      <c r="F26" s="48">
        <f t="shared" si="12"/>
        <v>6</v>
      </c>
      <c r="G26" s="74">
        <f t="shared" si="7"/>
        <v>115</v>
      </c>
      <c r="H26" s="75">
        <f t="shared" si="8"/>
        <v>111</v>
      </c>
      <c r="I26" s="48">
        <f t="shared" si="13"/>
        <v>4</v>
      </c>
      <c r="J26" s="66">
        <f t="shared" si="9"/>
        <v>177</v>
      </c>
      <c r="K26" s="67">
        <f t="shared" si="10"/>
        <v>167</v>
      </c>
      <c r="L26" s="48">
        <f t="shared" si="11"/>
        <v>10</v>
      </c>
    </row>
    <row r="27" spans="1:12" x14ac:dyDescent="0.15">
      <c r="C27" s="28" t="s">
        <v>141</v>
      </c>
      <c r="D27" s="82">
        <f t="shared" si="5"/>
        <v>66</v>
      </c>
      <c r="E27" s="83">
        <f t="shared" si="6"/>
        <v>48</v>
      </c>
      <c r="F27" s="48">
        <f t="shared" si="12"/>
        <v>18</v>
      </c>
      <c r="G27" s="74">
        <f t="shared" si="7"/>
        <v>0</v>
      </c>
      <c r="H27" s="75">
        <f t="shared" si="8"/>
        <v>0</v>
      </c>
      <c r="I27" s="48">
        <f t="shared" si="13"/>
        <v>0</v>
      </c>
      <c r="J27" s="66">
        <f t="shared" si="9"/>
        <v>66</v>
      </c>
      <c r="K27" s="67">
        <f t="shared" si="10"/>
        <v>48</v>
      </c>
      <c r="L27" s="48">
        <f t="shared" si="11"/>
        <v>18</v>
      </c>
    </row>
    <row r="28" spans="1:12" ht="19.5" thickBot="1" x14ac:dyDescent="0.2">
      <c r="C28" s="40" t="s">
        <v>135</v>
      </c>
      <c r="D28" s="84">
        <f t="shared" si="5"/>
        <v>0</v>
      </c>
      <c r="E28" s="85">
        <f t="shared" si="6"/>
        <v>0</v>
      </c>
      <c r="F28" s="49">
        <f t="shared" si="12"/>
        <v>0</v>
      </c>
      <c r="G28" s="76">
        <f t="shared" si="7"/>
        <v>0</v>
      </c>
      <c r="H28" s="77">
        <f t="shared" si="8"/>
        <v>0</v>
      </c>
      <c r="I28" s="49">
        <f t="shared" si="13"/>
        <v>0</v>
      </c>
      <c r="J28" s="68">
        <f t="shared" si="9"/>
        <v>0</v>
      </c>
      <c r="K28" s="69">
        <f t="shared" si="10"/>
        <v>0</v>
      </c>
      <c r="L28" s="49">
        <f t="shared" si="11"/>
        <v>0</v>
      </c>
    </row>
    <row r="29" spans="1:12" ht="19.5" thickTop="1" x14ac:dyDescent="0.15">
      <c r="C29" s="46" t="s">
        <v>204</v>
      </c>
      <c r="D29" s="92">
        <f>SUM(D23:D28)</f>
        <v>1186</v>
      </c>
      <c r="E29" s="93">
        <f t="shared" ref="E29:L29" si="14">SUM(E23:E28)</f>
        <v>1028</v>
      </c>
      <c r="F29" s="51">
        <f t="shared" si="14"/>
        <v>158</v>
      </c>
      <c r="G29" s="90">
        <f t="shared" si="14"/>
        <v>168</v>
      </c>
      <c r="H29" s="91">
        <f t="shared" si="14"/>
        <v>157</v>
      </c>
      <c r="I29" s="51">
        <f t="shared" si="14"/>
        <v>11</v>
      </c>
      <c r="J29" s="88">
        <f t="shared" si="14"/>
        <v>1354</v>
      </c>
      <c r="K29" s="89">
        <f t="shared" si="14"/>
        <v>1185</v>
      </c>
      <c r="L29" s="51">
        <f t="shared" si="14"/>
        <v>169</v>
      </c>
    </row>
  </sheetData>
  <autoFilter ref="A2:L18" xr:uid="{4996BAD9-F0E8-4F89-BA5E-D76F88B3B4BB}"/>
  <mergeCells count="7">
    <mergeCell ref="D1:F1"/>
    <mergeCell ref="G1:I1"/>
    <mergeCell ref="J1:L1"/>
    <mergeCell ref="C21:C22"/>
    <mergeCell ref="D21:F21"/>
    <mergeCell ref="G21:I21"/>
    <mergeCell ref="J21:L21"/>
  </mergeCells>
  <phoneticPr fontId="1"/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00CD2-C99B-4BBA-8563-3ADC1CB6E0C8}">
  <sheetPr>
    <tabColor rgb="FFFFC000"/>
  </sheetPr>
  <dimension ref="A1:L26"/>
  <sheetViews>
    <sheetView showGridLines="0" view="pageBreakPreview" zoomScale="85" zoomScaleNormal="70" zoomScaleSheetLayoutView="85" workbookViewId="0">
      <pane ySplit="3" topLeftCell="A4" activePane="bottomLeft" state="frozen"/>
      <selection activeCell="M1" sqref="M1:N1048576"/>
      <selection pane="bottomLeft" activeCell="A2" sqref="A2"/>
    </sheetView>
  </sheetViews>
  <sheetFormatPr defaultRowHeight="18.75" x14ac:dyDescent="0.15"/>
  <cols>
    <col min="1" max="1" width="9.75" style="1" customWidth="1"/>
    <col min="2" max="2" width="37.25" style="1" customWidth="1"/>
    <col min="3" max="3" width="14.375" style="1" customWidth="1"/>
    <col min="4" max="12" width="8.875" style="1" customWidth="1"/>
    <col min="13" max="16384" width="9" style="1"/>
  </cols>
  <sheetData>
    <row r="1" spans="1:12" x14ac:dyDescent="0.15">
      <c r="A1" s="1" t="s">
        <v>215</v>
      </c>
      <c r="D1" s="427" t="s">
        <v>137</v>
      </c>
      <c r="E1" s="428"/>
      <c r="F1" s="429"/>
      <c r="G1" s="430" t="s">
        <v>138</v>
      </c>
      <c r="H1" s="415"/>
      <c r="I1" s="415"/>
      <c r="J1" s="416" t="s">
        <v>140</v>
      </c>
      <c r="K1" s="416"/>
      <c r="L1" s="416"/>
    </row>
    <row r="2" spans="1:12" x14ac:dyDescent="0.15">
      <c r="A2" s="37" t="s">
        <v>129</v>
      </c>
      <c r="B2" s="23" t="s">
        <v>130</v>
      </c>
      <c r="C2" s="52" t="s">
        <v>131</v>
      </c>
      <c r="D2" s="2" t="s">
        <v>136</v>
      </c>
      <c r="E2" s="3" t="s">
        <v>846</v>
      </c>
      <c r="F2" s="36" t="s">
        <v>847</v>
      </c>
      <c r="G2" s="6" t="s">
        <v>136</v>
      </c>
      <c r="H2" s="7" t="s">
        <v>846</v>
      </c>
      <c r="I2" s="36" t="s">
        <v>847</v>
      </c>
      <c r="J2" s="4" t="s">
        <v>136</v>
      </c>
      <c r="K2" s="5" t="s">
        <v>846</v>
      </c>
      <c r="L2" s="36" t="s">
        <v>847</v>
      </c>
    </row>
    <row r="3" spans="1:12" x14ac:dyDescent="0.15">
      <c r="A3" s="24" t="s">
        <v>368</v>
      </c>
      <c r="B3" s="24" t="s">
        <v>10</v>
      </c>
      <c r="C3" s="39" t="s">
        <v>360</v>
      </c>
      <c r="D3" s="8">
        <v>6</v>
      </c>
      <c r="E3" s="9">
        <v>6</v>
      </c>
      <c r="F3" s="10">
        <f t="shared" ref="F3:F15" si="0">D3-E3</f>
        <v>0</v>
      </c>
      <c r="G3" s="17">
        <v>0</v>
      </c>
      <c r="H3" s="18">
        <v>0</v>
      </c>
      <c r="I3" s="10">
        <f t="shared" ref="I3:I15" si="1">G3-H3</f>
        <v>0</v>
      </c>
      <c r="J3" s="56">
        <f t="shared" ref="J3:J15" si="2">D3+G3</f>
        <v>6</v>
      </c>
      <c r="K3" s="57">
        <f t="shared" ref="K3:K15" si="3">E3+H3</f>
        <v>6</v>
      </c>
      <c r="L3" s="10">
        <f t="shared" ref="L3:L15" si="4">J3-K3</f>
        <v>0</v>
      </c>
    </row>
    <row r="4" spans="1:12" x14ac:dyDescent="0.15">
      <c r="A4" s="224" t="s">
        <v>368</v>
      </c>
      <c r="B4" s="224" t="s">
        <v>10</v>
      </c>
      <c r="C4" s="225" t="s">
        <v>367</v>
      </c>
      <c r="D4" s="226">
        <v>265</v>
      </c>
      <c r="E4" s="227">
        <v>254</v>
      </c>
      <c r="F4" s="228">
        <f t="shared" si="0"/>
        <v>11</v>
      </c>
      <c r="G4" s="229">
        <v>0</v>
      </c>
      <c r="H4" s="230">
        <v>0</v>
      </c>
      <c r="I4" s="228">
        <f t="shared" si="1"/>
        <v>0</v>
      </c>
      <c r="J4" s="231">
        <f t="shared" si="2"/>
        <v>265</v>
      </c>
      <c r="K4" s="232">
        <f t="shared" si="3"/>
        <v>254</v>
      </c>
      <c r="L4" s="228">
        <f t="shared" si="4"/>
        <v>11</v>
      </c>
    </row>
    <row r="5" spans="1:12" x14ac:dyDescent="0.15">
      <c r="A5" s="25" t="s">
        <v>369</v>
      </c>
      <c r="B5" s="25" t="s">
        <v>370</v>
      </c>
      <c r="C5" s="28" t="s">
        <v>367</v>
      </c>
      <c r="D5" s="11">
        <v>60</v>
      </c>
      <c r="E5" s="12">
        <v>52</v>
      </c>
      <c r="F5" s="13">
        <f t="shared" si="0"/>
        <v>8</v>
      </c>
      <c r="G5" s="19">
        <v>0</v>
      </c>
      <c r="H5" s="20">
        <v>0</v>
      </c>
      <c r="I5" s="13">
        <f t="shared" si="1"/>
        <v>0</v>
      </c>
      <c r="J5" s="58">
        <f t="shared" si="2"/>
        <v>60</v>
      </c>
      <c r="K5" s="59">
        <f t="shared" si="3"/>
        <v>52</v>
      </c>
      <c r="L5" s="13">
        <f t="shared" si="4"/>
        <v>8</v>
      </c>
    </row>
    <row r="6" spans="1:12" x14ac:dyDescent="0.15">
      <c r="A6" s="25" t="s">
        <v>371</v>
      </c>
      <c r="B6" s="25" t="s">
        <v>11</v>
      </c>
      <c r="C6" s="28" t="s">
        <v>367</v>
      </c>
      <c r="D6" s="11">
        <v>92</v>
      </c>
      <c r="E6" s="12">
        <v>65</v>
      </c>
      <c r="F6" s="13">
        <f t="shared" si="0"/>
        <v>27</v>
      </c>
      <c r="G6" s="19">
        <v>0</v>
      </c>
      <c r="H6" s="20">
        <v>0</v>
      </c>
      <c r="I6" s="13">
        <f t="shared" si="1"/>
        <v>0</v>
      </c>
      <c r="J6" s="58">
        <f t="shared" si="2"/>
        <v>92</v>
      </c>
      <c r="K6" s="59">
        <f t="shared" si="3"/>
        <v>65</v>
      </c>
      <c r="L6" s="13">
        <f t="shared" si="4"/>
        <v>27</v>
      </c>
    </row>
    <row r="7" spans="1:12" x14ac:dyDescent="0.15">
      <c r="A7" s="25" t="s">
        <v>372</v>
      </c>
      <c r="B7" s="25" t="s">
        <v>373</v>
      </c>
      <c r="C7" s="28" t="s">
        <v>367</v>
      </c>
      <c r="D7" s="11">
        <v>48</v>
      </c>
      <c r="E7" s="12">
        <v>45</v>
      </c>
      <c r="F7" s="13">
        <f t="shared" si="0"/>
        <v>3</v>
      </c>
      <c r="G7" s="19">
        <v>0</v>
      </c>
      <c r="H7" s="20">
        <v>0</v>
      </c>
      <c r="I7" s="13">
        <f t="shared" si="1"/>
        <v>0</v>
      </c>
      <c r="J7" s="58">
        <f t="shared" si="2"/>
        <v>48</v>
      </c>
      <c r="K7" s="59">
        <f t="shared" si="3"/>
        <v>45</v>
      </c>
      <c r="L7" s="13">
        <f t="shared" si="4"/>
        <v>3</v>
      </c>
    </row>
    <row r="8" spans="1:12" x14ac:dyDescent="0.15">
      <c r="A8" s="25" t="s">
        <v>375</v>
      </c>
      <c r="B8" s="25" t="s">
        <v>13</v>
      </c>
      <c r="C8" s="28" t="s">
        <v>367</v>
      </c>
      <c r="D8" s="318">
        <v>94</v>
      </c>
      <c r="E8" s="12">
        <v>47</v>
      </c>
      <c r="F8" s="13">
        <f t="shared" si="0"/>
        <v>47</v>
      </c>
      <c r="G8" s="19">
        <v>0</v>
      </c>
      <c r="H8" s="20">
        <v>0</v>
      </c>
      <c r="I8" s="13">
        <f t="shared" si="1"/>
        <v>0</v>
      </c>
      <c r="J8" s="58">
        <f t="shared" si="2"/>
        <v>94</v>
      </c>
      <c r="K8" s="59">
        <f t="shared" si="3"/>
        <v>47</v>
      </c>
      <c r="L8" s="13">
        <f t="shared" si="4"/>
        <v>47</v>
      </c>
    </row>
    <row r="9" spans="1:12" x14ac:dyDescent="0.15">
      <c r="A9" s="25" t="s">
        <v>376</v>
      </c>
      <c r="B9" s="25" t="s">
        <v>343</v>
      </c>
      <c r="C9" s="28" t="s">
        <v>367</v>
      </c>
      <c r="D9" s="11">
        <v>12</v>
      </c>
      <c r="E9" s="12">
        <v>12</v>
      </c>
      <c r="F9" s="13">
        <f t="shared" si="0"/>
        <v>0</v>
      </c>
      <c r="G9" s="19">
        <v>0</v>
      </c>
      <c r="H9" s="20">
        <v>0</v>
      </c>
      <c r="I9" s="13">
        <f t="shared" si="1"/>
        <v>0</v>
      </c>
      <c r="J9" s="58">
        <f t="shared" si="2"/>
        <v>12</v>
      </c>
      <c r="K9" s="59">
        <f t="shared" si="3"/>
        <v>12</v>
      </c>
      <c r="L9" s="13">
        <f t="shared" si="4"/>
        <v>0</v>
      </c>
    </row>
    <row r="10" spans="1:12" x14ac:dyDescent="0.15">
      <c r="A10" s="25" t="s">
        <v>368</v>
      </c>
      <c r="B10" s="25" t="s">
        <v>10</v>
      </c>
      <c r="C10" s="28" t="s">
        <v>56</v>
      </c>
      <c r="D10" s="11">
        <v>45</v>
      </c>
      <c r="E10" s="12">
        <v>44</v>
      </c>
      <c r="F10" s="13">
        <f t="shared" si="0"/>
        <v>1</v>
      </c>
      <c r="G10" s="19">
        <v>0</v>
      </c>
      <c r="H10" s="20">
        <v>0</v>
      </c>
      <c r="I10" s="13">
        <f t="shared" si="1"/>
        <v>0</v>
      </c>
      <c r="J10" s="58">
        <f t="shared" si="2"/>
        <v>45</v>
      </c>
      <c r="K10" s="59">
        <f t="shared" si="3"/>
        <v>44</v>
      </c>
      <c r="L10" s="13">
        <f t="shared" si="4"/>
        <v>1</v>
      </c>
    </row>
    <row r="11" spans="1:12" x14ac:dyDescent="0.15">
      <c r="A11" s="25" t="s">
        <v>371</v>
      </c>
      <c r="B11" s="25" t="s">
        <v>11</v>
      </c>
      <c r="C11" s="28" t="s">
        <v>56</v>
      </c>
      <c r="D11" s="11">
        <v>44</v>
      </c>
      <c r="E11" s="12">
        <v>43</v>
      </c>
      <c r="F11" s="13">
        <f t="shared" si="0"/>
        <v>1</v>
      </c>
      <c r="G11" s="19">
        <v>44</v>
      </c>
      <c r="H11" s="20">
        <v>44</v>
      </c>
      <c r="I11" s="13">
        <f t="shared" si="1"/>
        <v>0</v>
      </c>
      <c r="J11" s="58">
        <f t="shared" si="2"/>
        <v>88</v>
      </c>
      <c r="K11" s="59">
        <f t="shared" si="3"/>
        <v>87</v>
      </c>
      <c r="L11" s="13">
        <f t="shared" si="4"/>
        <v>1</v>
      </c>
    </row>
    <row r="12" spans="1:12" x14ac:dyDescent="0.15">
      <c r="A12" s="25" t="s">
        <v>369</v>
      </c>
      <c r="B12" s="25" t="s">
        <v>370</v>
      </c>
      <c r="C12" s="28" t="s">
        <v>366</v>
      </c>
      <c r="D12" s="11">
        <v>0</v>
      </c>
      <c r="E12" s="12">
        <v>0</v>
      </c>
      <c r="F12" s="13">
        <f t="shared" si="0"/>
        <v>0</v>
      </c>
      <c r="G12" s="19">
        <v>325</v>
      </c>
      <c r="H12" s="20">
        <v>324</v>
      </c>
      <c r="I12" s="13">
        <f t="shared" si="1"/>
        <v>1</v>
      </c>
      <c r="J12" s="58">
        <f t="shared" si="2"/>
        <v>325</v>
      </c>
      <c r="K12" s="59">
        <f t="shared" si="3"/>
        <v>324</v>
      </c>
      <c r="L12" s="13">
        <f t="shared" si="4"/>
        <v>1</v>
      </c>
    </row>
    <row r="13" spans="1:12" x14ac:dyDescent="0.15">
      <c r="A13" s="25" t="s">
        <v>374</v>
      </c>
      <c r="B13" s="25" t="s">
        <v>12</v>
      </c>
      <c r="C13" s="28" t="s">
        <v>366</v>
      </c>
      <c r="D13" s="11">
        <v>0</v>
      </c>
      <c r="E13" s="12">
        <v>0</v>
      </c>
      <c r="F13" s="13">
        <f t="shared" si="0"/>
        <v>0</v>
      </c>
      <c r="G13" s="19">
        <v>31</v>
      </c>
      <c r="H13" s="20">
        <v>31</v>
      </c>
      <c r="I13" s="13">
        <f t="shared" si="1"/>
        <v>0</v>
      </c>
      <c r="J13" s="58">
        <f t="shared" si="2"/>
        <v>31</v>
      </c>
      <c r="K13" s="59">
        <f t="shared" si="3"/>
        <v>31</v>
      </c>
      <c r="L13" s="13">
        <f t="shared" si="4"/>
        <v>0</v>
      </c>
    </row>
    <row r="14" spans="1:12" x14ac:dyDescent="0.15">
      <c r="A14" s="25" t="s">
        <v>375</v>
      </c>
      <c r="B14" s="25" t="s">
        <v>13</v>
      </c>
      <c r="C14" s="28" t="s">
        <v>366</v>
      </c>
      <c r="D14" s="318">
        <v>0</v>
      </c>
      <c r="E14" s="319">
        <v>0</v>
      </c>
      <c r="F14" s="13">
        <f t="shared" si="0"/>
        <v>0</v>
      </c>
      <c r="G14" s="19">
        <v>46</v>
      </c>
      <c r="H14" s="323">
        <v>46</v>
      </c>
      <c r="I14" s="13">
        <f t="shared" si="1"/>
        <v>0</v>
      </c>
      <c r="J14" s="58">
        <f t="shared" si="2"/>
        <v>46</v>
      </c>
      <c r="K14" s="59">
        <f t="shared" si="3"/>
        <v>46</v>
      </c>
      <c r="L14" s="13">
        <f t="shared" si="4"/>
        <v>0</v>
      </c>
    </row>
    <row r="15" spans="1:12" x14ac:dyDescent="0.15">
      <c r="A15" s="26" t="s">
        <v>147</v>
      </c>
      <c r="B15" s="26" t="s">
        <v>148</v>
      </c>
      <c r="C15" s="29" t="s">
        <v>554</v>
      </c>
      <c r="D15" s="14">
        <v>8</v>
      </c>
      <c r="E15" s="15">
        <v>0</v>
      </c>
      <c r="F15" s="16">
        <f t="shared" si="0"/>
        <v>8</v>
      </c>
      <c r="G15" s="21">
        <v>0</v>
      </c>
      <c r="H15" s="22">
        <v>0</v>
      </c>
      <c r="I15" s="16">
        <f t="shared" si="1"/>
        <v>0</v>
      </c>
      <c r="J15" s="60">
        <f t="shared" si="2"/>
        <v>8</v>
      </c>
      <c r="K15" s="61">
        <f t="shared" si="3"/>
        <v>0</v>
      </c>
      <c r="L15" s="16">
        <f t="shared" si="4"/>
        <v>8</v>
      </c>
    </row>
    <row r="17" spans="3:12" x14ac:dyDescent="0.15">
      <c r="C17" s="1" t="s">
        <v>203</v>
      </c>
    </row>
    <row r="18" spans="3:12" x14ac:dyDescent="0.15">
      <c r="C18" s="410" t="s">
        <v>131</v>
      </c>
      <c r="D18" s="417" t="s">
        <v>137</v>
      </c>
      <c r="E18" s="417"/>
      <c r="F18" s="417"/>
      <c r="G18" s="415" t="s">
        <v>138</v>
      </c>
      <c r="H18" s="415"/>
      <c r="I18" s="415"/>
      <c r="J18" s="418" t="s">
        <v>139</v>
      </c>
      <c r="K18" s="419"/>
      <c r="L18" s="420"/>
    </row>
    <row r="19" spans="3:12" x14ac:dyDescent="0.15">
      <c r="C19" s="410"/>
      <c r="D19" s="2" t="s">
        <v>136</v>
      </c>
      <c r="E19" s="3" t="s">
        <v>846</v>
      </c>
      <c r="F19" s="36" t="s">
        <v>847</v>
      </c>
      <c r="G19" s="6" t="s">
        <v>136</v>
      </c>
      <c r="H19" s="7" t="s">
        <v>846</v>
      </c>
      <c r="I19" s="36" t="s">
        <v>847</v>
      </c>
      <c r="J19" s="4" t="s">
        <v>136</v>
      </c>
      <c r="K19" s="5" t="s">
        <v>846</v>
      </c>
      <c r="L19" s="36" t="s">
        <v>847</v>
      </c>
    </row>
    <row r="20" spans="3:12" x14ac:dyDescent="0.15">
      <c r="C20" s="39" t="s">
        <v>132</v>
      </c>
      <c r="D20" s="80">
        <f t="shared" ref="D20:D25" si="5">SUMIF($C$3:$C$15,C20,$D$3:$D$15)</f>
        <v>6</v>
      </c>
      <c r="E20" s="81">
        <f t="shared" ref="E20:E25" si="6">SUMIF($C$3:$C$15,C20,$E$3:$E$15)</f>
        <v>6</v>
      </c>
      <c r="F20" s="47">
        <f t="shared" ref="F20:F25" si="7">D20-E20</f>
        <v>0</v>
      </c>
      <c r="G20" s="72">
        <f t="shared" ref="G20:G25" si="8">SUMIF($C$3:$C$15,C20,$G$3:$G$15)</f>
        <v>0</v>
      </c>
      <c r="H20" s="73">
        <f t="shared" ref="H20:H25" si="9">SUMIF($C$3:$C$15,C20,$H$3:$H$15)</f>
        <v>0</v>
      </c>
      <c r="I20" s="47">
        <f t="shared" ref="I20:I25" si="10">G20-H20</f>
        <v>0</v>
      </c>
      <c r="J20" s="64">
        <f t="shared" ref="J20:J25" si="11">D20+G20</f>
        <v>6</v>
      </c>
      <c r="K20" s="65">
        <f t="shared" ref="K20:K25" si="12">E20+H20</f>
        <v>6</v>
      </c>
      <c r="L20" s="47">
        <f t="shared" ref="L20:L25" si="13">J20-K20</f>
        <v>0</v>
      </c>
    </row>
    <row r="21" spans="3:12" x14ac:dyDescent="0.15">
      <c r="C21" s="28" t="s">
        <v>133</v>
      </c>
      <c r="D21" s="82">
        <f t="shared" si="5"/>
        <v>571</v>
      </c>
      <c r="E21" s="83">
        <f t="shared" si="6"/>
        <v>475</v>
      </c>
      <c r="F21" s="48">
        <f t="shared" si="7"/>
        <v>96</v>
      </c>
      <c r="G21" s="74">
        <f t="shared" si="8"/>
        <v>0</v>
      </c>
      <c r="H21" s="75">
        <f t="shared" si="9"/>
        <v>0</v>
      </c>
      <c r="I21" s="48">
        <f t="shared" si="10"/>
        <v>0</v>
      </c>
      <c r="J21" s="66">
        <f t="shared" si="11"/>
        <v>571</v>
      </c>
      <c r="K21" s="67">
        <f t="shared" si="12"/>
        <v>475</v>
      </c>
      <c r="L21" s="48">
        <f t="shared" si="13"/>
        <v>96</v>
      </c>
    </row>
    <row r="22" spans="3:12" x14ac:dyDescent="0.15">
      <c r="C22" s="28" t="s">
        <v>142</v>
      </c>
      <c r="D22" s="82">
        <f t="shared" si="5"/>
        <v>89</v>
      </c>
      <c r="E22" s="83">
        <f t="shared" si="6"/>
        <v>87</v>
      </c>
      <c r="F22" s="48">
        <f t="shared" si="7"/>
        <v>2</v>
      </c>
      <c r="G22" s="74">
        <f t="shared" si="8"/>
        <v>44</v>
      </c>
      <c r="H22" s="75">
        <f t="shared" si="9"/>
        <v>44</v>
      </c>
      <c r="I22" s="48">
        <f t="shared" si="10"/>
        <v>0</v>
      </c>
      <c r="J22" s="66">
        <f t="shared" si="11"/>
        <v>133</v>
      </c>
      <c r="K22" s="67">
        <f t="shared" si="12"/>
        <v>131</v>
      </c>
      <c r="L22" s="48">
        <f t="shared" si="13"/>
        <v>2</v>
      </c>
    </row>
    <row r="23" spans="3:12" x14ac:dyDescent="0.15">
      <c r="C23" s="28" t="s">
        <v>134</v>
      </c>
      <c r="D23" s="82">
        <f t="shared" si="5"/>
        <v>0</v>
      </c>
      <c r="E23" s="83">
        <f t="shared" si="6"/>
        <v>0</v>
      </c>
      <c r="F23" s="48">
        <f t="shared" si="7"/>
        <v>0</v>
      </c>
      <c r="G23" s="74">
        <f t="shared" si="8"/>
        <v>402</v>
      </c>
      <c r="H23" s="75">
        <f t="shared" si="9"/>
        <v>401</v>
      </c>
      <c r="I23" s="48">
        <f t="shared" si="10"/>
        <v>1</v>
      </c>
      <c r="J23" s="66">
        <f t="shared" si="11"/>
        <v>402</v>
      </c>
      <c r="K23" s="67">
        <f t="shared" si="12"/>
        <v>401</v>
      </c>
      <c r="L23" s="48">
        <f t="shared" si="13"/>
        <v>1</v>
      </c>
    </row>
    <row r="24" spans="3:12" x14ac:dyDescent="0.15">
      <c r="C24" s="28" t="s">
        <v>141</v>
      </c>
      <c r="D24" s="82">
        <f t="shared" si="5"/>
        <v>8</v>
      </c>
      <c r="E24" s="83">
        <f t="shared" si="6"/>
        <v>0</v>
      </c>
      <c r="F24" s="48">
        <f t="shared" si="7"/>
        <v>8</v>
      </c>
      <c r="G24" s="74">
        <f t="shared" si="8"/>
        <v>0</v>
      </c>
      <c r="H24" s="75">
        <f t="shared" si="9"/>
        <v>0</v>
      </c>
      <c r="I24" s="48">
        <f t="shared" si="10"/>
        <v>0</v>
      </c>
      <c r="J24" s="66">
        <f t="shared" si="11"/>
        <v>8</v>
      </c>
      <c r="K24" s="67">
        <f t="shared" si="12"/>
        <v>0</v>
      </c>
      <c r="L24" s="48">
        <f t="shared" si="13"/>
        <v>8</v>
      </c>
    </row>
    <row r="25" spans="3:12" ht="19.5" thickBot="1" x14ac:dyDescent="0.2">
      <c r="C25" s="40" t="s">
        <v>135</v>
      </c>
      <c r="D25" s="84">
        <f t="shared" si="5"/>
        <v>0</v>
      </c>
      <c r="E25" s="85">
        <f t="shared" si="6"/>
        <v>0</v>
      </c>
      <c r="F25" s="49">
        <f t="shared" si="7"/>
        <v>0</v>
      </c>
      <c r="G25" s="76">
        <f t="shared" si="8"/>
        <v>0</v>
      </c>
      <c r="H25" s="77">
        <f t="shared" si="9"/>
        <v>0</v>
      </c>
      <c r="I25" s="49">
        <f t="shared" si="10"/>
        <v>0</v>
      </c>
      <c r="J25" s="68">
        <f t="shared" si="11"/>
        <v>0</v>
      </c>
      <c r="K25" s="69">
        <f t="shared" si="12"/>
        <v>0</v>
      </c>
      <c r="L25" s="49">
        <f t="shared" si="13"/>
        <v>0</v>
      </c>
    </row>
    <row r="26" spans="3:12" ht="19.5" thickTop="1" x14ac:dyDescent="0.15">
      <c r="C26" s="46" t="s">
        <v>204</v>
      </c>
      <c r="D26" s="92">
        <f>SUM(D20:D25)</f>
        <v>674</v>
      </c>
      <c r="E26" s="93">
        <f t="shared" ref="E26:L26" si="14">SUM(E20:E25)</f>
        <v>568</v>
      </c>
      <c r="F26" s="51">
        <f t="shared" si="14"/>
        <v>106</v>
      </c>
      <c r="G26" s="90">
        <f t="shared" si="14"/>
        <v>446</v>
      </c>
      <c r="H26" s="91">
        <f t="shared" si="14"/>
        <v>445</v>
      </c>
      <c r="I26" s="51">
        <f t="shared" si="14"/>
        <v>1</v>
      </c>
      <c r="J26" s="88">
        <f t="shared" si="14"/>
        <v>1120</v>
      </c>
      <c r="K26" s="89">
        <f t="shared" si="14"/>
        <v>1013</v>
      </c>
      <c r="L26" s="51">
        <f t="shared" si="14"/>
        <v>107</v>
      </c>
    </row>
  </sheetData>
  <autoFilter ref="A2:L15" xr:uid="{B9E5FE8E-FC57-4395-8793-2B63C16E0E7A}"/>
  <mergeCells count="7">
    <mergeCell ref="D1:F1"/>
    <mergeCell ref="G1:I1"/>
    <mergeCell ref="J1:L1"/>
    <mergeCell ref="C18:C19"/>
    <mergeCell ref="D18:F18"/>
    <mergeCell ref="G18:I18"/>
    <mergeCell ref="J18:L18"/>
  </mergeCells>
  <phoneticPr fontId="1"/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B641E-781F-4E77-A356-2F91B3878C06}">
  <sheetPr>
    <tabColor rgb="FFFFC000"/>
  </sheetPr>
  <dimension ref="A1:L38"/>
  <sheetViews>
    <sheetView showGridLines="0" view="pageBreakPreview" zoomScale="85" zoomScaleNormal="70" zoomScaleSheetLayoutView="85" workbookViewId="0">
      <pane ySplit="3" topLeftCell="A4" activePane="bottomLeft" state="frozen"/>
      <selection activeCell="M1" sqref="M1:N1048576"/>
      <selection pane="bottomLeft" activeCell="M1" sqref="M1:N1048576"/>
    </sheetView>
  </sheetViews>
  <sheetFormatPr defaultRowHeight="18.75" x14ac:dyDescent="0.15"/>
  <cols>
    <col min="1" max="1" width="9.75" style="1" customWidth="1"/>
    <col min="2" max="2" width="37.25" style="1" customWidth="1"/>
    <col min="3" max="3" width="14.375" style="1" customWidth="1"/>
    <col min="4" max="12" width="8.875" style="1" customWidth="1"/>
    <col min="13" max="16384" width="9" style="1"/>
  </cols>
  <sheetData>
    <row r="1" spans="1:12" x14ac:dyDescent="0.15">
      <c r="A1" s="1" t="s">
        <v>216</v>
      </c>
      <c r="D1" s="417" t="s">
        <v>137</v>
      </c>
      <c r="E1" s="417"/>
      <c r="F1" s="417"/>
      <c r="G1" s="415" t="s">
        <v>138</v>
      </c>
      <c r="H1" s="415"/>
      <c r="I1" s="415"/>
      <c r="J1" s="416" t="s">
        <v>139</v>
      </c>
      <c r="K1" s="416"/>
      <c r="L1" s="416"/>
    </row>
    <row r="2" spans="1:12" x14ac:dyDescent="0.15">
      <c r="A2" s="37" t="s">
        <v>129</v>
      </c>
      <c r="B2" s="23" t="s">
        <v>130</v>
      </c>
      <c r="C2" s="37" t="s">
        <v>131</v>
      </c>
      <c r="D2" s="2" t="s">
        <v>136</v>
      </c>
      <c r="E2" s="3" t="s">
        <v>841</v>
      </c>
      <c r="F2" s="36" t="s">
        <v>847</v>
      </c>
      <c r="G2" s="6" t="s">
        <v>136</v>
      </c>
      <c r="H2" s="7" t="s">
        <v>841</v>
      </c>
      <c r="I2" s="36" t="s">
        <v>847</v>
      </c>
      <c r="J2" s="4" t="s">
        <v>136</v>
      </c>
      <c r="K2" s="5" t="s">
        <v>841</v>
      </c>
      <c r="L2" s="36" t="s">
        <v>847</v>
      </c>
    </row>
    <row r="3" spans="1:12" x14ac:dyDescent="0.15">
      <c r="A3" s="24" t="s">
        <v>359</v>
      </c>
      <c r="B3" s="24" t="s">
        <v>9</v>
      </c>
      <c r="C3" s="24" t="s">
        <v>360</v>
      </c>
      <c r="D3" s="8">
        <v>98</v>
      </c>
      <c r="E3" s="9">
        <v>85</v>
      </c>
      <c r="F3" s="10">
        <f t="shared" ref="F3:F27" si="0">D3-E3</f>
        <v>13</v>
      </c>
      <c r="G3" s="17">
        <v>0</v>
      </c>
      <c r="H3" s="18">
        <v>0</v>
      </c>
      <c r="I3" s="10">
        <f t="shared" ref="I3:I27" si="1">G3-H3</f>
        <v>0</v>
      </c>
      <c r="J3" s="56">
        <f t="shared" ref="J3:J27" si="2">D3+G3</f>
        <v>98</v>
      </c>
      <c r="K3" s="57">
        <f t="shared" ref="K3:K27" si="3">E3+H3</f>
        <v>85</v>
      </c>
      <c r="L3" s="10">
        <f t="shared" ref="L3:L27" si="4">J3-K3</f>
        <v>13</v>
      </c>
    </row>
    <row r="4" spans="1:12" x14ac:dyDescent="0.15">
      <c r="A4" s="25" t="s">
        <v>349</v>
      </c>
      <c r="B4" s="25" t="s">
        <v>2</v>
      </c>
      <c r="C4" s="25" t="s">
        <v>367</v>
      </c>
      <c r="D4" s="11">
        <v>102</v>
      </c>
      <c r="E4" s="12">
        <v>100</v>
      </c>
      <c r="F4" s="13">
        <f t="shared" si="0"/>
        <v>2</v>
      </c>
      <c r="G4" s="19">
        <v>0</v>
      </c>
      <c r="H4" s="20">
        <v>0</v>
      </c>
      <c r="I4" s="13">
        <f t="shared" si="1"/>
        <v>0</v>
      </c>
      <c r="J4" s="58">
        <f t="shared" si="2"/>
        <v>102</v>
      </c>
      <c r="K4" s="59">
        <f t="shared" si="3"/>
        <v>100</v>
      </c>
      <c r="L4" s="13">
        <f t="shared" si="4"/>
        <v>2</v>
      </c>
    </row>
    <row r="5" spans="1:12" x14ac:dyDescent="0.15">
      <c r="A5" s="25" t="s">
        <v>350</v>
      </c>
      <c r="B5" s="25" t="s">
        <v>351</v>
      </c>
      <c r="C5" s="25" t="s">
        <v>367</v>
      </c>
      <c r="D5" s="11">
        <v>60</v>
      </c>
      <c r="E5" s="12">
        <v>60</v>
      </c>
      <c r="F5" s="13">
        <f t="shared" si="0"/>
        <v>0</v>
      </c>
      <c r="G5" s="19">
        <v>0</v>
      </c>
      <c r="H5" s="20">
        <v>0</v>
      </c>
      <c r="I5" s="13">
        <f t="shared" si="1"/>
        <v>0</v>
      </c>
      <c r="J5" s="58">
        <f t="shared" si="2"/>
        <v>60</v>
      </c>
      <c r="K5" s="59">
        <f t="shared" si="3"/>
        <v>60</v>
      </c>
      <c r="L5" s="13">
        <f t="shared" si="4"/>
        <v>0</v>
      </c>
    </row>
    <row r="6" spans="1:12" x14ac:dyDescent="0.15">
      <c r="A6" s="25" t="s">
        <v>353</v>
      </c>
      <c r="B6" s="25" t="s">
        <v>4</v>
      </c>
      <c r="C6" s="25" t="s">
        <v>367</v>
      </c>
      <c r="D6" s="11">
        <v>41</v>
      </c>
      <c r="E6" s="12">
        <v>35</v>
      </c>
      <c r="F6" s="13">
        <f t="shared" si="0"/>
        <v>6</v>
      </c>
      <c r="G6" s="19">
        <v>0</v>
      </c>
      <c r="H6" s="20">
        <v>0</v>
      </c>
      <c r="I6" s="13">
        <f t="shared" si="1"/>
        <v>0</v>
      </c>
      <c r="J6" s="58">
        <f t="shared" si="2"/>
        <v>41</v>
      </c>
      <c r="K6" s="59">
        <f t="shared" si="3"/>
        <v>35</v>
      </c>
      <c r="L6" s="13">
        <f t="shared" si="4"/>
        <v>6</v>
      </c>
    </row>
    <row r="7" spans="1:12" x14ac:dyDescent="0.15">
      <c r="A7" s="25" t="s">
        <v>358</v>
      </c>
      <c r="B7" s="25" t="s">
        <v>8</v>
      </c>
      <c r="C7" s="25" t="s">
        <v>367</v>
      </c>
      <c r="D7" s="11">
        <v>78</v>
      </c>
      <c r="E7" s="12">
        <v>78</v>
      </c>
      <c r="F7" s="13">
        <f t="shared" si="0"/>
        <v>0</v>
      </c>
      <c r="G7" s="19">
        <v>0</v>
      </c>
      <c r="H7" s="20">
        <v>0</v>
      </c>
      <c r="I7" s="13">
        <f t="shared" si="1"/>
        <v>0</v>
      </c>
      <c r="J7" s="58">
        <f t="shared" si="2"/>
        <v>78</v>
      </c>
      <c r="K7" s="59">
        <f t="shared" si="3"/>
        <v>78</v>
      </c>
      <c r="L7" s="13">
        <f t="shared" si="4"/>
        <v>0</v>
      </c>
    </row>
    <row r="8" spans="1:12" x14ac:dyDescent="0.15">
      <c r="A8" s="25" t="s">
        <v>359</v>
      </c>
      <c r="B8" s="25" t="s">
        <v>9</v>
      </c>
      <c r="C8" s="25" t="s">
        <v>367</v>
      </c>
      <c r="D8" s="318">
        <v>279</v>
      </c>
      <c r="E8" s="12">
        <v>255</v>
      </c>
      <c r="F8" s="13">
        <f t="shared" si="0"/>
        <v>24</v>
      </c>
      <c r="G8" s="19">
        <v>0</v>
      </c>
      <c r="H8" s="20">
        <v>0</v>
      </c>
      <c r="I8" s="13">
        <f t="shared" si="1"/>
        <v>0</v>
      </c>
      <c r="J8" s="58">
        <f t="shared" si="2"/>
        <v>279</v>
      </c>
      <c r="K8" s="59">
        <f t="shared" si="3"/>
        <v>255</v>
      </c>
      <c r="L8" s="13">
        <f t="shared" si="4"/>
        <v>24</v>
      </c>
    </row>
    <row r="9" spans="1:12" x14ac:dyDescent="0.15">
      <c r="A9" s="25" t="s">
        <v>362</v>
      </c>
      <c r="B9" s="25" t="s">
        <v>344</v>
      </c>
      <c r="C9" s="25" t="s">
        <v>367</v>
      </c>
      <c r="D9" s="11">
        <v>19</v>
      </c>
      <c r="E9" s="12">
        <v>19</v>
      </c>
      <c r="F9" s="13">
        <f t="shared" si="0"/>
        <v>0</v>
      </c>
      <c r="G9" s="19">
        <v>0</v>
      </c>
      <c r="H9" s="20">
        <v>0</v>
      </c>
      <c r="I9" s="13">
        <f t="shared" si="1"/>
        <v>0</v>
      </c>
      <c r="J9" s="58">
        <f t="shared" si="2"/>
        <v>19</v>
      </c>
      <c r="K9" s="59">
        <f t="shared" si="3"/>
        <v>19</v>
      </c>
      <c r="L9" s="13">
        <f t="shared" si="4"/>
        <v>0</v>
      </c>
    </row>
    <row r="10" spans="1:12" x14ac:dyDescent="0.15">
      <c r="A10" s="25" t="s">
        <v>363</v>
      </c>
      <c r="B10" s="25" t="s">
        <v>144</v>
      </c>
      <c r="C10" s="25" t="s">
        <v>367</v>
      </c>
      <c r="D10" s="11">
        <v>5</v>
      </c>
      <c r="E10" s="12">
        <v>5</v>
      </c>
      <c r="F10" s="13">
        <f t="shared" si="0"/>
        <v>0</v>
      </c>
      <c r="G10" s="19">
        <v>0</v>
      </c>
      <c r="H10" s="20">
        <v>0</v>
      </c>
      <c r="I10" s="13">
        <f t="shared" si="1"/>
        <v>0</v>
      </c>
      <c r="J10" s="58">
        <f t="shared" si="2"/>
        <v>5</v>
      </c>
      <c r="K10" s="59">
        <f t="shared" si="3"/>
        <v>5</v>
      </c>
      <c r="L10" s="13">
        <f t="shared" si="4"/>
        <v>0</v>
      </c>
    </row>
    <row r="11" spans="1:12" x14ac:dyDescent="0.15">
      <c r="A11" s="25" t="s">
        <v>364</v>
      </c>
      <c r="B11" s="25" t="s">
        <v>145</v>
      </c>
      <c r="C11" s="25" t="s">
        <v>367</v>
      </c>
      <c r="D11" s="11">
        <v>18</v>
      </c>
      <c r="E11" s="12">
        <v>18</v>
      </c>
      <c r="F11" s="13">
        <f t="shared" si="0"/>
        <v>0</v>
      </c>
      <c r="G11" s="19">
        <v>0</v>
      </c>
      <c r="H11" s="20">
        <v>0</v>
      </c>
      <c r="I11" s="13">
        <f t="shared" si="1"/>
        <v>0</v>
      </c>
      <c r="J11" s="58">
        <f t="shared" si="2"/>
        <v>18</v>
      </c>
      <c r="K11" s="59">
        <f t="shared" si="3"/>
        <v>18</v>
      </c>
      <c r="L11" s="13">
        <f t="shared" si="4"/>
        <v>0</v>
      </c>
    </row>
    <row r="12" spans="1:12" x14ac:dyDescent="0.15">
      <c r="A12" s="25" t="s">
        <v>349</v>
      </c>
      <c r="B12" s="25" t="s">
        <v>2</v>
      </c>
      <c r="C12" s="25" t="s">
        <v>56</v>
      </c>
      <c r="D12" s="11">
        <v>50</v>
      </c>
      <c r="E12" s="12">
        <v>50</v>
      </c>
      <c r="F12" s="13">
        <f t="shared" si="0"/>
        <v>0</v>
      </c>
      <c r="G12" s="19">
        <v>0</v>
      </c>
      <c r="H12" s="20">
        <v>0</v>
      </c>
      <c r="I12" s="13">
        <f t="shared" si="1"/>
        <v>0</v>
      </c>
      <c r="J12" s="58">
        <f t="shared" si="2"/>
        <v>50</v>
      </c>
      <c r="K12" s="59">
        <f t="shared" si="3"/>
        <v>50</v>
      </c>
      <c r="L12" s="13">
        <f t="shared" si="4"/>
        <v>0</v>
      </c>
    </row>
    <row r="13" spans="1:12" x14ac:dyDescent="0.15">
      <c r="A13" s="25" t="s">
        <v>352</v>
      </c>
      <c r="B13" s="25" t="s">
        <v>3</v>
      </c>
      <c r="C13" s="25" t="s">
        <v>56</v>
      </c>
      <c r="D13" s="11">
        <v>0</v>
      </c>
      <c r="E13" s="12">
        <v>0</v>
      </c>
      <c r="F13" s="13">
        <f t="shared" si="0"/>
        <v>0</v>
      </c>
      <c r="G13" s="19">
        <v>50</v>
      </c>
      <c r="H13" s="20">
        <v>50</v>
      </c>
      <c r="I13" s="13">
        <f t="shared" si="1"/>
        <v>0</v>
      </c>
      <c r="J13" s="58">
        <f t="shared" si="2"/>
        <v>50</v>
      </c>
      <c r="K13" s="59">
        <f t="shared" si="3"/>
        <v>50</v>
      </c>
      <c r="L13" s="13">
        <f t="shared" si="4"/>
        <v>0</v>
      </c>
    </row>
    <row r="14" spans="1:12" x14ac:dyDescent="0.15">
      <c r="A14" s="25" t="s">
        <v>354</v>
      </c>
      <c r="B14" s="25" t="s">
        <v>5</v>
      </c>
      <c r="C14" s="25" t="s">
        <v>56</v>
      </c>
      <c r="D14" s="11">
        <v>0</v>
      </c>
      <c r="E14" s="12">
        <v>0</v>
      </c>
      <c r="F14" s="13">
        <f t="shared" si="0"/>
        <v>0</v>
      </c>
      <c r="G14" s="19">
        <v>38</v>
      </c>
      <c r="H14" s="20">
        <v>38</v>
      </c>
      <c r="I14" s="13">
        <f t="shared" si="1"/>
        <v>0</v>
      </c>
      <c r="J14" s="58">
        <f t="shared" si="2"/>
        <v>38</v>
      </c>
      <c r="K14" s="59">
        <f t="shared" si="3"/>
        <v>38</v>
      </c>
      <c r="L14" s="13">
        <f t="shared" si="4"/>
        <v>0</v>
      </c>
    </row>
    <row r="15" spans="1:12" x14ac:dyDescent="0.15">
      <c r="A15" s="25" t="s">
        <v>356</v>
      </c>
      <c r="B15" s="25" t="s">
        <v>6</v>
      </c>
      <c r="C15" s="25" t="s">
        <v>56</v>
      </c>
      <c r="D15" s="11">
        <v>0</v>
      </c>
      <c r="E15" s="12">
        <v>0</v>
      </c>
      <c r="F15" s="13">
        <f t="shared" si="0"/>
        <v>0</v>
      </c>
      <c r="G15" s="19">
        <v>32</v>
      </c>
      <c r="H15" s="20">
        <v>32</v>
      </c>
      <c r="I15" s="13">
        <f t="shared" si="1"/>
        <v>0</v>
      </c>
      <c r="J15" s="58">
        <f t="shared" si="2"/>
        <v>32</v>
      </c>
      <c r="K15" s="59">
        <f t="shared" si="3"/>
        <v>32</v>
      </c>
      <c r="L15" s="13">
        <f t="shared" si="4"/>
        <v>0</v>
      </c>
    </row>
    <row r="16" spans="1:12" x14ac:dyDescent="0.15">
      <c r="A16" s="25" t="s">
        <v>357</v>
      </c>
      <c r="B16" s="25" t="s">
        <v>7</v>
      </c>
      <c r="C16" s="25" t="s">
        <v>56</v>
      </c>
      <c r="D16" s="11">
        <v>0</v>
      </c>
      <c r="E16" s="12">
        <v>0</v>
      </c>
      <c r="F16" s="13">
        <f t="shared" si="0"/>
        <v>0</v>
      </c>
      <c r="G16" s="19">
        <v>38</v>
      </c>
      <c r="H16" s="20">
        <v>38</v>
      </c>
      <c r="I16" s="13">
        <f t="shared" si="1"/>
        <v>0</v>
      </c>
      <c r="J16" s="58">
        <f t="shared" si="2"/>
        <v>38</v>
      </c>
      <c r="K16" s="59">
        <f t="shared" si="3"/>
        <v>38</v>
      </c>
      <c r="L16" s="13">
        <f t="shared" si="4"/>
        <v>0</v>
      </c>
    </row>
    <row r="17" spans="1:12" x14ac:dyDescent="0.15">
      <c r="A17" s="25" t="s">
        <v>358</v>
      </c>
      <c r="B17" s="25" t="s">
        <v>8</v>
      </c>
      <c r="C17" s="25" t="s">
        <v>56</v>
      </c>
      <c r="D17" s="11">
        <v>0</v>
      </c>
      <c r="E17" s="12">
        <v>0</v>
      </c>
      <c r="F17" s="13">
        <f t="shared" si="0"/>
        <v>0</v>
      </c>
      <c r="G17" s="19">
        <v>30</v>
      </c>
      <c r="H17" s="20">
        <v>30</v>
      </c>
      <c r="I17" s="13">
        <f t="shared" si="1"/>
        <v>0</v>
      </c>
      <c r="J17" s="58">
        <f t="shared" si="2"/>
        <v>30</v>
      </c>
      <c r="K17" s="59">
        <f t="shared" si="3"/>
        <v>30</v>
      </c>
      <c r="L17" s="13">
        <f t="shared" si="4"/>
        <v>0</v>
      </c>
    </row>
    <row r="18" spans="1:12" x14ac:dyDescent="0.15">
      <c r="A18" s="25" t="s">
        <v>350</v>
      </c>
      <c r="B18" s="25" t="s">
        <v>351</v>
      </c>
      <c r="C18" s="25" t="s">
        <v>366</v>
      </c>
      <c r="D18" s="11">
        <v>0</v>
      </c>
      <c r="E18" s="12">
        <v>0</v>
      </c>
      <c r="F18" s="13">
        <f t="shared" si="0"/>
        <v>0</v>
      </c>
      <c r="G18" s="19">
        <v>112</v>
      </c>
      <c r="H18" s="20">
        <v>112</v>
      </c>
      <c r="I18" s="13">
        <f t="shared" si="1"/>
        <v>0</v>
      </c>
      <c r="J18" s="58">
        <f t="shared" si="2"/>
        <v>112</v>
      </c>
      <c r="K18" s="59">
        <f t="shared" si="3"/>
        <v>112</v>
      </c>
      <c r="L18" s="13">
        <f t="shared" si="4"/>
        <v>0</v>
      </c>
    </row>
    <row r="19" spans="1:12" x14ac:dyDescent="0.15">
      <c r="A19" s="25" t="s">
        <v>352</v>
      </c>
      <c r="B19" s="25" t="s">
        <v>3</v>
      </c>
      <c r="C19" s="25" t="s">
        <v>366</v>
      </c>
      <c r="D19" s="11">
        <v>50</v>
      </c>
      <c r="E19" s="12">
        <v>50</v>
      </c>
      <c r="F19" s="13">
        <f t="shared" si="0"/>
        <v>0</v>
      </c>
      <c r="G19" s="19">
        <v>104</v>
      </c>
      <c r="H19" s="20">
        <v>104</v>
      </c>
      <c r="I19" s="13">
        <f t="shared" si="1"/>
        <v>0</v>
      </c>
      <c r="J19" s="58">
        <f t="shared" si="2"/>
        <v>154</v>
      </c>
      <c r="K19" s="59">
        <f t="shared" si="3"/>
        <v>154</v>
      </c>
      <c r="L19" s="13">
        <f t="shared" si="4"/>
        <v>0</v>
      </c>
    </row>
    <row r="20" spans="1:12" x14ac:dyDescent="0.15">
      <c r="A20" s="25" t="s">
        <v>353</v>
      </c>
      <c r="B20" s="25" t="s">
        <v>4</v>
      </c>
      <c r="C20" s="25" t="s">
        <v>366</v>
      </c>
      <c r="D20" s="11">
        <v>0</v>
      </c>
      <c r="E20" s="12">
        <v>0</v>
      </c>
      <c r="F20" s="13">
        <f t="shared" si="0"/>
        <v>0</v>
      </c>
      <c r="G20" s="19">
        <v>52</v>
      </c>
      <c r="H20" s="20">
        <v>52</v>
      </c>
      <c r="I20" s="13">
        <f t="shared" si="1"/>
        <v>0</v>
      </c>
      <c r="J20" s="58">
        <f t="shared" si="2"/>
        <v>52</v>
      </c>
      <c r="K20" s="59">
        <f t="shared" si="3"/>
        <v>52</v>
      </c>
      <c r="L20" s="13">
        <f t="shared" si="4"/>
        <v>0</v>
      </c>
    </row>
    <row r="21" spans="1:12" x14ac:dyDescent="0.15">
      <c r="A21" s="25" t="s">
        <v>354</v>
      </c>
      <c r="B21" s="25" t="s">
        <v>5</v>
      </c>
      <c r="C21" s="25" t="s">
        <v>366</v>
      </c>
      <c r="D21" s="11">
        <v>0</v>
      </c>
      <c r="E21" s="12">
        <v>0</v>
      </c>
      <c r="F21" s="13">
        <f t="shared" si="0"/>
        <v>0</v>
      </c>
      <c r="G21" s="19">
        <v>99</v>
      </c>
      <c r="H21" s="20">
        <v>99</v>
      </c>
      <c r="I21" s="13">
        <f t="shared" si="1"/>
        <v>0</v>
      </c>
      <c r="J21" s="58">
        <f t="shared" si="2"/>
        <v>99</v>
      </c>
      <c r="K21" s="59">
        <f t="shared" si="3"/>
        <v>99</v>
      </c>
      <c r="L21" s="13">
        <f t="shared" si="4"/>
        <v>0</v>
      </c>
    </row>
    <row r="22" spans="1:12" x14ac:dyDescent="0.15">
      <c r="A22" s="25" t="s">
        <v>355</v>
      </c>
      <c r="B22" s="25" t="s">
        <v>345</v>
      </c>
      <c r="C22" s="25" t="s">
        <v>366</v>
      </c>
      <c r="D22" s="11">
        <v>0</v>
      </c>
      <c r="E22" s="12">
        <v>0</v>
      </c>
      <c r="F22" s="13">
        <f t="shared" si="0"/>
        <v>0</v>
      </c>
      <c r="G22" s="19">
        <v>85</v>
      </c>
      <c r="H22" s="20">
        <v>85</v>
      </c>
      <c r="I22" s="13">
        <f t="shared" si="1"/>
        <v>0</v>
      </c>
      <c r="J22" s="58">
        <f t="shared" si="2"/>
        <v>85</v>
      </c>
      <c r="K22" s="59">
        <f t="shared" si="3"/>
        <v>85</v>
      </c>
      <c r="L22" s="13">
        <f t="shared" si="4"/>
        <v>0</v>
      </c>
    </row>
    <row r="23" spans="1:12" x14ac:dyDescent="0.15">
      <c r="A23" s="25" t="s">
        <v>356</v>
      </c>
      <c r="B23" s="25" t="s">
        <v>6</v>
      </c>
      <c r="C23" s="25" t="s">
        <v>366</v>
      </c>
      <c r="D23" s="11">
        <v>0</v>
      </c>
      <c r="E23" s="12">
        <v>0</v>
      </c>
      <c r="F23" s="13">
        <f t="shared" si="0"/>
        <v>0</v>
      </c>
      <c r="G23" s="19">
        <v>87</v>
      </c>
      <c r="H23" s="20">
        <v>79</v>
      </c>
      <c r="I23" s="13">
        <f t="shared" si="1"/>
        <v>8</v>
      </c>
      <c r="J23" s="58">
        <f t="shared" si="2"/>
        <v>87</v>
      </c>
      <c r="K23" s="59">
        <f t="shared" si="3"/>
        <v>79</v>
      </c>
      <c r="L23" s="13">
        <f t="shared" si="4"/>
        <v>8</v>
      </c>
    </row>
    <row r="24" spans="1:12" x14ac:dyDescent="0.15">
      <c r="A24" s="25" t="s">
        <v>357</v>
      </c>
      <c r="B24" s="25" t="s">
        <v>7</v>
      </c>
      <c r="C24" s="25" t="s">
        <v>366</v>
      </c>
      <c r="D24" s="11">
        <v>0</v>
      </c>
      <c r="E24" s="12">
        <v>0</v>
      </c>
      <c r="F24" s="13">
        <f t="shared" si="0"/>
        <v>0</v>
      </c>
      <c r="G24" s="19">
        <v>60</v>
      </c>
      <c r="H24" s="20">
        <v>60</v>
      </c>
      <c r="I24" s="13">
        <f t="shared" si="1"/>
        <v>0</v>
      </c>
      <c r="J24" s="58">
        <f t="shared" si="2"/>
        <v>60</v>
      </c>
      <c r="K24" s="59">
        <f t="shared" si="3"/>
        <v>60</v>
      </c>
      <c r="L24" s="13">
        <f t="shared" si="4"/>
        <v>0</v>
      </c>
    </row>
    <row r="25" spans="1:12" x14ac:dyDescent="0.15">
      <c r="A25" s="25" t="s">
        <v>358</v>
      </c>
      <c r="B25" s="25" t="s">
        <v>8</v>
      </c>
      <c r="C25" s="25" t="s">
        <v>366</v>
      </c>
      <c r="D25" s="11">
        <v>0</v>
      </c>
      <c r="E25" s="12">
        <v>0</v>
      </c>
      <c r="F25" s="13">
        <f t="shared" si="0"/>
        <v>0</v>
      </c>
      <c r="G25" s="19">
        <v>70</v>
      </c>
      <c r="H25" s="20">
        <v>70</v>
      </c>
      <c r="I25" s="13">
        <f t="shared" si="1"/>
        <v>0</v>
      </c>
      <c r="J25" s="58">
        <f t="shared" si="2"/>
        <v>70</v>
      </c>
      <c r="K25" s="59">
        <f t="shared" si="3"/>
        <v>70</v>
      </c>
      <c r="L25" s="13">
        <f t="shared" si="4"/>
        <v>0</v>
      </c>
    </row>
    <row r="26" spans="1:12" x14ac:dyDescent="0.15">
      <c r="A26" s="25" t="s">
        <v>361</v>
      </c>
      <c r="B26" s="25" t="s">
        <v>143</v>
      </c>
      <c r="C26" s="25" t="s">
        <v>554</v>
      </c>
      <c r="D26" s="11">
        <v>19</v>
      </c>
      <c r="E26" s="12">
        <v>0</v>
      </c>
      <c r="F26" s="13">
        <f t="shared" si="0"/>
        <v>19</v>
      </c>
      <c r="G26" s="19">
        <v>0</v>
      </c>
      <c r="H26" s="20">
        <v>0</v>
      </c>
      <c r="I26" s="13">
        <f t="shared" si="1"/>
        <v>0</v>
      </c>
      <c r="J26" s="58">
        <f t="shared" si="2"/>
        <v>19</v>
      </c>
      <c r="K26" s="59">
        <f t="shared" si="3"/>
        <v>0</v>
      </c>
      <c r="L26" s="13">
        <f t="shared" si="4"/>
        <v>19</v>
      </c>
    </row>
    <row r="27" spans="1:12" x14ac:dyDescent="0.15">
      <c r="A27" s="26" t="s">
        <v>365</v>
      </c>
      <c r="B27" s="26" t="s">
        <v>146</v>
      </c>
      <c r="C27" s="26" t="s">
        <v>554</v>
      </c>
      <c r="D27" s="14">
        <v>2</v>
      </c>
      <c r="E27" s="15">
        <v>2</v>
      </c>
      <c r="F27" s="16">
        <f t="shared" si="0"/>
        <v>0</v>
      </c>
      <c r="G27" s="21">
        <v>0</v>
      </c>
      <c r="H27" s="22">
        <v>0</v>
      </c>
      <c r="I27" s="16">
        <f t="shared" si="1"/>
        <v>0</v>
      </c>
      <c r="J27" s="60">
        <f t="shared" si="2"/>
        <v>2</v>
      </c>
      <c r="K27" s="61">
        <f t="shared" si="3"/>
        <v>2</v>
      </c>
      <c r="L27" s="16">
        <f t="shared" si="4"/>
        <v>0</v>
      </c>
    </row>
    <row r="29" spans="1:12" x14ac:dyDescent="0.15">
      <c r="C29" s="1" t="s">
        <v>203</v>
      </c>
    </row>
    <row r="30" spans="1:12" x14ac:dyDescent="0.15">
      <c r="C30" s="431" t="s">
        <v>131</v>
      </c>
      <c r="D30" s="417" t="s">
        <v>137</v>
      </c>
      <c r="E30" s="417"/>
      <c r="F30" s="417"/>
      <c r="G30" s="415" t="s">
        <v>138</v>
      </c>
      <c r="H30" s="415"/>
      <c r="I30" s="415"/>
      <c r="J30" s="418" t="s">
        <v>139</v>
      </c>
      <c r="K30" s="419"/>
      <c r="L30" s="420"/>
    </row>
    <row r="31" spans="1:12" x14ac:dyDescent="0.15">
      <c r="C31" s="432"/>
      <c r="D31" s="2" t="s">
        <v>136</v>
      </c>
      <c r="E31" s="3" t="s">
        <v>846</v>
      </c>
      <c r="F31" s="36" t="s">
        <v>847</v>
      </c>
      <c r="G31" s="6" t="s">
        <v>136</v>
      </c>
      <c r="H31" s="7" t="s">
        <v>846</v>
      </c>
      <c r="I31" s="36" t="s">
        <v>847</v>
      </c>
      <c r="J31" s="4" t="s">
        <v>136</v>
      </c>
      <c r="K31" s="5" t="s">
        <v>846</v>
      </c>
      <c r="L31" s="36" t="s">
        <v>847</v>
      </c>
    </row>
    <row r="32" spans="1:12" x14ac:dyDescent="0.15">
      <c r="C32" s="39" t="s">
        <v>132</v>
      </c>
      <c r="D32" s="80">
        <f t="shared" ref="D32:D37" si="5">SUMIF($C$3:$C$27,C32,$D$3:$D$27)</f>
        <v>98</v>
      </c>
      <c r="E32" s="81">
        <f t="shared" ref="E32:E37" si="6">SUMIF($C$3:$C$27,C32,$E$3:$E$27)</f>
        <v>85</v>
      </c>
      <c r="F32" s="47">
        <f t="shared" ref="F32:F37" si="7">D32-E32</f>
        <v>13</v>
      </c>
      <c r="G32" s="72">
        <f t="shared" ref="G32:G37" si="8">SUMIF($C$3:$C$27,C32,$G$3:$G$27)</f>
        <v>0</v>
      </c>
      <c r="H32" s="73">
        <f t="shared" ref="H32:H37" si="9">SUMIF($C$3:$C$27,C32,$H$3:$H$27)</f>
        <v>0</v>
      </c>
      <c r="I32" s="47">
        <f t="shared" ref="I32:I37" si="10">G32-H32</f>
        <v>0</v>
      </c>
      <c r="J32" s="64">
        <f t="shared" ref="J32:J37" si="11">D32+G32</f>
        <v>98</v>
      </c>
      <c r="K32" s="65">
        <f t="shared" ref="K32:K37" si="12">E32+H32</f>
        <v>85</v>
      </c>
      <c r="L32" s="47">
        <f t="shared" ref="L32:L37" si="13">J32-K32</f>
        <v>13</v>
      </c>
    </row>
    <row r="33" spans="3:12" x14ac:dyDescent="0.15">
      <c r="C33" s="28" t="s">
        <v>133</v>
      </c>
      <c r="D33" s="82">
        <f t="shared" si="5"/>
        <v>602</v>
      </c>
      <c r="E33" s="83">
        <f t="shared" si="6"/>
        <v>570</v>
      </c>
      <c r="F33" s="48">
        <f t="shared" si="7"/>
        <v>32</v>
      </c>
      <c r="G33" s="74">
        <f t="shared" si="8"/>
        <v>0</v>
      </c>
      <c r="H33" s="75">
        <f t="shared" si="9"/>
        <v>0</v>
      </c>
      <c r="I33" s="48">
        <f t="shared" si="10"/>
        <v>0</v>
      </c>
      <c r="J33" s="66">
        <f t="shared" si="11"/>
        <v>602</v>
      </c>
      <c r="K33" s="67">
        <f t="shared" si="12"/>
        <v>570</v>
      </c>
      <c r="L33" s="48">
        <f t="shared" si="13"/>
        <v>32</v>
      </c>
    </row>
    <row r="34" spans="3:12" x14ac:dyDescent="0.15">
      <c r="C34" s="28" t="s">
        <v>142</v>
      </c>
      <c r="D34" s="82">
        <f t="shared" si="5"/>
        <v>50</v>
      </c>
      <c r="E34" s="83">
        <f t="shared" si="6"/>
        <v>50</v>
      </c>
      <c r="F34" s="48">
        <f t="shared" si="7"/>
        <v>0</v>
      </c>
      <c r="G34" s="74">
        <f t="shared" si="8"/>
        <v>188</v>
      </c>
      <c r="H34" s="75">
        <f t="shared" si="9"/>
        <v>188</v>
      </c>
      <c r="I34" s="48">
        <f t="shared" si="10"/>
        <v>0</v>
      </c>
      <c r="J34" s="66">
        <f t="shared" si="11"/>
        <v>238</v>
      </c>
      <c r="K34" s="67">
        <f t="shared" si="12"/>
        <v>238</v>
      </c>
      <c r="L34" s="48">
        <f t="shared" si="13"/>
        <v>0</v>
      </c>
    </row>
    <row r="35" spans="3:12" x14ac:dyDescent="0.15">
      <c r="C35" s="28" t="s">
        <v>134</v>
      </c>
      <c r="D35" s="82">
        <f t="shared" si="5"/>
        <v>50</v>
      </c>
      <c r="E35" s="83">
        <f t="shared" si="6"/>
        <v>50</v>
      </c>
      <c r="F35" s="48">
        <f t="shared" si="7"/>
        <v>0</v>
      </c>
      <c r="G35" s="74">
        <f t="shared" si="8"/>
        <v>669</v>
      </c>
      <c r="H35" s="75">
        <f t="shared" si="9"/>
        <v>661</v>
      </c>
      <c r="I35" s="48">
        <f t="shared" si="10"/>
        <v>8</v>
      </c>
      <c r="J35" s="66">
        <f t="shared" si="11"/>
        <v>719</v>
      </c>
      <c r="K35" s="67">
        <f t="shared" si="12"/>
        <v>711</v>
      </c>
      <c r="L35" s="48">
        <f t="shared" si="13"/>
        <v>8</v>
      </c>
    </row>
    <row r="36" spans="3:12" x14ac:dyDescent="0.15">
      <c r="C36" s="28" t="s">
        <v>141</v>
      </c>
      <c r="D36" s="82">
        <f t="shared" si="5"/>
        <v>21</v>
      </c>
      <c r="E36" s="83">
        <f t="shared" si="6"/>
        <v>2</v>
      </c>
      <c r="F36" s="48">
        <f t="shared" si="7"/>
        <v>19</v>
      </c>
      <c r="G36" s="74">
        <f t="shared" si="8"/>
        <v>0</v>
      </c>
      <c r="H36" s="75">
        <f t="shared" si="9"/>
        <v>0</v>
      </c>
      <c r="I36" s="48">
        <f t="shared" si="10"/>
        <v>0</v>
      </c>
      <c r="J36" s="66">
        <f t="shared" si="11"/>
        <v>21</v>
      </c>
      <c r="K36" s="67">
        <f t="shared" si="12"/>
        <v>2</v>
      </c>
      <c r="L36" s="48">
        <f t="shared" si="13"/>
        <v>19</v>
      </c>
    </row>
    <row r="37" spans="3:12" ht="19.5" thickBot="1" x14ac:dyDescent="0.2">
      <c r="C37" s="40" t="s">
        <v>135</v>
      </c>
      <c r="D37" s="84">
        <f t="shared" si="5"/>
        <v>0</v>
      </c>
      <c r="E37" s="85">
        <f t="shared" si="6"/>
        <v>0</v>
      </c>
      <c r="F37" s="49">
        <f t="shared" si="7"/>
        <v>0</v>
      </c>
      <c r="G37" s="76">
        <f t="shared" si="8"/>
        <v>0</v>
      </c>
      <c r="H37" s="77">
        <f t="shared" si="9"/>
        <v>0</v>
      </c>
      <c r="I37" s="49">
        <f t="shared" si="10"/>
        <v>0</v>
      </c>
      <c r="J37" s="68">
        <f t="shared" si="11"/>
        <v>0</v>
      </c>
      <c r="K37" s="69">
        <f t="shared" si="12"/>
        <v>0</v>
      </c>
      <c r="L37" s="49">
        <f t="shared" si="13"/>
        <v>0</v>
      </c>
    </row>
    <row r="38" spans="3:12" ht="19.5" thickTop="1" x14ac:dyDescent="0.15">
      <c r="C38" s="46" t="s">
        <v>204</v>
      </c>
      <c r="D38" s="92">
        <f>SUM(D32:D37)</f>
        <v>821</v>
      </c>
      <c r="E38" s="93">
        <f t="shared" ref="E38:L38" si="14">SUM(E32:E37)</f>
        <v>757</v>
      </c>
      <c r="F38" s="51">
        <f t="shared" si="14"/>
        <v>64</v>
      </c>
      <c r="G38" s="90">
        <f t="shared" si="14"/>
        <v>857</v>
      </c>
      <c r="H38" s="91">
        <f t="shared" si="14"/>
        <v>849</v>
      </c>
      <c r="I38" s="51">
        <f t="shared" si="14"/>
        <v>8</v>
      </c>
      <c r="J38" s="88">
        <f t="shared" si="14"/>
        <v>1678</v>
      </c>
      <c r="K38" s="89">
        <f t="shared" si="14"/>
        <v>1606</v>
      </c>
      <c r="L38" s="51">
        <f t="shared" si="14"/>
        <v>72</v>
      </c>
    </row>
  </sheetData>
  <autoFilter ref="A2:L2" xr:uid="{826940E3-BBEB-4ED4-B0C6-BBD93DF7A09D}"/>
  <mergeCells count="7">
    <mergeCell ref="D1:F1"/>
    <mergeCell ref="G1:I1"/>
    <mergeCell ref="J1:L1"/>
    <mergeCell ref="C30:C31"/>
    <mergeCell ref="D30:F30"/>
    <mergeCell ref="G30:I30"/>
    <mergeCell ref="J30:L30"/>
  </mergeCells>
  <phoneticPr fontId="1"/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6A8A5-FA49-45F7-BD95-58D511D5FD6A}">
  <sheetPr>
    <pageSetUpPr fitToPage="1"/>
  </sheetPr>
  <dimension ref="B1:N102"/>
  <sheetViews>
    <sheetView showGridLines="0" view="pageBreakPreview" topLeftCell="B1" zoomScale="70" zoomScaleNormal="40" zoomScaleSheetLayoutView="70" workbookViewId="0">
      <pane xSplit="2" ySplit="5" topLeftCell="D27" activePane="bottomRight" state="frozen"/>
      <selection activeCell="E12" sqref="E12"/>
      <selection pane="topRight" activeCell="E12" sqref="E12"/>
      <selection pane="bottomLeft" activeCell="E12" sqref="E12"/>
      <selection pane="bottomRight" activeCell="B3" sqref="B3:B4"/>
    </sheetView>
  </sheetViews>
  <sheetFormatPr defaultRowHeight="18.75" x14ac:dyDescent="0.15"/>
  <cols>
    <col min="1" max="1" width="1.375" style="1" customWidth="1"/>
    <col min="2" max="2" width="9" style="1"/>
    <col min="3" max="3" width="17.375" style="1" customWidth="1"/>
    <col min="4" max="14" width="16.375" style="1" customWidth="1"/>
    <col min="15" max="16384" width="9" style="1"/>
  </cols>
  <sheetData>
    <row r="1" spans="2:14" ht="24" x14ac:dyDescent="0.15">
      <c r="B1" s="97" t="s">
        <v>874</v>
      </c>
    </row>
    <row r="2" spans="2:14" ht="9" customHeight="1" thickBot="1" x14ac:dyDescent="0.2"/>
    <row r="3" spans="2:14" ht="18.75" customHeight="1" x14ac:dyDescent="0.15">
      <c r="B3" s="407" t="s">
        <v>217</v>
      </c>
      <c r="C3" s="409" t="s">
        <v>218</v>
      </c>
      <c r="D3" s="407" t="s">
        <v>951</v>
      </c>
      <c r="E3" s="409"/>
      <c r="F3" s="411"/>
      <c r="G3" s="407" t="s">
        <v>875</v>
      </c>
      <c r="H3" s="409"/>
      <c r="I3" s="411"/>
      <c r="J3" s="98" t="s">
        <v>219</v>
      </c>
      <c r="K3" s="407" t="s">
        <v>876</v>
      </c>
      <c r="L3" s="409"/>
      <c r="M3" s="411"/>
      <c r="N3" s="98" t="s">
        <v>877</v>
      </c>
    </row>
    <row r="4" spans="2:14" ht="34.5" customHeight="1" x14ac:dyDescent="0.15">
      <c r="B4" s="408"/>
      <c r="C4" s="410"/>
      <c r="D4" s="99" t="s">
        <v>220</v>
      </c>
      <c r="E4" s="35" t="s">
        <v>837</v>
      </c>
      <c r="F4" s="100" t="s">
        <v>221</v>
      </c>
      <c r="G4" s="99" t="s">
        <v>220</v>
      </c>
      <c r="H4" s="35" t="s">
        <v>837</v>
      </c>
      <c r="I4" s="100" t="s">
        <v>221</v>
      </c>
      <c r="J4" s="101" t="s">
        <v>222</v>
      </c>
      <c r="K4" s="99" t="s">
        <v>220</v>
      </c>
      <c r="L4" s="242" t="s">
        <v>837</v>
      </c>
      <c r="M4" s="100" t="s">
        <v>221</v>
      </c>
      <c r="N4" s="101" t="s">
        <v>842</v>
      </c>
    </row>
    <row r="5" spans="2:14" ht="18.75" customHeight="1" x14ac:dyDescent="0.15">
      <c r="B5" s="402" t="s">
        <v>223</v>
      </c>
      <c r="C5" s="102" t="s">
        <v>224</v>
      </c>
      <c r="D5" s="276">
        <v>2262</v>
      </c>
      <c r="E5" s="277">
        <v>2117</v>
      </c>
      <c r="F5" s="278">
        <v>145</v>
      </c>
      <c r="G5" s="103">
        <f>神戸!J214</f>
        <v>2291</v>
      </c>
      <c r="H5" s="104">
        <f>神戸!K214</f>
        <v>2090</v>
      </c>
      <c r="I5" s="105">
        <f>神戸!L214</f>
        <v>201</v>
      </c>
      <c r="J5" s="106">
        <v>2074</v>
      </c>
      <c r="K5" s="107">
        <f t="shared" ref="K5:K36" si="0">G5-D5</f>
        <v>29</v>
      </c>
      <c r="L5" s="108">
        <f t="shared" ref="L5:L36" si="1">H5-E5</f>
        <v>-27</v>
      </c>
      <c r="M5" s="109">
        <f t="shared" ref="M5:M36" si="2">I5-F5</f>
        <v>56</v>
      </c>
      <c r="N5" s="211">
        <f t="shared" ref="N5:N36" si="3">H5-J5</f>
        <v>16</v>
      </c>
    </row>
    <row r="6" spans="2:14" ht="18.75" customHeight="1" x14ac:dyDescent="0.15">
      <c r="B6" s="403"/>
      <c r="C6" s="25" t="s">
        <v>225</v>
      </c>
      <c r="D6" s="279">
        <v>7102</v>
      </c>
      <c r="E6" s="280">
        <v>6345</v>
      </c>
      <c r="F6" s="281">
        <v>757</v>
      </c>
      <c r="G6" s="110">
        <f>神戸!J215</f>
        <v>7041</v>
      </c>
      <c r="H6" s="42">
        <f>神戸!K215</f>
        <v>6296</v>
      </c>
      <c r="I6" s="111">
        <f>神戸!L215</f>
        <v>745</v>
      </c>
      <c r="J6" s="112">
        <v>5910</v>
      </c>
      <c r="K6" s="113">
        <f t="shared" si="0"/>
        <v>-61</v>
      </c>
      <c r="L6" s="114">
        <f t="shared" si="1"/>
        <v>-49</v>
      </c>
      <c r="M6" s="115">
        <f t="shared" si="2"/>
        <v>-12</v>
      </c>
      <c r="N6" s="212">
        <f t="shared" si="3"/>
        <v>386</v>
      </c>
    </row>
    <row r="7" spans="2:14" ht="18.75" customHeight="1" x14ac:dyDescent="0.15">
      <c r="B7" s="403"/>
      <c r="C7" s="116" t="s">
        <v>226</v>
      </c>
      <c r="D7" s="282">
        <v>2582</v>
      </c>
      <c r="E7" s="283">
        <v>2373</v>
      </c>
      <c r="F7" s="284">
        <v>209</v>
      </c>
      <c r="G7" s="117">
        <f>神戸!J216</f>
        <v>2884</v>
      </c>
      <c r="H7" s="118">
        <f>神戸!K216</f>
        <v>2615</v>
      </c>
      <c r="I7" s="119">
        <f>神戸!L216</f>
        <v>269</v>
      </c>
      <c r="J7" s="120">
        <v>5032</v>
      </c>
      <c r="K7" s="121">
        <f t="shared" si="0"/>
        <v>302</v>
      </c>
      <c r="L7" s="122">
        <f t="shared" si="1"/>
        <v>242</v>
      </c>
      <c r="M7" s="123">
        <f t="shared" si="2"/>
        <v>60</v>
      </c>
      <c r="N7" s="213">
        <f t="shared" si="3"/>
        <v>-2417</v>
      </c>
    </row>
    <row r="8" spans="2:14" ht="18.75" customHeight="1" x14ac:dyDescent="0.15">
      <c r="B8" s="403"/>
      <c r="C8" s="25" t="s">
        <v>227</v>
      </c>
      <c r="D8" s="279">
        <v>2638</v>
      </c>
      <c r="E8" s="280">
        <v>2276</v>
      </c>
      <c r="F8" s="281">
        <v>362</v>
      </c>
      <c r="G8" s="110">
        <f>神戸!J217</f>
        <v>2968</v>
      </c>
      <c r="H8" s="42">
        <f>神戸!K217</f>
        <v>2634</v>
      </c>
      <c r="I8" s="111">
        <f>神戸!L217</f>
        <v>334</v>
      </c>
      <c r="J8" s="112">
        <v>2631</v>
      </c>
      <c r="K8" s="113">
        <f t="shared" si="0"/>
        <v>330</v>
      </c>
      <c r="L8" s="114">
        <f t="shared" si="1"/>
        <v>358</v>
      </c>
      <c r="M8" s="115">
        <f t="shared" si="2"/>
        <v>-28</v>
      </c>
      <c r="N8" s="212">
        <f t="shared" si="3"/>
        <v>3</v>
      </c>
    </row>
    <row r="9" spans="2:14" ht="18.75" customHeight="1" x14ac:dyDescent="0.15">
      <c r="B9" s="403"/>
      <c r="C9" s="116" t="s">
        <v>245</v>
      </c>
      <c r="D9" s="285">
        <v>214</v>
      </c>
      <c r="E9" s="286">
        <v>0</v>
      </c>
      <c r="F9" s="284">
        <v>214</v>
      </c>
      <c r="G9" s="117">
        <f>神戸!J218</f>
        <v>187</v>
      </c>
      <c r="H9" s="118">
        <v>0</v>
      </c>
      <c r="I9" s="119">
        <f>G9-H9</f>
        <v>187</v>
      </c>
      <c r="J9" s="120">
        <v>0</v>
      </c>
      <c r="K9" s="121">
        <f t="shared" si="0"/>
        <v>-27</v>
      </c>
      <c r="L9" s="122">
        <f t="shared" si="1"/>
        <v>0</v>
      </c>
      <c r="M9" s="123">
        <f t="shared" si="2"/>
        <v>-27</v>
      </c>
      <c r="N9" s="213">
        <f t="shared" si="3"/>
        <v>0</v>
      </c>
    </row>
    <row r="10" spans="2:14" ht="18.75" customHeight="1" thickBot="1" x14ac:dyDescent="0.2">
      <c r="B10" s="403"/>
      <c r="C10" s="124" t="s">
        <v>244</v>
      </c>
      <c r="D10" s="287">
        <v>25</v>
      </c>
      <c r="E10" s="288">
        <v>0</v>
      </c>
      <c r="F10" s="289">
        <v>25</v>
      </c>
      <c r="G10" s="125">
        <f>神戸!J219</f>
        <v>25</v>
      </c>
      <c r="H10" s="43">
        <f>神戸!K219</f>
        <v>0</v>
      </c>
      <c r="I10" s="126">
        <f>G10-H10</f>
        <v>25</v>
      </c>
      <c r="J10" s="127">
        <v>0</v>
      </c>
      <c r="K10" s="128">
        <f t="shared" si="0"/>
        <v>0</v>
      </c>
      <c r="L10" s="129">
        <f t="shared" si="1"/>
        <v>0</v>
      </c>
      <c r="M10" s="130">
        <f t="shared" si="2"/>
        <v>0</v>
      </c>
      <c r="N10" s="214">
        <f t="shared" si="3"/>
        <v>0</v>
      </c>
    </row>
    <row r="11" spans="2:14" ht="18.75" customHeight="1" thickTop="1" x14ac:dyDescent="0.15">
      <c r="B11" s="404"/>
      <c r="C11" s="131" t="s">
        <v>228</v>
      </c>
      <c r="D11" s="290">
        <v>14823</v>
      </c>
      <c r="E11" s="291">
        <v>13111</v>
      </c>
      <c r="F11" s="292">
        <v>1712</v>
      </c>
      <c r="G11" s="132">
        <f t="shared" ref="G11:J11" si="4">SUM(G5:G10)</f>
        <v>15396</v>
      </c>
      <c r="H11" s="133">
        <f t="shared" si="4"/>
        <v>13635</v>
      </c>
      <c r="I11" s="134">
        <f t="shared" si="4"/>
        <v>1761</v>
      </c>
      <c r="J11" s="135">
        <f t="shared" si="4"/>
        <v>15647</v>
      </c>
      <c r="K11" s="136">
        <f t="shared" si="0"/>
        <v>573</v>
      </c>
      <c r="L11" s="137">
        <f t="shared" si="1"/>
        <v>524</v>
      </c>
      <c r="M11" s="138">
        <f t="shared" si="2"/>
        <v>49</v>
      </c>
      <c r="N11" s="215">
        <f t="shared" si="3"/>
        <v>-2012</v>
      </c>
    </row>
    <row r="12" spans="2:14" ht="18.75" customHeight="1" x14ac:dyDescent="0.15">
      <c r="B12" s="405" t="s">
        <v>229</v>
      </c>
      <c r="C12" s="24" t="s">
        <v>224</v>
      </c>
      <c r="D12" s="293">
        <v>2681</v>
      </c>
      <c r="E12" s="294">
        <v>2572</v>
      </c>
      <c r="F12" s="295">
        <v>109</v>
      </c>
      <c r="G12" s="139">
        <f>阪神!J187</f>
        <v>2656</v>
      </c>
      <c r="H12" s="41">
        <f>阪神!K187</f>
        <v>2500</v>
      </c>
      <c r="I12" s="140">
        <f>阪神!L187</f>
        <v>156</v>
      </c>
      <c r="J12" s="141">
        <v>1776</v>
      </c>
      <c r="K12" s="142">
        <f t="shared" si="0"/>
        <v>-25</v>
      </c>
      <c r="L12" s="143">
        <f t="shared" si="1"/>
        <v>-72</v>
      </c>
      <c r="M12" s="144">
        <f t="shared" si="2"/>
        <v>47</v>
      </c>
      <c r="N12" s="216">
        <f t="shared" si="3"/>
        <v>724</v>
      </c>
    </row>
    <row r="13" spans="2:14" ht="18.75" customHeight="1" x14ac:dyDescent="0.15">
      <c r="B13" s="405"/>
      <c r="C13" s="116" t="s">
        <v>225</v>
      </c>
      <c r="D13" s="282">
        <v>5131</v>
      </c>
      <c r="E13" s="283">
        <v>4571</v>
      </c>
      <c r="F13" s="284">
        <v>560</v>
      </c>
      <c r="G13" s="117">
        <f>阪神!J188</f>
        <v>5686</v>
      </c>
      <c r="H13" s="118">
        <f>阪神!K188</f>
        <v>5080</v>
      </c>
      <c r="I13" s="119">
        <f>阪神!L188</f>
        <v>606</v>
      </c>
      <c r="J13" s="120">
        <v>5358</v>
      </c>
      <c r="K13" s="121">
        <f t="shared" si="0"/>
        <v>555</v>
      </c>
      <c r="L13" s="122">
        <f t="shared" si="1"/>
        <v>509</v>
      </c>
      <c r="M13" s="123">
        <f t="shared" si="2"/>
        <v>46</v>
      </c>
      <c r="N13" s="213">
        <f t="shared" si="3"/>
        <v>-278</v>
      </c>
    </row>
    <row r="14" spans="2:14" ht="18.75" customHeight="1" x14ac:dyDescent="0.15">
      <c r="B14" s="405"/>
      <c r="C14" s="25" t="s">
        <v>226</v>
      </c>
      <c r="D14" s="279">
        <v>2639</v>
      </c>
      <c r="E14" s="280">
        <v>2239</v>
      </c>
      <c r="F14" s="281">
        <v>400</v>
      </c>
      <c r="G14" s="110">
        <f>阪神!J189</f>
        <v>2594</v>
      </c>
      <c r="H14" s="42">
        <f>阪神!K189</f>
        <v>2352</v>
      </c>
      <c r="I14" s="111">
        <f>阪神!L189</f>
        <v>242</v>
      </c>
      <c r="J14" s="112">
        <v>4577</v>
      </c>
      <c r="K14" s="113">
        <f t="shared" si="0"/>
        <v>-45</v>
      </c>
      <c r="L14" s="114">
        <f t="shared" si="1"/>
        <v>113</v>
      </c>
      <c r="M14" s="115">
        <f t="shared" si="2"/>
        <v>-158</v>
      </c>
      <c r="N14" s="212">
        <f t="shared" si="3"/>
        <v>-2225</v>
      </c>
    </row>
    <row r="15" spans="2:14" ht="18.75" customHeight="1" x14ac:dyDescent="0.15">
      <c r="B15" s="405"/>
      <c r="C15" s="116" t="s">
        <v>227</v>
      </c>
      <c r="D15" s="282">
        <v>4765</v>
      </c>
      <c r="E15" s="283">
        <v>4368</v>
      </c>
      <c r="F15" s="284">
        <v>397</v>
      </c>
      <c r="G15" s="117">
        <f>阪神!J190</f>
        <v>4576</v>
      </c>
      <c r="H15" s="118">
        <f>阪神!K190</f>
        <v>4233</v>
      </c>
      <c r="I15" s="119">
        <f>阪神!L190</f>
        <v>343</v>
      </c>
      <c r="J15" s="120">
        <v>4129</v>
      </c>
      <c r="K15" s="121">
        <f t="shared" si="0"/>
        <v>-189</v>
      </c>
      <c r="L15" s="122">
        <f t="shared" si="1"/>
        <v>-135</v>
      </c>
      <c r="M15" s="123">
        <f t="shared" si="2"/>
        <v>-54</v>
      </c>
      <c r="N15" s="213">
        <f t="shared" si="3"/>
        <v>104</v>
      </c>
    </row>
    <row r="16" spans="2:14" ht="18.75" customHeight="1" x14ac:dyDescent="0.15">
      <c r="B16" s="405"/>
      <c r="C16" s="25" t="s">
        <v>245</v>
      </c>
      <c r="D16" s="296">
        <v>319</v>
      </c>
      <c r="E16" s="297">
        <v>0</v>
      </c>
      <c r="F16" s="281">
        <v>319</v>
      </c>
      <c r="G16" s="110">
        <f>阪神!J191</f>
        <v>337</v>
      </c>
      <c r="H16" s="42">
        <v>0</v>
      </c>
      <c r="I16" s="111">
        <f>G16-H16</f>
        <v>337</v>
      </c>
      <c r="J16" s="112">
        <v>0</v>
      </c>
      <c r="K16" s="113">
        <f t="shared" si="0"/>
        <v>18</v>
      </c>
      <c r="L16" s="114">
        <f t="shared" si="1"/>
        <v>0</v>
      </c>
      <c r="M16" s="115">
        <f t="shared" si="2"/>
        <v>18</v>
      </c>
      <c r="N16" s="212">
        <f t="shared" si="3"/>
        <v>0</v>
      </c>
    </row>
    <row r="17" spans="2:14" ht="18.75" customHeight="1" thickBot="1" x14ac:dyDescent="0.2">
      <c r="B17" s="405"/>
      <c r="C17" s="145" t="s">
        <v>244</v>
      </c>
      <c r="D17" s="298">
        <v>0</v>
      </c>
      <c r="E17" s="299">
        <v>0</v>
      </c>
      <c r="F17" s="300">
        <v>0</v>
      </c>
      <c r="G17" s="146">
        <f>阪神!J192</f>
        <v>121</v>
      </c>
      <c r="H17" s="147">
        <v>0</v>
      </c>
      <c r="I17" s="148">
        <f>G17-H17</f>
        <v>121</v>
      </c>
      <c r="J17" s="149">
        <v>0</v>
      </c>
      <c r="K17" s="150">
        <f t="shared" si="0"/>
        <v>121</v>
      </c>
      <c r="L17" s="151">
        <f t="shared" si="1"/>
        <v>0</v>
      </c>
      <c r="M17" s="152">
        <f t="shared" si="2"/>
        <v>121</v>
      </c>
      <c r="N17" s="217">
        <f t="shared" si="3"/>
        <v>0</v>
      </c>
    </row>
    <row r="18" spans="2:14" ht="18.75" customHeight="1" thickTop="1" x14ac:dyDescent="0.15">
      <c r="B18" s="405"/>
      <c r="C18" s="38" t="s">
        <v>228</v>
      </c>
      <c r="D18" s="301">
        <v>15535</v>
      </c>
      <c r="E18" s="302">
        <v>13750</v>
      </c>
      <c r="F18" s="303">
        <v>1785</v>
      </c>
      <c r="G18" s="153">
        <f t="shared" ref="G18:J18" si="5">SUM(G12:G17)</f>
        <v>15970</v>
      </c>
      <c r="H18" s="50">
        <f t="shared" si="5"/>
        <v>14165</v>
      </c>
      <c r="I18" s="154">
        <f t="shared" si="5"/>
        <v>1805</v>
      </c>
      <c r="J18" s="155">
        <f t="shared" si="5"/>
        <v>15840</v>
      </c>
      <c r="K18" s="156">
        <f t="shared" si="0"/>
        <v>435</v>
      </c>
      <c r="L18" s="157">
        <f t="shared" si="1"/>
        <v>415</v>
      </c>
      <c r="M18" s="158">
        <f t="shared" si="2"/>
        <v>20</v>
      </c>
      <c r="N18" s="218">
        <f t="shared" si="3"/>
        <v>-1675</v>
      </c>
    </row>
    <row r="19" spans="2:14" ht="18.75" customHeight="1" x14ac:dyDescent="0.15">
      <c r="B19" s="405" t="s">
        <v>230</v>
      </c>
      <c r="C19" s="102" t="s">
        <v>224</v>
      </c>
      <c r="D19" s="276">
        <v>2498</v>
      </c>
      <c r="E19" s="277">
        <v>2403</v>
      </c>
      <c r="F19" s="278">
        <v>95</v>
      </c>
      <c r="G19" s="103">
        <f>阪神南!J111</f>
        <v>2473</v>
      </c>
      <c r="H19" s="104">
        <f>阪神南!K111</f>
        <v>2321</v>
      </c>
      <c r="I19" s="105">
        <f>阪神南!L111</f>
        <v>152</v>
      </c>
      <c r="J19" s="106">
        <v>1279</v>
      </c>
      <c r="K19" s="107">
        <f t="shared" si="0"/>
        <v>-25</v>
      </c>
      <c r="L19" s="108">
        <f t="shared" si="1"/>
        <v>-82</v>
      </c>
      <c r="M19" s="109">
        <f t="shared" si="2"/>
        <v>57</v>
      </c>
      <c r="N19" s="211">
        <f t="shared" si="3"/>
        <v>1042</v>
      </c>
    </row>
    <row r="20" spans="2:14" ht="18.75" customHeight="1" x14ac:dyDescent="0.15">
      <c r="B20" s="405"/>
      <c r="C20" s="25" t="s">
        <v>225</v>
      </c>
      <c r="D20" s="279">
        <v>2572</v>
      </c>
      <c r="E20" s="280">
        <v>2357</v>
      </c>
      <c r="F20" s="281">
        <v>215</v>
      </c>
      <c r="G20" s="110">
        <f>阪神南!J112</f>
        <v>2839</v>
      </c>
      <c r="H20" s="42">
        <f>阪神南!K112</f>
        <v>2601</v>
      </c>
      <c r="I20" s="111">
        <f>阪神南!L112</f>
        <v>238</v>
      </c>
      <c r="J20" s="112">
        <v>3468</v>
      </c>
      <c r="K20" s="113">
        <f t="shared" si="0"/>
        <v>267</v>
      </c>
      <c r="L20" s="114">
        <f t="shared" si="1"/>
        <v>244</v>
      </c>
      <c r="M20" s="115">
        <f t="shared" si="2"/>
        <v>23</v>
      </c>
      <c r="N20" s="212">
        <f t="shared" si="3"/>
        <v>-867</v>
      </c>
    </row>
    <row r="21" spans="2:14" ht="18.75" customHeight="1" x14ac:dyDescent="0.15">
      <c r="B21" s="405"/>
      <c r="C21" s="116" t="s">
        <v>226</v>
      </c>
      <c r="D21" s="282">
        <v>1640</v>
      </c>
      <c r="E21" s="283">
        <v>1289</v>
      </c>
      <c r="F21" s="284">
        <v>351</v>
      </c>
      <c r="G21" s="117">
        <f>阪神南!J113</f>
        <v>1453</v>
      </c>
      <c r="H21" s="118">
        <f>阪神南!K113</f>
        <v>1283</v>
      </c>
      <c r="I21" s="119">
        <f>阪神南!L113</f>
        <v>170</v>
      </c>
      <c r="J21" s="120">
        <v>2859</v>
      </c>
      <c r="K21" s="121">
        <f t="shared" si="0"/>
        <v>-187</v>
      </c>
      <c r="L21" s="122">
        <f t="shared" si="1"/>
        <v>-6</v>
      </c>
      <c r="M21" s="123">
        <f t="shared" si="2"/>
        <v>-181</v>
      </c>
      <c r="N21" s="213">
        <f t="shared" si="3"/>
        <v>-1576</v>
      </c>
    </row>
    <row r="22" spans="2:14" ht="18.75" customHeight="1" x14ac:dyDescent="0.15">
      <c r="B22" s="405"/>
      <c r="C22" s="25" t="s">
        <v>227</v>
      </c>
      <c r="D22" s="279">
        <v>2158</v>
      </c>
      <c r="E22" s="280">
        <v>1961</v>
      </c>
      <c r="F22" s="281">
        <v>197</v>
      </c>
      <c r="G22" s="110">
        <f>阪神南!J114</f>
        <v>2140</v>
      </c>
      <c r="H22" s="42">
        <f>阪神南!K114</f>
        <v>1951</v>
      </c>
      <c r="I22" s="111">
        <f>阪神南!L114</f>
        <v>189</v>
      </c>
      <c r="J22" s="112">
        <v>1664</v>
      </c>
      <c r="K22" s="113">
        <f t="shared" si="0"/>
        <v>-18</v>
      </c>
      <c r="L22" s="114">
        <f t="shared" si="1"/>
        <v>-10</v>
      </c>
      <c r="M22" s="115">
        <f t="shared" si="2"/>
        <v>-8</v>
      </c>
      <c r="N22" s="212">
        <f t="shared" si="3"/>
        <v>287</v>
      </c>
    </row>
    <row r="23" spans="2:14" ht="18.75" customHeight="1" x14ac:dyDescent="0.15">
      <c r="B23" s="405"/>
      <c r="C23" s="116" t="s">
        <v>245</v>
      </c>
      <c r="D23" s="285">
        <v>108</v>
      </c>
      <c r="E23" s="286">
        <v>0</v>
      </c>
      <c r="F23" s="284">
        <v>108</v>
      </c>
      <c r="G23" s="117">
        <f>阪神南!J115</f>
        <v>97</v>
      </c>
      <c r="H23" s="118">
        <v>0</v>
      </c>
      <c r="I23" s="119">
        <f>G23-H23</f>
        <v>97</v>
      </c>
      <c r="J23" s="120">
        <v>0</v>
      </c>
      <c r="K23" s="121">
        <f t="shared" si="0"/>
        <v>-11</v>
      </c>
      <c r="L23" s="122">
        <f t="shared" si="1"/>
        <v>0</v>
      </c>
      <c r="M23" s="123">
        <f t="shared" si="2"/>
        <v>-11</v>
      </c>
      <c r="N23" s="213">
        <f t="shared" si="3"/>
        <v>0</v>
      </c>
    </row>
    <row r="24" spans="2:14" ht="18.75" customHeight="1" thickBot="1" x14ac:dyDescent="0.2">
      <c r="B24" s="405"/>
      <c r="C24" s="124" t="s">
        <v>244</v>
      </c>
      <c r="D24" s="287">
        <v>0</v>
      </c>
      <c r="E24" s="288">
        <v>0</v>
      </c>
      <c r="F24" s="289">
        <v>0</v>
      </c>
      <c r="G24" s="125">
        <f>阪神南!J116</f>
        <v>43</v>
      </c>
      <c r="H24" s="43">
        <v>0</v>
      </c>
      <c r="I24" s="126">
        <f>G24-H24</f>
        <v>43</v>
      </c>
      <c r="J24" s="127">
        <v>0</v>
      </c>
      <c r="K24" s="128">
        <f t="shared" si="0"/>
        <v>43</v>
      </c>
      <c r="L24" s="129">
        <f t="shared" si="1"/>
        <v>0</v>
      </c>
      <c r="M24" s="130">
        <f t="shared" si="2"/>
        <v>43</v>
      </c>
      <c r="N24" s="214">
        <f t="shared" si="3"/>
        <v>0</v>
      </c>
    </row>
    <row r="25" spans="2:14" ht="18.75" customHeight="1" thickTop="1" x14ac:dyDescent="0.15">
      <c r="B25" s="405"/>
      <c r="C25" s="131" t="s">
        <v>228</v>
      </c>
      <c r="D25" s="290">
        <v>8976</v>
      </c>
      <c r="E25" s="291">
        <v>8010</v>
      </c>
      <c r="F25" s="304">
        <v>966</v>
      </c>
      <c r="G25" s="132">
        <f t="shared" ref="G25:J25" si="6">SUM(G19:G24)</f>
        <v>9045</v>
      </c>
      <c r="H25" s="133">
        <f t="shared" si="6"/>
        <v>8156</v>
      </c>
      <c r="I25" s="134">
        <f t="shared" si="6"/>
        <v>889</v>
      </c>
      <c r="J25" s="135">
        <f t="shared" si="6"/>
        <v>9270</v>
      </c>
      <c r="K25" s="159">
        <f t="shared" si="0"/>
        <v>69</v>
      </c>
      <c r="L25" s="160">
        <f t="shared" si="1"/>
        <v>146</v>
      </c>
      <c r="M25" s="161">
        <f t="shared" si="2"/>
        <v>-77</v>
      </c>
      <c r="N25" s="215">
        <f t="shared" si="3"/>
        <v>-1114</v>
      </c>
    </row>
    <row r="26" spans="2:14" ht="18.75" customHeight="1" x14ac:dyDescent="0.15">
      <c r="B26" s="405" t="s">
        <v>231</v>
      </c>
      <c r="C26" s="24" t="s">
        <v>224</v>
      </c>
      <c r="D26" s="305">
        <v>183</v>
      </c>
      <c r="E26" s="306">
        <v>169</v>
      </c>
      <c r="F26" s="295">
        <v>14</v>
      </c>
      <c r="G26" s="139">
        <f>阪神北!J83</f>
        <v>183</v>
      </c>
      <c r="H26" s="41">
        <f>阪神北!K83</f>
        <v>179</v>
      </c>
      <c r="I26" s="140">
        <f>阪神北!L83</f>
        <v>4</v>
      </c>
      <c r="J26" s="141">
        <v>497</v>
      </c>
      <c r="K26" s="142">
        <f t="shared" si="0"/>
        <v>0</v>
      </c>
      <c r="L26" s="143">
        <f t="shared" si="1"/>
        <v>10</v>
      </c>
      <c r="M26" s="144">
        <f t="shared" si="2"/>
        <v>-10</v>
      </c>
      <c r="N26" s="216">
        <f t="shared" si="3"/>
        <v>-318</v>
      </c>
    </row>
    <row r="27" spans="2:14" ht="18.75" customHeight="1" x14ac:dyDescent="0.15">
      <c r="B27" s="405"/>
      <c r="C27" s="116" t="s">
        <v>225</v>
      </c>
      <c r="D27" s="282">
        <v>2559</v>
      </c>
      <c r="E27" s="283">
        <v>2214</v>
      </c>
      <c r="F27" s="284">
        <v>345</v>
      </c>
      <c r="G27" s="117">
        <f>阪神北!J84</f>
        <v>2847</v>
      </c>
      <c r="H27" s="118">
        <f>阪神北!K84</f>
        <v>2479</v>
      </c>
      <c r="I27" s="119">
        <f>阪神北!L84</f>
        <v>368</v>
      </c>
      <c r="J27" s="120">
        <v>1890</v>
      </c>
      <c r="K27" s="121">
        <f t="shared" si="0"/>
        <v>288</v>
      </c>
      <c r="L27" s="122">
        <f t="shared" si="1"/>
        <v>265</v>
      </c>
      <c r="M27" s="123">
        <f t="shared" si="2"/>
        <v>23</v>
      </c>
      <c r="N27" s="213">
        <f t="shared" si="3"/>
        <v>589</v>
      </c>
    </row>
    <row r="28" spans="2:14" ht="18.75" customHeight="1" x14ac:dyDescent="0.15">
      <c r="B28" s="405"/>
      <c r="C28" s="25" t="s">
        <v>226</v>
      </c>
      <c r="D28" s="296">
        <v>999</v>
      </c>
      <c r="E28" s="297">
        <v>950</v>
      </c>
      <c r="F28" s="281">
        <v>49</v>
      </c>
      <c r="G28" s="110">
        <f>阪神北!J85</f>
        <v>1141</v>
      </c>
      <c r="H28" s="42">
        <f>阪神北!K85</f>
        <v>1069</v>
      </c>
      <c r="I28" s="111">
        <f>阪神北!L85</f>
        <v>72</v>
      </c>
      <c r="J28" s="112">
        <v>1718</v>
      </c>
      <c r="K28" s="113">
        <f t="shared" si="0"/>
        <v>142</v>
      </c>
      <c r="L28" s="114">
        <f t="shared" si="1"/>
        <v>119</v>
      </c>
      <c r="M28" s="115">
        <f t="shared" si="2"/>
        <v>23</v>
      </c>
      <c r="N28" s="212">
        <f t="shared" si="3"/>
        <v>-649</v>
      </c>
    </row>
    <row r="29" spans="2:14" ht="18.75" customHeight="1" x14ac:dyDescent="0.15">
      <c r="B29" s="405"/>
      <c r="C29" s="116" t="s">
        <v>227</v>
      </c>
      <c r="D29" s="282">
        <v>2607</v>
      </c>
      <c r="E29" s="283">
        <v>2407</v>
      </c>
      <c r="F29" s="284">
        <v>200</v>
      </c>
      <c r="G29" s="117">
        <f>阪神北!J86</f>
        <v>2436</v>
      </c>
      <c r="H29" s="118">
        <f>阪神北!K86</f>
        <v>2282</v>
      </c>
      <c r="I29" s="119">
        <f>阪神北!L86</f>
        <v>154</v>
      </c>
      <c r="J29" s="120">
        <v>2465</v>
      </c>
      <c r="K29" s="121">
        <f t="shared" si="0"/>
        <v>-171</v>
      </c>
      <c r="L29" s="122">
        <f t="shared" si="1"/>
        <v>-125</v>
      </c>
      <c r="M29" s="123">
        <f t="shared" si="2"/>
        <v>-46</v>
      </c>
      <c r="N29" s="213">
        <f t="shared" si="3"/>
        <v>-183</v>
      </c>
    </row>
    <row r="30" spans="2:14" ht="18.75" customHeight="1" x14ac:dyDescent="0.15">
      <c r="B30" s="405"/>
      <c r="C30" s="25" t="s">
        <v>245</v>
      </c>
      <c r="D30" s="296">
        <v>211</v>
      </c>
      <c r="E30" s="297">
        <v>0</v>
      </c>
      <c r="F30" s="281">
        <v>211</v>
      </c>
      <c r="G30" s="110">
        <f>阪神北!J87</f>
        <v>240</v>
      </c>
      <c r="H30" s="42">
        <v>0</v>
      </c>
      <c r="I30" s="111">
        <f>G30-H30</f>
        <v>240</v>
      </c>
      <c r="J30" s="112">
        <v>0</v>
      </c>
      <c r="K30" s="113">
        <f t="shared" si="0"/>
        <v>29</v>
      </c>
      <c r="L30" s="114">
        <f t="shared" si="1"/>
        <v>0</v>
      </c>
      <c r="M30" s="115">
        <f t="shared" si="2"/>
        <v>29</v>
      </c>
      <c r="N30" s="212">
        <f t="shared" si="3"/>
        <v>0</v>
      </c>
    </row>
    <row r="31" spans="2:14" ht="18.75" customHeight="1" thickBot="1" x14ac:dyDescent="0.2">
      <c r="B31" s="405"/>
      <c r="C31" s="145" t="s">
        <v>244</v>
      </c>
      <c r="D31" s="298">
        <v>0</v>
      </c>
      <c r="E31" s="299">
        <v>0</v>
      </c>
      <c r="F31" s="300">
        <v>0</v>
      </c>
      <c r="G31" s="146">
        <f>阪神北!J88</f>
        <v>78</v>
      </c>
      <c r="H31" s="147">
        <v>0</v>
      </c>
      <c r="I31" s="148">
        <f>G31-H31</f>
        <v>78</v>
      </c>
      <c r="J31" s="149">
        <v>0</v>
      </c>
      <c r="K31" s="150">
        <f t="shared" si="0"/>
        <v>78</v>
      </c>
      <c r="L31" s="151">
        <f t="shared" si="1"/>
        <v>0</v>
      </c>
      <c r="M31" s="152">
        <f t="shared" si="2"/>
        <v>78</v>
      </c>
      <c r="N31" s="217">
        <f t="shared" si="3"/>
        <v>0</v>
      </c>
    </row>
    <row r="32" spans="2:14" ht="18.75" customHeight="1" thickTop="1" x14ac:dyDescent="0.15">
      <c r="B32" s="405"/>
      <c r="C32" s="38" t="s">
        <v>228</v>
      </c>
      <c r="D32" s="301">
        <v>6559</v>
      </c>
      <c r="E32" s="302">
        <v>5740</v>
      </c>
      <c r="F32" s="307">
        <v>819</v>
      </c>
      <c r="G32" s="153">
        <f t="shared" ref="G32:J32" si="7">SUM(G26:G31)</f>
        <v>6925</v>
      </c>
      <c r="H32" s="50">
        <f t="shared" si="7"/>
        <v>6009</v>
      </c>
      <c r="I32" s="154">
        <f t="shared" si="7"/>
        <v>916</v>
      </c>
      <c r="J32" s="155">
        <f t="shared" si="7"/>
        <v>6570</v>
      </c>
      <c r="K32" s="156">
        <f t="shared" si="0"/>
        <v>366</v>
      </c>
      <c r="L32" s="157">
        <f t="shared" si="1"/>
        <v>269</v>
      </c>
      <c r="M32" s="158">
        <f t="shared" si="2"/>
        <v>97</v>
      </c>
      <c r="N32" s="218">
        <f t="shared" si="3"/>
        <v>-561</v>
      </c>
    </row>
    <row r="33" spans="2:14" ht="18.75" customHeight="1" x14ac:dyDescent="0.15">
      <c r="B33" s="405" t="s">
        <v>232</v>
      </c>
      <c r="C33" s="102" t="s">
        <v>224</v>
      </c>
      <c r="D33" s="308">
        <v>427</v>
      </c>
      <c r="E33" s="309">
        <v>394</v>
      </c>
      <c r="F33" s="278">
        <v>33</v>
      </c>
      <c r="G33" s="103">
        <f>東播磨!J93</f>
        <v>415</v>
      </c>
      <c r="H33" s="104">
        <f>東播磨!K93</f>
        <v>400</v>
      </c>
      <c r="I33" s="105">
        <f>東播磨!L93</f>
        <v>15</v>
      </c>
      <c r="J33" s="106">
        <v>730</v>
      </c>
      <c r="K33" s="107">
        <f t="shared" si="0"/>
        <v>-12</v>
      </c>
      <c r="L33" s="108">
        <f t="shared" si="1"/>
        <v>6</v>
      </c>
      <c r="M33" s="109">
        <f t="shared" si="2"/>
        <v>-18</v>
      </c>
      <c r="N33" s="211">
        <f t="shared" si="3"/>
        <v>-330</v>
      </c>
    </row>
    <row r="34" spans="2:14" ht="18.75" customHeight="1" x14ac:dyDescent="0.15">
      <c r="B34" s="405"/>
      <c r="C34" s="25" t="s">
        <v>225</v>
      </c>
      <c r="D34" s="279">
        <v>3216</v>
      </c>
      <c r="E34" s="280">
        <v>2963</v>
      </c>
      <c r="F34" s="281">
        <v>253</v>
      </c>
      <c r="G34" s="110">
        <f>東播磨!J94</f>
        <v>3321</v>
      </c>
      <c r="H34" s="42">
        <f>東播磨!K94</f>
        <v>3126</v>
      </c>
      <c r="I34" s="111">
        <f>東播磨!L94</f>
        <v>195</v>
      </c>
      <c r="J34" s="112">
        <v>2229</v>
      </c>
      <c r="K34" s="113">
        <f t="shared" si="0"/>
        <v>105</v>
      </c>
      <c r="L34" s="114">
        <f t="shared" si="1"/>
        <v>163</v>
      </c>
      <c r="M34" s="115">
        <f t="shared" si="2"/>
        <v>-58</v>
      </c>
      <c r="N34" s="212">
        <f t="shared" si="3"/>
        <v>897</v>
      </c>
    </row>
    <row r="35" spans="2:14" ht="18.75" customHeight="1" x14ac:dyDescent="0.15">
      <c r="B35" s="405"/>
      <c r="C35" s="116" t="s">
        <v>226</v>
      </c>
      <c r="D35" s="282">
        <v>1119</v>
      </c>
      <c r="E35" s="283">
        <v>1006</v>
      </c>
      <c r="F35" s="284">
        <v>113</v>
      </c>
      <c r="G35" s="117">
        <f>東播磨!J95</f>
        <v>1118</v>
      </c>
      <c r="H35" s="118">
        <f>東播磨!K95</f>
        <v>1061</v>
      </c>
      <c r="I35" s="119">
        <f>東播磨!L95</f>
        <v>57</v>
      </c>
      <c r="J35" s="120">
        <v>2115</v>
      </c>
      <c r="K35" s="121">
        <f t="shared" si="0"/>
        <v>-1</v>
      </c>
      <c r="L35" s="122">
        <f t="shared" si="1"/>
        <v>55</v>
      </c>
      <c r="M35" s="123">
        <f t="shared" si="2"/>
        <v>-56</v>
      </c>
      <c r="N35" s="213">
        <f t="shared" si="3"/>
        <v>-1054</v>
      </c>
    </row>
    <row r="36" spans="2:14" ht="18.75" customHeight="1" x14ac:dyDescent="0.15">
      <c r="B36" s="405"/>
      <c r="C36" s="25" t="s">
        <v>227</v>
      </c>
      <c r="D36" s="279">
        <v>1325</v>
      </c>
      <c r="E36" s="280">
        <v>1240</v>
      </c>
      <c r="F36" s="281">
        <v>85</v>
      </c>
      <c r="G36" s="110">
        <f>東播磨!J96</f>
        <v>1315</v>
      </c>
      <c r="H36" s="42">
        <f>東播磨!K96</f>
        <v>1290</v>
      </c>
      <c r="I36" s="111">
        <f>東播磨!L96</f>
        <v>25</v>
      </c>
      <c r="J36" s="112">
        <v>1380</v>
      </c>
      <c r="K36" s="113">
        <f t="shared" si="0"/>
        <v>-10</v>
      </c>
      <c r="L36" s="114">
        <f t="shared" si="1"/>
        <v>50</v>
      </c>
      <c r="M36" s="115">
        <f t="shared" si="2"/>
        <v>-60</v>
      </c>
      <c r="N36" s="212">
        <f t="shared" si="3"/>
        <v>-90</v>
      </c>
    </row>
    <row r="37" spans="2:14" ht="18.75" customHeight="1" x14ac:dyDescent="0.15">
      <c r="B37" s="405"/>
      <c r="C37" s="116" t="s">
        <v>245</v>
      </c>
      <c r="D37" s="285">
        <v>87</v>
      </c>
      <c r="E37" s="286">
        <v>0</v>
      </c>
      <c r="F37" s="284">
        <v>87</v>
      </c>
      <c r="G37" s="117">
        <f>東播磨!J97</f>
        <v>87</v>
      </c>
      <c r="H37" s="118">
        <v>0</v>
      </c>
      <c r="I37" s="119">
        <f>G37-H37</f>
        <v>87</v>
      </c>
      <c r="J37" s="120">
        <v>0</v>
      </c>
      <c r="K37" s="121">
        <f t="shared" ref="K37:K68" si="8">G37-D37</f>
        <v>0</v>
      </c>
      <c r="L37" s="122">
        <f t="shared" ref="L37:L68" si="9">H37-E37</f>
        <v>0</v>
      </c>
      <c r="M37" s="123">
        <f t="shared" ref="M37:M68" si="10">I37-F37</f>
        <v>0</v>
      </c>
      <c r="N37" s="213">
        <f t="shared" ref="N37:N68" si="11">H37-J37</f>
        <v>0</v>
      </c>
    </row>
    <row r="38" spans="2:14" ht="18.75" customHeight="1" thickBot="1" x14ac:dyDescent="0.2">
      <c r="B38" s="405"/>
      <c r="C38" s="124" t="s">
        <v>244</v>
      </c>
      <c r="D38" s="287">
        <v>19</v>
      </c>
      <c r="E38" s="288">
        <v>0</v>
      </c>
      <c r="F38" s="289">
        <v>19</v>
      </c>
      <c r="G38" s="125">
        <f>東播磨!J98</f>
        <v>16</v>
      </c>
      <c r="H38" s="43">
        <v>0</v>
      </c>
      <c r="I38" s="126">
        <f>G38-H38</f>
        <v>16</v>
      </c>
      <c r="J38" s="127">
        <v>0</v>
      </c>
      <c r="K38" s="128">
        <f t="shared" si="8"/>
        <v>-3</v>
      </c>
      <c r="L38" s="129">
        <f t="shared" si="9"/>
        <v>0</v>
      </c>
      <c r="M38" s="130">
        <f t="shared" si="10"/>
        <v>-3</v>
      </c>
      <c r="N38" s="214">
        <f t="shared" si="11"/>
        <v>0</v>
      </c>
    </row>
    <row r="39" spans="2:14" ht="18.75" customHeight="1" thickTop="1" x14ac:dyDescent="0.15">
      <c r="B39" s="405"/>
      <c r="C39" s="131" t="s">
        <v>228</v>
      </c>
      <c r="D39" s="290">
        <v>6193</v>
      </c>
      <c r="E39" s="291">
        <v>5603</v>
      </c>
      <c r="F39" s="304">
        <v>590</v>
      </c>
      <c r="G39" s="132">
        <f t="shared" ref="G39:J39" si="12">SUM(G33:G38)</f>
        <v>6272</v>
      </c>
      <c r="H39" s="133">
        <f t="shared" si="12"/>
        <v>5877</v>
      </c>
      <c r="I39" s="134">
        <f t="shared" si="12"/>
        <v>395</v>
      </c>
      <c r="J39" s="135">
        <f t="shared" si="12"/>
        <v>6454</v>
      </c>
      <c r="K39" s="159">
        <f t="shared" si="8"/>
        <v>79</v>
      </c>
      <c r="L39" s="160">
        <f t="shared" si="9"/>
        <v>274</v>
      </c>
      <c r="M39" s="161">
        <f t="shared" si="10"/>
        <v>-195</v>
      </c>
      <c r="N39" s="215">
        <f t="shared" si="11"/>
        <v>-577</v>
      </c>
    </row>
    <row r="40" spans="2:14" ht="18.75" customHeight="1" x14ac:dyDescent="0.15">
      <c r="B40" s="405" t="s">
        <v>233</v>
      </c>
      <c r="C40" s="24" t="s">
        <v>224</v>
      </c>
      <c r="D40" s="305">
        <v>56</v>
      </c>
      <c r="E40" s="306">
        <v>54</v>
      </c>
      <c r="F40" s="295">
        <v>2</v>
      </c>
      <c r="G40" s="139">
        <f>北播磨!J49</f>
        <v>42</v>
      </c>
      <c r="H40" s="41">
        <f>北播磨!K49</f>
        <v>39</v>
      </c>
      <c r="I40" s="140">
        <f>北播磨!L49</f>
        <v>3</v>
      </c>
      <c r="J40" s="141">
        <v>234</v>
      </c>
      <c r="K40" s="142">
        <f t="shared" si="8"/>
        <v>-14</v>
      </c>
      <c r="L40" s="143">
        <f t="shared" si="9"/>
        <v>-15</v>
      </c>
      <c r="M40" s="144">
        <f t="shared" si="10"/>
        <v>1</v>
      </c>
      <c r="N40" s="216">
        <f t="shared" si="11"/>
        <v>-195</v>
      </c>
    </row>
    <row r="41" spans="2:14" ht="18.75" customHeight="1" x14ac:dyDescent="0.15">
      <c r="B41" s="405"/>
      <c r="C41" s="116" t="s">
        <v>225</v>
      </c>
      <c r="D41" s="282">
        <v>1426</v>
      </c>
      <c r="E41" s="283">
        <v>1354</v>
      </c>
      <c r="F41" s="284">
        <v>72</v>
      </c>
      <c r="G41" s="117">
        <f>北播磨!J50</f>
        <v>1174</v>
      </c>
      <c r="H41" s="118">
        <f>北播磨!K50</f>
        <v>1095</v>
      </c>
      <c r="I41" s="119">
        <f>北播磨!L50</f>
        <v>79</v>
      </c>
      <c r="J41" s="120">
        <v>988</v>
      </c>
      <c r="K41" s="121">
        <f t="shared" si="8"/>
        <v>-252</v>
      </c>
      <c r="L41" s="122">
        <f t="shared" si="9"/>
        <v>-259</v>
      </c>
      <c r="M41" s="123">
        <f t="shared" si="10"/>
        <v>7</v>
      </c>
      <c r="N41" s="213">
        <f t="shared" si="11"/>
        <v>107</v>
      </c>
    </row>
    <row r="42" spans="2:14" ht="18.75" customHeight="1" x14ac:dyDescent="0.15">
      <c r="B42" s="405"/>
      <c r="C42" s="25" t="s">
        <v>226</v>
      </c>
      <c r="D42" s="296">
        <v>682</v>
      </c>
      <c r="E42" s="297">
        <v>633</v>
      </c>
      <c r="F42" s="281">
        <v>49</v>
      </c>
      <c r="G42" s="110">
        <f>北播磨!J51</f>
        <v>849</v>
      </c>
      <c r="H42" s="42">
        <f>北播磨!K51</f>
        <v>781</v>
      </c>
      <c r="I42" s="111">
        <f>北播磨!L51</f>
        <v>68</v>
      </c>
      <c r="J42" s="112">
        <v>889</v>
      </c>
      <c r="K42" s="113">
        <f t="shared" si="8"/>
        <v>167</v>
      </c>
      <c r="L42" s="114">
        <f t="shared" si="9"/>
        <v>148</v>
      </c>
      <c r="M42" s="115">
        <f t="shared" si="10"/>
        <v>19</v>
      </c>
      <c r="N42" s="212">
        <f t="shared" si="11"/>
        <v>-108</v>
      </c>
    </row>
    <row r="43" spans="2:14" ht="18.75" customHeight="1" x14ac:dyDescent="0.15">
      <c r="B43" s="405"/>
      <c r="C43" s="116" t="s">
        <v>227</v>
      </c>
      <c r="D43" s="282">
        <v>1415</v>
      </c>
      <c r="E43" s="283">
        <v>1350</v>
      </c>
      <c r="F43" s="284">
        <v>65</v>
      </c>
      <c r="G43" s="117">
        <f>北播磨!J52</f>
        <v>1294</v>
      </c>
      <c r="H43" s="118">
        <f>北播磨!K52</f>
        <v>1257</v>
      </c>
      <c r="I43" s="119">
        <f>北播磨!L52</f>
        <v>37</v>
      </c>
      <c r="J43" s="120">
        <v>1257</v>
      </c>
      <c r="K43" s="121">
        <f t="shared" si="8"/>
        <v>-121</v>
      </c>
      <c r="L43" s="122">
        <f t="shared" si="9"/>
        <v>-93</v>
      </c>
      <c r="M43" s="123">
        <f t="shared" si="10"/>
        <v>-28</v>
      </c>
      <c r="N43" s="213">
        <f t="shared" si="11"/>
        <v>0</v>
      </c>
    </row>
    <row r="44" spans="2:14" ht="18.75" customHeight="1" x14ac:dyDescent="0.15">
      <c r="B44" s="405"/>
      <c r="C44" s="25" t="s">
        <v>245</v>
      </c>
      <c r="D44" s="296">
        <v>10</v>
      </c>
      <c r="E44" s="297">
        <v>0</v>
      </c>
      <c r="F44" s="281">
        <v>10</v>
      </c>
      <c r="G44" s="110">
        <f>北播磨!J53</f>
        <v>116</v>
      </c>
      <c r="H44" s="42">
        <v>0</v>
      </c>
      <c r="I44" s="111">
        <f>G44-H44</f>
        <v>116</v>
      </c>
      <c r="J44" s="112">
        <v>0</v>
      </c>
      <c r="K44" s="113">
        <f t="shared" si="8"/>
        <v>106</v>
      </c>
      <c r="L44" s="114">
        <f t="shared" si="9"/>
        <v>0</v>
      </c>
      <c r="M44" s="115">
        <f t="shared" si="10"/>
        <v>106</v>
      </c>
      <c r="N44" s="212">
        <f t="shared" si="11"/>
        <v>0</v>
      </c>
    </row>
    <row r="45" spans="2:14" ht="18.75" customHeight="1" thickBot="1" x14ac:dyDescent="0.2">
      <c r="B45" s="405"/>
      <c r="C45" s="145" t="s">
        <v>244</v>
      </c>
      <c r="D45" s="298">
        <v>22</v>
      </c>
      <c r="E45" s="299">
        <v>0</v>
      </c>
      <c r="F45" s="300">
        <v>22</v>
      </c>
      <c r="G45" s="146">
        <f>北播磨!J54</f>
        <v>22</v>
      </c>
      <c r="H45" s="147">
        <v>0</v>
      </c>
      <c r="I45" s="148">
        <f>G45-H45</f>
        <v>22</v>
      </c>
      <c r="J45" s="149">
        <v>0</v>
      </c>
      <c r="K45" s="150">
        <f t="shared" si="8"/>
        <v>0</v>
      </c>
      <c r="L45" s="151">
        <f t="shared" si="9"/>
        <v>0</v>
      </c>
      <c r="M45" s="152">
        <f t="shared" si="10"/>
        <v>0</v>
      </c>
      <c r="N45" s="217">
        <f t="shared" si="11"/>
        <v>0</v>
      </c>
    </row>
    <row r="46" spans="2:14" ht="18.75" customHeight="1" thickTop="1" x14ac:dyDescent="0.15">
      <c r="B46" s="405"/>
      <c r="C46" s="38" t="s">
        <v>228</v>
      </c>
      <c r="D46" s="301">
        <v>3611</v>
      </c>
      <c r="E46" s="302">
        <v>3391</v>
      </c>
      <c r="F46" s="307">
        <v>220</v>
      </c>
      <c r="G46" s="153">
        <f t="shared" ref="G46:J46" si="13">SUM(G40:G45)</f>
        <v>3497</v>
      </c>
      <c r="H46" s="50">
        <f t="shared" si="13"/>
        <v>3172</v>
      </c>
      <c r="I46" s="154">
        <f t="shared" si="13"/>
        <v>325</v>
      </c>
      <c r="J46" s="155">
        <f t="shared" si="13"/>
        <v>3368</v>
      </c>
      <c r="K46" s="156">
        <f t="shared" si="8"/>
        <v>-114</v>
      </c>
      <c r="L46" s="157">
        <f t="shared" si="9"/>
        <v>-219</v>
      </c>
      <c r="M46" s="158">
        <f t="shared" si="10"/>
        <v>105</v>
      </c>
      <c r="N46" s="218">
        <f t="shared" si="11"/>
        <v>-196</v>
      </c>
    </row>
    <row r="47" spans="2:14" ht="18.75" customHeight="1" x14ac:dyDescent="0.15">
      <c r="B47" s="405" t="s">
        <v>234</v>
      </c>
      <c r="C47" s="102" t="s">
        <v>224</v>
      </c>
      <c r="D47" s="308">
        <v>644</v>
      </c>
      <c r="E47" s="309">
        <v>547</v>
      </c>
      <c r="F47" s="278">
        <v>97</v>
      </c>
      <c r="G47" s="103">
        <f>播磨姫路!J124</f>
        <v>905</v>
      </c>
      <c r="H47" s="104">
        <f>播磨姫路!K124</f>
        <v>830</v>
      </c>
      <c r="I47" s="105">
        <f>播磨姫路!L124</f>
        <v>75</v>
      </c>
      <c r="J47" s="106">
        <v>803</v>
      </c>
      <c r="K47" s="107">
        <f t="shared" si="8"/>
        <v>261</v>
      </c>
      <c r="L47" s="108">
        <f t="shared" si="9"/>
        <v>283</v>
      </c>
      <c r="M47" s="109">
        <f t="shared" si="10"/>
        <v>-22</v>
      </c>
      <c r="N47" s="211">
        <f t="shared" si="11"/>
        <v>27</v>
      </c>
    </row>
    <row r="48" spans="2:14" ht="18.75" customHeight="1" x14ac:dyDescent="0.15">
      <c r="B48" s="405"/>
      <c r="C48" s="25" t="s">
        <v>225</v>
      </c>
      <c r="D48" s="279">
        <v>3699</v>
      </c>
      <c r="E48" s="280">
        <v>2860</v>
      </c>
      <c r="F48" s="281">
        <v>839</v>
      </c>
      <c r="G48" s="110">
        <f>播磨姫路!J125</f>
        <v>3735</v>
      </c>
      <c r="H48" s="42">
        <f>播磨姫路!K125</f>
        <v>3376</v>
      </c>
      <c r="I48" s="111">
        <f>播磨姫路!L125</f>
        <v>359</v>
      </c>
      <c r="J48" s="112">
        <v>2667</v>
      </c>
      <c r="K48" s="113">
        <f t="shared" si="8"/>
        <v>36</v>
      </c>
      <c r="L48" s="114">
        <f t="shared" si="9"/>
        <v>516</v>
      </c>
      <c r="M48" s="115">
        <f t="shared" si="10"/>
        <v>-480</v>
      </c>
      <c r="N48" s="212">
        <f t="shared" si="11"/>
        <v>709</v>
      </c>
    </row>
    <row r="49" spans="2:14" ht="18.75" customHeight="1" x14ac:dyDescent="0.15">
      <c r="B49" s="405"/>
      <c r="C49" s="116" t="s">
        <v>226</v>
      </c>
      <c r="D49" s="282">
        <v>1427</v>
      </c>
      <c r="E49" s="283">
        <v>1286</v>
      </c>
      <c r="F49" s="284">
        <v>141</v>
      </c>
      <c r="G49" s="117">
        <f>播磨姫路!J126</f>
        <v>1646</v>
      </c>
      <c r="H49" s="118">
        <f>播磨姫路!K126</f>
        <v>1503</v>
      </c>
      <c r="I49" s="119">
        <f>播磨姫路!L126</f>
        <v>143</v>
      </c>
      <c r="J49" s="120">
        <v>2801</v>
      </c>
      <c r="K49" s="121">
        <f t="shared" si="8"/>
        <v>219</v>
      </c>
      <c r="L49" s="122">
        <f t="shared" si="9"/>
        <v>217</v>
      </c>
      <c r="M49" s="123">
        <f t="shared" si="10"/>
        <v>2</v>
      </c>
      <c r="N49" s="213">
        <f t="shared" si="11"/>
        <v>-1298</v>
      </c>
    </row>
    <row r="50" spans="2:14" ht="18.75" customHeight="1" x14ac:dyDescent="0.15">
      <c r="B50" s="405"/>
      <c r="C50" s="25" t="s">
        <v>227</v>
      </c>
      <c r="D50" s="279">
        <v>1573</v>
      </c>
      <c r="E50" s="280">
        <v>1399</v>
      </c>
      <c r="F50" s="281">
        <v>174</v>
      </c>
      <c r="G50" s="110">
        <f>播磨姫路!J127</f>
        <v>1663</v>
      </c>
      <c r="H50" s="42">
        <f>播磨姫路!K127</f>
        <v>1449</v>
      </c>
      <c r="I50" s="111">
        <f>播磨姫路!L127</f>
        <v>214</v>
      </c>
      <c r="J50" s="112">
        <v>1220</v>
      </c>
      <c r="K50" s="113">
        <f t="shared" si="8"/>
        <v>90</v>
      </c>
      <c r="L50" s="114">
        <f t="shared" si="9"/>
        <v>50</v>
      </c>
      <c r="M50" s="115">
        <f t="shared" si="10"/>
        <v>40</v>
      </c>
      <c r="N50" s="212">
        <f t="shared" si="11"/>
        <v>229</v>
      </c>
    </row>
    <row r="51" spans="2:14" ht="18.75" customHeight="1" x14ac:dyDescent="0.15">
      <c r="B51" s="405"/>
      <c r="C51" s="116" t="s">
        <v>245</v>
      </c>
      <c r="D51" s="285">
        <v>114</v>
      </c>
      <c r="E51" s="286">
        <v>0</v>
      </c>
      <c r="F51" s="284">
        <v>114</v>
      </c>
      <c r="G51" s="117">
        <f>播磨姫路!J128</f>
        <v>112</v>
      </c>
      <c r="H51" s="118">
        <v>0</v>
      </c>
      <c r="I51" s="119">
        <f>G51-H51</f>
        <v>112</v>
      </c>
      <c r="J51" s="120">
        <v>0</v>
      </c>
      <c r="K51" s="121">
        <f t="shared" si="8"/>
        <v>-2</v>
      </c>
      <c r="L51" s="122">
        <f t="shared" si="9"/>
        <v>0</v>
      </c>
      <c r="M51" s="123">
        <f t="shared" si="10"/>
        <v>-2</v>
      </c>
      <c r="N51" s="213">
        <f t="shared" si="11"/>
        <v>0</v>
      </c>
    </row>
    <row r="52" spans="2:14" ht="18.75" customHeight="1" thickBot="1" x14ac:dyDescent="0.2">
      <c r="B52" s="405"/>
      <c r="C52" s="124" t="s">
        <v>244</v>
      </c>
      <c r="D52" s="287">
        <v>38</v>
      </c>
      <c r="E52" s="288">
        <v>0</v>
      </c>
      <c r="F52" s="289">
        <v>38</v>
      </c>
      <c r="G52" s="125">
        <f>播磨姫路!J129</f>
        <v>38</v>
      </c>
      <c r="H52" s="43">
        <v>0</v>
      </c>
      <c r="I52" s="126">
        <f>G52-H52</f>
        <v>38</v>
      </c>
      <c r="J52" s="127">
        <v>0</v>
      </c>
      <c r="K52" s="128">
        <f t="shared" si="8"/>
        <v>0</v>
      </c>
      <c r="L52" s="129">
        <f t="shared" si="9"/>
        <v>0</v>
      </c>
      <c r="M52" s="130">
        <f t="shared" si="10"/>
        <v>0</v>
      </c>
      <c r="N52" s="214">
        <f t="shared" si="11"/>
        <v>0</v>
      </c>
    </row>
    <row r="53" spans="2:14" ht="18.75" customHeight="1" thickTop="1" x14ac:dyDescent="0.15">
      <c r="B53" s="405"/>
      <c r="C53" s="131" t="s">
        <v>228</v>
      </c>
      <c r="D53" s="290">
        <v>7495</v>
      </c>
      <c r="E53" s="291">
        <v>6092</v>
      </c>
      <c r="F53" s="292">
        <v>1403</v>
      </c>
      <c r="G53" s="132">
        <f t="shared" ref="G53:I53" si="14">SUM(G47:G52)</f>
        <v>8099</v>
      </c>
      <c r="H53" s="133">
        <f t="shared" si="14"/>
        <v>7158</v>
      </c>
      <c r="I53" s="134">
        <f t="shared" si="14"/>
        <v>941</v>
      </c>
      <c r="J53" s="135">
        <v>7491</v>
      </c>
      <c r="K53" s="159">
        <f t="shared" si="8"/>
        <v>604</v>
      </c>
      <c r="L53" s="160">
        <f t="shared" si="9"/>
        <v>1066</v>
      </c>
      <c r="M53" s="161">
        <f t="shared" si="10"/>
        <v>-462</v>
      </c>
      <c r="N53" s="215">
        <f t="shared" si="11"/>
        <v>-333</v>
      </c>
    </row>
    <row r="54" spans="2:14" ht="18.75" customHeight="1" x14ac:dyDescent="0.15">
      <c r="B54" s="405" t="s">
        <v>235</v>
      </c>
      <c r="C54" s="24" t="s">
        <v>224</v>
      </c>
      <c r="D54" s="305">
        <v>575</v>
      </c>
      <c r="E54" s="306">
        <v>478</v>
      </c>
      <c r="F54" s="295">
        <v>97</v>
      </c>
      <c r="G54" s="139">
        <f>中播磨!J80</f>
        <v>733</v>
      </c>
      <c r="H54" s="41">
        <f>中播磨!K80</f>
        <v>721</v>
      </c>
      <c r="I54" s="140">
        <f>中播磨!L80</f>
        <v>12</v>
      </c>
      <c r="J54" s="141">
        <v>658</v>
      </c>
      <c r="K54" s="142">
        <f t="shared" si="8"/>
        <v>158</v>
      </c>
      <c r="L54" s="143">
        <f t="shared" si="9"/>
        <v>243</v>
      </c>
      <c r="M54" s="144">
        <f t="shared" si="10"/>
        <v>-85</v>
      </c>
      <c r="N54" s="216">
        <f t="shared" si="11"/>
        <v>63</v>
      </c>
    </row>
    <row r="55" spans="2:14" ht="18.75" customHeight="1" x14ac:dyDescent="0.15">
      <c r="B55" s="405"/>
      <c r="C55" s="116" t="s">
        <v>225</v>
      </c>
      <c r="D55" s="282">
        <v>2531</v>
      </c>
      <c r="E55" s="283">
        <v>1791</v>
      </c>
      <c r="F55" s="284">
        <v>740</v>
      </c>
      <c r="G55" s="117">
        <f>中播磨!J81</f>
        <v>2765</v>
      </c>
      <c r="H55" s="118">
        <f>中播磨!K81</f>
        <v>2441</v>
      </c>
      <c r="I55" s="119">
        <f>中播磨!L81</f>
        <v>324</v>
      </c>
      <c r="J55" s="120">
        <v>1959</v>
      </c>
      <c r="K55" s="121">
        <f t="shared" si="8"/>
        <v>234</v>
      </c>
      <c r="L55" s="122">
        <f t="shared" si="9"/>
        <v>650</v>
      </c>
      <c r="M55" s="123">
        <f t="shared" si="10"/>
        <v>-416</v>
      </c>
      <c r="N55" s="213">
        <f t="shared" si="11"/>
        <v>482</v>
      </c>
    </row>
    <row r="56" spans="2:14" ht="18.75" customHeight="1" x14ac:dyDescent="0.15">
      <c r="B56" s="405"/>
      <c r="C56" s="25" t="s">
        <v>226</v>
      </c>
      <c r="D56" s="296">
        <v>804</v>
      </c>
      <c r="E56" s="297">
        <v>768</v>
      </c>
      <c r="F56" s="281">
        <v>36</v>
      </c>
      <c r="G56" s="110">
        <f>中播磨!J82</f>
        <v>1059</v>
      </c>
      <c r="H56" s="42">
        <f>中播磨!K82</f>
        <v>1000</v>
      </c>
      <c r="I56" s="111">
        <f>中播磨!L82</f>
        <v>59</v>
      </c>
      <c r="J56" s="112">
        <v>1901</v>
      </c>
      <c r="K56" s="113">
        <f t="shared" si="8"/>
        <v>255</v>
      </c>
      <c r="L56" s="114">
        <f t="shared" si="9"/>
        <v>232</v>
      </c>
      <c r="M56" s="115">
        <f t="shared" si="10"/>
        <v>23</v>
      </c>
      <c r="N56" s="212">
        <f t="shared" si="11"/>
        <v>-901</v>
      </c>
    </row>
    <row r="57" spans="2:14" ht="18.75" customHeight="1" x14ac:dyDescent="0.15">
      <c r="B57" s="405"/>
      <c r="C57" s="116" t="s">
        <v>227</v>
      </c>
      <c r="D57" s="285">
        <v>898</v>
      </c>
      <c r="E57" s="286">
        <v>834</v>
      </c>
      <c r="F57" s="284">
        <v>64</v>
      </c>
      <c r="G57" s="117">
        <f>中播磨!J83</f>
        <v>901</v>
      </c>
      <c r="H57" s="118">
        <f>中播磨!K83</f>
        <v>820</v>
      </c>
      <c r="I57" s="119">
        <f>中播磨!L83</f>
        <v>81</v>
      </c>
      <c r="J57" s="120">
        <v>752</v>
      </c>
      <c r="K57" s="121">
        <f t="shared" si="8"/>
        <v>3</v>
      </c>
      <c r="L57" s="122">
        <f t="shared" si="9"/>
        <v>-14</v>
      </c>
      <c r="M57" s="123">
        <f t="shared" si="10"/>
        <v>17</v>
      </c>
      <c r="N57" s="213">
        <f t="shared" si="11"/>
        <v>68</v>
      </c>
    </row>
    <row r="58" spans="2:14" ht="18.75" customHeight="1" x14ac:dyDescent="0.15">
      <c r="B58" s="405"/>
      <c r="C58" s="25" t="s">
        <v>245</v>
      </c>
      <c r="D58" s="296">
        <v>114</v>
      </c>
      <c r="E58" s="297">
        <v>0</v>
      </c>
      <c r="F58" s="281">
        <v>114</v>
      </c>
      <c r="G58" s="110">
        <f>中播磨!J84</f>
        <v>0</v>
      </c>
      <c r="H58" s="42">
        <v>0</v>
      </c>
      <c r="I58" s="111">
        <f>G58-H58</f>
        <v>0</v>
      </c>
      <c r="J58" s="112">
        <v>0</v>
      </c>
      <c r="K58" s="113">
        <f t="shared" si="8"/>
        <v>-114</v>
      </c>
      <c r="L58" s="114">
        <f t="shared" si="9"/>
        <v>0</v>
      </c>
      <c r="M58" s="115">
        <f t="shared" si="10"/>
        <v>-114</v>
      </c>
      <c r="N58" s="212">
        <f t="shared" si="11"/>
        <v>0</v>
      </c>
    </row>
    <row r="59" spans="2:14" ht="18.75" customHeight="1" thickBot="1" x14ac:dyDescent="0.2">
      <c r="B59" s="405"/>
      <c r="C59" s="145" t="s">
        <v>244</v>
      </c>
      <c r="D59" s="298">
        <v>38</v>
      </c>
      <c r="E59" s="299">
        <v>0</v>
      </c>
      <c r="F59" s="300">
        <v>38</v>
      </c>
      <c r="G59" s="146">
        <f>中播磨!J85</f>
        <v>38</v>
      </c>
      <c r="H59" s="147">
        <v>0</v>
      </c>
      <c r="I59" s="148">
        <f>G59-H59</f>
        <v>38</v>
      </c>
      <c r="J59" s="149">
        <v>0</v>
      </c>
      <c r="K59" s="150">
        <f t="shared" si="8"/>
        <v>0</v>
      </c>
      <c r="L59" s="151">
        <f t="shared" si="9"/>
        <v>0</v>
      </c>
      <c r="M59" s="152">
        <f t="shared" si="10"/>
        <v>0</v>
      </c>
      <c r="N59" s="217">
        <f t="shared" si="11"/>
        <v>0</v>
      </c>
    </row>
    <row r="60" spans="2:14" ht="18.75" customHeight="1" thickTop="1" x14ac:dyDescent="0.15">
      <c r="B60" s="405"/>
      <c r="C60" s="38" t="s">
        <v>228</v>
      </c>
      <c r="D60" s="301">
        <v>4960</v>
      </c>
      <c r="E60" s="302">
        <v>3871</v>
      </c>
      <c r="F60" s="303">
        <v>1089</v>
      </c>
      <c r="G60" s="153">
        <f t="shared" ref="G60:J60" si="15">SUM(G54:G59)</f>
        <v>5496</v>
      </c>
      <c r="H60" s="50">
        <f t="shared" si="15"/>
        <v>4982</v>
      </c>
      <c r="I60" s="154">
        <f t="shared" si="15"/>
        <v>514</v>
      </c>
      <c r="J60" s="155">
        <f t="shared" si="15"/>
        <v>5270</v>
      </c>
      <c r="K60" s="156">
        <f t="shared" si="8"/>
        <v>536</v>
      </c>
      <c r="L60" s="157">
        <f t="shared" si="9"/>
        <v>1111</v>
      </c>
      <c r="M60" s="158">
        <f t="shared" si="10"/>
        <v>-575</v>
      </c>
      <c r="N60" s="218">
        <f t="shared" si="11"/>
        <v>-288</v>
      </c>
    </row>
    <row r="61" spans="2:14" ht="18.75" customHeight="1" x14ac:dyDescent="0.15">
      <c r="B61" s="405" t="s">
        <v>236</v>
      </c>
      <c r="C61" s="102" t="s">
        <v>224</v>
      </c>
      <c r="D61" s="308">
        <v>69</v>
      </c>
      <c r="E61" s="309">
        <v>69</v>
      </c>
      <c r="F61" s="278">
        <v>0</v>
      </c>
      <c r="G61" s="103">
        <f>西播磨!J51</f>
        <v>172</v>
      </c>
      <c r="H61" s="104">
        <f>西播磨!K51</f>
        <v>109</v>
      </c>
      <c r="I61" s="105">
        <f>西播磨!L51</f>
        <v>63</v>
      </c>
      <c r="J61" s="106">
        <v>145</v>
      </c>
      <c r="K61" s="107">
        <f t="shared" si="8"/>
        <v>103</v>
      </c>
      <c r="L61" s="108">
        <f t="shared" si="9"/>
        <v>40</v>
      </c>
      <c r="M61" s="109">
        <f t="shared" si="10"/>
        <v>63</v>
      </c>
      <c r="N61" s="211">
        <f t="shared" si="11"/>
        <v>-36</v>
      </c>
    </row>
    <row r="62" spans="2:14" ht="18.75" customHeight="1" x14ac:dyDescent="0.15">
      <c r="B62" s="405"/>
      <c r="C62" s="25" t="s">
        <v>225</v>
      </c>
      <c r="D62" s="279">
        <v>1168</v>
      </c>
      <c r="E62" s="280">
        <v>1069</v>
      </c>
      <c r="F62" s="281">
        <v>99</v>
      </c>
      <c r="G62" s="110">
        <f>西播磨!J52</f>
        <v>970</v>
      </c>
      <c r="H62" s="42">
        <f>西播磨!K52</f>
        <v>935</v>
      </c>
      <c r="I62" s="111">
        <f>西播磨!L52</f>
        <v>35</v>
      </c>
      <c r="J62" s="112">
        <v>708</v>
      </c>
      <c r="K62" s="113">
        <f t="shared" si="8"/>
        <v>-198</v>
      </c>
      <c r="L62" s="114">
        <f t="shared" si="9"/>
        <v>-134</v>
      </c>
      <c r="M62" s="115">
        <f t="shared" si="10"/>
        <v>-64</v>
      </c>
      <c r="N62" s="212">
        <f t="shared" si="11"/>
        <v>227</v>
      </c>
    </row>
    <row r="63" spans="2:14" ht="18.75" customHeight="1" x14ac:dyDescent="0.15">
      <c r="B63" s="405"/>
      <c r="C63" s="116" t="s">
        <v>226</v>
      </c>
      <c r="D63" s="285">
        <v>623</v>
      </c>
      <c r="E63" s="286">
        <v>518</v>
      </c>
      <c r="F63" s="284">
        <v>105</v>
      </c>
      <c r="G63" s="117">
        <f>西播磨!J53</f>
        <v>587</v>
      </c>
      <c r="H63" s="118">
        <f>西播磨!K53</f>
        <v>503</v>
      </c>
      <c r="I63" s="119">
        <f>西播磨!L53</f>
        <v>84</v>
      </c>
      <c r="J63" s="120">
        <v>900</v>
      </c>
      <c r="K63" s="121">
        <f t="shared" si="8"/>
        <v>-36</v>
      </c>
      <c r="L63" s="122">
        <f t="shared" si="9"/>
        <v>-15</v>
      </c>
      <c r="M63" s="123">
        <f t="shared" si="10"/>
        <v>-21</v>
      </c>
      <c r="N63" s="213">
        <f t="shared" si="11"/>
        <v>-397</v>
      </c>
    </row>
    <row r="64" spans="2:14" ht="18.75" customHeight="1" x14ac:dyDescent="0.15">
      <c r="B64" s="405"/>
      <c r="C64" s="25" t="s">
        <v>227</v>
      </c>
      <c r="D64" s="296">
        <v>675</v>
      </c>
      <c r="E64" s="297">
        <v>565</v>
      </c>
      <c r="F64" s="281">
        <v>110</v>
      </c>
      <c r="G64" s="110">
        <f>西播磨!J54</f>
        <v>762</v>
      </c>
      <c r="H64" s="42">
        <f>西播磨!K54</f>
        <v>629</v>
      </c>
      <c r="I64" s="111">
        <f>西播磨!L54</f>
        <v>133</v>
      </c>
      <c r="J64" s="112">
        <v>468</v>
      </c>
      <c r="K64" s="113">
        <f t="shared" si="8"/>
        <v>87</v>
      </c>
      <c r="L64" s="114">
        <f t="shared" si="9"/>
        <v>64</v>
      </c>
      <c r="M64" s="115">
        <f t="shared" si="10"/>
        <v>23</v>
      </c>
      <c r="N64" s="212">
        <f t="shared" si="11"/>
        <v>161</v>
      </c>
    </row>
    <row r="65" spans="2:14" ht="18.75" customHeight="1" x14ac:dyDescent="0.15">
      <c r="B65" s="405"/>
      <c r="C65" s="116" t="s">
        <v>245</v>
      </c>
      <c r="D65" s="285">
        <v>0</v>
      </c>
      <c r="E65" s="286">
        <v>0</v>
      </c>
      <c r="F65" s="284">
        <v>0</v>
      </c>
      <c r="G65" s="117">
        <f>西播磨!J55</f>
        <v>112</v>
      </c>
      <c r="H65" s="118">
        <v>0</v>
      </c>
      <c r="I65" s="119">
        <f>G65-H65</f>
        <v>112</v>
      </c>
      <c r="J65" s="120">
        <v>0</v>
      </c>
      <c r="K65" s="121">
        <f t="shared" si="8"/>
        <v>112</v>
      </c>
      <c r="L65" s="122">
        <f t="shared" si="9"/>
        <v>0</v>
      </c>
      <c r="M65" s="123">
        <f t="shared" si="10"/>
        <v>112</v>
      </c>
      <c r="N65" s="213">
        <f t="shared" si="11"/>
        <v>0</v>
      </c>
    </row>
    <row r="66" spans="2:14" ht="18.75" customHeight="1" thickBot="1" x14ac:dyDescent="0.2">
      <c r="B66" s="405"/>
      <c r="C66" s="124" t="s">
        <v>244</v>
      </c>
      <c r="D66" s="287">
        <v>0</v>
      </c>
      <c r="E66" s="288">
        <v>0</v>
      </c>
      <c r="F66" s="289">
        <v>0</v>
      </c>
      <c r="G66" s="125">
        <f>西播磨!J56</f>
        <v>0</v>
      </c>
      <c r="H66" s="43">
        <v>0</v>
      </c>
      <c r="I66" s="126">
        <f>G66-H66</f>
        <v>0</v>
      </c>
      <c r="J66" s="127">
        <v>0</v>
      </c>
      <c r="K66" s="128">
        <f t="shared" si="8"/>
        <v>0</v>
      </c>
      <c r="L66" s="129">
        <f t="shared" si="9"/>
        <v>0</v>
      </c>
      <c r="M66" s="130">
        <f t="shared" si="10"/>
        <v>0</v>
      </c>
      <c r="N66" s="214">
        <f t="shared" si="11"/>
        <v>0</v>
      </c>
    </row>
    <row r="67" spans="2:14" ht="18.75" customHeight="1" thickTop="1" x14ac:dyDescent="0.15">
      <c r="B67" s="405"/>
      <c r="C67" s="131" t="s">
        <v>228</v>
      </c>
      <c r="D67" s="290">
        <v>2535</v>
      </c>
      <c r="E67" s="291">
        <v>2221</v>
      </c>
      <c r="F67" s="304">
        <v>314</v>
      </c>
      <c r="G67" s="132">
        <f t="shared" ref="G67:J67" si="16">SUM(G61:G66)</f>
        <v>2603</v>
      </c>
      <c r="H67" s="133">
        <f t="shared" si="16"/>
        <v>2176</v>
      </c>
      <c r="I67" s="134">
        <f t="shared" si="16"/>
        <v>427</v>
      </c>
      <c r="J67" s="135">
        <f t="shared" si="16"/>
        <v>2221</v>
      </c>
      <c r="K67" s="159">
        <f t="shared" si="8"/>
        <v>68</v>
      </c>
      <c r="L67" s="160">
        <f t="shared" si="9"/>
        <v>-45</v>
      </c>
      <c r="M67" s="161">
        <f t="shared" si="10"/>
        <v>113</v>
      </c>
      <c r="N67" s="215">
        <f t="shared" si="11"/>
        <v>-45</v>
      </c>
    </row>
    <row r="68" spans="2:14" ht="18.75" customHeight="1" x14ac:dyDescent="0.15">
      <c r="B68" s="405" t="s">
        <v>237</v>
      </c>
      <c r="C68" s="24" t="s">
        <v>224</v>
      </c>
      <c r="D68" s="305">
        <v>26</v>
      </c>
      <c r="E68" s="306">
        <v>24</v>
      </c>
      <c r="F68" s="295">
        <v>2</v>
      </c>
      <c r="G68" s="139">
        <f>但馬!J23</f>
        <v>26</v>
      </c>
      <c r="H68" s="41">
        <f>但馬!K23</f>
        <v>24</v>
      </c>
      <c r="I68" s="140">
        <f>但馬!L23</f>
        <v>2</v>
      </c>
      <c r="J68" s="141">
        <v>133</v>
      </c>
      <c r="K68" s="142">
        <f t="shared" si="8"/>
        <v>0</v>
      </c>
      <c r="L68" s="143">
        <f t="shared" si="9"/>
        <v>0</v>
      </c>
      <c r="M68" s="144">
        <f t="shared" si="10"/>
        <v>0</v>
      </c>
      <c r="N68" s="216">
        <f t="shared" si="11"/>
        <v>-109</v>
      </c>
    </row>
    <row r="69" spans="2:14" ht="18.75" customHeight="1" x14ac:dyDescent="0.15">
      <c r="B69" s="405"/>
      <c r="C69" s="116" t="s">
        <v>225</v>
      </c>
      <c r="D69" s="285">
        <v>797</v>
      </c>
      <c r="E69" s="286">
        <v>730</v>
      </c>
      <c r="F69" s="284">
        <v>67</v>
      </c>
      <c r="G69" s="117">
        <f>但馬!J24</f>
        <v>744</v>
      </c>
      <c r="H69" s="118">
        <f>但馬!K24</f>
        <v>659</v>
      </c>
      <c r="I69" s="119">
        <f>但馬!L24</f>
        <v>85</v>
      </c>
      <c r="J69" s="120">
        <v>541</v>
      </c>
      <c r="K69" s="121">
        <f t="shared" ref="K69:K95" si="17">G69-D69</f>
        <v>-53</v>
      </c>
      <c r="L69" s="122">
        <f t="shared" ref="L69:L95" si="18">H69-E69</f>
        <v>-71</v>
      </c>
      <c r="M69" s="123">
        <f t="shared" ref="M69:M95" si="19">I69-F69</f>
        <v>18</v>
      </c>
      <c r="N69" s="213">
        <f t="shared" ref="N69:N95" si="20">H69-J69</f>
        <v>118</v>
      </c>
    </row>
    <row r="70" spans="2:14" ht="18.75" customHeight="1" x14ac:dyDescent="0.15">
      <c r="B70" s="405"/>
      <c r="C70" s="25" t="s">
        <v>226</v>
      </c>
      <c r="D70" s="296">
        <v>341</v>
      </c>
      <c r="E70" s="297">
        <v>290</v>
      </c>
      <c r="F70" s="281">
        <v>51</v>
      </c>
      <c r="G70" s="110">
        <f>但馬!J25</f>
        <v>341</v>
      </c>
      <c r="H70" s="42">
        <f>但馬!K25</f>
        <v>287</v>
      </c>
      <c r="I70" s="111">
        <f>但馬!L25</f>
        <v>54</v>
      </c>
      <c r="J70" s="112">
        <v>476</v>
      </c>
      <c r="K70" s="113">
        <f t="shared" si="17"/>
        <v>0</v>
      </c>
      <c r="L70" s="114">
        <f t="shared" si="18"/>
        <v>-3</v>
      </c>
      <c r="M70" s="115">
        <f t="shared" si="19"/>
        <v>3</v>
      </c>
      <c r="N70" s="212">
        <f t="shared" si="20"/>
        <v>-189</v>
      </c>
    </row>
    <row r="71" spans="2:14" ht="18.75" customHeight="1" x14ac:dyDescent="0.15">
      <c r="B71" s="405"/>
      <c r="C71" s="116" t="s">
        <v>227</v>
      </c>
      <c r="D71" s="285">
        <v>177</v>
      </c>
      <c r="E71" s="286">
        <v>156</v>
      </c>
      <c r="F71" s="284">
        <v>21</v>
      </c>
      <c r="G71" s="117">
        <f>但馬!J26</f>
        <v>177</v>
      </c>
      <c r="H71" s="118">
        <f>但馬!K26</f>
        <v>167</v>
      </c>
      <c r="I71" s="119">
        <f>但馬!L26</f>
        <v>10</v>
      </c>
      <c r="J71" s="120">
        <v>250</v>
      </c>
      <c r="K71" s="121">
        <f t="shared" si="17"/>
        <v>0</v>
      </c>
      <c r="L71" s="122">
        <f t="shared" si="18"/>
        <v>11</v>
      </c>
      <c r="M71" s="123">
        <f t="shared" si="19"/>
        <v>-11</v>
      </c>
      <c r="N71" s="213">
        <f t="shared" si="20"/>
        <v>-83</v>
      </c>
    </row>
    <row r="72" spans="2:14" ht="18.75" customHeight="1" x14ac:dyDescent="0.15">
      <c r="B72" s="405"/>
      <c r="C72" s="25" t="s">
        <v>245</v>
      </c>
      <c r="D72" s="296">
        <v>6</v>
      </c>
      <c r="E72" s="297">
        <v>0</v>
      </c>
      <c r="F72" s="281">
        <v>6</v>
      </c>
      <c r="G72" s="110">
        <f>但馬!J27</f>
        <v>66</v>
      </c>
      <c r="H72" s="42">
        <v>0</v>
      </c>
      <c r="I72" s="111">
        <f>G72-H72</f>
        <v>66</v>
      </c>
      <c r="J72" s="112">
        <v>0</v>
      </c>
      <c r="K72" s="113">
        <f t="shared" si="17"/>
        <v>60</v>
      </c>
      <c r="L72" s="114">
        <f t="shared" si="18"/>
        <v>0</v>
      </c>
      <c r="M72" s="115">
        <f t="shared" si="19"/>
        <v>60</v>
      </c>
      <c r="N72" s="212">
        <f t="shared" si="20"/>
        <v>0</v>
      </c>
    </row>
    <row r="73" spans="2:14" ht="18.75" customHeight="1" thickBot="1" x14ac:dyDescent="0.2">
      <c r="B73" s="405"/>
      <c r="C73" s="145" t="s">
        <v>244</v>
      </c>
      <c r="D73" s="298">
        <v>36</v>
      </c>
      <c r="E73" s="299">
        <v>0</v>
      </c>
      <c r="F73" s="300">
        <v>36</v>
      </c>
      <c r="G73" s="146">
        <f>但馬!J28</f>
        <v>0</v>
      </c>
      <c r="H73" s="147">
        <v>0</v>
      </c>
      <c r="I73" s="148">
        <f>G73-H73</f>
        <v>0</v>
      </c>
      <c r="J73" s="149">
        <v>0</v>
      </c>
      <c r="K73" s="150">
        <f t="shared" si="17"/>
        <v>-36</v>
      </c>
      <c r="L73" s="151">
        <f t="shared" si="18"/>
        <v>0</v>
      </c>
      <c r="M73" s="152">
        <f t="shared" si="19"/>
        <v>-36</v>
      </c>
      <c r="N73" s="217">
        <f t="shared" si="20"/>
        <v>0</v>
      </c>
    </row>
    <row r="74" spans="2:14" ht="18.75" customHeight="1" thickTop="1" x14ac:dyDescent="0.15">
      <c r="B74" s="405"/>
      <c r="C74" s="38" t="s">
        <v>228</v>
      </c>
      <c r="D74" s="301">
        <v>1383</v>
      </c>
      <c r="E74" s="302">
        <v>1200</v>
      </c>
      <c r="F74" s="307">
        <v>183</v>
      </c>
      <c r="G74" s="153">
        <f t="shared" ref="G74:J74" si="21">SUM(G68:G73)</f>
        <v>1354</v>
      </c>
      <c r="H74" s="50">
        <f t="shared" si="21"/>
        <v>1137</v>
      </c>
      <c r="I74" s="154">
        <f t="shared" si="21"/>
        <v>217</v>
      </c>
      <c r="J74" s="155">
        <f t="shared" si="21"/>
        <v>1400</v>
      </c>
      <c r="K74" s="156">
        <f t="shared" si="17"/>
        <v>-29</v>
      </c>
      <c r="L74" s="157">
        <f t="shared" si="18"/>
        <v>-63</v>
      </c>
      <c r="M74" s="158">
        <f t="shared" si="19"/>
        <v>34</v>
      </c>
      <c r="N74" s="218">
        <f t="shared" si="20"/>
        <v>-263</v>
      </c>
    </row>
    <row r="75" spans="2:14" ht="18.75" customHeight="1" x14ac:dyDescent="0.15">
      <c r="B75" s="405" t="s">
        <v>238</v>
      </c>
      <c r="C75" s="102" t="s">
        <v>224</v>
      </c>
      <c r="D75" s="308">
        <v>6</v>
      </c>
      <c r="E75" s="309">
        <v>6</v>
      </c>
      <c r="F75" s="278">
        <v>0</v>
      </c>
      <c r="G75" s="103">
        <f>丹波!J20</f>
        <v>6</v>
      </c>
      <c r="H75" s="104">
        <f>丹波!K20</f>
        <v>6</v>
      </c>
      <c r="I75" s="105">
        <f>丹波!L20</f>
        <v>0</v>
      </c>
      <c r="J75" s="106">
        <v>52</v>
      </c>
      <c r="K75" s="107">
        <f t="shared" si="17"/>
        <v>0</v>
      </c>
      <c r="L75" s="108">
        <f t="shared" si="18"/>
        <v>0</v>
      </c>
      <c r="M75" s="109">
        <f t="shared" si="19"/>
        <v>0</v>
      </c>
      <c r="N75" s="211">
        <f t="shared" si="20"/>
        <v>-46</v>
      </c>
    </row>
    <row r="76" spans="2:14" ht="18.75" customHeight="1" x14ac:dyDescent="0.15">
      <c r="B76" s="405"/>
      <c r="C76" s="25" t="s">
        <v>225</v>
      </c>
      <c r="D76" s="296">
        <v>537</v>
      </c>
      <c r="E76" s="297">
        <v>492</v>
      </c>
      <c r="F76" s="281">
        <v>45</v>
      </c>
      <c r="G76" s="110">
        <f>丹波!J21</f>
        <v>571</v>
      </c>
      <c r="H76" s="42">
        <f>丹波!K21</f>
        <v>475</v>
      </c>
      <c r="I76" s="111">
        <f>丹波!L21</f>
        <v>96</v>
      </c>
      <c r="J76" s="112">
        <v>236</v>
      </c>
      <c r="K76" s="113">
        <f t="shared" si="17"/>
        <v>34</v>
      </c>
      <c r="L76" s="114">
        <f t="shared" si="18"/>
        <v>-17</v>
      </c>
      <c r="M76" s="115">
        <f t="shared" si="19"/>
        <v>51</v>
      </c>
      <c r="N76" s="212">
        <f t="shared" si="20"/>
        <v>239</v>
      </c>
    </row>
    <row r="77" spans="2:14" ht="18.75" customHeight="1" x14ac:dyDescent="0.15">
      <c r="B77" s="405"/>
      <c r="C77" s="116" t="s">
        <v>226</v>
      </c>
      <c r="D77" s="285">
        <v>133</v>
      </c>
      <c r="E77" s="286">
        <v>88</v>
      </c>
      <c r="F77" s="284">
        <v>45</v>
      </c>
      <c r="G77" s="117">
        <f>丹波!J22</f>
        <v>133</v>
      </c>
      <c r="H77" s="118">
        <f>丹波!K22</f>
        <v>131</v>
      </c>
      <c r="I77" s="119">
        <f>丹波!L22</f>
        <v>2</v>
      </c>
      <c r="J77" s="120">
        <v>204</v>
      </c>
      <c r="K77" s="121">
        <f t="shared" si="17"/>
        <v>0</v>
      </c>
      <c r="L77" s="122">
        <f t="shared" si="18"/>
        <v>43</v>
      </c>
      <c r="M77" s="123">
        <f t="shared" si="19"/>
        <v>-43</v>
      </c>
      <c r="N77" s="213">
        <f t="shared" si="20"/>
        <v>-73</v>
      </c>
    </row>
    <row r="78" spans="2:14" ht="18.75" customHeight="1" x14ac:dyDescent="0.15">
      <c r="B78" s="405"/>
      <c r="C78" s="25" t="s">
        <v>227</v>
      </c>
      <c r="D78" s="296">
        <v>402</v>
      </c>
      <c r="E78" s="297">
        <v>402</v>
      </c>
      <c r="F78" s="281">
        <v>0</v>
      </c>
      <c r="G78" s="110">
        <f>丹波!J23</f>
        <v>402</v>
      </c>
      <c r="H78" s="42">
        <f>丹波!K23</f>
        <v>401</v>
      </c>
      <c r="I78" s="111">
        <f>丹波!L23</f>
        <v>1</v>
      </c>
      <c r="J78" s="112">
        <v>339</v>
      </c>
      <c r="K78" s="113">
        <f t="shared" si="17"/>
        <v>0</v>
      </c>
      <c r="L78" s="114">
        <f t="shared" si="18"/>
        <v>-1</v>
      </c>
      <c r="M78" s="115">
        <f t="shared" si="19"/>
        <v>1</v>
      </c>
      <c r="N78" s="212">
        <f t="shared" si="20"/>
        <v>62</v>
      </c>
    </row>
    <row r="79" spans="2:14" ht="18.75" customHeight="1" x14ac:dyDescent="0.15">
      <c r="B79" s="405"/>
      <c r="C79" s="116" t="s">
        <v>245</v>
      </c>
      <c r="D79" s="285">
        <v>8</v>
      </c>
      <c r="E79" s="286">
        <v>0</v>
      </c>
      <c r="F79" s="284">
        <v>8</v>
      </c>
      <c r="G79" s="117">
        <f>丹波!J24</f>
        <v>8</v>
      </c>
      <c r="H79" s="118">
        <v>0</v>
      </c>
      <c r="I79" s="119">
        <f>G79-H79</f>
        <v>8</v>
      </c>
      <c r="J79" s="120">
        <v>0</v>
      </c>
      <c r="K79" s="121">
        <f t="shared" si="17"/>
        <v>0</v>
      </c>
      <c r="L79" s="122">
        <f t="shared" si="18"/>
        <v>0</v>
      </c>
      <c r="M79" s="123">
        <f t="shared" si="19"/>
        <v>0</v>
      </c>
      <c r="N79" s="213">
        <f t="shared" si="20"/>
        <v>0</v>
      </c>
    </row>
    <row r="80" spans="2:14" ht="18.75" customHeight="1" thickBot="1" x14ac:dyDescent="0.2">
      <c r="B80" s="405"/>
      <c r="C80" s="124" t="s">
        <v>244</v>
      </c>
      <c r="D80" s="287">
        <v>0</v>
      </c>
      <c r="E80" s="288">
        <v>0</v>
      </c>
      <c r="F80" s="289">
        <v>0</v>
      </c>
      <c r="G80" s="125">
        <f>丹波!J25</f>
        <v>0</v>
      </c>
      <c r="H80" s="43">
        <v>0</v>
      </c>
      <c r="I80" s="126">
        <f>G80-H80</f>
        <v>0</v>
      </c>
      <c r="J80" s="127">
        <v>0</v>
      </c>
      <c r="K80" s="128">
        <f t="shared" si="17"/>
        <v>0</v>
      </c>
      <c r="L80" s="129">
        <f t="shared" si="18"/>
        <v>0</v>
      </c>
      <c r="M80" s="130">
        <f t="shared" si="19"/>
        <v>0</v>
      </c>
      <c r="N80" s="214">
        <f t="shared" si="20"/>
        <v>0</v>
      </c>
    </row>
    <row r="81" spans="2:14" ht="18.75" customHeight="1" thickTop="1" x14ac:dyDescent="0.15">
      <c r="B81" s="405"/>
      <c r="C81" s="131" t="s">
        <v>228</v>
      </c>
      <c r="D81" s="290">
        <v>1086</v>
      </c>
      <c r="E81" s="310">
        <v>988</v>
      </c>
      <c r="F81" s="304">
        <v>98</v>
      </c>
      <c r="G81" s="132">
        <f t="shared" ref="G81:J81" si="22">SUM(G75:G80)</f>
        <v>1120</v>
      </c>
      <c r="H81" s="133">
        <f t="shared" si="22"/>
        <v>1013</v>
      </c>
      <c r="I81" s="134">
        <f t="shared" si="22"/>
        <v>107</v>
      </c>
      <c r="J81" s="135">
        <f t="shared" si="22"/>
        <v>831</v>
      </c>
      <c r="K81" s="159">
        <f t="shared" si="17"/>
        <v>34</v>
      </c>
      <c r="L81" s="160">
        <f t="shared" si="18"/>
        <v>25</v>
      </c>
      <c r="M81" s="161">
        <f t="shared" si="19"/>
        <v>9</v>
      </c>
      <c r="N81" s="215">
        <f t="shared" si="20"/>
        <v>182</v>
      </c>
    </row>
    <row r="82" spans="2:14" ht="18.75" customHeight="1" x14ac:dyDescent="0.15">
      <c r="B82" s="405" t="s">
        <v>239</v>
      </c>
      <c r="C82" s="24" t="s">
        <v>224</v>
      </c>
      <c r="D82" s="305">
        <v>98</v>
      </c>
      <c r="E82" s="306">
        <v>85</v>
      </c>
      <c r="F82" s="295">
        <v>13</v>
      </c>
      <c r="G82" s="139">
        <f>淡路!J32</f>
        <v>98</v>
      </c>
      <c r="H82" s="41">
        <f>淡路!K32</f>
        <v>85</v>
      </c>
      <c r="I82" s="140">
        <f>淡路!L32</f>
        <v>13</v>
      </c>
      <c r="J82" s="141">
        <v>99</v>
      </c>
      <c r="K82" s="142">
        <f t="shared" si="17"/>
        <v>0</v>
      </c>
      <c r="L82" s="143">
        <f t="shared" si="18"/>
        <v>0</v>
      </c>
      <c r="M82" s="144">
        <f t="shared" si="19"/>
        <v>0</v>
      </c>
      <c r="N82" s="216">
        <f t="shared" si="20"/>
        <v>-14</v>
      </c>
    </row>
    <row r="83" spans="2:14" ht="18.75" customHeight="1" x14ac:dyDescent="0.15">
      <c r="B83" s="405"/>
      <c r="C83" s="116" t="s">
        <v>225</v>
      </c>
      <c r="D83" s="285">
        <v>621</v>
      </c>
      <c r="E83" s="286">
        <v>500</v>
      </c>
      <c r="F83" s="284">
        <v>121</v>
      </c>
      <c r="G83" s="117">
        <f>淡路!J33</f>
        <v>602</v>
      </c>
      <c r="H83" s="118">
        <f>淡路!K33</f>
        <v>570</v>
      </c>
      <c r="I83" s="119">
        <f>淡路!L33</f>
        <v>32</v>
      </c>
      <c r="J83" s="120">
        <v>328</v>
      </c>
      <c r="K83" s="121">
        <f t="shared" si="17"/>
        <v>-19</v>
      </c>
      <c r="L83" s="122">
        <f t="shared" si="18"/>
        <v>70</v>
      </c>
      <c r="M83" s="123">
        <f t="shared" si="19"/>
        <v>-89</v>
      </c>
      <c r="N83" s="213">
        <f t="shared" si="20"/>
        <v>242</v>
      </c>
    </row>
    <row r="84" spans="2:14" ht="18.75" customHeight="1" x14ac:dyDescent="0.15">
      <c r="B84" s="405"/>
      <c r="C84" s="25" t="s">
        <v>226</v>
      </c>
      <c r="D84" s="296">
        <v>267</v>
      </c>
      <c r="E84" s="297">
        <v>246</v>
      </c>
      <c r="F84" s="281">
        <v>21</v>
      </c>
      <c r="G84" s="162">
        <f>淡路!J34</f>
        <v>238</v>
      </c>
      <c r="H84" s="163">
        <f>淡路!K34</f>
        <v>238</v>
      </c>
      <c r="I84" s="164">
        <f>淡路!L34</f>
        <v>0</v>
      </c>
      <c r="J84" s="165">
        <v>438</v>
      </c>
      <c r="K84" s="166">
        <f t="shared" si="17"/>
        <v>-29</v>
      </c>
      <c r="L84" s="167">
        <f t="shared" si="18"/>
        <v>-8</v>
      </c>
      <c r="M84" s="168">
        <f t="shared" si="19"/>
        <v>-21</v>
      </c>
      <c r="N84" s="219">
        <f t="shared" si="20"/>
        <v>-200</v>
      </c>
    </row>
    <row r="85" spans="2:14" ht="18.75" customHeight="1" x14ac:dyDescent="0.15">
      <c r="B85" s="405"/>
      <c r="C85" s="116" t="s">
        <v>227</v>
      </c>
      <c r="D85" s="285">
        <v>728</v>
      </c>
      <c r="E85" s="286">
        <v>711</v>
      </c>
      <c r="F85" s="284">
        <v>17</v>
      </c>
      <c r="G85" s="117">
        <f>淡路!J35</f>
        <v>719</v>
      </c>
      <c r="H85" s="118">
        <f>淡路!K35</f>
        <v>711</v>
      </c>
      <c r="I85" s="119">
        <f>淡路!L35</f>
        <v>8</v>
      </c>
      <c r="J85" s="120">
        <v>559</v>
      </c>
      <c r="K85" s="121">
        <f t="shared" si="17"/>
        <v>-9</v>
      </c>
      <c r="L85" s="122">
        <f t="shared" si="18"/>
        <v>0</v>
      </c>
      <c r="M85" s="123">
        <f t="shared" si="19"/>
        <v>-9</v>
      </c>
      <c r="N85" s="213">
        <f t="shared" si="20"/>
        <v>152</v>
      </c>
    </row>
    <row r="86" spans="2:14" ht="18.75" customHeight="1" x14ac:dyDescent="0.15">
      <c r="B86" s="405"/>
      <c r="C86" s="25" t="s">
        <v>245</v>
      </c>
      <c r="D86" s="296">
        <v>2</v>
      </c>
      <c r="E86" s="297">
        <v>0</v>
      </c>
      <c r="F86" s="281">
        <v>2</v>
      </c>
      <c r="G86" s="110">
        <f>淡路!J36</f>
        <v>21</v>
      </c>
      <c r="H86" s="42">
        <v>0</v>
      </c>
      <c r="I86" s="111">
        <f>G86-H86</f>
        <v>21</v>
      </c>
      <c r="J86" s="112">
        <v>0</v>
      </c>
      <c r="K86" s="113">
        <f t="shared" si="17"/>
        <v>19</v>
      </c>
      <c r="L86" s="114">
        <f t="shared" si="18"/>
        <v>0</v>
      </c>
      <c r="M86" s="115">
        <f t="shared" si="19"/>
        <v>19</v>
      </c>
      <c r="N86" s="212">
        <f t="shared" si="20"/>
        <v>0</v>
      </c>
    </row>
    <row r="87" spans="2:14" ht="18.75" customHeight="1" thickBot="1" x14ac:dyDescent="0.2">
      <c r="B87" s="405"/>
      <c r="C87" s="145" t="s">
        <v>244</v>
      </c>
      <c r="D87" s="298">
        <v>19</v>
      </c>
      <c r="E87" s="299">
        <v>0</v>
      </c>
      <c r="F87" s="300">
        <v>19</v>
      </c>
      <c r="G87" s="146">
        <f>淡路!J37</f>
        <v>0</v>
      </c>
      <c r="H87" s="147">
        <v>0</v>
      </c>
      <c r="I87" s="148">
        <f>G87-H87</f>
        <v>0</v>
      </c>
      <c r="J87" s="149">
        <v>0</v>
      </c>
      <c r="K87" s="150">
        <f t="shared" si="17"/>
        <v>-19</v>
      </c>
      <c r="L87" s="151">
        <f t="shared" si="18"/>
        <v>0</v>
      </c>
      <c r="M87" s="152">
        <f t="shared" si="19"/>
        <v>-19</v>
      </c>
      <c r="N87" s="217">
        <f t="shared" si="20"/>
        <v>0</v>
      </c>
    </row>
    <row r="88" spans="2:14" ht="18.75" customHeight="1" thickTop="1" x14ac:dyDescent="0.15">
      <c r="B88" s="405"/>
      <c r="C88" s="38" t="s">
        <v>228</v>
      </c>
      <c r="D88" s="153">
        <f>SUM(D82:D87)</f>
        <v>1735</v>
      </c>
      <c r="E88" s="50">
        <f t="shared" ref="E88:J88" si="23">SUM(E82:E87)</f>
        <v>1542</v>
      </c>
      <c r="F88" s="154">
        <f t="shared" si="23"/>
        <v>193</v>
      </c>
      <c r="G88" s="153">
        <f t="shared" si="23"/>
        <v>1678</v>
      </c>
      <c r="H88" s="50">
        <f t="shared" si="23"/>
        <v>1604</v>
      </c>
      <c r="I88" s="154">
        <f t="shared" si="23"/>
        <v>74</v>
      </c>
      <c r="J88" s="155">
        <f t="shared" si="23"/>
        <v>1424</v>
      </c>
      <c r="K88" s="156">
        <f t="shared" si="17"/>
        <v>-57</v>
      </c>
      <c r="L88" s="157">
        <f t="shared" si="18"/>
        <v>62</v>
      </c>
      <c r="M88" s="158">
        <f t="shared" si="19"/>
        <v>-119</v>
      </c>
      <c r="N88" s="218">
        <f t="shared" si="20"/>
        <v>180</v>
      </c>
    </row>
    <row r="89" spans="2:14" ht="18.75" customHeight="1" x14ac:dyDescent="0.15">
      <c r="B89" s="405" t="s">
        <v>240</v>
      </c>
      <c r="C89" s="169" t="s">
        <v>224</v>
      </c>
      <c r="D89" s="170">
        <f>D5+D12+D33+D40+D47+D68+D75+D82</f>
        <v>6200</v>
      </c>
      <c r="E89" s="81">
        <f t="shared" ref="E89:J94" si="24">E5+E12+E33+E40+E47+E68+E75+E82</f>
        <v>5799</v>
      </c>
      <c r="F89" s="171">
        <f t="shared" si="24"/>
        <v>401</v>
      </c>
      <c r="G89" s="170">
        <f t="shared" si="24"/>
        <v>6439</v>
      </c>
      <c r="H89" s="81">
        <f t="shared" si="24"/>
        <v>5974</v>
      </c>
      <c r="I89" s="171">
        <f t="shared" si="24"/>
        <v>465</v>
      </c>
      <c r="J89" s="172">
        <f t="shared" si="24"/>
        <v>5901</v>
      </c>
      <c r="K89" s="173">
        <f t="shared" si="17"/>
        <v>239</v>
      </c>
      <c r="L89" s="174">
        <f t="shared" si="18"/>
        <v>175</v>
      </c>
      <c r="M89" s="175">
        <f t="shared" si="19"/>
        <v>64</v>
      </c>
      <c r="N89" s="220">
        <f t="shared" si="20"/>
        <v>73</v>
      </c>
    </row>
    <row r="90" spans="2:14" ht="18.75" customHeight="1" x14ac:dyDescent="0.15">
      <c r="B90" s="405"/>
      <c r="C90" s="25" t="s">
        <v>225</v>
      </c>
      <c r="D90" s="110">
        <f t="shared" ref="D90:I94" si="25">D6+D13+D34+D41+D48+D69+D76+D83</f>
        <v>22529</v>
      </c>
      <c r="E90" s="42">
        <f t="shared" si="25"/>
        <v>19815</v>
      </c>
      <c r="F90" s="111">
        <f t="shared" si="25"/>
        <v>2714</v>
      </c>
      <c r="G90" s="110">
        <f t="shared" si="25"/>
        <v>22874</v>
      </c>
      <c r="H90" s="42">
        <f t="shared" si="25"/>
        <v>20677</v>
      </c>
      <c r="I90" s="111">
        <f t="shared" si="25"/>
        <v>2197</v>
      </c>
      <c r="J90" s="112">
        <f t="shared" si="24"/>
        <v>18257</v>
      </c>
      <c r="K90" s="113">
        <f t="shared" si="17"/>
        <v>345</v>
      </c>
      <c r="L90" s="114">
        <f t="shared" si="18"/>
        <v>862</v>
      </c>
      <c r="M90" s="115">
        <f t="shared" si="19"/>
        <v>-517</v>
      </c>
      <c r="N90" s="212">
        <f t="shared" si="20"/>
        <v>2420</v>
      </c>
    </row>
    <row r="91" spans="2:14" ht="18.75" customHeight="1" x14ac:dyDescent="0.15">
      <c r="B91" s="405"/>
      <c r="C91" s="176" t="s">
        <v>226</v>
      </c>
      <c r="D91" s="177">
        <f t="shared" si="25"/>
        <v>9190</v>
      </c>
      <c r="E91" s="83">
        <f t="shared" si="25"/>
        <v>8161</v>
      </c>
      <c r="F91" s="178">
        <f t="shared" si="25"/>
        <v>1029</v>
      </c>
      <c r="G91" s="177">
        <f t="shared" si="25"/>
        <v>9803</v>
      </c>
      <c r="H91" s="83">
        <f t="shared" si="25"/>
        <v>8968</v>
      </c>
      <c r="I91" s="178">
        <f t="shared" si="25"/>
        <v>835</v>
      </c>
      <c r="J91" s="179">
        <f t="shared" si="24"/>
        <v>16532</v>
      </c>
      <c r="K91" s="180">
        <f t="shared" si="17"/>
        <v>613</v>
      </c>
      <c r="L91" s="181">
        <f t="shared" si="18"/>
        <v>807</v>
      </c>
      <c r="M91" s="182">
        <f t="shared" si="19"/>
        <v>-194</v>
      </c>
      <c r="N91" s="221">
        <f t="shared" si="20"/>
        <v>-7564</v>
      </c>
    </row>
    <row r="92" spans="2:14" ht="18.75" customHeight="1" x14ac:dyDescent="0.15">
      <c r="B92" s="405"/>
      <c r="C92" s="25" t="s">
        <v>227</v>
      </c>
      <c r="D92" s="110">
        <f t="shared" si="25"/>
        <v>13023</v>
      </c>
      <c r="E92" s="42">
        <f t="shared" si="25"/>
        <v>11902</v>
      </c>
      <c r="F92" s="111">
        <f t="shared" si="25"/>
        <v>1121</v>
      </c>
      <c r="G92" s="110">
        <f t="shared" si="25"/>
        <v>13114</v>
      </c>
      <c r="H92" s="42">
        <f t="shared" si="25"/>
        <v>12142</v>
      </c>
      <c r="I92" s="111">
        <f t="shared" si="25"/>
        <v>972</v>
      </c>
      <c r="J92" s="112">
        <f t="shared" si="24"/>
        <v>11765</v>
      </c>
      <c r="K92" s="113">
        <f t="shared" si="17"/>
        <v>91</v>
      </c>
      <c r="L92" s="114">
        <f t="shared" si="18"/>
        <v>240</v>
      </c>
      <c r="M92" s="115">
        <f t="shared" si="19"/>
        <v>-149</v>
      </c>
      <c r="N92" s="212">
        <f t="shared" si="20"/>
        <v>377</v>
      </c>
    </row>
    <row r="93" spans="2:14" ht="18.75" customHeight="1" x14ac:dyDescent="0.15">
      <c r="B93" s="405"/>
      <c r="C93" s="176" t="s">
        <v>245</v>
      </c>
      <c r="D93" s="177">
        <f t="shared" si="25"/>
        <v>760</v>
      </c>
      <c r="E93" s="83">
        <f t="shared" si="25"/>
        <v>0</v>
      </c>
      <c r="F93" s="178">
        <f t="shared" si="25"/>
        <v>760</v>
      </c>
      <c r="G93" s="177">
        <f t="shared" si="25"/>
        <v>934</v>
      </c>
      <c r="H93" s="83">
        <f>H9+H16+H37+H44+H51+H72+H79+H86</f>
        <v>0</v>
      </c>
      <c r="I93" s="178">
        <f t="shared" si="25"/>
        <v>934</v>
      </c>
      <c r="J93" s="179">
        <f t="shared" si="24"/>
        <v>0</v>
      </c>
      <c r="K93" s="180">
        <f t="shared" si="17"/>
        <v>174</v>
      </c>
      <c r="L93" s="181">
        <f t="shared" si="18"/>
        <v>0</v>
      </c>
      <c r="M93" s="182">
        <f t="shared" si="19"/>
        <v>174</v>
      </c>
      <c r="N93" s="221">
        <f t="shared" si="20"/>
        <v>0</v>
      </c>
    </row>
    <row r="94" spans="2:14" ht="18.75" customHeight="1" thickBot="1" x14ac:dyDescent="0.2">
      <c r="B94" s="405"/>
      <c r="C94" s="124" t="s">
        <v>244</v>
      </c>
      <c r="D94" s="125">
        <f t="shared" si="25"/>
        <v>159</v>
      </c>
      <c r="E94" s="43">
        <f t="shared" si="25"/>
        <v>0</v>
      </c>
      <c r="F94" s="126">
        <f t="shared" si="25"/>
        <v>159</v>
      </c>
      <c r="G94" s="125">
        <f t="shared" si="25"/>
        <v>222</v>
      </c>
      <c r="H94" s="43">
        <f t="shared" si="25"/>
        <v>0</v>
      </c>
      <c r="I94" s="126">
        <f t="shared" si="25"/>
        <v>222</v>
      </c>
      <c r="J94" s="127">
        <f t="shared" si="24"/>
        <v>0</v>
      </c>
      <c r="K94" s="128">
        <f t="shared" si="17"/>
        <v>63</v>
      </c>
      <c r="L94" s="129">
        <f t="shared" si="18"/>
        <v>0</v>
      </c>
      <c r="M94" s="130">
        <f t="shared" si="19"/>
        <v>63</v>
      </c>
      <c r="N94" s="214">
        <f t="shared" si="20"/>
        <v>0</v>
      </c>
    </row>
    <row r="95" spans="2:14" ht="18.75" customHeight="1" thickTop="1" thickBot="1" x14ac:dyDescent="0.2">
      <c r="B95" s="406"/>
      <c r="C95" s="183" t="s">
        <v>228</v>
      </c>
      <c r="D95" s="184">
        <f>SUM(D89:D94)</f>
        <v>51861</v>
      </c>
      <c r="E95" s="185">
        <f t="shared" ref="E95:J95" si="26">SUM(E89:E94)</f>
        <v>45677</v>
      </c>
      <c r="F95" s="186">
        <f t="shared" si="26"/>
        <v>6184</v>
      </c>
      <c r="G95" s="184">
        <f t="shared" si="26"/>
        <v>53386</v>
      </c>
      <c r="H95" s="185">
        <f t="shared" si="26"/>
        <v>47761</v>
      </c>
      <c r="I95" s="186">
        <f t="shared" si="26"/>
        <v>5625</v>
      </c>
      <c r="J95" s="187">
        <f t="shared" si="26"/>
        <v>52455</v>
      </c>
      <c r="K95" s="188">
        <f t="shared" si="17"/>
        <v>1525</v>
      </c>
      <c r="L95" s="189">
        <f t="shared" si="18"/>
        <v>2084</v>
      </c>
      <c r="M95" s="190">
        <f t="shared" si="19"/>
        <v>-559</v>
      </c>
      <c r="N95" s="222">
        <f t="shared" si="20"/>
        <v>-4694</v>
      </c>
    </row>
    <row r="96" spans="2:14" x14ac:dyDescent="0.15">
      <c r="B96" s="1" t="s">
        <v>952</v>
      </c>
    </row>
    <row r="97" spans="2:2" x14ac:dyDescent="0.15">
      <c r="B97" s="1" t="s">
        <v>845</v>
      </c>
    </row>
    <row r="98" spans="2:2" x14ac:dyDescent="0.15">
      <c r="B98" s="1" t="s">
        <v>848</v>
      </c>
    </row>
    <row r="99" spans="2:2" x14ac:dyDescent="0.15">
      <c r="B99" s="1" t="s">
        <v>843</v>
      </c>
    </row>
    <row r="102" spans="2:2" x14ac:dyDescent="0.15">
      <c r="B102" s="1" t="s">
        <v>248</v>
      </c>
    </row>
  </sheetData>
  <mergeCells count="18">
    <mergeCell ref="B3:B4"/>
    <mergeCell ref="C3:C4"/>
    <mergeCell ref="D3:F3"/>
    <mergeCell ref="G3:I3"/>
    <mergeCell ref="K3:M3"/>
    <mergeCell ref="B5:B11"/>
    <mergeCell ref="B89:B95"/>
    <mergeCell ref="B12:B18"/>
    <mergeCell ref="B19:B25"/>
    <mergeCell ref="B26:B32"/>
    <mergeCell ref="B33:B39"/>
    <mergeCell ref="B40:B46"/>
    <mergeCell ref="B47:B53"/>
    <mergeCell ref="B54:B60"/>
    <mergeCell ref="B61:B67"/>
    <mergeCell ref="B68:B74"/>
    <mergeCell ref="B75:B81"/>
    <mergeCell ref="B82:B88"/>
  </mergeCells>
  <phoneticPr fontId="1"/>
  <printOptions horizontalCentered="1" verticalCentered="1"/>
  <pageMargins left="0.51181102362204722" right="0.11811023622047245" top="0.35433070866141736" bottom="0.15748031496062992" header="0.31496062992125984" footer="0.31496062992125984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66D33-EEEE-4AAB-83B7-ED2D5F829A3B}">
  <sheetPr>
    <tabColor rgb="FFFFC000"/>
    <pageSetUpPr fitToPage="1"/>
  </sheetPr>
  <dimension ref="A1:L220"/>
  <sheetViews>
    <sheetView showGridLines="0" view="pageBreakPreview" zoomScale="85" zoomScaleNormal="70" zoomScaleSheetLayoutView="85" workbookViewId="0">
      <pane ySplit="3" topLeftCell="A4" activePane="bottomLeft" state="frozen"/>
      <selection activeCell="M1" sqref="M1:N1048576"/>
      <selection pane="bottomLeft" activeCell="A2" sqref="A2"/>
    </sheetView>
  </sheetViews>
  <sheetFormatPr defaultRowHeight="18.75" x14ac:dyDescent="0.15"/>
  <cols>
    <col min="1" max="1" width="9.5" style="223" bestFit="1" customWidth="1"/>
    <col min="2" max="2" width="28.875" style="223" customWidth="1"/>
    <col min="3" max="3" width="19.25" style="223" bestFit="1" customWidth="1"/>
    <col min="4" max="16384" width="9" style="223"/>
  </cols>
  <sheetData>
    <row r="1" spans="1:12" x14ac:dyDescent="0.15">
      <c r="A1" s="1" t="s">
        <v>205</v>
      </c>
      <c r="B1" s="1"/>
      <c r="C1" s="1"/>
      <c r="D1" s="412" t="s">
        <v>137</v>
      </c>
      <c r="E1" s="413"/>
      <c r="F1" s="414"/>
      <c r="G1" s="415" t="s">
        <v>138</v>
      </c>
      <c r="H1" s="415"/>
      <c r="I1" s="415"/>
      <c r="J1" s="416" t="s">
        <v>139</v>
      </c>
      <c r="K1" s="416"/>
      <c r="L1" s="416"/>
    </row>
    <row r="2" spans="1:12" x14ac:dyDescent="0.15">
      <c r="A2" s="260" t="s">
        <v>129</v>
      </c>
      <c r="B2" s="23" t="s">
        <v>130</v>
      </c>
      <c r="C2" s="52" t="s">
        <v>131</v>
      </c>
      <c r="D2" s="261" t="s">
        <v>136</v>
      </c>
      <c r="E2" s="262" t="s">
        <v>846</v>
      </c>
      <c r="F2" s="265" t="s">
        <v>847</v>
      </c>
      <c r="G2" s="6" t="s">
        <v>136</v>
      </c>
      <c r="H2" s="7" t="s">
        <v>846</v>
      </c>
      <c r="I2" s="265" t="s">
        <v>847</v>
      </c>
      <c r="J2" s="263" t="s">
        <v>136</v>
      </c>
      <c r="K2" s="264" t="s">
        <v>846</v>
      </c>
      <c r="L2" s="265" t="s">
        <v>847</v>
      </c>
    </row>
    <row r="3" spans="1:12" x14ac:dyDescent="0.15">
      <c r="A3" s="24" t="s">
        <v>716</v>
      </c>
      <c r="B3" s="266" t="s">
        <v>249</v>
      </c>
      <c r="C3" s="267" t="s">
        <v>360</v>
      </c>
      <c r="D3" s="268">
        <v>56</v>
      </c>
      <c r="E3" s="269">
        <v>55</v>
      </c>
      <c r="F3" s="53">
        <f t="shared" ref="F3:F67" si="0">D3-E3</f>
        <v>1</v>
      </c>
      <c r="G3" s="245">
        <v>0</v>
      </c>
      <c r="H3" s="246">
        <v>0</v>
      </c>
      <c r="I3" s="10">
        <f t="shared" ref="I3:I67" si="1">G3-H3</f>
        <v>0</v>
      </c>
      <c r="J3" s="56">
        <f t="shared" ref="J3:J67" si="2">D3+G3</f>
        <v>56</v>
      </c>
      <c r="K3" s="57">
        <f t="shared" ref="K3:K67" si="3">E3+H3</f>
        <v>55</v>
      </c>
      <c r="L3" s="10">
        <f t="shared" ref="L3:L67" si="4">J3-K3</f>
        <v>1</v>
      </c>
    </row>
    <row r="4" spans="1:12" x14ac:dyDescent="0.15">
      <c r="A4" s="25" t="s">
        <v>730</v>
      </c>
      <c r="B4" s="224" t="s">
        <v>250</v>
      </c>
      <c r="C4" s="225" t="s">
        <v>360</v>
      </c>
      <c r="D4" s="226">
        <v>888</v>
      </c>
      <c r="E4" s="227">
        <v>848</v>
      </c>
      <c r="F4" s="13">
        <f t="shared" si="0"/>
        <v>40</v>
      </c>
      <c r="G4" s="247">
        <v>0</v>
      </c>
      <c r="H4" s="248">
        <v>0</v>
      </c>
      <c r="I4" s="13">
        <f t="shared" si="1"/>
        <v>0</v>
      </c>
      <c r="J4" s="58">
        <f t="shared" si="2"/>
        <v>888</v>
      </c>
      <c r="K4" s="59">
        <f t="shared" si="3"/>
        <v>848</v>
      </c>
      <c r="L4" s="13">
        <f t="shared" si="4"/>
        <v>40</v>
      </c>
    </row>
    <row r="5" spans="1:12" x14ac:dyDescent="0.15">
      <c r="A5" s="25" t="s">
        <v>736</v>
      </c>
      <c r="B5" s="224" t="s">
        <v>102</v>
      </c>
      <c r="C5" s="225" t="s">
        <v>360</v>
      </c>
      <c r="D5" s="226">
        <v>7</v>
      </c>
      <c r="E5" s="227">
        <v>7</v>
      </c>
      <c r="F5" s="13">
        <f t="shared" si="0"/>
        <v>0</v>
      </c>
      <c r="G5" s="247">
        <v>0</v>
      </c>
      <c r="H5" s="248">
        <v>0</v>
      </c>
      <c r="I5" s="13">
        <f t="shared" si="1"/>
        <v>0</v>
      </c>
      <c r="J5" s="58">
        <f t="shared" si="2"/>
        <v>7</v>
      </c>
      <c r="K5" s="59">
        <f t="shared" si="3"/>
        <v>7</v>
      </c>
      <c r="L5" s="13">
        <f t="shared" si="4"/>
        <v>0</v>
      </c>
    </row>
    <row r="6" spans="1:12" x14ac:dyDescent="0.15">
      <c r="A6" s="25" t="s">
        <v>737</v>
      </c>
      <c r="B6" s="224" t="s">
        <v>103</v>
      </c>
      <c r="C6" s="225" t="s">
        <v>360</v>
      </c>
      <c r="D6" s="318">
        <v>750</v>
      </c>
      <c r="E6" s="319">
        <v>648</v>
      </c>
      <c r="F6" s="13">
        <f t="shared" si="0"/>
        <v>102</v>
      </c>
      <c r="G6" s="247">
        <v>0</v>
      </c>
      <c r="H6" s="248">
        <v>0</v>
      </c>
      <c r="I6" s="13">
        <f t="shared" si="1"/>
        <v>0</v>
      </c>
      <c r="J6" s="58">
        <f t="shared" si="2"/>
        <v>750</v>
      </c>
      <c r="K6" s="59">
        <f t="shared" si="3"/>
        <v>648</v>
      </c>
      <c r="L6" s="13">
        <f t="shared" si="4"/>
        <v>102</v>
      </c>
    </row>
    <row r="7" spans="1:12" x14ac:dyDescent="0.15">
      <c r="A7" s="25" t="s">
        <v>741</v>
      </c>
      <c r="B7" s="224" t="s">
        <v>251</v>
      </c>
      <c r="C7" s="225" t="s">
        <v>360</v>
      </c>
      <c r="D7" s="226">
        <v>30</v>
      </c>
      <c r="E7" s="227">
        <v>30</v>
      </c>
      <c r="F7" s="13">
        <f t="shared" si="0"/>
        <v>0</v>
      </c>
      <c r="G7" s="247">
        <v>0</v>
      </c>
      <c r="H7" s="248">
        <v>0</v>
      </c>
      <c r="I7" s="13">
        <f t="shared" si="1"/>
        <v>0</v>
      </c>
      <c r="J7" s="58">
        <f t="shared" si="2"/>
        <v>30</v>
      </c>
      <c r="K7" s="59">
        <f t="shared" si="3"/>
        <v>30</v>
      </c>
      <c r="L7" s="13">
        <f t="shared" si="4"/>
        <v>0</v>
      </c>
    </row>
    <row r="8" spans="1:12" x14ac:dyDescent="0.15">
      <c r="A8" s="25" t="s">
        <v>742</v>
      </c>
      <c r="B8" s="224" t="s">
        <v>106</v>
      </c>
      <c r="C8" s="225" t="s">
        <v>360</v>
      </c>
      <c r="D8" s="226">
        <v>6</v>
      </c>
      <c r="E8" s="227">
        <v>6</v>
      </c>
      <c r="F8" s="13">
        <f t="shared" si="0"/>
        <v>0</v>
      </c>
      <c r="G8" s="247">
        <v>0</v>
      </c>
      <c r="H8" s="248">
        <v>0</v>
      </c>
      <c r="I8" s="13">
        <f t="shared" si="1"/>
        <v>0</v>
      </c>
      <c r="J8" s="58">
        <f t="shared" si="2"/>
        <v>6</v>
      </c>
      <c r="K8" s="59">
        <f t="shared" si="3"/>
        <v>6</v>
      </c>
      <c r="L8" s="13">
        <f t="shared" si="4"/>
        <v>0</v>
      </c>
    </row>
    <row r="9" spans="1:12" x14ac:dyDescent="0.15">
      <c r="A9" s="25" t="s">
        <v>744</v>
      </c>
      <c r="B9" s="224" t="s">
        <v>252</v>
      </c>
      <c r="C9" s="225" t="s">
        <v>360</v>
      </c>
      <c r="D9" s="226">
        <v>290</v>
      </c>
      <c r="E9" s="227">
        <v>278</v>
      </c>
      <c r="F9" s="13">
        <f t="shared" si="0"/>
        <v>12</v>
      </c>
      <c r="G9" s="247">
        <v>0</v>
      </c>
      <c r="H9" s="248">
        <v>0</v>
      </c>
      <c r="I9" s="13">
        <f t="shared" si="1"/>
        <v>0</v>
      </c>
      <c r="J9" s="58">
        <f t="shared" si="2"/>
        <v>290</v>
      </c>
      <c r="K9" s="59">
        <f t="shared" si="3"/>
        <v>278</v>
      </c>
      <c r="L9" s="13">
        <f t="shared" si="4"/>
        <v>12</v>
      </c>
    </row>
    <row r="10" spans="1:12" x14ac:dyDescent="0.15">
      <c r="A10" s="25" t="s">
        <v>747</v>
      </c>
      <c r="B10" s="224" t="s">
        <v>253</v>
      </c>
      <c r="C10" s="225" t="s">
        <v>360</v>
      </c>
      <c r="D10" s="226">
        <v>10</v>
      </c>
      <c r="E10" s="227">
        <v>8</v>
      </c>
      <c r="F10" s="13">
        <f t="shared" si="0"/>
        <v>2</v>
      </c>
      <c r="G10" s="247">
        <v>0</v>
      </c>
      <c r="H10" s="248">
        <v>0</v>
      </c>
      <c r="I10" s="13">
        <f t="shared" si="1"/>
        <v>0</v>
      </c>
      <c r="J10" s="58">
        <f t="shared" si="2"/>
        <v>10</v>
      </c>
      <c r="K10" s="59">
        <f t="shared" si="3"/>
        <v>8</v>
      </c>
      <c r="L10" s="13">
        <f t="shared" si="4"/>
        <v>2</v>
      </c>
    </row>
    <row r="11" spans="1:12" x14ac:dyDescent="0.15">
      <c r="A11" s="25" t="s">
        <v>750</v>
      </c>
      <c r="B11" s="224" t="s">
        <v>110</v>
      </c>
      <c r="C11" s="225" t="s">
        <v>360</v>
      </c>
      <c r="D11" s="226">
        <v>9</v>
      </c>
      <c r="E11" s="227">
        <v>9</v>
      </c>
      <c r="F11" s="13">
        <f t="shared" si="0"/>
        <v>0</v>
      </c>
      <c r="G11" s="247">
        <v>0</v>
      </c>
      <c r="H11" s="248">
        <v>0</v>
      </c>
      <c r="I11" s="13">
        <f t="shared" si="1"/>
        <v>0</v>
      </c>
      <c r="J11" s="58">
        <f t="shared" si="2"/>
        <v>9</v>
      </c>
      <c r="K11" s="59">
        <f t="shared" si="3"/>
        <v>9</v>
      </c>
      <c r="L11" s="13">
        <f t="shared" si="4"/>
        <v>0</v>
      </c>
    </row>
    <row r="12" spans="1:12" x14ac:dyDescent="0.15">
      <c r="A12" s="25" t="s">
        <v>752</v>
      </c>
      <c r="B12" s="224" t="s">
        <v>254</v>
      </c>
      <c r="C12" s="225" t="s">
        <v>360</v>
      </c>
      <c r="D12" s="226">
        <v>4</v>
      </c>
      <c r="E12" s="227">
        <v>4</v>
      </c>
      <c r="F12" s="13">
        <f t="shared" si="0"/>
        <v>0</v>
      </c>
      <c r="G12" s="247">
        <v>0</v>
      </c>
      <c r="H12" s="248">
        <v>0</v>
      </c>
      <c r="I12" s="13">
        <f t="shared" si="1"/>
        <v>0</v>
      </c>
      <c r="J12" s="58">
        <f t="shared" si="2"/>
        <v>4</v>
      </c>
      <c r="K12" s="59">
        <f t="shared" si="3"/>
        <v>4</v>
      </c>
      <c r="L12" s="13">
        <f t="shared" si="4"/>
        <v>0</v>
      </c>
    </row>
    <row r="13" spans="1:12" x14ac:dyDescent="0.15">
      <c r="A13" s="25" t="s">
        <v>753</v>
      </c>
      <c r="B13" s="224" t="s">
        <v>696</v>
      </c>
      <c r="C13" s="225" t="s">
        <v>360</v>
      </c>
      <c r="D13" s="226">
        <v>6</v>
      </c>
      <c r="E13" s="227">
        <v>4</v>
      </c>
      <c r="F13" s="13">
        <f t="shared" si="0"/>
        <v>2</v>
      </c>
      <c r="G13" s="247">
        <v>0</v>
      </c>
      <c r="H13" s="248">
        <v>0</v>
      </c>
      <c r="I13" s="13">
        <f t="shared" si="1"/>
        <v>0</v>
      </c>
      <c r="J13" s="58">
        <f t="shared" si="2"/>
        <v>6</v>
      </c>
      <c r="K13" s="59">
        <f t="shared" si="3"/>
        <v>4</v>
      </c>
      <c r="L13" s="13">
        <f t="shared" si="4"/>
        <v>2</v>
      </c>
    </row>
    <row r="14" spans="1:12" x14ac:dyDescent="0.15">
      <c r="A14" s="25" t="s">
        <v>760</v>
      </c>
      <c r="B14" s="224" t="s">
        <v>115</v>
      </c>
      <c r="C14" s="225" t="s">
        <v>360</v>
      </c>
      <c r="D14" s="318">
        <v>59</v>
      </c>
      <c r="E14" s="227">
        <v>55</v>
      </c>
      <c r="F14" s="13">
        <f t="shared" si="0"/>
        <v>4</v>
      </c>
      <c r="G14" s="247">
        <v>0</v>
      </c>
      <c r="H14" s="248">
        <v>0</v>
      </c>
      <c r="I14" s="13">
        <f t="shared" si="1"/>
        <v>0</v>
      </c>
      <c r="J14" s="58">
        <f t="shared" si="2"/>
        <v>59</v>
      </c>
      <c r="K14" s="59">
        <f t="shared" si="3"/>
        <v>55</v>
      </c>
      <c r="L14" s="13">
        <f t="shared" si="4"/>
        <v>4</v>
      </c>
    </row>
    <row r="15" spans="1:12" x14ac:dyDescent="0.15">
      <c r="A15" s="25" t="s">
        <v>762</v>
      </c>
      <c r="B15" s="224" t="s">
        <v>255</v>
      </c>
      <c r="C15" s="225" t="s">
        <v>360</v>
      </c>
      <c r="D15" s="226">
        <v>8</v>
      </c>
      <c r="E15" s="227">
        <v>8</v>
      </c>
      <c r="F15" s="13">
        <f t="shared" si="0"/>
        <v>0</v>
      </c>
      <c r="G15" s="247">
        <v>0</v>
      </c>
      <c r="H15" s="248">
        <v>0</v>
      </c>
      <c r="I15" s="13">
        <f t="shared" si="1"/>
        <v>0</v>
      </c>
      <c r="J15" s="58">
        <f t="shared" si="2"/>
        <v>8</v>
      </c>
      <c r="K15" s="59">
        <f t="shared" si="3"/>
        <v>8</v>
      </c>
      <c r="L15" s="13">
        <f t="shared" si="4"/>
        <v>0</v>
      </c>
    </row>
    <row r="16" spans="1:12" x14ac:dyDescent="0.15">
      <c r="A16" s="25" t="s">
        <v>764</v>
      </c>
      <c r="B16" s="224" t="s">
        <v>700</v>
      </c>
      <c r="C16" s="225" t="s">
        <v>360</v>
      </c>
      <c r="D16" s="226">
        <v>8</v>
      </c>
      <c r="E16" s="227">
        <v>8</v>
      </c>
      <c r="F16" s="13">
        <f t="shared" si="0"/>
        <v>0</v>
      </c>
      <c r="G16" s="247">
        <v>0</v>
      </c>
      <c r="H16" s="248">
        <v>0</v>
      </c>
      <c r="I16" s="13">
        <f t="shared" si="1"/>
        <v>0</v>
      </c>
      <c r="J16" s="58">
        <f t="shared" si="2"/>
        <v>8</v>
      </c>
      <c r="K16" s="59">
        <f t="shared" si="3"/>
        <v>8</v>
      </c>
      <c r="L16" s="13">
        <f t="shared" si="4"/>
        <v>0</v>
      </c>
    </row>
    <row r="17" spans="1:12" x14ac:dyDescent="0.15">
      <c r="A17" s="25" t="s">
        <v>771</v>
      </c>
      <c r="B17" s="224" t="s">
        <v>119</v>
      </c>
      <c r="C17" s="225" t="s">
        <v>360</v>
      </c>
      <c r="D17" s="226">
        <v>58</v>
      </c>
      <c r="E17" s="227">
        <v>53</v>
      </c>
      <c r="F17" s="13">
        <f t="shared" si="0"/>
        <v>5</v>
      </c>
      <c r="G17" s="247">
        <v>0</v>
      </c>
      <c r="H17" s="248">
        <v>0</v>
      </c>
      <c r="I17" s="13">
        <f t="shared" si="1"/>
        <v>0</v>
      </c>
      <c r="J17" s="58">
        <f t="shared" si="2"/>
        <v>58</v>
      </c>
      <c r="K17" s="59">
        <f t="shared" si="3"/>
        <v>53</v>
      </c>
      <c r="L17" s="13">
        <f t="shared" si="4"/>
        <v>5</v>
      </c>
    </row>
    <row r="18" spans="1:12" x14ac:dyDescent="0.15">
      <c r="A18" s="25" t="s">
        <v>773</v>
      </c>
      <c r="B18" s="224" t="s">
        <v>256</v>
      </c>
      <c r="C18" s="225" t="s">
        <v>360</v>
      </c>
      <c r="D18" s="226">
        <v>6</v>
      </c>
      <c r="E18" s="227">
        <v>6</v>
      </c>
      <c r="F18" s="13">
        <f t="shared" si="0"/>
        <v>0</v>
      </c>
      <c r="G18" s="247">
        <v>0</v>
      </c>
      <c r="H18" s="248">
        <v>0</v>
      </c>
      <c r="I18" s="13">
        <f t="shared" si="1"/>
        <v>0</v>
      </c>
      <c r="J18" s="58">
        <f t="shared" si="2"/>
        <v>6</v>
      </c>
      <c r="K18" s="59">
        <f t="shared" si="3"/>
        <v>6</v>
      </c>
      <c r="L18" s="13">
        <f t="shared" si="4"/>
        <v>0</v>
      </c>
    </row>
    <row r="19" spans="1:12" x14ac:dyDescent="0.15">
      <c r="A19" s="25" t="s">
        <v>778</v>
      </c>
      <c r="B19" s="224" t="s">
        <v>257</v>
      </c>
      <c r="C19" s="225" t="s">
        <v>360</v>
      </c>
      <c r="D19" s="226">
        <v>21</v>
      </c>
      <c r="E19" s="227">
        <v>20</v>
      </c>
      <c r="F19" s="13">
        <f t="shared" si="0"/>
        <v>1</v>
      </c>
      <c r="G19" s="247">
        <v>0</v>
      </c>
      <c r="H19" s="248">
        <v>0</v>
      </c>
      <c r="I19" s="13">
        <f t="shared" si="1"/>
        <v>0</v>
      </c>
      <c r="J19" s="58">
        <f t="shared" si="2"/>
        <v>21</v>
      </c>
      <c r="K19" s="59">
        <f t="shared" si="3"/>
        <v>20</v>
      </c>
      <c r="L19" s="13">
        <f t="shared" si="4"/>
        <v>1</v>
      </c>
    </row>
    <row r="20" spans="1:12" x14ac:dyDescent="0.15">
      <c r="A20" s="25" t="s">
        <v>781</v>
      </c>
      <c r="B20" s="224" t="s">
        <v>704</v>
      </c>
      <c r="C20" s="225" t="s">
        <v>360</v>
      </c>
      <c r="D20" s="226">
        <v>12</v>
      </c>
      <c r="E20" s="227">
        <v>12</v>
      </c>
      <c r="F20" s="13">
        <f t="shared" si="0"/>
        <v>0</v>
      </c>
      <c r="G20" s="247">
        <v>0</v>
      </c>
      <c r="H20" s="248">
        <v>0</v>
      </c>
      <c r="I20" s="13">
        <f t="shared" si="1"/>
        <v>0</v>
      </c>
      <c r="J20" s="58">
        <f t="shared" si="2"/>
        <v>12</v>
      </c>
      <c r="K20" s="59">
        <f t="shared" si="3"/>
        <v>12</v>
      </c>
      <c r="L20" s="13">
        <f t="shared" si="4"/>
        <v>0</v>
      </c>
    </row>
    <row r="21" spans="1:12" x14ac:dyDescent="0.15">
      <c r="A21" s="25" t="s">
        <v>786</v>
      </c>
      <c r="B21" s="224" t="s">
        <v>124</v>
      </c>
      <c r="C21" s="225" t="s">
        <v>360</v>
      </c>
      <c r="D21" s="318">
        <v>4</v>
      </c>
      <c r="E21" s="319">
        <v>4</v>
      </c>
      <c r="F21" s="13">
        <f t="shared" si="0"/>
        <v>0</v>
      </c>
      <c r="G21" s="247">
        <v>0</v>
      </c>
      <c r="H21" s="248">
        <v>0</v>
      </c>
      <c r="I21" s="13">
        <f t="shared" si="1"/>
        <v>0</v>
      </c>
      <c r="J21" s="58">
        <f t="shared" si="2"/>
        <v>4</v>
      </c>
      <c r="K21" s="59">
        <f t="shared" si="3"/>
        <v>4</v>
      </c>
      <c r="L21" s="13">
        <f t="shared" si="4"/>
        <v>0</v>
      </c>
    </row>
    <row r="22" spans="1:12" x14ac:dyDescent="0.15">
      <c r="A22" s="25" t="s">
        <v>787</v>
      </c>
      <c r="B22" s="224" t="s">
        <v>706</v>
      </c>
      <c r="C22" s="225" t="s">
        <v>360</v>
      </c>
      <c r="D22" s="226">
        <v>51</v>
      </c>
      <c r="E22" s="227">
        <v>19</v>
      </c>
      <c r="F22" s="13">
        <f t="shared" si="0"/>
        <v>32</v>
      </c>
      <c r="G22" s="247">
        <v>0</v>
      </c>
      <c r="H22" s="248">
        <v>0</v>
      </c>
      <c r="I22" s="13">
        <f t="shared" si="1"/>
        <v>0</v>
      </c>
      <c r="J22" s="58">
        <f t="shared" ref="J22" si="5">D22+G22</f>
        <v>51</v>
      </c>
      <c r="K22" s="59">
        <f t="shared" ref="K22" si="6">E22+H22</f>
        <v>19</v>
      </c>
      <c r="L22" s="13">
        <f t="shared" ref="L22" si="7">J22-K22</f>
        <v>32</v>
      </c>
    </row>
    <row r="23" spans="1:12" x14ac:dyDescent="0.15">
      <c r="A23" s="25" t="s">
        <v>799</v>
      </c>
      <c r="B23" s="224" t="s">
        <v>712</v>
      </c>
      <c r="C23" s="225" t="s">
        <v>360</v>
      </c>
      <c r="D23" s="226">
        <v>8</v>
      </c>
      <c r="E23" s="227">
        <v>8</v>
      </c>
      <c r="F23" s="13">
        <f t="shared" si="0"/>
        <v>0</v>
      </c>
      <c r="G23" s="247">
        <v>0</v>
      </c>
      <c r="H23" s="248">
        <v>0</v>
      </c>
      <c r="I23" s="13">
        <f t="shared" si="1"/>
        <v>0</v>
      </c>
      <c r="J23" s="58">
        <f t="shared" si="2"/>
        <v>8</v>
      </c>
      <c r="K23" s="59">
        <f t="shared" si="3"/>
        <v>8</v>
      </c>
      <c r="L23" s="13">
        <f t="shared" si="4"/>
        <v>0</v>
      </c>
    </row>
    <row r="24" spans="1:12" x14ac:dyDescent="0.15">
      <c r="A24" s="25" t="s">
        <v>878</v>
      </c>
      <c r="B24" s="224" t="s">
        <v>879</v>
      </c>
      <c r="C24" s="225" t="s">
        <v>367</v>
      </c>
      <c r="D24" s="226">
        <v>30</v>
      </c>
      <c r="E24" s="227">
        <v>28</v>
      </c>
      <c r="F24" s="13">
        <f t="shared" si="0"/>
        <v>2</v>
      </c>
      <c r="G24" s="247">
        <v>0</v>
      </c>
      <c r="H24" s="248">
        <v>0</v>
      </c>
      <c r="I24" s="13">
        <f t="shared" si="1"/>
        <v>0</v>
      </c>
      <c r="J24" s="58">
        <f t="shared" si="2"/>
        <v>30</v>
      </c>
      <c r="K24" s="59">
        <f t="shared" si="3"/>
        <v>28</v>
      </c>
      <c r="L24" s="13">
        <f t="shared" si="4"/>
        <v>2</v>
      </c>
    </row>
    <row r="25" spans="1:12" x14ac:dyDescent="0.15">
      <c r="A25" s="25" t="s">
        <v>716</v>
      </c>
      <c r="B25" s="224" t="s">
        <v>249</v>
      </c>
      <c r="C25" s="225" t="s">
        <v>367</v>
      </c>
      <c r="D25" s="226">
        <v>369</v>
      </c>
      <c r="E25" s="227">
        <v>363</v>
      </c>
      <c r="F25" s="13">
        <f t="shared" si="0"/>
        <v>6</v>
      </c>
      <c r="G25" s="247">
        <v>0</v>
      </c>
      <c r="H25" s="248">
        <v>0</v>
      </c>
      <c r="I25" s="13">
        <f t="shared" si="1"/>
        <v>0</v>
      </c>
      <c r="J25" s="58">
        <f t="shared" si="2"/>
        <v>369</v>
      </c>
      <c r="K25" s="59">
        <f t="shared" si="3"/>
        <v>363</v>
      </c>
      <c r="L25" s="13">
        <f t="shared" si="4"/>
        <v>6</v>
      </c>
    </row>
    <row r="26" spans="1:12" x14ac:dyDescent="0.15">
      <c r="A26" s="25" t="s">
        <v>720</v>
      </c>
      <c r="B26" s="224" t="s">
        <v>880</v>
      </c>
      <c r="C26" s="225" t="s">
        <v>367</v>
      </c>
      <c r="D26" s="226">
        <v>54</v>
      </c>
      <c r="E26" s="227">
        <v>40</v>
      </c>
      <c r="F26" s="13">
        <f t="shared" si="0"/>
        <v>14</v>
      </c>
      <c r="G26" s="247">
        <v>0</v>
      </c>
      <c r="H26" s="248">
        <v>0</v>
      </c>
      <c r="I26" s="13">
        <f t="shared" si="1"/>
        <v>0</v>
      </c>
      <c r="J26" s="58">
        <f t="shared" si="2"/>
        <v>54</v>
      </c>
      <c r="K26" s="59">
        <f t="shared" si="3"/>
        <v>40</v>
      </c>
      <c r="L26" s="13">
        <f t="shared" si="4"/>
        <v>14</v>
      </c>
    </row>
    <row r="27" spans="1:12" x14ac:dyDescent="0.15">
      <c r="A27" s="25" t="s">
        <v>721</v>
      </c>
      <c r="B27" s="224" t="s">
        <v>258</v>
      </c>
      <c r="C27" s="225" t="s">
        <v>367</v>
      </c>
      <c r="D27" s="226">
        <v>54</v>
      </c>
      <c r="E27" s="227">
        <v>43</v>
      </c>
      <c r="F27" s="13">
        <f t="shared" si="0"/>
        <v>11</v>
      </c>
      <c r="G27" s="247">
        <v>0</v>
      </c>
      <c r="H27" s="248">
        <v>0</v>
      </c>
      <c r="I27" s="13">
        <f t="shared" si="1"/>
        <v>0</v>
      </c>
      <c r="J27" s="58">
        <f t="shared" si="2"/>
        <v>54</v>
      </c>
      <c r="K27" s="59">
        <f t="shared" si="3"/>
        <v>43</v>
      </c>
      <c r="L27" s="13">
        <f t="shared" si="4"/>
        <v>11</v>
      </c>
    </row>
    <row r="28" spans="1:12" x14ac:dyDescent="0.15">
      <c r="A28" s="25" t="s">
        <v>722</v>
      </c>
      <c r="B28" s="224" t="s">
        <v>692</v>
      </c>
      <c r="C28" s="225" t="s">
        <v>367</v>
      </c>
      <c r="D28" s="226">
        <v>55</v>
      </c>
      <c r="E28" s="227">
        <v>53</v>
      </c>
      <c r="F28" s="13">
        <f t="shared" si="0"/>
        <v>2</v>
      </c>
      <c r="G28" s="247">
        <v>0</v>
      </c>
      <c r="H28" s="248">
        <v>0</v>
      </c>
      <c r="I28" s="13">
        <f t="shared" si="1"/>
        <v>0</v>
      </c>
      <c r="J28" s="58">
        <f t="shared" si="2"/>
        <v>55</v>
      </c>
      <c r="K28" s="59">
        <f t="shared" si="3"/>
        <v>53</v>
      </c>
      <c r="L28" s="13">
        <f t="shared" si="4"/>
        <v>2</v>
      </c>
    </row>
    <row r="29" spans="1:12" x14ac:dyDescent="0.15">
      <c r="A29" s="25" t="s">
        <v>724</v>
      </c>
      <c r="B29" s="224" t="s">
        <v>259</v>
      </c>
      <c r="C29" s="225" t="s">
        <v>367</v>
      </c>
      <c r="D29" s="226">
        <v>36</v>
      </c>
      <c r="E29" s="227">
        <v>29</v>
      </c>
      <c r="F29" s="13">
        <f t="shared" si="0"/>
        <v>7</v>
      </c>
      <c r="G29" s="247">
        <v>0</v>
      </c>
      <c r="H29" s="248">
        <v>0</v>
      </c>
      <c r="I29" s="13">
        <f t="shared" si="1"/>
        <v>0</v>
      </c>
      <c r="J29" s="58">
        <f t="shared" si="2"/>
        <v>36</v>
      </c>
      <c r="K29" s="59">
        <f t="shared" si="3"/>
        <v>29</v>
      </c>
      <c r="L29" s="13">
        <f t="shared" si="4"/>
        <v>7</v>
      </c>
    </row>
    <row r="30" spans="1:12" x14ac:dyDescent="0.15">
      <c r="A30" s="25" t="s">
        <v>726</v>
      </c>
      <c r="B30" s="224" t="s">
        <v>95</v>
      </c>
      <c r="C30" s="225" t="s">
        <v>367</v>
      </c>
      <c r="D30" s="226">
        <v>60</v>
      </c>
      <c r="E30" s="227">
        <v>42</v>
      </c>
      <c r="F30" s="13">
        <f t="shared" si="0"/>
        <v>18</v>
      </c>
      <c r="G30" s="247">
        <v>0</v>
      </c>
      <c r="H30" s="248">
        <v>0</v>
      </c>
      <c r="I30" s="13">
        <f t="shared" si="1"/>
        <v>0</v>
      </c>
      <c r="J30" s="58">
        <f t="shared" si="2"/>
        <v>60</v>
      </c>
      <c r="K30" s="59">
        <f t="shared" si="3"/>
        <v>42</v>
      </c>
      <c r="L30" s="13">
        <f t="shared" si="4"/>
        <v>18</v>
      </c>
    </row>
    <row r="31" spans="1:12" x14ac:dyDescent="0.15">
      <c r="A31" s="25" t="s">
        <v>727</v>
      </c>
      <c r="B31" s="224" t="s">
        <v>693</v>
      </c>
      <c r="C31" s="225" t="s">
        <v>367</v>
      </c>
      <c r="D31" s="226">
        <v>58</v>
      </c>
      <c r="E31" s="227">
        <v>58</v>
      </c>
      <c r="F31" s="13">
        <f t="shared" si="0"/>
        <v>0</v>
      </c>
      <c r="G31" s="247">
        <v>0</v>
      </c>
      <c r="H31" s="248">
        <v>0</v>
      </c>
      <c r="I31" s="13">
        <f t="shared" si="1"/>
        <v>0</v>
      </c>
      <c r="J31" s="58">
        <f t="shared" si="2"/>
        <v>58</v>
      </c>
      <c r="K31" s="59">
        <f t="shared" si="3"/>
        <v>58</v>
      </c>
      <c r="L31" s="13">
        <f t="shared" si="4"/>
        <v>0</v>
      </c>
    </row>
    <row r="32" spans="1:12" x14ac:dyDescent="0.15">
      <c r="A32" s="25" t="s">
        <v>731</v>
      </c>
      <c r="B32" s="224" t="s">
        <v>98</v>
      </c>
      <c r="C32" s="225" t="s">
        <v>367</v>
      </c>
      <c r="D32" s="226">
        <v>72</v>
      </c>
      <c r="E32" s="227">
        <v>66</v>
      </c>
      <c r="F32" s="13">
        <f t="shared" si="0"/>
        <v>6</v>
      </c>
      <c r="G32" s="247">
        <v>0</v>
      </c>
      <c r="H32" s="248">
        <v>0</v>
      </c>
      <c r="I32" s="13">
        <f t="shared" si="1"/>
        <v>0</v>
      </c>
      <c r="J32" s="58">
        <f t="shared" si="2"/>
        <v>72</v>
      </c>
      <c r="K32" s="59">
        <f t="shared" si="3"/>
        <v>66</v>
      </c>
      <c r="L32" s="13">
        <f t="shared" si="4"/>
        <v>6</v>
      </c>
    </row>
    <row r="33" spans="1:12" x14ac:dyDescent="0.15">
      <c r="A33" s="25" t="s">
        <v>732</v>
      </c>
      <c r="B33" s="224" t="s">
        <v>99</v>
      </c>
      <c r="C33" s="225" t="s">
        <v>367</v>
      </c>
      <c r="D33" s="226">
        <v>57</v>
      </c>
      <c r="E33" s="227">
        <v>46</v>
      </c>
      <c r="F33" s="13">
        <f t="shared" si="0"/>
        <v>11</v>
      </c>
      <c r="G33" s="247">
        <v>0</v>
      </c>
      <c r="H33" s="248">
        <v>0</v>
      </c>
      <c r="I33" s="13">
        <f t="shared" si="1"/>
        <v>0</v>
      </c>
      <c r="J33" s="58">
        <f t="shared" si="2"/>
        <v>57</v>
      </c>
      <c r="K33" s="59">
        <f t="shared" si="3"/>
        <v>46</v>
      </c>
      <c r="L33" s="13">
        <f t="shared" si="4"/>
        <v>11</v>
      </c>
    </row>
    <row r="34" spans="1:12" x14ac:dyDescent="0.15">
      <c r="A34" s="25" t="s">
        <v>734</v>
      </c>
      <c r="B34" s="224" t="s">
        <v>694</v>
      </c>
      <c r="C34" s="225" t="s">
        <v>367</v>
      </c>
      <c r="D34" s="226">
        <v>70</v>
      </c>
      <c r="E34" s="227">
        <v>40</v>
      </c>
      <c r="F34" s="13">
        <f t="shared" si="0"/>
        <v>30</v>
      </c>
      <c r="G34" s="247">
        <v>0</v>
      </c>
      <c r="H34" s="248">
        <v>0</v>
      </c>
      <c r="I34" s="13">
        <f t="shared" si="1"/>
        <v>0</v>
      </c>
      <c r="J34" s="58">
        <f t="shared" si="2"/>
        <v>70</v>
      </c>
      <c r="K34" s="59">
        <f t="shared" si="3"/>
        <v>40</v>
      </c>
      <c r="L34" s="13">
        <f t="shared" si="4"/>
        <v>30</v>
      </c>
    </row>
    <row r="35" spans="1:12" s="1" customFormat="1" x14ac:dyDescent="0.15">
      <c r="A35" s="25" t="s">
        <v>736</v>
      </c>
      <c r="B35" s="224" t="s">
        <v>102</v>
      </c>
      <c r="C35" s="225" t="s">
        <v>367</v>
      </c>
      <c r="D35" s="226">
        <v>259</v>
      </c>
      <c r="E35" s="227">
        <v>259</v>
      </c>
      <c r="F35" s="13">
        <f t="shared" si="0"/>
        <v>0</v>
      </c>
      <c r="G35" s="247">
        <v>0</v>
      </c>
      <c r="H35" s="248">
        <v>0</v>
      </c>
      <c r="I35" s="13">
        <f t="shared" si="1"/>
        <v>0</v>
      </c>
      <c r="J35" s="58">
        <f t="shared" si="2"/>
        <v>259</v>
      </c>
      <c r="K35" s="59">
        <f t="shared" si="3"/>
        <v>259</v>
      </c>
      <c r="L35" s="13">
        <f t="shared" si="4"/>
        <v>0</v>
      </c>
    </row>
    <row r="36" spans="1:12" x14ac:dyDescent="0.15">
      <c r="A36" s="25" t="s">
        <v>739</v>
      </c>
      <c r="B36" s="224" t="s">
        <v>105</v>
      </c>
      <c r="C36" s="225" t="s">
        <v>367</v>
      </c>
      <c r="D36" s="226">
        <v>48</v>
      </c>
      <c r="E36" s="227">
        <v>42</v>
      </c>
      <c r="F36" s="13">
        <f t="shared" si="0"/>
        <v>6</v>
      </c>
      <c r="G36" s="247">
        <v>0</v>
      </c>
      <c r="H36" s="248">
        <v>0</v>
      </c>
      <c r="I36" s="13">
        <f t="shared" si="1"/>
        <v>0</v>
      </c>
      <c r="J36" s="58">
        <f t="shared" si="2"/>
        <v>48</v>
      </c>
      <c r="K36" s="59">
        <f t="shared" si="3"/>
        <v>42</v>
      </c>
      <c r="L36" s="13">
        <f t="shared" si="4"/>
        <v>6</v>
      </c>
    </row>
    <row r="37" spans="1:12" x14ac:dyDescent="0.15">
      <c r="A37" s="25" t="s">
        <v>740</v>
      </c>
      <c r="B37" s="224" t="s">
        <v>260</v>
      </c>
      <c r="C37" s="225" t="s">
        <v>367</v>
      </c>
      <c r="D37" s="226">
        <v>80</v>
      </c>
      <c r="E37" s="227">
        <v>80</v>
      </c>
      <c r="F37" s="13">
        <f t="shared" si="0"/>
        <v>0</v>
      </c>
      <c r="G37" s="247">
        <v>0</v>
      </c>
      <c r="H37" s="248">
        <v>0</v>
      </c>
      <c r="I37" s="13">
        <f t="shared" si="1"/>
        <v>0</v>
      </c>
      <c r="J37" s="58">
        <f t="shared" si="2"/>
        <v>80</v>
      </c>
      <c r="K37" s="59">
        <f t="shared" si="3"/>
        <v>80</v>
      </c>
      <c r="L37" s="13">
        <f t="shared" si="4"/>
        <v>0</v>
      </c>
    </row>
    <row r="38" spans="1:12" x14ac:dyDescent="0.15">
      <c r="A38" s="25" t="s">
        <v>742</v>
      </c>
      <c r="B38" s="224" t="s">
        <v>106</v>
      </c>
      <c r="C38" s="225" t="s">
        <v>367</v>
      </c>
      <c r="D38" s="270">
        <v>327</v>
      </c>
      <c r="E38" s="227">
        <v>311</v>
      </c>
      <c r="F38" s="13">
        <f t="shared" si="0"/>
        <v>16</v>
      </c>
      <c r="G38" s="247">
        <v>0</v>
      </c>
      <c r="H38" s="248">
        <v>0</v>
      </c>
      <c r="I38" s="13">
        <f t="shared" si="1"/>
        <v>0</v>
      </c>
      <c r="J38" s="58">
        <f t="shared" si="2"/>
        <v>327</v>
      </c>
      <c r="K38" s="59">
        <f t="shared" si="3"/>
        <v>311</v>
      </c>
      <c r="L38" s="13">
        <f t="shared" si="4"/>
        <v>16</v>
      </c>
    </row>
    <row r="39" spans="1:12" x14ac:dyDescent="0.15">
      <c r="A39" s="25" t="s">
        <v>881</v>
      </c>
      <c r="B39" s="224" t="s">
        <v>882</v>
      </c>
      <c r="C39" s="225" t="s">
        <v>367</v>
      </c>
      <c r="D39" s="270">
        <v>0</v>
      </c>
      <c r="E39" s="227">
        <v>0</v>
      </c>
      <c r="F39" s="13">
        <f t="shared" si="0"/>
        <v>0</v>
      </c>
      <c r="G39" s="321">
        <v>0</v>
      </c>
      <c r="H39" s="320">
        <v>0</v>
      </c>
      <c r="I39" s="13">
        <f t="shared" si="1"/>
        <v>0</v>
      </c>
      <c r="J39" s="58">
        <f t="shared" si="2"/>
        <v>0</v>
      </c>
      <c r="K39" s="59">
        <f t="shared" si="3"/>
        <v>0</v>
      </c>
      <c r="L39" s="13">
        <f t="shared" si="4"/>
        <v>0</v>
      </c>
    </row>
    <row r="40" spans="1:12" x14ac:dyDescent="0.15">
      <c r="A40" s="25" t="s">
        <v>743</v>
      </c>
      <c r="B40" s="224" t="s">
        <v>107</v>
      </c>
      <c r="C40" s="225" t="s">
        <v>367</v>
      </c>
      <c r="D40" s="270">
        <v>60</v>
      </c>
      <c r="E40" s="227">
        <v>45</v>
      </c>
      <c r="F40" s="13">
        <f t="shared" si="0"/>
        <v>15</v>
      </c>
      <c r="G40" s="247">
        <v>0</v>
      </c>
      <c r="H40" s="248">
        <v>0</v>
      </c>
      <c r="I40" s="13">
        <f t="shared" si="1"/>
        <v>0</v>
      </c>
      <c r="J40" s="58">
        <f t="shared" si="2"/>
        <v>60</v>
      </c>
      <c r="K40" s="59">
        <f t="shared" si="3"/>
        <v>45</v>
      </c>
      <c r="L40" s="13">
        <f t="shared" si="4"/>
        <v>15</v>
      </c>
    </row>
    <row r="41" spans="1:12" x14ac:dyDescent="0.15">
      <c r="A41" s="25" t="s">
        <v>745</v>
      </c>
      <c r="B41" s="224" t="s">
        <v>261</v>
      </c>
      <c r="C41" s="225" t="s">
        <v>367</v>
      </c>
      <c r="D41" s="226">
        <v>42</v>
      </c>
      <c r="E41" s="227">
        <v>30</v>
      </c>
      <c r="F41" s="13">
        <f t="shared" si="0"/>
        <v>12</v>
      </c>
      <c r="G41" s="247">
        <v>0</v>
      </c>
      <c r="H41" s="248">
        <v>0</v>
      </c>
      <c r="I41" s="13">
        <f t="shared" si="1"/>
        <v>0</v>
      </c>
      <c r="J41" s="58">
        <f t="shared" si="2"/>
        <v>42</v>
      </c>
      <c r="K41" s="59">
        <f t="shared" si="3"/>
        <v>30</v>
      </c>
      <c r="L41" s="13">
        <f t="shared" si="4"/>
        <v>12</v>
      </c>
    </row>
    <row r="42" spans="1:12" x14ac:dyDescent="0.15">
      <c r="A42" s="25" t="s">
        <v>746</v>
      </c>
      <c r="B42" s="224" t="s">
        <v>108</v>
      </c>
      <c r="C42" s="225" t="s">
        <v>367</v>
      </c>
      <c r="D42" s="226">
        <v>83</v>
      </c>
      <c r="E42" s="319">
        <v>46</v>
      </c>
      <c r="F42" s="13">
        <f t="shared" si="0"/>
        <v>37</v>
      </c>
      <c r="G42" s="247">
        <v>0</v>
      </c>
      <c r="H42" s="248">
        <v>0</v>
      </c>
      <c r="I42" s="13">
        <f t="shared" si="1"/>
        <v>0</v>
      </c>
      <c r="J42" s="58">
        <f t="shared" si="2"/>
        <v>83</v>
      </c>
      <c r="K42" s="59">
        <f t="shared" si="3"/>
        <v>46</v>
      </c>
      <c r="L42" s="13">
        <f t="shared" si="4"/>
        <v>37</v>
      </c>
    </row>
    <row r="43" spans="1:12" x14ac:dyDescent="0.15">
      <c r="A43" s="25" t="s">
        <v>747</v>
      </c>
      <c r="B43" s="224" t="s">
        <v>253</v>
      </c>
      <c r="C43" s="225" t="s">
        <v>367</v>
      </c>
      <c r="D43" s="226">
        <v>300</v>
      </c>
      <c r="E43" s="227">
        <v>282</v>
      </c>
      <c r="F43" s="13">
        <f t="shared" si="0"/>
        <v>18</v>
      </c>
      <c r="G43" s="247">
        <v>0</v>
      </c>
      <c r="H43" s="248">
        <v>0</v>
      </c>
      <c r="I43" s="13">
        <f t="shared" si="1"/>
        <v>0</v>
      </c>
      <c r="J43" s="58">
        <f t="shared" si="2"/>
        <v>300</v>
      </c>
      <c r="K43" s="59">
        <f t="shared" si="3"/>
        <v>282</v>
      </c>
      <c r="L43" s="13">
        <f t="shared" si="4"/>
        <v>18</v>
      </c>
    </row>
    <row r="44" spans="1:12" x14ac:dyDescent="0.15">
      <c r="A44" s="25" t="s">
        <v>748</v>
      </c>
      <c r="B44" s="224" t="s">
        <v>109</v>
      </c>
      <c r="C44" s="225" t="s">
        <v>367</v>
      </c>
      <c r="D44" s="226">
        <v>40</v>
      </c>
      <c r="E44" s="227">
        <v>38</v>
      </c>
      <c r="F44" s="13">
        <f t="shared" si="0"/>
        <v>2</v>
      </c>
      <c r="G44" s="247">
        <v>0</v>
      </c>
      <c r="H44" s="248">
        <v>0</v>
      </c>
      <c r="I44" s="13">
        <f t="shared" si="1"/>
        <v>0</v>
      </c>
      <c r="J44" s="58">
        <f t="shared" si="2"/>
        <v>40</v>
      </c>
      <c r="K44" s="59">
        <f t="shared" si="3"/>
        <v>38</v>
      </c>
      <c r="L44" s="13">
        <f t="shared" si="4"/>
        <v>2</v>
      </c>
    </row>
    <row r="45" spans="1:12" x14ac:dyDescent="0.15">
      <c r="A45" s="25" t="s">
        <v>750</v>
      </c>
      <c r="B45" s="224" t="s">
        <v>110</v>
      </c>
      <c r="C45" s="225" t="s">
        <v>367</v>
      </c>
      <c r="D45" s="226">
        <v>213</v>
      </c>
      <c r="E45" s="227">
        <v>174</v>
      </c>
      <c r="F45" s="13">
        <f t="shared" si="0"/>
        <v>39</v>
      </c>
      <c r="G45" s="247">
        <v>0</v>
      </c>
      <c r="H45" s="248">
        <v>0</v>
      </c>
      <c r="I45" s="13">
        <f t="shared" si="1"/>
        <v>0</v>
      </c>
      <c r="J45" s="58">
        <f t="shared" si="2"/>
        <v>213</v>
      </c>
      <c r="K45" s="59">
        <f t="shared" si="3"/>
        <v>174</v>
      </c>
      <c r="L45" s="13">
        <f t="shared" si="4"/>
        <v>39</v>
      </c>
    </row>
    <row r="46" spans="1:12" x14ac:dyDescent="0.15">
      <c r="A46" s="25" t="s">
        <v>752</v>
      </c>
      <c r="B46" s="224" t="s">
        <v>254</v>
      </c>
      <c r="C46" s="225" t="s">
        <v>367</v>
      </c>
      <c r="D46" s="226">
        <v>80</v>
      </c>
      <c r="E46" s="227">
        <v>69</v>
      </c>
      <c r="F46" s="13">
        <f t="shared" si="0"/>
        <v>11</v>
      </c>
      <c r="G46" s="247">
        <v>0</v>
      </c>
      <c r="H46" s="248">
        <v>0</v>
      </c>
      <c r="I46" s="13">
        <f t="shared" si="1"/>
        <v>0</v>
      </c>
      <c r="J46" s="58">
        <f t="shared" si="2"/>
        <v>80</v>
      </c>
      <c r="K46" s="59">
        <f t="shared" si="3"/>
        <v>69</v>
      </c>
      <c r="L46" s="13">
        <f t="shared" si="4"/>
        <v>11</v>
      </c>
    </row>
    <row r="47" spans="1:12" x14ac:dyDescent="0.15">
      <c r="A47" s="25" t="s">
        <v>753</v>
      </c>
      <c r="B47" s="224" t="s">
        <v>696</v>
      </c>
      <c r="C47" s="225" t="s">
        <v>367</v>
      </c>
      <c r="D47" s="226">
        <v>277</v>
      </c>
      <c r="E47" s="227">
        <v>227</v>
      </c>
      <c r="F47" s="13">
        <f t="shared" si="0"/>
        <v>50</v>
      </c>
      <c r="G47" s="247">
        <v>0</v>
      </c>
      <c r="H47" s="248">
        <v>0</v>
      </c>
      <c r="I47" s="13">
        <f t="shared" si="1"/>
        <v>0</v>
      </c>
      <c r="J47" s="58">
        <f t="shared" si="2"/>
        <v>277</v>
      </c>
      <c r="K47" s="59">
        <f t="shared" si="3"/>
        <v>227</v>
      </c>
      <c r="L47" s="13">
        <f t="shared" si="4"/>
        <v>50</v>
      </c>
    </row>
    <row r="48" spans="1:12" x14ac:dyDescent="0.15">
      <c r="A48" s="25" t="s">
        <v>756</v>
      </c>
      <c r="B48" s="224" t="s">
        <v>112</v>
      </c>
      <c r="C48" s="225" t="s">
        <v>367</v>
      </c>
      <c r="D48" s="226">
        <v>20</v>
      </c>
      <c r="E48" s="227">
        <v>20</v>
      </c>
      <c r="F48" s="13">
        <f t="shared" si="0"/>
        <v>0</v>
      </c>
      <c r="G48" s="247">
        <v>0</v>
      </c>
      <c r="H48" s="248">
        <v>0</v>
      </c>
      <c r="I48" s="13">
        <f t="shared" si="1"/>
        <v>0</v>
      </c>
      <c r="J48" s="58">
        <f t="shared" si="2"/>
        <v>20</v>
      </c>
      <c r="K48" s="59">
        <f t="shared" si="3"/>
        <v>20</v>
      </c>
      <c r="L48" s="13">
        <f t="shared" si="4"/>
        <v>0</v>
      </c>
    </row>
    <row r="49" spans="1:12" x14ac:dyDescent="0.15">
      <c r="A49" s="25" t="s">
        <v>758</v>
      </c>
      <c r="B49" s="224" t="s">
        <v>114</v>
      </c>
      <c r="C49" s="225" t="s">
        <v>367</v>
      </c>
      <c r="D49" s="226">
        <v>80</v>
      </c>
      <c r="E49" s="227">
        <v>71</v>
      </c>
      <c r="F49" s="13">
        <f t="shared" si="0"/>
        <v>9</v>
      </c>
      <c r="G49" s="247">
        <v>0</v>
      </c>
      <c r="H49" s="248">
        <v>0</v>
      </c>
      <c r="I49" s="13">
        <f t="shared" si="1"/>
        <v>0</v>
      </c>
      <c r="J49" s="58">
        <f t="shared" si="2"/>
        <v>80</v>
      </c>
      <c r="K49" s="59">
        <f t="shared" si="3"/>
        <v>71</v>
      </c>
      <c r="L49" s="13">
        <f t="shared" si="4"/>
        <v>9</v>
      </c>
    </row>
    <row r="50" spans="1:12" x14ac:dyDescent="0.15">
      <c r="A50" s="25" t="s">
        <v>759</v>
      </c>
      <c r="B50" s="224" t="s">
        <v>698</v>
      </c>
      <c r="C50" s="225" t="s">
        <v>367</v>
      </c>
      <c r="D50" s="226">
        <v>88</v>
      </c>
      <c r="E50" s="227">
        <v>67</v>
      </c>
      <c r="F50" s="13">
        <f t="shared" si="0"/>
        <v>21</v>
      </c>
      <c r="G50" s="247">
        <v>0</v>
      </c>
      <c r="H50" s="248">
        <v>0</v>
      </c>
      <c r="I50" s="13">
        <f t="shared" si="1"/>
        <v>0</v>
      </c>
      <c r="J50" s="58">
        <f t="shared" si="2"/>
        <v>88</v>
      </c>
      <c r="K50" s="59">
        <f t="shared" si="3"/>
        <v>67</v>
      </c>
      <c r="L50" s="13">
        <f t="shared" si="4"/>
        <v>21</v>
      </c>
    </row>
    <row r="51" spans="1:12" x14ac:dyDescent="0.15">
      <c r="A51" s="25" t="s">
        <v>761</v>
      </c>
      <c r="B51" s="224" t="s">
        <v>699</v>
      </c>
      <c r="C51" s="225" t="s">
        <v>367</v>
      </c>
      <c r="D51" s="226">
        <v>60</v>
      </c>
      <c r="E51" s="227">
        <v>59</v>
      </c>
      <c r="F51" s="13">
        <f t="shared" si="0"/>
        <v>1</v>
      </c>
      <c r="G51" s="247">
        <v>0</v>
      </c>
      <c r="H51" s="248">
        <v>0</v>
      </c>
      <c r="I51" s="13">
        <f t="shared" si="1"/>
        <v>0</v>
      </c>
      <c r="J51" s="58">
        <f t="shared" si="2"/>
        <v>60</v>
      </c>
      <c r="K51" s="59">
        <f t="shared" si="3"/>
        <v>59</v>
      </c>
      <c r="L51" s="13">
        <f t="shared" si="4"/>
        <v>1</v>
      </c>
    </row>
    <row r="52" spans="1:12" x14ac:dyDescent="0.15">
      <c r="A52" s="25" t="s">
        <v>762</v>
      </c>
      <c r="B52" s="224" t="s">
        <v>255</v>
      </c>
      <c r="C52" s="225" t="s">
        <v>367</v>
      </c>
      <c r="D52" s="226">
        <v>317</v>
      </c>
      <c r="E52" s="227">
        <v>304</v>
      </c>
      <c r="F52" s="13">
        <f t="shared" si="0"/>
        <v>13</v>
      </c>
      <c r="G52" s="247">
        <v>0</v>
      </c>
      <c r="H52" s="248">
        <v>0</v>
      </c>
      <c r="I52" s="13">
        <f t="shared" si="1"/>
        <v>0</v>
      </c>
      <c r="J52" s="58">
        <f t="shared" si="2"/>
        <v>317</v>
      </c>
      <c r="K52" s="59">
        <f t="shared" si="3"/>
        <v>304</v>
      </c>
      <c r="L52" s="13">
        <f t="shared" si="4"/>
        <v>13</v>
      </c>
    </row>
    <row r="53" spans="1:12" x14ac:dyDescent="0.15">
      <c r="A53" s="25" t="s">
        <v>763</v>
      </c>
      <c r="B53" s="224" t="s">
        <v>262</v>
      </c>
      <c r="C53" s="225" t="s">
        <v>367</v>
      </c>
      <c r="D53" s="226">
        <v>131</v>
      </c>
      <c r="E53" s="227">
        <v>114</v>
      </c>
      <c r="F53" s="13">
        <f t="shared" si="0"/>
        <v>17</v>
      </c>
      <c r="G53" s="321">
        <v>0</v>
      </c>
      <c r="H53" s="248">
        <v>0</v>
      </c>
      <c r="I53" s="13">
        <f t="shared" si="1"/>
        <v>0</v>
      </c>
      <c r="J53" s="58">
        <f t="shared" si="2"/>
        <v>131</v>
      </c>
      <c r="K53" s="59">
        <f t="shared" si="3"/>
        <v>114</v>
      </c>
      <c r="L53" s="13">
        <f t="shared" si="4"/>
        <v>17</v>
      </c>
    </row>
    <row r="54" spans="1:12" x14ac:dyDescent="0.15">
      <c r="A54" s="25" t="s">
        <v>764</v>
      </c>
      <c r="B54" s="224" t="s">
        <v>700</v>
      </c>
      <c r="C54" s="225" t="s">
        <v>367</v>
      </c>
      <c r="D54" s="318">
        <v>180</v>
      </c>
      <c r="E54" s="319">
        <v>137</v>
      </c>
      <c r="F54" s="13">
        <f t="shared" si="0"/>
        <v>43</v>
      </c>
      <c r="G54" s="247">
        <v>0</v>
      </c>
      <c r="H54" s="248">
        <v>0</v>
      </c>
      <c r="I54" s="13">
        <f t="shared" si="1"/>
        <v>0</v>
      </c>
      <c r="J54" s="58">
        <f t="shared" si="2"/>
        <v>180</v>
      </c>
      <c r="K54" s="59">
        <f t="shared" si="3"/>
        <v>137</v>
      </c>
      <c r="L54" s="13">
        <f t="shared" si="4"/>
        <v>43</v>
      </c>
    </row>
    <row r="55" spans="1:12" x14ac:dyDescent="0.15">
      <c r="A55" s="25" t="s">
        <v>766</v>
      </c>
      <c r="B55" s="224" t="s">
        <v>116</v>
      </c>
      <c r="C55" s="225" t="s">
        <v>367</v>
      </c>
      <c r="D55" s="226">
        <v>112</v>
      </c>
      <c r="E55" s="227">
        <v>87</v>
      </c>
      <c r="F55" s="13">
        <f t="shared" si="0"/>
        <v>25</v>
      </c>
      <c r="G55" s="247">
        <v>0</v>
      </c>
      <c r="H55" s="248">
        <v>0</v>
      </c>
      <c r="I55" s="13">
        <f t="shared" si="1"/>
        <v>0</v>
      </c>
      <c r="J55" s="58">
        <f t="shared" si="2"/>
        <v>112</v>
      </c>
      <c r="K55" s="59">
        <f t="shared" si="3"/>
        <v>87</v>
      </c>
      <c r="L55" s="13">
        <f t="shared" si="4"/>
        <v>25</v>
      </c>
    </row>
    <row r="56" spans="1:12" x14ac:dyDescent="0.15">
      <c r="A56" s="25" t="s">
        <v>767</v>
      </c>
      <c r="B56" s="224" t="s">
        <v>117</v>
      </c>
      <c r="C56" s="225" t="s">
        <v>367</v>
      </c>
      <c r="D56" s="226">
        <v>49</v>
      </c>
      <c r="E56" s="227">
        <v>39</v>
      </c>
      <c r="F56" s="13">
        <f t="shared" si="0"/>
        <v>10</v>
      </c>
      <c r="G56" s="247">
        <v>0</v>
      </c>
      <c r="H56" s="248">
        <v>0</v>
      </c>
      <c r="I56" s="13">
        <f t="shared" si="1"/>
        <v>0</v>
      </c>
      <c r="J56" s="58">
        <f t="shared" si="2"/>
        <v>49</v>
      </c>
      <c r="K56" s="59">
        <f t="shared" si="3"/>
        <v>39</v>
      </c>
      <c r="L56" s="13">
        <f t="shared" si="4"/>
        <v>10</v>
      </c>
    </row>
    <row r="57" spans="1:12" x14ac:dyDescent="0.15">
      <c r="A57" s="25" t="s">
        <v>769</v>
      </c>
      <c r="B57" s="224" t="s">
        <v>701</v>
      </c>
      <c r="C57" s="225" t="s">
        <v>367</v>
      </c>
      <c r="D57" s="226">
        <v>116</v>
      </c>
      <c r="E57" s="227">
        <v>100</v>
      </c>
      <c r="F57" s="13">
        <f t="shared" si="0"/>
        <v>16</v>
      </c>
      <c r="G57" s="247">
        <v>0</v>
      </c>
      <c r="H57" s="248">
        <v>0</v>
      </c>
      <c r="I57" s="13">
        <f t="shared" si="1"/>
        <v>0</v>
      </c>
      <c r="J57" s="58">
        <f t="shared" si="2"/>
        <v>116</v>
      </c>
      <c r="K57" s="59">
        <f t="shared" si="3"/>
        <v>100</v>
      </c>
      <c r="L57" s="13">
        <f t="shared" si="4"/>
        <v>16</v>
      </c>
    </row>
    <row r="58" spans="1:12" x14ac:dyDescent="0.15">
      <c r="A58" s="25" t="s">
        <v>771</v>
      </c>
      <c r="B58" s="224" t="s">
        <v>119</v>
      </c>
      <c r="C58" s="225" t="s">
        <v>367</v>
      </c>
      <c r="D58" s="226">
        <v>246</v>
      </c>
      <c r="E58" s="227">
        <v>218</v>
      </c>
      <c r="F58" s="13">
        <f t="shared" si="0"/>
        <v>28</v>
      </c>
      <c r="G58" s="247">
        <v>0</v>
      </c>
      <c r="H58" s="248">
        <v>0</v>
      </c>
      <c r="I58" s="13">
        <f t="shared" si="1"/>
        <v>0</v>
      </c>
      <c r="J58" s="58">
        <f t="shared" si="2"/>
        <v>246</v>
      </c>
      <c r="K58" s="59">
        <f t="shared" si="3"/>
        <v>218</v>
      </c>
      <c r="L58" s="13">
        <f t="shared" si="4"/>
        <v>28</v>
      </c>
    </row>
    <row r="59" spans="1:12" x14ac:dyDescent="0.15">
      <c r="A59" s="25" t="s">
        <v>883</v>
      </c>
      <c r="B59" s="224" t="s">
        <v>884</v>
      </c>
      <c r="C59" s="225" t="s">
        <v>367</v>
      </c>
      <c r="D59" s="226">
        <v>144</v>
      </c>
      <c r="E59" s="227">
        <v>144</v>
      </c>
      <c r="F59" s="13">
        <f t="shared" si="0"/>
        <v>0</v>
      </c>
      <c r="G59" s="247">
        <v>0</v>
      </c>
      <c r="H59" s="248">
        <v>0</v>
      </c>
      <c r="I59" s="13">
        <f t="shared" si="1"/>
        <v>0</v>
      </c>
      <c r="J59" s="58">
        <f t="shared" si="2"/>
        <v>144</v>
      </c>
      <c r="K59" s="59">
        <f t="shared" si="3"/>
        <v>144</v>
      </c>
      <c r="L59" s="13">
        <f t="shared" si="4"/>
        <v>0</v>
      </c>
    </row>
    <row r="60" spans="1:12" x14ac:dyDescent="0.15">
      <c r="A60" s="25" t="s">
        <v>773</v>
      </c>
      <c r="B60" s="224" t="s">
        <v>256</v>
      </c>
      <c r="C60" s="225" t="s">
        <v>367</v>
      </c>
      <c r="D60" s="226">
        <v>93</v>
      </c>
      <c r="E60" s="227">
        <v>93</v>
      </c>
      <c r="F60" s="13">
        <f t="shared" si="0"/>
        <v>0</v>
      </c>
      <c r="G60" s="247">
        <v>0</v>
      </c>
      <c r="H60" s="248">
        <v>0</v>
      </c>
      <c r="I60" s="13">
        <f t="shared" si="1"/>
        <v>0</v>
      </c>
      <c r="J60" s="58">
        <f t="shared" si="2"/>
        <v>93</v>
      </c>
      <c r="K60" s="59">
        <f t="shared" si="3"/>
        <v>93</v>
      </c>
      <c r="L60" s="13">
        <f t="shared" si="4"/>
        <v>0</v>
      </c>
    </row>
    <row r="61" spans="1:12" x14ac:dyDescent="0.15">
      <c r="A61" s="25" t="s">
        <v>774</v>
      </c>
      <c r="B61" s="224" t="s">
        <v>702</v>
      </c>
      <c r="C61" s="225" t="s">
        <v>367</v>
      </c>
      <c r="D61" s="226">
        <v>76</v>
      </c>
      <c r="E61" s="227">
        <v>76</v>
      </c>
      <c r="F61" s="13">
        <f t="shared" si="0"/>
        <v>0</v>
      </c>
      <c r="G61" s="247">
        <v>0</v>
      </c>
      <c r="H61" s="248">
        <v>0</v>
      </c>
      <c r="I61" s="13">
        <f t="shared" si="1"/>
        <v>0</v>
      </c>
      <c r="J61" s="58">
        <f t="shared" si="2"/>
        <v>76</v>
      </c>
      <c r="K61" s="59">
        <f t="shared" si="3"/>
        <v>76</v>
      </c>
      <c r="L61" s="13">
        <f t="shared" si="4"/>
        <v>0</v>
      </c>
    </row>
    <row r="62" spans="1:12" x14ac:dyDescent="0.15">
      <c r="A62" s="25" t="s">
        <v>775</v>
      </c>
      <c r="B62" s="224" t="s">
        <v>120</v>
      </c>
      <c r="C62" s="225" t="s">
        <v>367</v>
      </c>
      <c r="D62" s="226">
        <v>117</v>
      </c>
      <c r="E62" s="227">
        <v>84</v>
      </c>
      <c r="F62" s="13">
        <f t="shared" si="0"/>
        <v>33</v>
      </c>
      <c r="G62" s="247">
        <v>0</v>
      </c>
      <c r="H62" s="248">
        <v>0</v>
      </c>
      <c r="I62" s="13">
        <f t="shared" si="1"/>
        <v>0</v>
      </c>
      <c r="J62" s="58">
        <f t="shared" si="2"/>
        <v>117</v>
      </c>
      <c r="K62" s="59">
        <f t="shared" si="3"/>
        <v>84</v>
      </c>
      <c r="L62" s="13">
        <f t="shared" si="4"/>
        <v>33</v>
      </c>
    </row>
    <row r="63" spans="1:12" x14ac:dyDescent="0.15">
      <c r="A63" s="25" t="s">
        <v>776</v>
      </c>
      <c r="B63" s="224" t="s">
        <v>703</v>
      </c>
      <c r="C63" s="225" t="s">
        <v>367</v>
      </c>
      <c r="D63" s="226">
        <v>20</v>
      </c>
      <c r="E63" s="227">
        <v>19</v>
      </c>
      <c r="F63" s="13">
        <f t="shared" si="0"/>
        <v>1</v>
      </c>
      <c r="G63" s="247">
        <v>0</v>
      </c>
      <c r="H63" s="248">
        <v>0</v>
      </c>
      <c r="I63" s="13">
        <f t="shared" si="1"/>
        <v>0</v>
      </c>
      <c r="J63" s="58">
        <f t="shared" si="2"/>
        <v>20</v>
      </c>
      <c r="K63" s="59">
        <f t="shared" si="3"/>
        <v>19</v>
      </c>
      <c r="L63" s="13">
        <f t="shared" si="4"/>
        <v>1</v>
      </c>
    </row>
    <row r="64" spans="1:12" x14ac:dyDescent="0.15">
      <c r="A64" s="25" t="s">
        <v>778</v>
      </c>
      <c r="B64" s="224" t="s">
        <v>257</v>
      </c>
      <c r="C64" s="225" t="s">
        <v>367</v>
      </c>
      <c r="D64" s="226">
        <v>337</v>
      </c>
      <c r="E64" s="227">
        <v>322</v>
      </c>
      <c r="F64" s="13">
        <f t="shared" si="0"/>
        <v>15</v>
      </c>
      <c r="G64" s="247">
        <v>0</v>
      </c>
      <c r="H64" s="248">
        <v>0</v>
      </c>
      <c r="I64" s="13">
        <f t="shared" si="1"/>
        <v>0</v>
      </c>
      <c r="J64" s="58">
        <f t="shared" si="2"/>
        <v>337</v>
      </c>
      <c r="K64" s="59">
        <f t="shared" si="3"/>
        <v>322</v>
      </c>
      <c r="L64" s="13">
        <f t="shared" si="4"/>
        <v>15</v>
      </c>
    </row>
    <row r="65" spans="1:12" x14ac:dyDescent="0.15">
      <c r="A65" s="25" t="s">
        <v>779</v>
      </c>
      <c r="B65" s="224" t="s">
        <v>121</v>
      </c>
      <c r="C65" s="225" t="s">
        <v>367</v>
      </c>
      <c r="D65" s="226">
        <v>60</v>
      </c>
      <c r="E65" s="227">
        <v>48</v>
      </c>
      <c r="F65" s="13">
        <f t="shared" si="0"/>
        <v>12</v>
      </c>
      <c r="G65" s="247">
        <v>0</v>
      </c>
      <c r="H65" s="248">
        <v>0</v>
      </c>
      <c r="I65" s="13">
        <f t="shared" si="1"/>
        <v>0</v>
      </c>
      <c r="J65" s="58">
        <f t="shared" si="2"/>
        <v>60</v>
      </c>
      <c r="K65" s="59">
        <f t="shared" si="3"/>
        <v>48</v>
      </c>
      <c r="L65" s="13">
        <f t="shared" si="4"/>
        <v>12</v>
      </c>
    </row>
    <row r="66" spans="1:12" x14ac:dyDescent="0.15">
      <c r="A66" s="25" t="s">
        <v>781</v>
      </c>
      <c r="B66" s="224" t="s">
        <v>704</v>
      </c>
      <c r="C66" s="225" t="s">
        <v>367</v>
      </c>
      <c r="D66" s="226">
        <v>71</v>
      </c>
      <c r="E66" s="227">
        <v>65</v>
      </c>
      <c r="F66" s="13">
        <f t="shared" si="0"/>
        <v>6</v>
      </c>
      <c r="G66" s="247">
        <v>0</v>
      </c>
      <c r="H66" s="248">
        <v>0</v>
      </c>
      <c r="I66" s="13">
        <f t="shared" si="1"/>
        <v>0</v>
      </c>
      <c r="J66" s="58">
        <f t="shared" si="2"/>
        <v>71</v>
      </c>
      <c r="K66" s="59">
        <f t="shared" si="3"/>
        <v>65</v>
      </c>
      <c r="L66" s="13">
        <f t="shared" si="4"/>
        <v>6</v>
      </c>
    </row>
    <row r="67" spans="1:12" x14ac:dyDescent="0.15">
      <c r="A67" s="25" t="s">
        <v>784</v>
      </c>
      <c r="B67" s="224" t="s">
        <v>705</v>
      </c>
      <c r="C67" s="225" t="s">
        <v>367</v>
      </c>
      <c r="D67" s="226">
        <v>36</v>
      </c>
      <c r="E67" s="227">
        <v>36</v>
      </c>
      <c r="F67" s="13">
        <f t="shared" si="0"/>
        <v>0</v>
      </c>
      <c r="G67" s="247">
        <v>0</v>
      </c>
      <c r="H67" s="248">
        <v>0</v>
      </c>
      <c r="I67" s="13">
        <f t="shared" si="1"/>
        <v>0</v>
      </c>
      <c r="J67" s="58">
        <f t="shared" si="2"/>
        <v>36</v>
      </c>
      <c r="K67" s="59">
        <f t="shared" si="3"/>
        <v>36</v>
      </c>
      <c r="L67" s="13">
        <f t="shared" si="4"/>
        <v>0</v>
      </c>
    </row>
    <row r="68" spans="1:12" x14ac:dyDescent="0.15">
      <c r="A68" s="240" t="s">
        <v>885</v>
      </c>
      <c r="B68" s="224" t="s">
        <v>886</v>
      </c>
      <c r="C68" s="225" t="s">
        <v>367</v>
      </c>
      <c r="D68" s="226">
        <v>44</v>
      </c>
      <c r="E68" s="227">
        <v>31</v>
      </c>
      <c r="F68" s="13">
        <f t="shared" ref="F68:F131" si="8">D68-E68</f>
        <v>13</v>
      </c>
      <c r="G68" s="247">
        <v>0</v>
      </c>
      <c r="H68" s="248">
        <v>0</v>
      </c>
      <c r="I68" s="13">
        <f t="shared" ref="I68:I131" si="9">G68-H68</f>
        <v>0</v>
      </c>
      <c r="J68" s="58">
        <f t="shared" ref="J68:J131" si="10">D68+G68</f>
        <v>44</v>
      </c>
      <c r="K68" s="59">
        <f t="shared" ref="K68:K131" si="11">E68+H68</f>
        <v>31</v>
      </c>
      <c r="L68" s="13">
        <f t="shared" ref="L68:L131" si="12">J68-K68</f>
        <v>13</v>
      </c>
    </row>
    <row r="69" spans="1:12" x14ac:dyDescent="0.15">
      <c r="A69" s="25" t="s">
        <v>785</v>
      </c>
      <c r="B69" s="224" t="s">
        <v>123</v>
      </c>
      <c r="C69" s="225" t="s">
        <v>367</v>
      </c>
      <c r="D69" s="226">
        <v>164</v>
      </c>
      <c r="E69" s="227">
        <v>156</v>
      </c>
      <c r="F69" s="13">
        <f t="shared" si="8"/>
        <v>8</v>
      </c>
      <c r="G69" s="247">
        <v>0</v>
      </c>
      <c r="H69" s="248">
        <v>0</v>
      </c>
      <c r="I69" s="13">
        <f t="shared" si="9"/>
        <v>0</v>
      </c>
      <c r="J69" s="58">
        <f t="shared" si="10"/>
        <v>164</v>
      </c>
      <c r="K69" s="59">
        <f t="shared" si="11"/>
        <v>156</v>
      </c>
      <c r="L69" s="13">
        <f t="shared" si="12"/>
        <v>8</v>
      </c>
    </row>
    <row r="70" spans="1:12" x14ac:dyDescent="0.15">
      <c r="A70" s="25" t="s">
        <v>786</v>
      </c>
      <c r="B70" s="224" t="s">
        <v>124</v>
      </c>
      <c r="C70" s="225" t="s">
        <v>367</v>
      </c>
      <c r="D70" s="226">
        <v>145</v>
      </c>
      <c r="E70" s="227">
        <v>145</v>
      </c>
      <c r="F70" s="13">
        <f t="shared" si="8"/>
        <v>0</v>
      </c>
      <c r="G70" s="247">
        <v>0</v>
      </c>
      <c r="H70" s="248">
        <v>0</v>
      </c>
      <c r="I70" s="13">
        <f t="shared" si="9"/>
        <v>0</v>
      </c>
      <c r="J70" s="58">
        <f t="shared" si="10"/>
        <v>145</v>
      </c>
      <c r="K70" s="59">
        <f t="shared" si="11"/>
        <v>145</v>
      </c>
      <c r="L70" s="13">
        <f t="shared" si="12"/>
        <v>0</v>
      </c>
    </row>
    <row r="71" spans="1:12" s="1" customFormat="1" x14ac:dyDescent="0.15">
      <c r="A71" s="25" t="s">
        <v>787</v>
      </c>
      <c r="B71" s="224" t="s">
        <v>706</v>
      </c>
      <c r="C71" s="225" t="s">
        <v>367</v>
      </c>
      <c r="D71" s="226">
        <v>174</v>
      </c>
      <c r="E71" s="227">
        <v>171</v>
      </c>
      <c r="F71" s="13">
        <f t="shared" si="8"/>
        <v>3</v>
      </c>
      <c r="G71" s="247">
        <v>0</v>
      </c>
      <c r="H71" s="248">
        <v>0</v>
      </c>
      <c r="I71" s="13">
        <f t="shared" si="9"/>
        <v>0</v>
      </c>
      <c r="J71" s="58">
        <f t="shared" si="10"/>
        <v>174</v>
      </c>
      <c r="K71" s="59">
        <f t="shared" si="11"/>
        <v>171</v>
      </c>
      <c r="L71" s="13">
        <f t="shared" si="12"/>
        <v>3</v>
      </c>
    </row>
    <row r="72" spans="1:12" x14ac:dyDescent="0.15">
      <c r="A72" s="25" t="s">
        <v>788</v>
      </c>
      <c r="B72" s="224" t="s">
        <v>125</v>
      </c>
      <c r="C72" s="225" t="s">
        <v>367</v>
      </c>
      <c r="D72" s="226">
        <v>176</v>
      </c>
      <c r="E72" s="227">
        <v>164</v>
      </c>
      <c r="F72" s="13">
        <f t="shared" si="8"/>
        <v>12</v>
      </c>
      <c r="G72" s="247">
        <v>0</v>
      </c>
      <c r="H72" s="248">
        <v>0</v>
      </c>
      <c r="I72" s="13">
        <f t="shared" si="9"/>
        <v>0</v>
      </c>
      <c r="J72" s="58">
        <f t="shared" si="10"/>
        <v>176</v>
      </c>
      <c r="K72" s="59">
        <f t="shared" si="11"/>
        <v>164</v>
      </c>
      <c r="L72" s="13">
        <f t="shared" si="12"/>
        <v>12</v>
      </c>
    </row>
    <row r="73" spans="1:12" x14ac:dyDescent="0.15">
      <c r="A73" s="25" t="s">
        <v>789</v>
      </c>
      <c r="B73" s="224" t="s">
        <v>126</v>
      </c>
      <c r="C73" s="225" t="s">
        <v>367</v>
      </c>
      <c r="D73" s="226">
        <v>48</v>
      </c>
      <c r="E73" s="227">
        <v>27</v>
      </c>
      <c r="F73" s="13">
        <f t="shared" si="8"/>
        <v>21</v>
      </c>
      <c r="G73" s="247">
        <v>0</v>
      </c>
      <c r="H73" s="248">
        <v>0</v>
      </c>
      <c r="I73" s="13">
        <f t="shared" si="9"/>
        <v>0</v>
      </c>
      <c r="J73" s="58">
        <f t="shared" si="10"/>
        <v>48</v>
      </c>
      <c r="K73" s="59">
        <f t="shared" si="11"/>
        <v>27</v>
      </c>
      <c r="L73" s="13">
        <f t="shared" si="12"/>
        <v>21</v>
      </c>
    </row>
    <row r="74" spans="1:12" x14ac:dyDescent="0.15">
      <c r="A74" s="241" t="s">
        <v>790</v>
      </c>
      <c r="B74" s="271" t="s">
        <v>264</v>
      </c>
      <c r="C74" s="272" t="s">
        <v>367</v>
      </c>
      <c r="D74" s="273">
        <v>40</v>
      </c>
      <c r="E74" s="274">
        <v>40</v>
      </c>
      <c r="F74" s="32">
        <f t="shared" si="8"/>
        <v>0</v>
      </c>
      <c r="G74" s="249">
        <v>0</v>
      </c>
      <c r="H74" s="250">
        <v>0</v>
      </c>
      <c r="I74" s="32">
        <f t="shared" si="9"/>
        <v>0</v>
      </c>
      <c r="J74" s="62">
        <f t="shared" si="10"/>
        <v>40</v>
      </c>
      <c r="K74" s="63">
        <f t="shared" si="11"/>
        <v>40</v>
      </c>
      <c r="L74" s="32">
        <f t="shared" si="12"/>
        <v>0</v>
      </c>
    </row>
    <row r="75" spans="1:12" x14ac:dyDescent="0.15">
      <c r="A75" s="25" t="s">
        <v>791</v>
      </c>
      <c r="B75" s="224" t="s">
        <v>707</v>
      </c>
      <c r="C75" s="225" t="s">
        <v>367</v>
      </c>
      <c r="D75" s="226">
        <v>60</v>
      </c>
      <c r="E75" s="227">
        <v>52</v>
      </c>
      <c r="F75" s="13">
        <f t="shared" si="8"/>
        <v>8</v>
      </c>
      <c r="G75" s="247">
        <v>0</v>
      </c>
      <c r="H75" s="248">
        <v>0</v>
      </c>
      <c r="I75" s="13">
        <f t="shared" si="9"/>
        <v>0</v>
      </c>
      <c r="J75" s="58">
        <f t="shared" si="10"/>
        <v>60</v>
      </c>
      <c r="K75" s="59">
        <f t="shared" si="11"/>
        <v>52</v>
      </c>
      <c r="L75" s="13">
        <f t="shared" si="12"/>
        <v>8</v>
      </c>
    </row>
    <row r="76" spans="1:12" x14ac:dyDescent="0.15">
      <c r="A76" s="25" t="s">
        <v>792</v>
      </c>
      <c r="B76" s="224" t="s">
        <v>708</v>
      </c>
      <c r="C76" s="225" t="s">
        <v>367</v>
      </c>
      <c r="D76" s="226">
        <v>55</v>
      </c>
      <c r="E76" s="227">
        <v>47</v>
      </c>
      <c r="F76" s="13">
        <f t="shared" si="8"/>
        <v>8</v>
      </c>
      <c r="G76" s="247">
        <v>0</v>
      </c>
      <c r="H76" s="248">
        <v>0</v>
      </c>
      <c r="I76" s="13">
        <f t="shared" si="9"/>
        <v>0</v>
      </c>
      <c r="J76" s="58">
        <f t="shared" si="10"/>
        <v>55</v>
      </c>
      <c r="K76" s="59">
        <f t="shared" si="11"/>
        <v>47</v>
      </c>
      <c r="L76" s="13">
        <f t="shared" si="12"/>
        <v>8</v>
      </c>
    </row>
    <row r="77" spans="1:12" x14ac:dyDescent="0.15">
      <c r="A77" s="25" t="s">
        <v>794</v>
      </c>
      <c r="B77" s="224" t="s">
        <v>128</v>
      </c>
      <c r="C77" s="225" t="s">
        <v>367</v>
      </c>
      <c r="D77" s="226">
        <v>20</v>
      </c>
      <c r="E77" s="227">
        <v>18</v>
      </c>
      <c r="F77" s="13">
        <f t="shared" si="8"/>
        <v>2</v>
      </c>
      <c r="G77" s="247">
        <v>0</v>
      </c>
      <c r="H77" s="248">
        <v>0</v>
      </c>
      <c r="I77" s="13">
        <f t="shared" si="9"/>
        <v>0</v>
      </c>
      <c r="J77" s="58">
        <f t="shared" si="10"/>
        <v>20</v>
      </c>
      <c r="K77" s="59">
        <f t="shared" si="11"/>
        <v>18</v>
      </c>
      <c r="L77" s="13">
        <f t="shared" si="12"/>
        <v>2</v>
      </c>
    </row>
    <row r="78" spans="1:12" x14ac:dyDescent="0.15">
      <c r="A78" s="25" t="s">
        <v>795</v>
      </c>
      <c r="B78" s="224" t="s">
        <v>709</v>
      </c>
      <c r="C78" s="225" t="s">
        <v>367</v>
      </c>
      <c r="D78" s="226">
        <v>28</v>
      </c>
      <c r="E78" s="227">
        <v>28</v>
      </c>
      <c r="F78" s="13">
        <f t="shared" si="8"/>
        <v>0</v>
      </c>
      <c r="G78" s="247">
        <v>0</v>
      </c>
      <c r="H78" s="248">
        <v>0</v>
      </c>
      <c r="I78" s="13">
        <f t="shared" si="9"/>
        <v>0</v>
      </c>
      <c r="J78" s="58">
        <f t="shared" si="10"/>
        <v>28</v>
      </c>
      <c r="K78" s="59">
        <f t="shared" si="11"/>
        <v>28</v>
      </c>
      <c r="L78" s="13">
        <f t="shared" si="12"/>
        <v>0</v>
      </c>
    </row>
    <row r="79" spans="1:12" x14ac:dyDescent="0.15">
      <c r="A79" s="25" t="s">
        <v>796</v>
      </c>
      <c r="B79" s="224" t="s">
        <v>710</v>
      </c>
      <c r="C79" s="225" t="s">
        <v>367</v>
      </c>
      <c r="D79" s="226">
        <v>45</v>
      </c>
      <c r="E79" s="227">
        <v>45</v>
      </c>
      <c r="F79" s="13">
        <f t="shared" si="8"/>
        <v>0</v>
      </c>
      <c r="G79" s="247">
        <v>0</v>
      </c>
      <c r="H79" s="248">
        <v>0</v>
      </c>
      <c r="I79" s="13">
        <f t="shared" si="9"/>
        <v>0</v>
      </c>
      <c r="J79" s="58">
        <f t="shared" si="10"/>
        <v>45</v>
      </c>
      <c r="K79" s="59">
        <f t="shared" si="11"/>
        <v>45</v>
      </c>
      <c r="L79" s="13">
        <f t="shared" si="12"/>
        <v>0</v>
      </c>
    </row>
    <row r="80" spans="1:12" x14ac:dyDescent="0.15">
      <c r="A80" s="25" t="s">
        <v>797</v>
      </c>
      <c r="B80" s="224" t="s">
        <v>711</v>
      </c>
      <c r="C80" s="225" t="s">
        <v>367</v>
      </c>
      <c r="D80" s="226">
        <v>34</v>
      </c>
      <c r="E80" s="227">
        <v>34</v>
      </c>
      <c r="F80" s="13">
        <f t="shared" si="8"/>
        <v>0</v>
      </c>
      <c r="G80" s="247">
        <v>0</v>
      </c>
      <c r="H80" s="248">
        <v>0</v>
      </c>
      <c r="I80" s="13">
        <f t="shared" si="9"/>
        <v>0</v>
      </c>
      <c r="J80" s="58">
        <f t="shared" si="10"/>
        <v>34</v>
      </c>
      <c r="K80" s="59">
        <f t="shared" si="11"/>
        <v>34</v>
      </c>
      <c r="L80" s="13">
        <f t="shared" si="12"/>
        <v>0</v>
      </c>
    </row>
    <row r="81" spans="1:12" x14ac:dyDescent="0.15">
      <c r="A81" s="25" t="s">
        <v>798</v>
      </c>
      <c r="B81" s="224" t="s">
        <v>265</v>
      </c>
      <c r="C81" s="225" t="s">
        <v>367</v>
      </c>
      <c r="D81" s="226">
        <v>100</v>
      </c>
      <c r="E81" s="227">
        <v>100</v>
      </c>
      <c r="F81" s="13">
        <f t="shared" si="8"/>
        <v>0</v>
      </c>
      <c r="G81" s="247">
        <v>0</v>
      </c>
      <c r="H81" s="248">
        <v>0</v>
      </c>
      <c r="I81" s="13">
        <f t="shared" si="9"/>
        <v>0</v>
      </c>
      <c r="J81" s="58">
        <f t="shared" si="10"/>
        <v>100</v>
      </c>
      <c r="K81" s="59">
        <f t="shared" si="11"/>
        <v>100</v>
      </c>
      <c r="L81" s="13">
        <f t="shared" si="12"/>
        <v>0</v>
      </c>
    </row>
    <row r="82" spans="1:12" x14ac:dyDescent="0.15">
      <c r="A82" s="25" t="s">
        <v>799</v>
      </c>
      <c r="B82" s="224" t="s">
        <v>712</v>
      </c>
      <c r="C82" s="225" t="s">
        <v>367</v>
      </c>
      <c r="D82" s="226">
        <v>453</v>
      </c>
      <c r="E82" s="227">
        <v>398</v>
      </c>
      <c r="F82" s="13">
        <f t="shared" si="8"/>
        <v>55</v>
      </c>
      <c r="G82" s="247">
        <v>0</v>
      </c>
      <c r="H82" s="248">
        <v>0</v>
      </c>
      <c r="I82" s="13">
        <f t="shared" si="9"/>
        <v>0</v>
      </c>
      <c r="J82" s="58">
        <f t="shared" si="10"/>
        <v>453</v>
      </c>
      <c r="K82" s="59">
        <f t="shared" si="11"/>
        <v>398</v>
      </c>
      <c r="L82" s="13">
        <f t="shared" si="12"/>
        <v>55</v>
      </c>
    </row>
    <row r="83" spans="1:12" x14ac:dyDescent="0.15">
      <c r="A83" s="25" t="s">
        <v>800</v>
      </c>
      <c r="B83" s="224" t="s">
        <v>266</v>
      </c>
      <c r="C83" s="225" t="s">
        <v>367</v>
      </c>
      <c r="D83" s="226">
        <v>44</v>
      </c>
      <c r="E83" s="227">
        <v>41</v>
      </c>
      <c r="F83" s="13">
        <f t="shared" si="8"/>
        <v>3</v>
      </c>
      <c r="G83" s="247">
        <v>0</v>
      </c>
      <c r="H83" s="248">
        <v>0</v>
      </c>
      <c r="I83" s="13">
        <f t="shared" si="9"/>
        <v>0</v>
      </c>
      <c r="J83" s="58">
        <f t="shared" si="10"/>
        <v>44</v>
      </c>
      <c r="K83" s="59">
        <f t="shared" si="11"/>
        <v>41</v>
      </c>
      <c r="L83" s="13">
        <f t="shared" si="12"/>
        <v>3</v>
      </c>
    </row>
    <row r="84" spans="1:12" x14ac:dyDescent="0.15">
      <c r="A84" s="25" t="s">
        <v>802</v>
      </c>
      <c r="B84" s="224" t="s">
        <v>714</v>
      </c>
      <c r="C84" s="225" t="s">
        <v>367</v>
      </c>
      <c r="D84" s="226">
        <v>68</v>
      </c>
      <c r="E84" s="227">
        <v>67</v>
      </c>
      <c r="F84" s="13">
        <f t="shared" si="8"/>
        <v>1</v>
      </c>
      <c r="G84" s="247">
        <v>0</v>
      </c>
      <c r="H84" s="248">
        <v>0</v>
      </c>
      <c r="I84" s="13">
        <f t="shared" si="9"/>
        <v>0</v>
      </c>
      <c r="J84" s="58">
        <f t="shared" si="10"/>
        <v>68</v>
      </c>
      <c r="K84" s="59">
        <f t="shared" si="11"/>
        <v>67</v>
      </c>
      <c r="L84" s="13">
        <f t="shared" si="12"/>
        <v>1</v>
      </c>
    </row>
    <row r="85" spans="1:12" x14ac:dyDescent="0.15">
      <c r="A85" s="25" t="s">
        <v>849</v>
      </c>
      <c r="B85" s="224" t="s">
        <v>850</v>
      </c>
      <c r="C85" s="225" t="s">
        <v>367</v>
      </c>
      <c r="D85" s="226">
        <v>19</v>
      </c>
      <c r="E85" s="227">
        <v>19</v>
      </c>
      <c r="F85" s="13">
        <f t="shared" si="8"/>
        <v>0</v>
      </c>
      <c r="G85" s="247">
        <v>0</v>
      </c>
      <c r="H85" s="248">
        <v>0</v>
      </c>
      <c r="I85" s="13">
        <f t="shared" si="9"/>
        <v>0</v>
      </c>
      <c r="J85" s="58">
        <f t="shared" si="10"/>
        <v>19</v>
      </c>
      <c r="K85" s="59">
        <f t="shared" si="11"/>
        <v>19</v>
      </c>
      <c r="L85" s="13">
        <f t="shared" si="12"/>
        <v>0</v>
      </c>
    </row>
    <row r="86" spans="1:12" x14ac:dyDescent="0.15">
      <c r="A86" s="25" t="s">
        <v>806</v>
      </c>
      <c r="B86" s="224" t="s">
        <v>267</v>
      </c>
      <c r="C86" s="225" t="s">
        <v>367</v>
      </c>
      <c r="D86" s="226">
        <v>19</v>
      </c>
      <c r="E86" s="227">
        <v>19</v>
      </c>
      <c r="F86" s="13">
        <f t="shared" si="8"/>
        <v>0</v>
      </c>
      <c r="G86" s="247">
        <v>0</v>
      </c>
      <c r="H86" s="248">
        <v>0</v>
      </c>
      <c r="I86" s="13">
        <f t="shared" si="9"/>
        <v>0</v>
      </c>
      <c r="J86" s="58">
        <f t="shared" si="10"/>
        <v>19</v>
      </c>
      <c r="K86" s="59">
        <f t="shared" si="11"/>
        <v>19</v>
      </c>
      <c r="L86" s="13">
        <f t="shared" si="12"/>
        <v>0</v>
      </c>
    </row>
    <row r="87" spans="1:12" x14ac:dyDescent="0.15">
      <c r="A87" s="25" t="s">
        <v>887</v>
      </c>
      <c r="B87" s="224" t="s">
        <v>888</v>
      </c>
      <c r="C87" s="225" t="s">
        <v>367</v>
      </c>
      <c r="D87" s="226">
        <v>19</v>
      </c>
      <c r="E87" s="227">
        <v>19</v>
      </c>
      <c r="F87" s="13">
        <f t="shared" si="8"/>
        <v>0</v>
      </c>
      <c r="G87" s="247">
        <v>0</v>
      </c>
      <c r="H87" s="248">
        <v>0</v>
      </c>
      <c r="I87" s="13">
        <f t="shared" si="9"/>
        <v>0</v>
      </c>
      <c r="J87" s="58">
        <f t="shared" si="10"/>
        <v>19</v>
      </c>
      <c r="K87" s="59">
        <f t="shared" si="11"/>
        <v>19</v>
      </c>
      <c r="L87" s="13">
        <f t="shared" si="12"/>
        <v>0</v>
      </c>
    </row>
    <row r="88" spans="1:12" x14ac:dyDescent="0.15">
      <c r="A88" s="25" t="s">
        <v>889</v>
      </c>
      <c r="B88" s="224" t="s">
        <v>890</v>
      </c>
      <c r="C88" s="225" t="s">
        <v>367</v>
      </c>
      <c r="D88" s="226">
        <v>19</v>
      </c>
      <c r="E88" s="227">
        <v>19</v>
      </c>
      <c r="F88" s="13">
        <f t="shared" si="8"/>
        <v>0</v>
      </c>
      <c r="G88" s="247">
        <v>0</v>
      </c>
      <c r="H88" s="248">
        <v>0</v>
      </c>
      <c r="I88" s="13">
        <f t="shared" si="9"/>
        <v>0</v>
      </c>
      <c r="J88" s="58">
        <f t="shared" si="10"/>
        <v>19</v>
      </c>
      <c r="K88" s="59">
        <f t="shared" si="11"/>
        <v>19</v>
      </c>
      <c r="L88" s="13">
        <f t="shared" si="12"/>
        <v>0</v>
      </c>
    </row>
    <row r="89" spans="1:12" x14ac:dyDescent="0.15">
      <c r="A89" s="25" t="s">
        <v>891</v>
      </c>
      <c r="B89" s="224" t="s">
        <v>892</v>
      </c>
      <c r="C89" s="225" t="s">
        <v>367</v>
      </c>
      <c r="D89" s="226">
        <v>14</v>
      </c>
      <c r="E89" s="227">
        <v>14</v>
      </c>
      <c r="F89" s="13">
        <f t="shared" si="8"/>
        <v>0</v>
      </c>
      <c r="G89" s="247">
        <v>0</v>
      </c>
      <c r="H89" s="248">
        <v>0</v>
      </c>
      <c r="I89" s="13">
        <f t="shared" si="9"/>
        <v>0</v>
      </c>
      <c r="J89" s="58">
        <f t="shared" si="10"/>
        <v>14</v>
      </c>
      <c r="K89" s="59">
        <f t="shared" si="11"/>
        <v>14</v>
      </c>
      <c r="L89" s="13">
        <f t="shared" si="12"/>
        <v>0</v>
      </c>
    </row>
    <row r="90" spans="1:12" x14ac:dyDescent="0.15">
      <c r="A90" s="25" t="s">
        <v>808</v>
      </c>
      <c r="B90" s="224" t="s">
        <v>268</v>
      </c>
      <c r="C90" s="225" t="s">
        <v>367</v>
      </c>
      <c r="D90" s="226">
        <v>1</v>
      </c>
      <c r="E90" s="227">
        <v>0</v>
      </c>
      <c r="F90" s="13">
        <f t="shared" si="8"/>
        <v>1</v>
      </c>
      <c r="G90" s="247">
        <v>0</v>
      </c>
      <c r="H90" s="248">
        <v>0</v>
      </c>
      <c r="I90" s="13">
        <f t="shared" si="9"/>
        <v>0</v>
      </c>
      <c r="J90" s="58">
        <f t="shared" si="10"/>
        <v>1</v>
      </c>
      <c r="K90" s="59">
        <f t="shared" si="11"/>
        <v>0</v>
      </c>
      <c r="L90" s="13">
        <f t="shared" si="12"/>
        <v>1</v>
      </c>
    </row>
    <row r="91" spans="1:12" x14ac:dyDescent="0.15">
      <c r="A91" s="25" t="s">
        <v>809</v>
      </c>
      <c r="B91" s="224" t="s">
        <v>269</v>
      </c>
      <c r="C91" s="225" t="s">
        <v>367</v>
      </c>
      <c r="D91" s="226">
        <v>1</v>
      </c>
      <c r="E91" s="227">
        <v>1</v>
      </c>
      <c r="F91" s="13">
        <f t="shared" si="8"/>
        <v>0</v>
      </c>
      <c r="G91" s="247">
        <v>0</v>
      </c>
      <c r="H91" s="248">
        <v>0</v>
      </c>
      <c r="I91" s="13">
        <f t="shared" si="9"/>
        <v>0</v>
      </c>
      <c r="J91" s="58">
        <f t="shared" si="10"/>
        <v>1</v>
      </c>
      <c r="K91" s="59">
        <f t="shared" si="11"/>
        <v>1</v>
      </c>
      <c r="L91" s="13">
        <f t="shared" si="12"/>
        <v>0</v>
      </c>
    </row>
    <row r="92" spans="1:12" x14ac:dyDescent="0.15">
      <c r="A92" s="25" t="s">
        <v>810</v>
      </c>
      <c r="B92" s="224" t="s">
        <v>190</v>
      </c>
      <c r="C92" s="225" t="s">
        <v>367</v>
      </c>
      <c r="D92" s="226">
        <v>6</v>
      </c>
      <c r="E92" s="227">
        <v>0</v>
      </c>
      <c r="F92" s="13">
        <f t="shared" si="8"/>
        <v>6</v>
      </c>
      <c r="G92" s="247">
        <v>0</v>
      </c>
      <c r="H92" s="248">
        <v>0</v>
      </c>
      <c r="I92" s="13">
        <f t="shared" si="9"/>
        <v>0</v>
      </c>
      <c r="J92" s="58">
        <f t="shared" si="10"/>
        <v>6</v>
      </c>
      <c r="K92" s="59">
        <f t="shared" si="11"/>
        <v>0</v>
      </c>
      <c r="L92" s="13">
        <f t="shared" si="12"/>
        <v>6</v>
      </c>
    </row>
    <row r="93" spans="1:12" x14ac:dyDescent="0.15">
      <c r="A93" s="25" t="s">
        <v>811</v>
      </c>
      <c r="B93" s="224" t="s">
        <v>191</v>
      </c>
      <c r="C93" s="225" t="s">
        <v>367</v>
      </c>
      <c r="D93" s="226">
        <v>14</v>
      </c>
      <c r="E93" s="227">
        <v>14</v>
      </c>
      <c r="F93" s="13">
        <f t="shared" si="8"/>
        <v>0</v>
      </c>
      <c r="G93" s="247">
        <v>0</v>
      </c>
      <c r="H93" s="248">
        <v>0</v>
      </c>
      <c r="I93" s="13">
        <f t="shared" si="9"/>
        <v>0</v>
      </c>
      <c r="J93" s="58">
        <f t="shared" si="10"/>
        <v>14</v>
      </c>
      <c r="K93" s="59">
        <f t="shared" si="11"/>
        <v>14</v>
      </c>
      <c r="L93" s="13">
        <f t="shared" si="12"/>
        <v>0</v>
      </c>
    </row>
    <row r="94" spans="1:12" x14ac:dyDescent="0.15">
      <c r="A94" s="25" t="s">
        <v>813</v>
      </c>
      <c r="B94" s="224" t="s">
        <v>247</v>
      </c>
      <c r="C94" s="225" t="s">
        <v>367</v>
      </c>
      <c r="D94" s="226">
        <v>5</v>
      </c>
      <c r="E94" s="227">
        <v>1</v>
      </c>
      <c r="F94" s="13">
        <f t="shared" si="8"/>
        <v>4</v>
      </c>
      <c r="G94" s="247">
        <v>0</v>
      </c>
      <c r="H94" s="248">
        <v>0</v>
      </c>
      <c r="I94" s="13">
        <f t="shared" si="9"/>
        <v>0</v>
      </c>
      <c r="J94" s="58">
        <f t="shared" si="10"/>
        <v>5</v>
      </c>
      <c r="K94" s="59">
        <f t="shared" si="11"/>
        <v>1</v>
      </c>
      <c r="L94" s="13">
        <f t="shared" si="12"/>
        <v>4</v>
      </c>
    </row>
    <row r="95" spans="1:12" x14ac:dyDescent="0.15">
      <c r="A95" s="25" t="s">
        <v>815</v>
      </c>
      <c r="B95" s="224" t="s">
        <v>816</v>
      </c>
      <c r="C95" s="225" t="s">
        <v>367</v>
      </c>
      <c r="D95" s="226">
        <v>13</v>
      </c>
      <c r="E95" s="227">
        <v>12</v>
      </c>
      <c r="F95" s="13">
        <f t="shared" si="8"/>
        <v>1</v>
      </c>
      <c r="G95" s="247">
        <v>0</v>
      </c>
      <c r="H95" s="248">
        <v>0</v>
      </c>
      <c r="I95" s="13">
        <f t="shared" si="9"/>
        <v>0</v>
      </c>
      <c r="J95" s="58">
        <f t="shared" si="10"/>
        <v>13</v>
      </c>
      <c r="K95" s="59">
        <f t="shared" si="11"/>
        <v>12</v>
      </c>
      <c r="L95" s="13">
        <f t="shared" si="12"/>
        <v>1</v>
      </c>
    </row>
    <row r="96" spans="1:12" x14ac:dyDescent="0.15">
      <c r="A96" s="25" t="s">
        <v>817</v>
      </c>
      <c r="B96" s="224" t="s">
        <v>193</v>
      </c>
      <c r="C96" s="225" t="s">
        <v>367</v>
      </c>
      <c r="D96" s="226">
        <v>19</v>
      </c>
      <c r="E96" s="227">
        <v>19</v>
      </c>
      <c r="F96" s="13">
        <f t="shared" si="8"/>
        <v>0</v>
      </c>
      <c r="G96" s="247">
        <v>0</v>
      </c>
      <c r="H96" s="248">
        <v>0</v>
      </c>
      <c r="I96" s="13">
        <f t="shared" si="9"/>
        <v>0</v>
      </c>
      <c r="J96" s="58">
        <f t="shared" si="10"/>
        <v>19</v>
      </c>
      <c r="K96" s="59">
        <f t="shared" si="11"/>
        <v>19</v>
      </c>
      <c r="L96" s="13">
        <f t="shared" si="12"/>
        <v>0</v>
      </c>
    </row>
    <row r="97" spans="1:12" x14ac:dyDescent="0.15">
      <c r="A97" s="25" t="s">
        <v>820</v>
      </c>
      <c r="B97" s="224" t="s">
        <v>270</v>
      </c>
      <c r="C97" s="225" t="s">
        <v>367</v>
      </c>
      <c r="D97" s="226">
        <v>19</v>
      </c>
      <c r="E97" s="227">
        <v>0</v>
      </c>
      <c r="F97" s="13">
        <f t="shared" si="8"/>
        <v>19</v>
      </c>
      <c r="G97" s="247">
        <v>0</v>
      </c>
      <c r="H97" s="248">
        <v>0</v>
      </c>
      <c r="I97" s="13">
        <f t="shared" si="9"/>
        <v>0</v>
      </c>
      <c r="J97" s="58">
        <f t="shared" si="10"/>
        <v>19</v>
      </c>
      <c r="K97" s="59">
        <f t="shared" si="11"/>
        <v>0</v>
      </c>
      <c r="L97" s="13">
        <f t="shared" si="12"/>
        <v>19</v>
      </c>
    </row>
    <row r="98" spans="1:12" x14ac:dyDescent="0.15">
      <c r="A98" s="25" t="s">
        <v>821</v>
      </c>
      <c r="B98" s="224" t="s">
        <v>822</v>
      </c>
      <c r="C98" s="225" t="s">
        <v>367</v>
      </c>
      <c r="D98" s="226">
        <v>15</v>
      </c>
      <c r="E98" s="227">
        <v>12</v>
      </c>
      <c r="F98" s="13">
        <f t="shared" si="8"/>
        <v>3</v>
      </c>
      <c r="G98" s="247">
        <v>0</v>
      </c>
      <c r="H98" s="248">
        <v>0</v>
      </c>
      <c r="I98" s="13">
        <f t="shared" si="9"/>
        <v>0</v>
      </c>
      <c r="J98" s="58">
        <f t="shared" si="10"/>
        <v>15</v>
      </c>
      <c r="K98" s="59">
        <f t="shared" si="11"/>
        <v>12</v>
      </c>
      <c r="L98" s="13">
        <f t="shared" si="12"/>
        <v>3</v>
      </c>
    </row>
    <row r="99" spans="1:12" x14ac:dyDescent="0.15">
      <c r="A99" s="25" t="s">
        <v>823</v>
      </c>
      <c r="B99" s="224" t="s">
        <v>195</v>
      </c>
      <c r="C99" s="225" t="s">
        <v>367</v>
      </c>
      <c r="D99" s="226">
        <v>2</v>
      </c>
      <c r="E99" s="227">
        <v>2</v>
      </c>
      <c r="F99" s="13">
        <f t="shared" si="8"/>
        <v>0</v>
      </c>
      <c r="G99" s="247">
        <v>0</v>
      </c>
      <c r="H99" s="248">
        <v>0</v>
      </c>
      <c r="I99" s="13">
        <f t="shared" si="9"/>
        <v>0</v>
      </c>
      <c r="J99" s="58">
        <f t="shared" si="10"/>
        <v>2</v>
      </c>
      <c r="K99" s="59">
        <f t="shared" si="11"/>
        <v>2</v>
      </c>
      <c r="L99" s="13">
        <f t="shared" si="12"/>
        <v>0</v>
      </c>
    </row>
    <row r="100" spans="1:12" x14ac:dyDescent="0.15">
      <c r="A100" s="25" t="s">
        <v>824</v>
      </c>
      <c r="B100" s="224" t="s">
        <v>196</v>
      </c>
      <c r="C100" s="225" t="s">
        <v>367</v>
      </c>
      <c r="D100" s="226">
        <v>18</v>
      </c>
      <c r="E100" s="227">
        <v>18</v>
      </c>
      <c r="F100" s="13">
        <f t="shared" si="8"/>
        <v>0</v>
      </c>
      <c r="G100" s="247">
        <v>0</v>
      </c>
      <c r="H100" s="248">
        <v>0</v>
      </c>
      <c r="I100" s="13">
        <f t="shared" si="9"/>
        <v>0</v>
      </c>
      <c r="J100" s="58">
        <f t="shared" si="10"/>
        <v>18</v>
      </c>
      <c r="K100" s="59">
        <f t="shared" si="11"/>
        <v>18</v>
      </c>
      <c r="L100" s="13">
        <f t="shared" si="12"/>
        <v>0</v>
      </c>
    </row>
    <row r="101" spans="1:12" x14ac:dyDescent="0.15">
      <c r="A101" s="25" t="s">
        <v>893</v>
      </c>
      <c r="B101" s="224" t="s">
        <v>894</v>
      </c>
      <c r="C101" s="225" t="s">
        <v>367</v>
      </c>
      <c r="D101" s="226">
        <v>6</v>
      </c>
      <c r="E101" s="227">
        <v>4</v>
      </c>
      <c r="F101" s="13">
        <f t="shared" ref="F101:F107" si="13">D101-E101</f>
        <v>2</v>
      </c>
      <c r="G101" s="247">
        <v>0</v>
      </c>
      <c r="H101" s="248">
        <v>0</v>
      </c>
      <c r="I101" s="13">
        <f t="shared" ref="I101:I107" si="14">G101-H101</f>
        <v>0</v>
      </c>
      <c r="J101" s="58">
        <f t="shared" ref="J101:J107" si="15">D101+G101</f>
        <v>6</v>
      </c>
      <c r="K101" s="59">
        <f t="shared" ref="K101:K107" si="16">E101+H101</f>
        <v>4</v>
      </c>
      <c r="L101" s="13">
        <f t="shared" ref="L101:L107" si="17">J101-K101</f>
        <v>2</v>
      </c>
    </row>
    <row r="102" spans="1:12" x14ac:dyDescent="0.15">
      <c r="A102" s="25" t="s">
        <v>827</v>
      </c>
      <c r="B102" s="224" t="s">
        <v>199</v>
      </c>
      <c r="C102" s="225" t="s">
        <v>367</v>
      </c>
      <c r="D102" s="226">
        <v>2</v>
      </c>
      <c r="E102" s="227">
        <v>2</v>
      </c>
      <c r="F102" s="13">
        <f t="shared" si="13"/>
        <v>0</v>
      </c>
      <c r="G102" s="247">
        <v>0</v>
      </c>
      <c r="H102" s="248">
        <v>0</v>
      </c>
      <c r="I102" s="13">
        <f t="shared" si="14"/>
        <v>0</v>
      </c>
      <c r="J102" s="58">
        <f t="shared" si="15"/>
        <v>2</v>
      </c>
      <c r="K102" s="59">
        <f t="shared" si="16"/>
        <v>2</v>
      </c>
      <c r="L102" s="13">
        <f t="shared" si="17"/>
        <v>0</v>
      </c>
    </row>
    <row r="103" spans="1:12" x14ac:dyDescent="0.15">
      <c r="A103" s="25" t="s">
        <v>829</v>
      </c>
      <c r="B103" s="224" t="s">
        <v>271</v>
      </c>
      <c r="C103" s="225" t="s">
        <v>367</v>
      </c>
      <c r="D103" s="226">
        <v>6</v>
      </c>
      <c r="E103" s="227">
        <v>6</v>
      </c>
      <c r="F103" s="13">
        <f t="shared" si="13"/>
        <v>0</v>
      </c>
      <c r="G103" s="247">
        <v>0</v>
      </c>
      <c r="H103" s="248">
        <v>0</v>
      </c>
      <c r="I103" s="13">
        <f t="shared" si="14"/>
        <v>0</v>
      </c>
      <c r="J103" s="58">
        <f t="shared" si="15"/>
        <v>6</v>
      </c>
      <c r="K103" s="59">
        <f t="shared" si="16"/>
        <v>6</v>
      </c>
      <c r="L103" s="13">
        <f t="shared" si="17"/>
        <v>0</v>
      </c>
    </row>
    <row r="104" spans="1:12" x14ac:dyDescent="0.15">
      <c r="A104" s="25" t="s">
        <v>830</v>
      </c>
      <c r="B104" s="224" t="s">
        <v>895</v>
      </c>
      <c r="C104" s="225" t="s">
        <v>367</v>
      </c>
      <c r="D104" s="226">
        <v>9</v>
      </c>
      <c r="E104" s="227">
        <v>9</v>
      </c>
      <c r="F104" s="13">
        <f t="shared" si="13"/>
        <v>0</v>
      </c>
      <c r="G104" s="247">
        <v>0</v>
      </c>
      <c r="H104" s="248">
        <v>0</v>
      </c>
      <c r="I104" s="13">
        <f t="shared" si="14"/>
        <v>0</v>
      </c>
      <c r="J104" s="58">
        <f t="shared" si="15"/>
        <v>9</v>
      </c>
      <c r="K104" s="59">
        <f t="shared" si="16"/>
        <v>9</v>
      </c>
      <c r="L104" s="13">
        <f t="shared" si="17"/>
        <v>0</v>
      </c>
    </row>
    <row r="105" spans="1:12" x14ac:dyDescent="0.15">
      <c r="A105" s="25" t="s">
        <v>242</v>
      </c>
      <c r="B105" s="224" t="s">
        <v>243</v>
      </c>
      <c r="C105" s="225" t="s">
        <v>367</v>
      </c>
      <c r="D105" s="226">
        <v>9</v>
      </c>
      <c r="E105" s="227">
        <v>9</v>
      </c>
      <c r="F105" s="13">
        <f t="shared" si="13"/>
        <v>0</v>
      </c>
      <c r="G105" s="247">
        <v>0</v>
      </c>
      <c r="H105" s="248">
        <v>0</v>
      </c>
      <c r="I105" s="13">
        <f t="shared" si="14"/>
        <v>0</v>
      </c>
      <c r="J105" s="58">
        <f t="shared" si="15"/>
        <v>9</v>
      </c>
      <c r="K105" s="59">
        <f t="shared" si="16"/>
        <v>9</v>
      </c>
      <c r="L105" s="13">
        <f t="shared" si="17"/>
        <v>0</v>
      </c>
    </row>
    <row r="106" spans="1:12" x14ac:dyDescent="0.15">
      <c r="A106" s="25" t="s">
        <v>832</v>
      </c>
      <c r="B106" s="224" t="s">
        <v>202</v>
      </c>
      <c r="C106" s="225" t="s">
        <v>367</v>
      </c>
      <c r="D106" s="226">
        <v>7</v>
      </c>
      <c r="E106" s="227">
        <v>7</v>
      </c>
      <c r="F106" s="13">
        <f t="shared" si="13"/>
        <v>0</v>
      </c>
      <c r="G106" s="247">
        <v>0</v>
      </c>
      <c r="H106" s="248">
        <v>0</v>
      </c>
      <c r="I106" s="13">
        <f t="shared" si="14"/>
        <v>0</v>
      </c>
      <c r="J106" s="58">
        <f t="shared" si="15"/>
        <v>7</v>
      </c>
      <c r="K106" s="59">
        <f t="shared" si="16"/>
        <v>7</v>
      </c>
      <c r="L106" s="13">
        <f t="shared" si="17"/>
        <v>0</v>
      </c>
    </row>
    <row r="107" spans="1:12" x14ac:dyDescent="0.15">
      <c r="A107" s="25" t="s">
        <v>833</v>
      </c>
      <c r="B107" s="224" t="s">
        <v>272</v>
      </c>
      <c r="C107" s="225" t="s">
        <v>367</v>
      </c>
      <c r="D107" s="226">
        <v>5</v>
      </c>
      <c r="E107" s="227">
        <v>5</v>
      </c>
      <c r="F107" s="13">
        <f t="shared" si="13"/>
        <v>0</v>
      </c>
      <c r="G107" s="247">
        <v>0</v>
      </c>
      <c r="H107" s="248">
        <v>0</v>
      </c>
      <c r="I107" s="13">
        <f t="shared" si="14"/>
        <v>0</v>
      </c>
      <c r="J107" s="58">
        <f t="shared" si="15"/>
        <v>5</v>
      </c>
      <c r="K107" s="59">
        <f t="shared" si="16"/>
        <v>5</v>
      </c>
      <c r="L107" s="13">
        <f t="shared" si="17"/>
        <v>0</v>
      </c>
    </row>
    <row r="108" spans="1:12" x14ac:dyDescent="0.15">
      <c r="A108" s="25" t="s">
        <v>834</v>
      </c>
      <c r="B108" s="224" t="s">
        <v>851</v>
      </c>
      <c r="C108" s="225" t="s">
        <v>367</v>
      </c>
      <c r="D108" s="226">
        <v>12</v>
      </c>
      <c r="E108" s="227">
        <v>5</v>
      </c>
      <c r="F108" s="13">
        <f t="shared" si="8"/>
        <v>7</v>
      </c>
      <c r="G108" s="247">
        <v>7</v>
      </c>
      <c r="H108" s="248">
        <v>2</v>
      </c>
      <c r="I108" s="13">
        <f t="shared" si="9"/>
        <v>5</v>
      </c>
      <c r="J108" s="58">
        <f t="shared" si="10"/>
        <v>19</v>
      </c>
      <c r="K108" s="59">
        <f t="shared" si="11"/>
        <v>7</v>
      </c>
      <c r="L108" s="13">
        <f t="shared" si="12"/>
        <v>12</v>
      </c>
    </row>
    <row r="109" spans="1:12" x14ac:dyDescent="0.15">
      <c r="A109" s="25" t="s">
        <v>715</v>
      </c>
      <c r="B109" s="224" t="s">
        <v>1</v>
      </c>
      <c r="C109" s="225" t="s">
        <v>56</v>
      </c>
      <c r="D109" s="226">
        <v>55</v>
      </c>
      <c r="E109" s="227">
        <v>55</v>
      </c>
      <c r="F109" s="13">
        <f t="shared" si="8"/>
        <v>0</v>
      </c>
      <c r="G109" s="247">
        <v>0</v>
      </c>
      <c r="H109" s="248">
        <v>0</v>
      </c>
      <c r="I109" s="13">
        <f t="shared" si="9"/>
        <v>0</v>
      </c>
      <c r="J109" s="58">
        <f t="shared" si="10"/>
        <v>55</v>
      </c>
      <c r="K109" s="59">
        <f t="shared" si="11"/>
        <v>55</v>
      </c>
      <c r="L109" s="13">
        <f t="shared" si="12"/>
        <v>0</v>
      </c>
    </row>
    <row r="110" spans="1:12" x14ac:dyDescent="0.15">
      <c r="A110" s="25" t="s">
        <v>717</v>
      </c>
      <c r="B110" s="224" t="s">
        <v>92</v>
      </c>
      <c r="C110" s="225" t="s">
        <v>56</v>
      </c>
      <c r="D110" s="226">
        <v>79</v>
      </c>
      <c r="E110" s="227">
        <v>79</v>
      </c>
      <c r="F110" s="13">
        <f t="shared" si="8"/>
        <v>0</v>
      </c>
      <c r="G110" s="247">
        <v>0</v>
      </c>
      <c r="H110" s="248">
        <v>0</v>
      </c>
      <c r="I110" s="13">
        <f t="shared" si="9"/>
        <v>0</v>
      </c>
      <c r="J110" s="58">
        <f t="shared" si="10"/>
        <v>79</v>
      </c>
      <c r="K110" s="59">
        <f t="shared" si="11"/>
        <v>79</v>
      </c>
      <c r="L110" s="13">
        <f t="shared" si="12"/>
        <v>0</v>
      </c>
    </row>
    <row r="111" spans="1:12" x14ac:dyDescent="0.15">
      <c r="A111" s="25" t="s">
        <v>721</v>
      </c>
      <c r="B111" s="224" t="s">
        <v>258</v>
      </c>
      <c r="C111" s="225" t="s">
        <v>56</v>
      </c>
      <c r="D111" s="226">
        <v>54</v>
      </c>
      <c r="E111" s="227">
        <v>45</v>
      </c>
      <c r="F111" s="13">
        <f t="shared" si="8"/>
        <v>9</v>
      </c>
      <c r="G111" s="247">
        <v>0</v>
      </c>
      <c r="H111" s="248">
        <v>0</v>
      </c>
      <c r="I111" s="13">
        <f t="shared" si="9"/>
        <v>0</v>
      </c>
      <c r="J111" s="58">
        <f t="shared" si="10"/>
        <v>54</v>
      </c>
      <c r="K111" s="59">
        <f t="shared" si="11"/>
        <v>45</v>
      </c>
      <c r="L111" s="13">
        <f t="shared" si="12"/>
        <v>9</v>
      </c>
    </row>
    <row r="112" spans="1:12" x14ac:dyDescent="0.15">
      <c r="A112" s="25" t="s">
        <v>722</v>
      </c>
      <c r="B112" s="224" t="s">
        <v>692</v>
      </c>
      <c r="C112" s="225" t="s">
        <v>56</v>
      </c>
      <c r="D112" s="226">
        <v>60</v>
      </c>
      <c r="E112" s="227">
        <v>60</v>
      </c>
      <c r="F112" s="13">
        <f t="shared" si="8"/>
        <v>0</v>
      </c>
      <c r="G112" s="247">
        <v>0</v>
      </c>
      <c r="H112" s="248">
        <v>0</v>
      </c>
      <c r="I112" s="13">
        <f t="shared" si="9"/>
        <v>0</v>
      </c>
      <c r="J112" s="58">
        <f t="shared" si="10"/>
        <v>60</v>
      </c>
      <c r="K112" s="59">
        <f t="shared" si="11"/>
        <v>60</v>
      </c>
      <c r="L112" s="13">
        <f t="shared" si="12"/>
        <v>0</v>
      </c>
    </row>
    <row r="113" spans="1:12" x14ac:dyDescent="0.15">
      <c r="A113" s="25" t="s">
        <v>723</v>
      </c>
      <c r="B113" s="224" t="s">
        <v>94</v>
      </c>
      <c r="C113" s="225" t="s">
        <v>56</v>
      </c>
      <c r="D113" s="226">
        <v>0</v>
      </c>
      <c r="E113" s="227">
        <v>0</v>
      </c>
      <c r="F113" s="13">
        <f t="shared" si="8"/>
        <v>0</v>
      </c>
      <c r="G113" s="247">
        <v>47</v>
      </c>
      <c r="H113" s="248">
        <v>47</v>
      </c>
      <c r="I113" s="13">
        <f t="shared" si="9"/>
        <v>0</v>
      </c>
      <c r="J113" s="58">
        <f t="shared" si="10"/>
        <v>47</v>
      </c>
      <c r="K113" s="59">
        <f t="shared" si="11"/>
        <v>47</v>
      </c>
      <c r="L113" s="13">
        <f t="shared" si="12"/>
        <v>0</v>
      </c>
    </row>
    <row r="114" spans="1:12" x14ac:dyDescent="0.15">
      <c r="A114" s="25" t="s">
        <v>725</v>
      </c>
      <c r="B114" s="224" t="s">
        <v>346</v>
      </c>
      <c r="C114" s="225" t="s">
        <v>56</v>
      </c>
      <c r="D114" s="226">
        <v>230</v>
      </c>
      <c r="E114" s="227">
        <v>216</v>
      </c>
      <c r="F114" s="13">
        <f t="shared" si="8"/>
        <v>14</v>
      </c>
      <c r="G114" s="247">
        <v>0</v>
      </c>
      <c r="H114" s="248">
        <v>0</v>
      </c>
      <c r="I114" s="13">
        <f t="shared" si="9"/>
        <v>0</v>
      </c>
      <c r="J114" s="58">
        <f t="shared" si="10"/>
        <v>230</v>
      </c>
      <c r="K114" s="59">
        <f t="shared" si="11"/>
        <v>216</v>
      </c>
      <c r="L114" s="13">
        <f t="shared" si="12"/>
        <v>14</v>
      </c>
    </row>
    <row r="115" spans="1:12" x14ac:dyDescent="0.15">
      <c r="A115" s="25" t="s">
        <v>728</v>
      </c>
      <c r="B115" s="224" t="s">
        <v>96</v>
      </c>
      <c r="C115" s="225" t="s">
        <v>56</v>
      </c>
      <c r="D115" s="226">
        <v>60</v>
      </c>
      <c r="E115" s="227">
        <v>60</v>
      </c>
      <c r="F115" s="13">
        <f t="shared" si="8"/>
        <v>0</v>
      </c>
      <c r="G115" s="247">
        <v>0</v>
      </c>
      <c r="H115" s="248">
        <v>0</v>
      </c>
      <c r="I115" s="13">
        <f t="shared" si="9"/>
        <v>0</v>
      </c>
      <c r="J115" s="58">
        <f t="shared" si="10"/>
        <v>60</v>
      </c>
      <c r="K115" s="59">
        <f t="shared" si="11"/>
        <v>60</v>
      </c>
      <c r="L115" s="13">
        <f t="shared" si="12"/>
        <v>0</v>
      </c>
    </row>
    <row r="116" spans="1:12" x14ac:dyDescent="0.15">
      <c r="A116" s="25" t="s">
        <v>733</v>
      </c>
      <c r="B116" s="224" t="s">
        <v>100</v>
      </c>
      <c r="C116" s="225" t="s">
        <v>56</v>
      </c>
      <c r="D116" s="226">
        <v>100</v>
      </c>
      <c r="E116" s="227">
        <v>95</v>
      </c>
      <c r="F116" s="13">
        <f t="shared" si="8"/>
        <v>5</v>
      </c>
      <c r="G116" s="247">
        <v>0</v>
      </c>
      <c r="H116" s="248">
        <v>0</v>
      </c>
      <c r="I116" s="13">
        <f t="shared" si="9"/>
        <v>0</v>
      </c>
      <c r="J116" s="58">
        <f t="shared" si="10"/>
        <v>100</v>
      </c>
      <c r="K116" s="59">
        <f t="shared" si="11"/>
        <v>95</v>
      </c>
      <c r="L116" s="13">
        <f t="shared" si="12"/>
        <v>5</v>
      </c>
    </row>
    <row r="117" spans="1:12" x14ac:dyDescent="0.15">
      <c r="A117" s="25" t="s">
        <v>736</v>
      </c>
      <c r="B117" s="224" t="s">
        <v>102</v>
      </c>
      <c r="C117" s="225" t="s">
        <v>56</v>
      </c>
      <c r="D117" s="226">
        <v>50</v>
      </c>
      <c r="E117" s="227">
        <v>50</v>
      </c>
      <c r="F117" s="13">
        <f t="shared" si="8"/>
        <v>0</v>
      </c>
      <c r="G117" s="247">
        <v>0</v>
      </c>
      <c r="H117" s="248">
        <v>0</v>
      </c>
      <c r="I117" s="13">
        <f t="shared" si="9"/>
        <v>0</v>
      </c>
      <c r="J117" s="58">
        <f t="shared" si="10"/>
        <v>50</v>
      </c>
      <c r="K117" s="59">
        <f t="shared" si="11"/>
        <v>50</v>
      </c>
      <c r="L117" s="13">
        <f t="shared" si="12"/>
        <v>0</v>
      </c>
    </row>
    <row r="118" spans="1:12" x14ac:dyDescent="0.15">
      <c r="A118" s="25" t="s">
        <v>738</v>
      </c>
      <c r="B118" s="224" t="s">
        <v>104</v>
      </c>
      <c r="C118" s="225" t="s">
        <v>56</v>
      </c>
      <c r="D118" s="226">
        <v>100</v>
      </c>
      <c r="E118" s="227">
        <v>100</v>
      </c>
      <c r="F118" s="13">
        <f t="shared" si="8"/>
        <v>0</v>
      </c>
      <c r="G118" s="247">
        <v>0</v>
      </c>
      <c r="H118" s="248">
        <v>0</v>
      </c>
      <c r="I118" s="13">
        <f t="shared" si="9"/>
        <v>0</v>
      </c>
      <c r="J118" s="58">
        <f t="shared" si="10"/>
        <v>100</v>
      </c>
      <c r="K118" s="59">
        <f t="shared" si="11"/>
        <v>100</v>
      </c>
      <c r="L118" s="13">
        <f t="shared" si="12"/>
        <v>0</v>
      </c>
    </row>
    <row r="119" spans="1:12" x14ac:dyDescent="0.15">
      <c r="A119" s="25" t="s">
        <v>881</v>
      </c>
      <c r="B119" s="224" t="s">
        <v>882</v>
      </c>
      <c r="C119" s="225" t="s">
        <v>56</v>
      </c>
      <c r="D119" s="226">
        <v>0</v>
      </c>
      <c r="E119" s="227">
        <v>0</v>
      </c>
      <c r="F119" s="13">
        <f t="shared" si="8"/>
        <v>0</v>
      </c>
      <c r="G119" s="247">
        <v>85</v>
      </c>
      <c r="H119" s="248">
        <v>85</v>
      </c>
      <c r="I119" s="13">
        <f t="shared" si="9"/>
        <v>0</v>
      </c>
      <c r="J119" s="58">
        <f t="shared" si="10"/>
        <v>85</v>
      </c>
      <c r="K119" s="59">
        <f t="shared" si="11"/>
        <v>85</v>
      </c>
      <c r="L119" s="13">
        <f t="shared" si="12"/>
        <v>0</v>
      </c>
    </row>
    <row r="120" spans="1:12" x14ac:dyDescent="0.15">
      <c r="A120" s="25" t="s">
        <v>746</v>
      </c>
      <c r="B120" s="224" t="s">
        <v>108</v>
      </c>
      <c r="C120" s="225" t="s">
        <v>56</v>
      </c>
      <c r="D120" s="226">
        <v>27</v>
      </c>
      <c r="E120" s="227">
        <v>27</v>
      </c>
      <c r="F120" s="13">
        <f t="shared" si="8"/>
        <v>0</v>
      </c>
      <c r="G120" s="247">
        <v>0</v>
      </c>
      <c r="H120" s="248">
        <v>0</v>
      </c>
      <c r="I120" s="13">
        <f t="shared" si="9"/>
        <v>0</v>
      </c>
      <c r="J120" s="58">
        <f t="shared" si="10"/>
        <v>27</v>
      </c>
      <c r="K120" s="59">
        <f t="shared" si="11"/>
        <v>27</v>
      </c>
      <c r="L120" s="13">
        <f t="shared" si="12"/>
        <v>0</v>
      </c>
    </row>
    <row r="121" spans="1:12" x14ac:dyDescent="0.15">
      <c r="A121" s="25" t="s">
        <v>748</v>
      </c>
      <c r="B121" s="224" t="s">
        <v>109</v>
      </c>
      <c r="C121" s="225" t="s">
        <v>56</v>
      </c>
      <c r="D121" s="226">
        <v>26</v>
      </c>
      <c r="E121" s="227">
        <v>26</v>
      </c>
      <c r="F121" s="13">
        <f t="shared" si="8"/>
        <v>0</v>
      </c>
      <c r="G121" s="247">
        <v>0</v>
      </c>
      <c r="H121" s="248">
        <v>0</v>
      </c>
      <c r="I121" s="13">
        <f t="shared" si="9"/>
        <v>0</v>
      </c>
      <c r="J121" s="58">
        <f t="shared" si="10"/>
        <v>26</v>
      </c>
      <c r="K121" s="59">
        <f t="shared" si="11"/>
        <v>26</v>
      </c>
      <c r="L121" s="13">
        <f t="shared" si="12"/>
        <v>0</v>
      </c>
    </row>
    <row r="122" spans="1:12" x14ac:dyDescent="0.15">
      <c r="A122" s="25" t="s">
        <v>750</v>
      </c>
      <c r="B122" s="224" t="s">
        <v>110</v>
      </c>
      <c r="C122" s="225" t="s">
        <v>56</v>
      </c>
      <c r="D122" s="226">
        <v>46</v>
      </c>
      <c r="E122" s="227">
        <v>45</v>
      </c>
      <c r="F122" s="13">
        <f t="shared" si="8"/>
        <v>1</v>
      </c>
      <c r="G122" s="247">
        <v>0</v>
      </c>
      <c r="H122" s="248">
        <v>0</v>
      </c>
      <c r="I122" s="13">
        <f t="shared" si="9"/>
        <v>0</v>
      </c>
      <c r="J122" s="58">
        <f t="shared" si="10"/>
        <v>46</v>
      </c>
      <c r="K122" s="59">
        <f t="shared" si="11"/>
        <v>45</v>
      </c>
      <c r="L122" s="13">
        <f t="shared" si="12"/>
        <v>1</v>
      </c>
    </row>
    <row r="123" spans="1:12" x14ac:dyDescent="0.15">
      <c r="A123" s="25" t="s">
        <v>751</v>
      </c>
      <c r="B123" s="224" t="s">
        <v>273</v>
      </c>
      <c r="C123" s="225" t="s">
        <v>56</v>
      </c>
      <c r="D123" s="226">
        <v>0</v>
      </c>
      <c r="E123" s="227">
        <v>0</v>
      </c>
      <c r="F123" s="13">
        <f t="shared" si="8"/>
        <v>0</v>
      </c>
      <c r="G123" s="321">
        <v>35</v>
      </c>
      <c r="H123" s="320">
        <v>35</v>
      </c>
      <c r="I123" s="13">
        <f t="shared" si="9"/>
        <v>0</v>
      </c>
      <c r="J123" s="58">
        <f t="shared" si="10"/>
        <v>35</v>
      </c>
      <c r="K123" s="59">
        <f t="shared" si="11"/>
        <v>35</v>
      </c>
      <c r="L123" s="13">
        <f t="shared" si="12"/>
        <v>0</v>
      </c>
    </row>
    <row r="124" spans="1:12" x14ac:dyDescent="0.15">
      <c r="A124" s="25" t="s">
        <v>752</v>
      </c>
      <c r="B124" s="224" t="s">
        <v>254</v>
      </c>
      <c r="C124" s="225" t="s">
        <v>56</v>
      </c>
      <c r="D124" s="226">
        <v>32</v>
      </c>
      <c r="E124" s="227">
        <v>28</v>
      </c>
      <c r="F124" s="13">
        <f t="shared" si="8"/>
        <v>4</v>
      </c>
      <c r="G124" s="247">
        <v>0</v>
      </c>
      <c r="H124" s="248">
        <v>0</v>
      </c>
      <c r="I124" s="13">
        <f t="shared" si="9"/>
        <v>0</v>
      </c>
      <c r="J124" s="58">
        <f t="shared" si="10"/>
        <v>32</v>
      </c>
      <c r="K124" s="59">
        <f t="shared" si="11"/>
        <v>28</v>
      </c>
      <c r="L124" s="13">
        <f t="shared" si="12"/>
        <v>4</v>
      </c>
    </row>
    <row r="125" spans="1:12" x14ac:dyDescent="0.15">
      <c r="A125" s="25" t="s">
        <v>753</v>
      </c>
      <c r="B125" s="224" t="s">
        <v>696</v>
      </c>
      <c r="C125" s="225" t="s">
        <v>56</v>
      </c>
      <c r="D125" s="226">
        <v>48</v>
      </c>
      <c r="E125" s="227">
        <v>38</v>
      </c>
      <c r="F125" s="13">
        <f t="shared" si="8"/>
        <v>10</v>
      </c>
      <c r="G125" s="247">
        <v>0</v>
      </c>
      <c r="H125" s="248">
        <v>0</v>
      </c>
      <c r="I125" s="13">
        <f t="shared" si="9"/>
        <v>0</v>
      </c>
      <c r="J125" s="58">
        <f t="shared" si="10"/>
        <v>48</v>
      </c>
      <c r="K125" s="59">
        <f t="shared" si="11"/>
        <v>38</v>
      </c>
      <c r="L125" s="13">
        <f t="shared" si="12"/>
        <v>10</v>
      </c>
    </row>
    <row r="126" spans="1:12" x14ac:dyDescent="0.15">
      <c r="A126" s="25" t="s">
        <v>896</v>
      </c>
      <c r="B126" s="224" t="s">
        <v>897</v>
      </c>
      <c r="C126" s="225" t="s">
        <v>56</v>
      </c>
      <c r="D126" s="226">
        <v>0</v>
      </c>
      <c r="E126" s="227">
        <v>0</v>
      </c>
      <c r="F126" s="13">
        <f t="shared" si="8"/>
        <v>0</v>
      </c>
      <c r="G126" s="247">
        <v>180</v>
      </c>
      <c r="H126" s="248">
        <v>174</v>
      </c>
      <c r="I126" s="13">
        <f t="shared" si="9"/>
        <v>6</v>
      </c>
      <c r="J126" s="58">
        <f t="shared" si="10"/>
        <v>180</v>
      </c>
      <c r="K126" s="59">
        <f t="shared" si="11"/>
        <v>174</v>
      </c>
      <c r="L126" s="13">
        <f t="shared" si="12"/>
        <v>6</v>
      </c>
    </row>
    <row r="127" spans="1:12" x14ac:dyDescent="0.15">
      <c r="A127" s="25" t="s">
        <v>755</v>
      </c>
      <c r="B127" s="224" t="s">
        <v>111</v>
      </c>
      <c r="C127" s="225" t="s">
        <v>56</v>
      </c>
      <c r="D127" s="226">
        <v>47</v>
      </c>
      <c r="E127" s="227">
        <v>47</v>
      </c>
      <c r="F127" s="13">
        <f t="shared" si="8"/>
        <v>0</v>
      </c>
      <c r="G127" s="247">
        <v>0</v>
      </c>
      <c r="H127" s="248">
        <v>0</v>
      </c>
      <c r="I127" s="13">
        <f t="shared" si="9"/>
        <v>0</v>
      </c>
      <c r="J127" s="58">
        <f t="shared" si="10"/>
        <v>47</v>
      </c>
      <c r="K127" s="59">
        <f t="shared" si="11"/>
        <v>47</v>
      </c>
      <c r="L127" s="13">
        <f t="shared" si="12"/>
        <v>0</v>
      </c>
    </row>
    <row r="128" spans="1:12" x14ac:dyDescent="0.15">
      <c r="A128" s="25" t="s">
        <v>757</v>
      </c>
      <c r="B128" s="224" t="s">
        <v>113</v>
      </c>
      <c r="C128" s="225" t="s">
        <v>56</v>
      </c>
      <c r="D128" s="226">
        <v>44</v>
      </c>
      <c r="E128" s="227">
        <v>42</v>
      </c>
      <c r="F128" s="13">
        <f t="shared" si="8"/>
        <v>2</v>
      </c>
      <c r="G128" s="247">
        <v>0</v>
      </c>
      <c r="H128" s="248">
        <v>0</v>
      </c>
      <c r="I128" s="13">
        <f t="shared" si="9"/>
        <v>0</v>
      </c>
      <c r="J128" s="58">
        <f t="shared" si="10"/>
        <v>44</v>
      </c>
      <c r="K128" s="59">
        <f t="shared" si="11"/>
        <v>42</v>
      </c>
      <c r="L128" s="13">
        <f t="shared" si="12"/>
        <v>2</v>
      </c>
    </row>
    <row r="129" spans="1:12" x14ac:dyDescent="0.15">
      <c r="A129" s="25" t="s">
        <v>758</v>
      </c>
      <c r="B129" s="224" t="s">
        <v>114</v>
      </c>
      <c r="C129" s="225" t="s">
        <v>56</v>
      </c>
      <c r="D129" s="226">
        <v>41</v>
      </c>
      <c r="E129" s="227">
        <v>41</v>
      </c>
      <c r="F129" s="13">
        <f t="shared" si="8"/>
        <v>0</v>
      </c>
      <c r="G129" s="247">
        <v>0</v>
      </c>
      <c r="H129" s="248">
        <v>0</v>
      </c>
      <c r="I129" s="13">
        <f t="shared" si="9"/>
        <v>0</v>
      </c>
      <c r="J129" s="58">
        <f t="shared" si="10"/>
        <v>41</v>
      </c>
      <c r="K129" s="59">
        <f t="shared" si="11"/>
        <v>41</v>
      </c>
      <c r="L129" s="13">
        <f t="shared" si="12"/>
        <v>0</v>
      </c>
    </row>
    <row r="130" spans="1:12" x14ac:dyDescent="0.15">
      <c r="A130" s="25" t="s">
        <v>760</v>
      </c>
      <c r="B130" s="224" t="s">
        <v>115</v>
      </c>
      <c r="C130" s="225" t="s">
        <v>56</v>
      </c>
      <c r="D130" s="226">
        <v>0</v>
      </c>
      <c r="E130" s="227">
        <v>0</v>
      </c>
      <c r="F130" s="13">
        <f t="shared" si="8"/>
        <v>0</v>
      </c>
      <c r="G130" s="247">
        <v>50</v>
      </c>
      <c r="H130" s="248">
        <v>50</v>
      </c>
      <c r="I130" s="13">
        <f t="shared" si="9"/>
        <v>0</v>
      </c>
      <c r="J130" s="58">
        <f t="shared" si="10"/>
        <v>50</v>
      </c>
      <c r="K130" s="59">
        <f t="shared" si="11"/>
        <v>50</v>
      </c>
      <c r="L130" s="13">
        <f t="shared" si="12"/>
        <v>0</v>
      </c>
    </row>
    <row r="131" spans="1:12" x14ac:dyDescent="0.15">
      <c r="A131" s="25" t="s">
        <v>761</v>
      </c>
      <c r="B131" s="224" t="s">
        <v>699</v>
      </c>
      <c r="C131" s="225" t="s">
        <v>56</v>
      </c>
      <c r="D131" s="226">
        <v>0</v>
      </c>
      <c r="E131" s="227">
        <v>0</v>
      </c>
      <c r="F131" s="13">
        <f t="shared" si="8"/>
        <v>0</v>
      </c>
      <c r="G131" s="247">
        <v>52</v>
      </c>
      <c r="H131" s="248">
        <v>52</v>
      </c>
      <c r="I131" s="13">
        <f t="shared" si="9"/>
        <v>0</v>
      </c>
      <c r="J131" s="58">
        <f t="shared" si="10"/>
        <v>52</v>
      </c>
      <c r="K131" s="59">
        <f t="shared" si="11"/>
        <v>52</v>
      </c>
      <c r="L131" s="13">
        <f t="shared" si="12"/>
        <v>0</v>
      </c>
    </row>
    <row r="132" spans="1:12" x14ac:dyDescent="0.15">
      <c r="A132" s="25" t="s">
        <v>765</v>
      </c>
      <c r="B132" s="224" t="s">
        <v>263</v>
      </c>
      <c r="C132" s="225" t="s">
        <v>56</v>
      </c>
      <c r="D132" s="226">
        <v>60</v>
      </c>
      <c r="E132" s="227">
        <v>59</v>
      </c>
      <c r="F132" s="13">
        <f t="shared" ref="F132:F185" si="18">D132-E132</f>
        <v>1</v>
      </c>
      <c r="G132" s="247">
        <v>0</v>
      </c>
      <c r="H132" s="248">
        <v>0</v>
      </c>
      <c r="I132" s="13">
        <f t="shared" ref="I132:I185" si="19">G132-H132</f>
        <v>0</v>
      </c>
      <c r="J132" s="58">
        <f t="shared" ref="J132:J185" si="20">D132+G132</f>
        <v>60</v>
      </c>
      <c r="K132" s="59">
        <f t="shared" ref="K132:K185" si="21">E132+H132</f>
        <v>59</v>
      </c>
      <c r="L132" s="13">
        <f t="shared" ref="L132:L185" si="22">J132-K132</f>
        <v>1</v>
      </c>
    </row>
    <row r="133" spans="1:12" x14ac:dyDescent="0.15">
      <c r="A133" s="25" t="s">
        <v>770</v>
      </c>
      <c r="B133" s="224" t="s">
        <v>118</v>
      </c>
      <c r="C133" s="225" t="s">
        <v>56</v>
      </c>
      <c r="D133" s="226">
        <v>56</v>
      </c>
      <c r="E133" s="227">
        <v>54</v>
      </c>
      <c r="F133" s="13">
        <f t="shared" si="18"/>
        <v>2</v>
      </c>
      <c r="G133" s="247">
        <v>0</v>
      </c>
      <c r="H133" s="248">
        <v>0</v>
      </c>
      <c r="I133" s="13">
        <f t="shared" si="19"/>
        <v>0</v>
      </c>
      <c r="J133" s="58">
        <f t="shared" si="20"/>
        <v>56</v>
      </c>
      <c r="K133" s="59">
        <f t="shared" si="21"/>
        <v>54</v>
      </c>
      <c r="L133" s="13">
        <f t="shared" si="22"/>
        <v>2</v>
      </c>
    </row>
    <row r="134" spans="1:12" x14ac:dyDescent="0.15">
      <c r="A134" s="25" t="s">
        <v>773</v>
      </c>
      <c r="B134" s="224" t="s">
        <v>256</v>
      </c>
      <c r="C134" s="225" t="s">
        <v>56</v>
      </c>
      <c r="D134" s="226">
        <v>48</v>
      </c>
      <c r="E134" s="227">
        <v>48</v>
      </c>
      <c r="F134" s="13">
        <f t="shared" si="18"/>
        <v>0</v>
      </c>
      <c r="G134" s="247">
        <v>0</v>
      </c>
      <c r="H134" s="248">
        <v>0</v>
      </c>
      <c r="I134" s="13">
        <f t="shared" si="19"/>
        <v>0</v>
      </c>
      <c r="J134" s="58">
        <f t="shared" si="20"/>
        <v>48</v>
      </c>
      <c r="K134" s="59">
        <f t="shared" si="21"/>
        <v>48</v>
      </c>
      <c r="L134" s="13">
        <f t="shared" si="22"/>
        <v>0</v>
      </c>
    </row>
    <row r="135" spans="1:12" x14ac:dyDescent="0.15">
      <c r="A135" s="25" t="s">
        <v>774</v>
      </c>
      <c r="B135" s="224" t="s">
        <v>702</v>
      </c>
      <c r="C135" s="225" t="s">
        <v>56</v>
      </c>
      <c r="D135" s="226">
        <v>58</v>
      </c>
      <c r="E135" s="227">
        <v>38</v>
      </c>
      <c r="F135" s="13">
        <f t="shared" si="18"/>
        <v>20</v>
      </c>
      <c r="G135" s="247">
        <v>0</v>
      </c>
      <c r="H135" s="248">
        <v>0</v>
      </c>
      <c r="I135" s="13">
        <f t="shared" si="19"/>
        <v>0</v>
      </c>
      <c r="J135" s="58">
        <f t="shared" si="20"/>
        <v>58</v>
      </c>
      <c r="K135" s="59">
        <f t="shared" si="21"/>
        <v>38</v>
      </c>
      <c r="L135" s="13">
        <f t="shared" si="22"/>
        <v>20</v>
      </c>
    </row>
    <row r="136" spans="1:12" x14ac:dyDescent="0.15">
      <c r="A136" s="25" t="s">
        <v>775</v>
      </c>
      <c r="B136" s="224" t="s">
        <v>120</v>
      </c>
      <c r="C136" s="225" t="s">
        <v>56</v>
      </c>
      <c r="D136" s="226">
        <v>0</v>
      </c>
      <c r="E136" s="227">
        <v>0</v>
      </c>
      <c r="F136" s="13">
        <f t="shared" si="18"/>
        <v>0</v>
      </c>
      <c r="G136" s="247">
        <v>48</v>
      </c>
      <c r="H136" s="248">
        <v>48</v>
      </c>
      <c r="I136" s="13">
        <f t="shared" si="19"/>
        <v>0</v>
      </c>
      <c r="J136" s="58">
        <f t="shared" si="20"/>
        <v>48</v>
      </c>
      <c r="K136" s="59">
        <f t="shared" si="21"/>
        <v>48</v>
      </c>
      <c r="L136" s="13">
        <f t="shared" si="22"/>
        <v>0</v>
      </c>
    </row>
    <row r="137" spans="1:12" x14ac:dyDescent="0.15">
      <c r="A137" s="25" t="s">
        <v>777</v>
      </c>
      <c r="B137" s="224" t="s">
        <v>274</v>
      </c>
      <c r="C137" s="225" t="s">
        <v>56</v>
      </c>
      <c r="D137" s="226">
        <v>110</v>
      </c>
      <c r="E137" s="227">
        <v>77</v>
      </c>
      <c r="F137" s="13">
        <f t="shared" si="18"/>
        <v>33</v>
      </c>
      <c r="G137" s="247">
        <v>0</v>
      </c>
      <c r="H137" s="248">
        <v>0</v>
      </c>
      <c r="I137" s="13">
        <f t="shared" si="19"/>
        <v>0</v>
      </c>
      <c r="J137" s="58">
        <f t="shared" si="20"/>
        <v>110</v>
      </c>
      <c r="K137" s="59">
        <f t="shared" si="21"/>
        <v>77</v>
      </c>
      <c r="L137" s="13">
        <f t="shared" si="22"/>
        <v>33</v>
      </c>
    </row>
    <row r="138" spans="1:12" x14ac:dyDescent="0.15">
      <c r="A138" s="25" t="s">
        <v>898</v>
      </c>
      <c r="B138" s="224" t="s">
        <v>899</v>
      </c>
      <c r="C138" s="225" t="s">
        <v>56</v>
      </c>
      <c r="D138" s="226">
        <v>30</v>
      </c>
      <c r="E138" s="227">
        <v>30</v>
      </c>
      <c r="F138" s="13">
        <f t="shared" si="18"/>
        <v>0</v>
      </c>
      <c r="G138" s="247">
        <v>60</v>
      </c>
      <c r="H138" s="248">
        <v>60</v>
      </c>
      <c r="I138" s="13">
        <f t="shared" si="19"/>
        <v>0</v>
      </c>
      <c r="J138" s="58">
        <f t="shared" si="20"/>
        <v>90</v>
      </c>
      <c r="K138" s="59">
        <f t="shared" si="21"/>
        <v>90</v>
      </c>
      <c r="L138" s="13">
        <f t="shared" si="22"/>
        <v>0</v>
      </c>
    </row>
    <row r="139" spans="1:12" x14ac:dyDescent="0.15">
      <c r="A139" s="25" t="s">
        <v>781</v>
      </c>
      <c r="B139" s="224" t="s">
        <v>704</v>
      </c>
      <c r="C139" s="225" t="s">
        <v>56</v>
      </c>
      <c r="D139" s="226">
        <v>56</v>
      </c>
      <c r="E139" s="227">
        <v>52</v>
      </c>
      <c r="F139" s="13">
        <f t="shared" si="18"/>
        <v>4</v>
      </c>
      <c r="G139" s="247">
        <v>0</v>
      </c>
      <c r="H139" s="248">
        <v>0</v>
      </c>
      <c r="I139" s="13">
        <f t="shared" si="19"/>
        <v>0</v>
      </c>
      <c r="J139" s="58">
        <f t="shared" si="20"/>
        <v>56</v>
      </c>
      <c r="K139" s="59">
        <f t="shared" si="21"/>
        <v>52</v>
      </c>
      <c r="L139" s="13">
        <f t="shared" si="22"/>
        <v>4</v>
      </c>
    </row>
    <row r="140" spans="1:12" x14ac:dyDescent="0.15">
      <c r="A140" s="25" t="s">
        <v>784</v>
      </c>
      <c r="B140" s="224" t="s">
        <v>705</v>
      </c>
      <c r="C140" s="225" t="s">
        <v>56</v>
      </c>
      <c r="D140" s="226">
        <v>84</v>
      </c>
      <c r="E140" s="227">
        <v>83</v>
      </c>
      <c r="F140" s="13">
        <f t="shared" si="18"/>
        <v>1</v>
      </c>
      <c r="G140" s="247">
        <v>0</v>
      </c>
      <c r="H140" s="248">
        <v>0</v>
      </c>
      <c r="I140" s="13">
        <f t="shared" si="19"/>
        <v>0</v>
      </c>
      <c r="J140" s="58">
        <f t="shared" si="20"/>
        <v>84</v>
      </c>
      <c r="K140" s="59">
        <f t="shared" si="21"/>
        <v>83</v>
      </c>
      <c r="L140" s="13">
        <f t="shared" si="22"/>
        <v>1</v>
      </c>
    </row>
    <row r="141" spans="1:12" x14ac:dyDescent="0.15">
      <c r="A141" s="25" t="s">
        <v>786</v>
      </c>
      <c r="B141" s="224" t="s">
        <v>124</v>
      </c>
      <c r="C141" s="225" t="s">
        <v>56</v>
      </c>
      <c r="D141" s="226">
        <v>50</v>
      </c>
      <c r="E141" s="227">
        <v>50</v>
      </c>
      <c r="F141" s="13">
        <f t="shared" si="18"/>
        <v>0</v>
      </c>
      <c r="G141" s="247">
        <v>0</v>
      </c>
      <c r="H141" s="248">
        <v>0</v>
      </c>
      <c r="I141" s="13">
        <f t="shared" si="19"/>
        <v>0</v>
      </c>
      <c r="J141" s="58">
        <f t="shared" si="20"/>
        <v>50</v>
      </c>
      <c r="K141" s="59">
        <f t="shared" si="21"/>
        <v>50</v>
      </c>
      <c r="L141" s="13">
        <f t="shared" si="22"/>
        <v>0</v>
      </c>
    </row>
    <row r="142" spans="1:12" x14ac:dyDescent="0.15">
      <c r="A142" s="25" t="s">
        <v>787</v>
      </c>
      <c r="B142" s="224" t="s">
        <v>706</v>
      </c>
      <c r="C142" s="225" t="s">
        <v>56</v>
      </c>
      <c r="D142" s="226">
        <v>53</v>
      </c>
      <c r="E142" s="227">
        <v>53</v>
      </c>
      <c r="F142" s="13">
        <f t="shared" si="18"/>
        <v>0</v>
      </c>
      <c r="G142" s="247">
        <v>0</v>
      </c>
      <c r="H142" s="248">
        <v>0</v>
      </c>
      <c r="I142" s="13">
        <f t="shared" si="19"/>
        <v>0</v>
      </c>
      <c r="J142" s="58">
        <f t="shared" si="20"/>
        <v>53</v>
      </c>
      <c r="K142" s="59">
        <f t="shared" si="21"/>
        <v>53</v>
      </c>
      <c r="L142" s="13">
        <f t="shared" si="22"/>
        <v>0</v>
      </c>
    </row>
    <row r="143" spans="1:12" x14ac:dyDescent="0.15">
      <c r="A143" s="25" t="s">
        <v>790</v>
      </c>
      <c r="B143" s="224" t="s">
        <v>264</v>
      </c>
      <c r="C143" s="225" t="s">
        <v>56</v>
      </c>
      <c r="D143" s="226">
        <v>40</v>
      </c>
      <c r="E143" s="227">
        <v>40</v>
      </c>
      <c r="F143" s="13">
        <f t="shared" si="18"/>
        <v>0</v>
      </c>
      <c r="G143" s="247">
        <v>0</v>
      </c>
      <c r="H143" s="248">
        <v>0</v>
      </c>
      <c r="I143" s="13">
        <f t="shared" si="19"/>
        <v>0</v>
      </c>
      <c r="J143" s="58">
        <f t="shared" si="20"/>
        <v>40</v>
      </c>
      <c r="K143" s="59">
        <f t="shared" si="21"/>
        <v>40</v>
      </c>
      <c r="L143" s="13">
        <f t="shared" si="22"/>
        <v>0</v>
      </c>
    </row>
    <row r="144" spans="1:12" x14ac:dyDescent="0.15">
      <c r="A144" s="25" t="s">
        <v>792</v>
      </c>
      <c r="B144" s="224" t="s">
        <v>708</v>
      </c>
      <c r="C144" s="225" t="s">
        <v>56</v>
      </c>
      <c r="D144" s="226">
        <v>55</v>
      </c>
      <c r="E144" s="227">
        <v>42</v>
      </c>
      <c r="F144" s="13">
        <f t="shared" si="18"/>
        <v>13</v>
      </c>
      <c r="G144" s="247">
        <v>0</v>
      </c>
      <c r="H144" s="248">
        <v>0</v>
      </c>
      <c r="I144" s="13">
        <f t="shared" si="19"/>
        <v>0</v>
      </c>
      <c r="J144" s="58">
        <f t="shared" si="20"/>
        <v>55</v>
      </c>
      <c r="K144" s="59">
        <f t="shared" si="21"/>
        <v>42</v>
      </c>
      <c r="L144" s="13">
        <f t="shared" si="22"/>
        <v>13</v>
      </c>
    </row>
    <row r="145" spans="1:12" x14ac:dyDescent="0.15">
      <c r="A145" s="25" t="s">
        <v>795</v>
      </c>
      <c r="B145" s="224" t="s">
        <v>709</v>
      </c>
      <c r="C145" s="225" t="s">
        <v>56</v>
      </c>
      <c r="D145" s="226">
        <v>32</v>
      </c>
      <c r="E145" s="227">
        <v>12</v>
      </c>
      <c r="F145" s="13">
        <f t="shared" si="18"/>
        <v>20</v>
      </c>
      <c r="G145" s="247">
        <v>0</v>
      </c>
      <c r="H145" s="248">
        <v>0</v>
      </c>
      <c r="I145" s="13">
        <f t="shared" si="19"/>
        <v>0</v>
      </c>
      <c r="J145" s="58">
        <f t="shared" si="20"/>
        <v>32</v>
      </c>
      <c r="K145" s="59">
        <f t="shared" si="21"/>
        <v>12</v>
      </c>
      <c r="L145" s="13">
        <f t="shared" si="22"/>
        <v>20</v>
      </c>
    </row>
    <row r="146" spans="1:12" x14ac:dyDescent="0.15">
      <c r="A146" s="25" t="s">
        <v>797</v>
      </c>
      <c r="B146" s="224" t="s">
        <v>711</v>
      </c>
      <c r="C146" s="225" t="s">
        <v>56</v>
      </c>
      <c r="D146" s="226">
        <v>164</v>
      </c>
      <c r="E146" s="227">
        <v>140</v>
      </c>
      <c r="F146" s="13">
        <f t="shared" si="18"/>
        <v>24</v>
      </c>
      <c r="G146" s="247">
        <v>0</v>
      </c>
      <c r="H146" s="248">
        <v>0</v>
      </c>
      <c r="I146" s="13">
        <f t="shared" si="19"/>
        <v>0</v>
      </c>
      <c r="J146" s="58">
        <f t="shared" si="20"/>
        <v>164</v>
      </c>
      <c r="K146" s="59">
        <f t="shared" si="21"/>
        <v>140</v>
      </c>
      <c r="L146" s="13">
        <f t="shared" si="22"/>
        <v>24</v>
      </c>
    </row>
    <row r="147" spans="1:12" x14ac:dyDescent="0.15">
      <c r="A147" s="25" t="s">
        <v>798</v>
      </c>
      <c r="B147" s="224" t="s">
        <v>265</v>
      </c>
      <c r="C147" s="225" t="s">
        <v>56</v>
      </c>
      <c r="D147" s="226">
        <v>0</v>
      </c>
      <c r="E147" s="227">
        <v>0</v>
      </c>
      <c r="F147" s="13">
        <f t="shared" si="18"/>
        <v>0</v>
      </c>
      <c r="G147" s="247">
        <v>33</v>
      </c>
      <c r="H147" s="248">
        <v>33</v>
      </c>
      <c r="I147" s="13">
        <f t="shared" si="19"/>
        <v>0</v>
      </c>
      <c r="J147" s="58">
        <f t="shared" si="20"/>
        <v>33</v>
      </c>
      <c r="K147" s="59">
        <f t="shared" si="21"/>
        <v>33</v>
      </c>
      <c r="L147" s="13">
        <f t="shared" si="22"/>
        <v>0</v>
      </c>
    </row>
    <row r="148" spans="1:12" x14ac:dyDescent="0.15">
      <c r="A148" s="25" t="s">
        <v>801</v>
      </c>
      <c r="B148" s="224" t="s">
        <v>713</v>
      </c>
      <c r="C148" s="225" t="s">
        <v>56</v>
      </c>
      <c r="D148" s="270">
        <v>0</v>
      </c>
      <c r="E148" s="227">
        <v>0</v>
      </c>
      <c r="F148" s="13">
        <f t="shared" ref="F148:F157" si="23">D148-E148</f>
        <v>0</v>
      </c>
      <c r="G148" s="247">
        <v>80</v>
      </c>
      <c r="H148" s="248">
        <v>80</v>
      </c>
      <c r="I148" s="13">
        <f t="shared" ref="I148:I157" si="24">G148-H148</f>
        <v>0</v>
      </c>
      <c r="J148" s="58">
        <f t="shared" ref="J148:J157" si="25">D148+G148</f>
        <v>80</v>
      </c>
      <c r="K148" s="59">
        <f t="shared" ref="K148:K157" si="26">E148+H148</f>
        <v>80</v>
      </c>
      <c r="L148" s="13">
        <f t="shared" ref="L148:L157" si="27">J148-K148</f>
        <v>0</v>
      </c>
    </row>
    <row r="149" spans="1:12" x14ac:dyDescent="0.15">
      <c r="A149" s="25" t="s">
        <v>802</v>
      </c>
      <c r="B149" s="224" t="s">
        <v>714</v>
      </c>
      <c r="C149" s="225" t="s">
        <v>56</v>
      </c>
      <c r="D149" s="270">
        <v>50</v>
      </c>
      <c r="E149" s="227">
        <v>50</v>
      </c>
      <c r="F149" s="13">
        <f t="shared" si="23"/>
        <v>0</v>
      </c>
      <c r="G149" s="247">
        <v>0</v>
      </c>
      <c r="H149" s="248">
        <v>0</v>
      </c>
      <c r="I149" s="13">
        <f t="shared" si="24"/>
        <v>0</v>
      </c>
      <c r="J149" s="58">
        <f t="shared" si="25"/>
        <v>50</v>
      </c>
      <c r="K149" s="59">
        <f t="shared" si="26"/>
        <v>50</v>
      </c>
      <c r="L149" s="13">
        <f t="shared" si="27"/>
        <v>0</v>
      </c>
    </row>
    <row r="150" spans="1:12" s="1" customFormat="1" x14ac:dyDescent="0.15">
      <c r="A150" s="25" t="s">
        <v>900</v>
      </c>
      <c r="B150" s="224" t="s">
        <v>901</v>
      </c>
      <c r="C150" s="225" t="s">
        <v>56</v>
      </c>
      <c r="D150" s="270">
        <v>90</v>
      </c>
      <c r="E150" s="227">
        <v>0</v>
      </c>
      <c r="F150" s="13">
        <f t="shared" si="23"/>
        <v>90</v>
      </c>
      <c r="G150" s="247">
        <v>0</v>
      </c>
      <c r="H150" s="248">
        <v>0</v>
      </c>
      <c r="I150" s="13">
        <f t="shared" si="24"/>
        <v>0</v>
      </c>
      <c r="J150" s="58">
        <f t="shared" si="25"/>
        <v>90</v>
      </c>
      <c r="K150" s="59">
        <f t="shared" si="26"/>
        <v>0</v>
      </c>
      <c r="L150" s="13">
        <f t="shared" si="27"/>
        <v>90</v>
      </c>
    </row>
    <row r="151" spans="1:12" x14ac:dyDescent="0.15">
      <c r="A151" s="25" t="s">
        <v>807</v>
      </c>
      <c r="B151" s="224" t="s">
        <v>189</v>
      </c>
      <c r="C151" s="225" t="s">
        <v>56</v>
      </c>
      <c r="D151" s="270">
        <v>19</v>
      </c>
      <c r="E151" s="227">
        <v>19</v>
      </c>
      <c r="F151" s="13">
        <f t="shared" si="23"/>
        <v>0</v>
      </c>
      <c r="G151" s="247">
        <v>0</v>
      </c>
      <c r="H151" s="248">
        <v>0</v>
      </c>
      <c r="I151" s="13">
        <f t="shared" si="24"/>
        <v>0</v>
      </c>
      <c r="J151" s="58">
        <f t="shared" si="25"/>
        <v>19</v>
      </c>
      <c r="K151" s="59">
        <f t="shared" si="26"/>
        <v>19</v>
      </c>
      <c r="L151" s="13">
        <f t="shared" si="27"/>
        <v>0</v>
      </c>
    </row>
    <row r="152" spans="1:12" x14ac:dyDescent="0.15">
      <c r="A152" s="25" t="s">
        <v>812</v>
      </c>
      <c r="B152" s="224" t="s">
        <v>275</v>
      </c>
      <c r="C152" s="225" t="s">
        <v>56</v>
      </c>
      <c r="D152" s="270">
        <v>18</v>
      </c>
      <c r="E152" s="227">
        <v>11</v>
      </c>
      <c r="F152" s="13">
        <f t="shared" si="23"/>
        <v>7</v>
      </c>
      <c r="G152" s="247">
        <v>0</v>
      </c>
      <c r="H152" s="248">
        <v>0</v>
      </c>
      <c r="I152" s="13">
        <f t="shared" si="24"/>
        <v>0</v>
      </c>
      <c r="J152" s="58">
        <f t="shared" si="25"/>
        <v>18</v>
      </c>
      <c r="K152" s="59">
        <f t="shared" si="26"/>
        <v>11</v>
      </c>
      <c r="L152" s="13">
        <f t="shared" si="27"/>
        <v>7</v>
      </c>
    </row>
    <row r="153" spans="1:12" x14ac:dyDescent="0.15">
      <c r="A153" s="25" t="s">
        <v>819</v>
      </c>
      <c r="B153" s="224" t="s">
        <v>276</v>
      </c>
      <c r="C153" s="225" t="s">
        <v>56</v>
      </c>
      <c r="D153" s="270">
        <v>10</v>
      </c>
      <c r="E153" s="227">
        <v>10</v>
      </c>
      <c r="F153" s="13">
        <f t="shared" si="23"/>
        <v>0</v>
      </c>
      <c r="G153" s="247">
        <v>0</v>
      </c>
      <c r="H153" s="248">
        <v>0</v>
      </c>
      <c r="I153" s="13">
        <f t="shared" si="24"/>
        <v>0</v>
      </c>
      <c r="J153" s="58">
        <f t="shared" si="25"/>
        <v>10</v>
      </c>
      <c r="K153" s="59">
        <f t="shared" si="26"/>
        <v>10</v>
      </c>
      <c r="L153" s="13">
        <f t="shared" si="27"/>
        <v>0</v>
      </c>
    </row>
    <row r="154" spans="1:12" x14ac:dyDescent="0.15">
      <c r="A154" s="25" t="s">
        <v>825</v>
      </c>
      <c r="B154" s="224" t="s">
        <v>197</v>
      </c>
      <c r="C154" s="225" t="s">
        <v>56</v>
      </c>
      <c r="D154" s="270">
        <v>12</v>
      </c>
      <c r="E154" s="227">
        <v>10</v>
      </c>
      <c r="F154" s="13">
        <f t="shared" si="23"/>
        <v>2</v>
      </c>
      <c r="G154" s="247">
        <v>0</v>
      </c>
      <c r="H154" s="248">
        <v>0</v>
      </c>
      <c r="I154" s="13">
        <f t="shared" si="24"/>
        <v>0</v>
      </c>
      <c r="J154" s="58">
        <f t="shared" si="25"/>
        <v>12</v>
      </c>
      <c r="K154" s="59">
        <f t="shared" si="26"/>
        <v>10</v>
      </c>
      <c r="L154" s="13">
        <f t="shared" si="27"/>
        <v>2</v>
      </c>
    </row>
    <row r="155" spans="1:12" x14ac:dyDescent="0.15">
      <c r="A155" s="25" t="s">
        <v>826</v>
      </c>
      <c r="B155" s="224" t="s">
        <v>198</v>
      </c>
      <c r="C155" s="225" t="s">
        <v>56</v>
      </c>
      <c r="D155" s="226">
        <v>19</v>
      </c>
      <c r="E155" s="227">
        <v>19</v>
      </c>
      <c r="F155" s="13">
        <f t="shared" si="23"/>
        <v>0</v>
      </c>
      <c r="G155" s="247">
        <v>0</v>
      </c>
      <c r="H155" s="248">
        <v>0</v>
      </c>
      <c r="I155" s="13">
        <f t="shared" si="24"/>
        <v>0</v>
      </c>
      <c r="J155" s="58">
        <f t="shared" si="25"/>
        <v>19</v>
      </c>
      <c r="K155" s="59">
        <f t="shared" si="26"/>
        <v>19</v>
      </c>
      <c r="L155" s="13">
        <f t="shared" si="27"/>
        <v>0</v>
      </c>
    </row>
    <row r="156" spans="1:12" x14ac:dyDescent="0.15">
      <c r="A156" s="25" t="s">
        <v>835</v>
      </c>
      <c r="B156" s="224" t="s">
        <v>836</v>
      </c>
      <c r="C156" s="225" t="s">
        <v>56</v>
      </c>
      <c r="D156" s="270">
        <v>1</v>
      </c>
      <c r="E156" s="227">
        <v>0</v>
      </c>
      <c r="F156" s="13">
        <f t="shared" si="23"/>
        <v>1</v>
      </c>
      <c r="G156" s="247">
        <v>0</v>
      </c>
      <c r="H156" s="248">
        <v>0</v>
      </c>
      <c r="I156" s="13">
        <f t="shared" si="24"/>
        <v>0</v>
      </c>
      <c r="J156" s="58">
        <f t="shared" si="25"/>
        <v>1</v>
      </c>
      <c r="K156" s="59">
        <f t="shared" si="26"/>
        <v>0</v>
      </c>
      <c r="L156" s="13">
        <f t="shared" si="27"/>
        <v>1</v>
      </c>
    </row>
    <row r="157" spans="1:12" x14ac:dyDescent="0.15">
      <c r="A157" s="25" t="s">
        <v>718</v>
      </c>
      <c r="B157" s="224" t="s">
        <v>691</v>
      </c>
      <c r="C157" s="225" t="s">
        <v>366</v>
      </c>
      <c r="D157" s="270">
        <v>0</v>
      </c>
      <c r="E157" s="227">
        <v>0</v>
      </c>
      <c r="F157" s="13">
        <f t="shared" si="23"/>
        <v>0</v>
      </c>
      <c r="G157" s="247">
        <v>56</v>
      </c>
      <c r="H157" s="248">
        <v>43</v>
      </c>
      <c r="I157" s="13">
        <f t="shared" si="24"/>
        <v>13</v>
      </c>
      <c r="J157" s="58">
        <f t="shared" si="25"/>
        <v>56</v>
      </c>
      <c r="K157" s="59">
        <f t="shared" si="26"/>
        <v>43</v>
      </c>
      <c r="L157" s="13">
        <f t="shared" si="27"/>
        <v>13</v>
      </c>
    </row>
    <row r="158" spans="1:12" x14ac:dyDescent="0.15">
      <c r="A158" s="25" t="s">
        <v>719</v>
      </c>
      <c r="B158" s="224" t="s">
        <v>93</v>
      </c>
      <c r="C158" s="225" t="s">
        <v>366</v>
      </c>
      <c r="D158" s="270">
        <v>0</v>
      </c>
      <c r="E158" s="227">
        <v>0</v>
      </c>
      <c r="F158" s="13">
        <f t="shared" si="18"/>
        <v>0</v>
      </c>
      <c r="G158" s="247">
        <v>118</v>
      </c>
      <c r="H158" s="248">
        <v>83</v>
      </c>
      <c r="I158" s="13">
        <f t="shared" si="19"/>
        <v>35</v>
      </c>
      <c r="J158" s="58">
        <f t="shared" si="20"/>
        <v>118</v>
      </c>
      <c r="K158" s="59">
        <f t="shared" si="21"/>
        <v>83</v>
      </c>
      <c r="L158" s="13">
        <f t="shared" si="22"/>
        <v>35</v>
      </c>
    </row>
    <row r="159" spans="1:12" x14ac:dyDescent="0.15">
      <c r="A159" s="25" t="s">
        <v>720</v>
      </c>
      <c r="B159" s="224" t="s">
        <v>880</v>
      </c>
      <c r="C159" s="225" t="s">
        <v>366</v>
      </c>
      <c r="D159" s="270">
        <v>0</v>
      </c>
      <c r="E159" s="227">
        <v>0</v>
      </c>
      <c r="F159" s="13">
        <f t="shared" si="18"/>
        <v>0</v>
      </c>
      <c r="G159" s="247">
        <v>45</v>
      </c>
      <c r="H159" s="248">
        <v>44</v>
      </c>
      <c r="I159" s="13">
        <f t="shared" si="19"/>
        <v>1</v>
      </c>
      <c r="J159" s="58">
        <f t="shared" si="20"/>
        <v>45</v>
      </c>
      <c r="K159" s="59">
        <f t="shared" si="21"/>
        <v>44</v>
      </c>
      <c r="L159" s="13">
        <f t="shared" si="22"/>
        <v>1</v>
      </c>
    </row>
    <row r="160" spans="1:12" x14ac:dyDescent="0.15">
      <c r="A160" s="25" t="s">
        <v>723</v>
      </c>
      <c r="B160" s="224" t="s">
        <v>94</v>
      </c>
      <c r="C160" s="225" t="s">
        <v>366</v>
      </c>
      <c r="D160" s="270">
        <v>0</v>
      </c>
      <c r="E160" s="227">
        <v>0</v>
      </c>
      <c r="F160" s="13">
        <f t="shared" si="18"/>
        <v>0</v>
      </c>
      <c r="G160" s="247">
        <v>100</v>
      </c>
      <c r="H160" s="248">
        <v>100</v>
      </c>
      <c r="I160" s="13">
        <f t="shared" si="19"/>
        <v>0</v>
      </c>
      <c r="J160" s="58">
        <f t="shared" si="20"/>
        <v>100</v>
      </c>
      <c r="K160" s="59">
        <f t="shared" si="21"/>
        <v>100</v>
      </c>
      <c r="L160" s="13">
        <f t="shared" si="22"/>
        <v>0</v>
      </c>
    </row>
    <row r="161" spans="1:12" x14ac:dyDescent="0.15">
      <c r="A161" s="25" t="s">
        <v>725</v>
      </c>
      <c r="B161" s="224" t="s">
        <v>346</v>
      </c>
      <c r="C161" s="225" t="s">
        <v>366</v>
      </c>
      <c r="D161" s="270">
        <v>100</v>
      </c>
      <c r="E161" s="227">
        <v>94</v>
      </c>
      <c r="F161" s="13">
        <f t="shared" si="18"/>
        <v>6</v>
      </c>
      <c r="G161" s="247">
        <v>0</v>
      </c>
      <c r="H161" s="248">
        <v>0</v>
      </c>
      <c r="I161" s="13">
        <f t="shared" si="19"/>
        <v>0</v>
      </c>
      <c r="J161" s="58">
        <f t="shared" si="20"/>
        <v>100</v>
      </c>
      <c r="K161" s="59">
        <f t="shared" si="21"/>
        <v>94</v>
      </c>
      <c r="L161" s="13">
        <f t="shared" si="22"/>
        <v>6</v>
      </c>
    </row>
    <row r="162" spans="1:12" x14ac:dyDescent="0.15">
      <c r="A162" s="25" t="s">
        <v>729</v>
      </c>
      <c r="B162" s="224" t="s">
        <v>97</v>
      </c>
      <c r="C162" s="225" t="s">
        <v>366</v>
      </c>
      <c r="D162" s="270">
        <v>32</v>
      </c>
      <c r="E162" s="227">
        <v>30</v>
      </c>
      <c r="F162" s="13">
        <f t="shared" si="18"/>
        <v>2</v>
      </c>
      <c r="G162" s="247">
        <v>88</v>
      </c>
      <c r="H162" s="248">
        <v>87</v>
      </c>
      <c r="I162" s="13">
        <f t="shared" si="19"/>
        <v>1</v>
      </c>
      <c r="J162" s="58">
        <f t="shared" si="20"/>
        <v>120</v>
      </c>
      <c r="K162" s="59">
        <f t="shared" si="21"/>
        <v>117</v>
      </c>
      <c r="L162" s="13">
        <f t="shared" si="22"/>
        <v>3</v>
      </c>
    </row>
    <row r="163" spans="1:12" x14ac:dyDescent="0.15">
      <c r="A163" s="25" t="s">
        <v>733</v>
      </c>
      <c r="B163" s="224" t="s">
        <v>100</v>
      </c>
      <c r="C163" s="225" t="s">
        <v>366</v>
      </c>
      <c r="D163" s="270">
        <v>0</v>
      </c>
      <c r="E163" s="227">
        <v>0</v>
      </c>
      <c r="F163" s="13">
        <f t="shared" si="18"/>
        <v>0</v>
      </c>
      <c r="G163" s="247">
        <v>50</v>
      </c>
      <c r="H163" s="248">
        <v>44</v>
      </c>
      <c r="I163" s="13">
        <f t="shared" si="19"/>
        <v>6</v>
      </c>
      <c r="J163" s="58">
        <f t="shared" si="20"/>
        <v>50</v>
      </c>
      <c r="K163" s="59">
        <f t="shared" si="21"/>
        <v>44</v>
      </c>
      <c r="L163" s="13">
        <f t="shared" si="22"/>
        <v>6</v>
      </c>
    </row>
    <row r="164" spans="1:12" x14ac:dyDescent="0.15">
      <c r="A164" s="25" t="s">
        <v>735</v>
      </c>
      <c r="B164" s="224" t="s">
        <v>101</v>
      </c>
      <c r="C164" s="225" t="s">
        <v>366</v>
      </c>
      <c r="D164" s="270">
        <v>0</v>
      </c>
      <c r="E164" s="227">
        <v>0</v>
      </c>
      <c r="F164" s="13">
        <f t="shared" si="18"/>
        <v>0</v>
      </c>
      <c r="G164" s="247">
        <v>48</v>
      </c>
      <c r="H164" s="248">
        <v>48</v>
      </c>
      <c r="I164" s="13">
        <f t="shared" si="19"/>
        <v>0</v>
      </c>
      <c r="J164" s="58">
        <f t="shared" si="20"/>
        <v>48</v>
      </c>
      <c r="K164" s="59">
        <f t="shared" si="21"/>
        <v>48</v>
      </c>
      <c r="L164" s="13">
        <f t="shared" si="22"/>
        <v>0</v>
      </c>
    </row>
    <row r="165" spans="1:12" x14ac:dyDescent="0.15">
      <c r="A165" s="25" t="s">
        <v>739</v>
      </c>
      <c r="B165" s="224" t="s">
        <v>105</v>
      </c>
      <c r="C165" s="225" t="s">
        <v>366</v>
      </c>
      <c r="D165" s="226">
        <v>0</v>
      </c>
      <c r="E165" s="227">
        <v>0</v>
      </c>
      <c r="F165" s="13">
        <f t="shared" si="18"/>
        <v>0</v>
      </c>
      <c r="G165" s="247">
        <v>42</v>
      </c>
      <c r="H165" s="248">
        <v>42</v>
      </c>
      <c r="I165" s="13">
        <f t="shared" si="19"/>
        <v>0</v>
      </c>
      <c r="J165" s="58">
        <f t="shared" si="20"/>
        <v>42</v>
      </c>
      <c r="K165" s="59">
        <f t="shared" si="21"/>
        <v>42</v>
      </c>
      <c r="L165" s="13">
        <f t="shared" si="22"/>
        <v>0</v>
      </c>
    </row>
    <row r="166" spans="1:12" x14ac:dyDescent="0.15">
      <c r="A166" s="25" t="s">
        <v>881</v>
      </c>
      <c r="B166" s="224" t="s">
        <v>882</v>
      </c>
      <c r="C166" s="225" t="s">
        <v>366</v>
      </c>
      <c r="D166" s="226">
        <v>59</v>
      </c>
      <c r="E166" s="227">
        <v>59</v>
      </c>
      <c r="F166" s="13">
        <f t="shared" si="18"/>
        <v>0</v>
      </c>
      <c r="G166" s="247">
        <v>68</v>
      </c>
      <c r="H166" s="248">
        <v>68</v>
      </c>
      <c r="I166" s="13">
        <f t="shared" si="19"/>
        <v>0</v>
      </c>
      <c r="J166" s="58">
        <f t="shared" si="20"/>
        <v>127</v>
      </c>
      <c r="K166" s="59">
        <f t="shared" si="21"/>
        <v>127</v>
      </c>
      <c r="L166" s="13">
        <f t="shared" si="22"/>
        <v>0</v>
      </c>
    </row>
    <row r="167" spans="1:12" x14ac:dyDescent="0.15">
      <c r="A167" s="25" t="s">
        <v>746</v>
      </c>
      <c r="B167" s="224" t="s">
        <v>108</v>
      </c>
      <c r="C167" s="225" t="s">
        <v>366</v>
      </c>
      <c r="D167" s="318">
        <v>36</v>
      </c>
      <c r="E167" s="319">
        <v>35</v>
      </c>
      <c r="F167" s="13">
        <f t="shared" si="18"/>
        <v>1</v>
      </c>
      <c r="G167" s="247">
        <v>53</v>
      </c>
      <c r="H167" s="320">
        <v>51</v>
      </c>
      <c r="I167" s="13">
        <f t="shared" si="19"/>
        <v>2</v>
      </c>
      <c r="J167" s="58">
        <f t="shared" si="20"/>
        <v>89</v>
      </c>
      <c r="K167" s="59">
        <f t="shared" si="21"/>
        <v>86</v>
      </c>
      <c r="L167" s="13">
        <f t="shared" si="22"/>
        <v>3</v>
      </c>
    </row>
    <row r="168" spans="1:12" x14ac:dyDescent="0.15">
      <c r="A168" s="25" t="s">
        <v>748</v>
      </c>
      <c r="B168" s="224" t="s">
        <v>109</v>
      </c>
      <c r="C168" s="225" t="s">
        <v>366</v>
      </c>
      <c r="D168" s="226">
        <v>0</v>
      </c>
      <c r="E168" s="227">
        <v>0</v>
      </c>
      <c r="F168" s="13">
        <f t="shared" si="18"/>
        <v>0</v>
      </c>
      <c r="G168" s="247">
        <v>90</v>
      </c>
      <c r="H168" s="248">
        <v>81</v>
      </c>
      <c r="I168" s="13">
        <f t="shared" si="19"/>
        <v>9</v>
      </c>
      <c r="J168" s="58">
        <f t="shared" si="20"/>
        <v>90</v>
      </c>
      <c r="K168" s="59">
        <f t="shared" si="21"/>
        <v>81</v>
      </c>
      <c r="L168" s="13">
        <f t="shared" si="22"/>
        <v>9</v>
      </c>
    </row>
    <row r="169" spans="1:12" x14ac:dyDescent="0.15">
      <c r="A169" s="25" t="s">
        <v>749</v>
      </c>
      <c r="B169" s="224" t="s">
        <v>695</v>
      </c>
      <c r="C169" s="225" t="s">
        <v>366</v>
      </c>
      <c r="D169" s="226">
        <v>0</v>
      </c>
      <c r="E169" s="227">
        <v>0</v>
      </c>
      <c r="F169" s="13">
        <f t="shared" si="18"/>
        <v>0</v>
      </c>
      <c r="G169" s="247">
        <v>60</v>
      </c>
      <c r="H169" s="248">
        <v>60</v>
      </c>
      <c r="I169" s="13">
        <f t="shared" si="19"/>
        <v>0</v>
      </c>
      <c r="J169" s="58">
        <f t="shared" si="20"/>
        <v>60</v>
      </c>
      <c r="K169" s="59">
        <f t="shared" si="21"/>
        <v>60</v>
      </c>
      <c r="L169" s="13">
        <f t="shared" si="22"/>
        <v>0</v>
      </c>
    </row>
    <row r="170" spans="1:12" x14ac:dyDescent="0.15">
      <c r="A170" s="25" t="s">
        <v>751</v>
      </c>
      <c r="B170" s="224" t="s">
        <v>273</v>
      </c>
      <c r="C170" s="225" t="s">
        <v>366</v>
      </c>
      <c r="D170" s="226">
        <v>52</v>
      </c>
      <c r="E170" s="319">
        <v>52</v>
      </c>
      <c r="F170" s="13">
        <f t="shared" si="18"/>
        <v>0</v>
      </c>
      <c r="G170" s="321">
        <v>217</v>
      </c>
      <c r="H170" s="320">
        <v>217</v>
      </c>
      <c r="I170" s="13">
        <f t="shared" si="19"/>
        <v>0</v>
      </c>
      <c r="J170" s="58">
        <f t="shared" si="20"/>
        <v>269</v>
      </c>
      <c r="K170" s="59">
        <f t="shared" si="21"/>
        <v>269</v>
      </c>
      <c r="L170" s="13">
        <f t="shared" si="22"/>
        <v>0</v>
      </c>
    </row>
    <row r="171" spans="1:12" x14ac:dyDescent="0.15">
      <c r="A171" s="25" t="s">
        <v>753</v>
      </c>
      <c r="B171" s="224" t="s">
        <v>696</v>
      </c>
      <c r="C171" s="225" t="s">
        <v>366</v>
      </c>
      <c r="D171" s="226">
        <v>22</v>
      </c>
      <c r="E171" s="227">
        <v>17</v>
      </c>
      <c r="F171" s="13">
        <f t="shared" si="18"/>
        <v>5</v>
      </c>
      <c r="G171" s="247">
        <v>0</v>
      </c>
      <c r="H171" s="248">
        <v>0</v>
      </c>
      <c r="I171" s="13">
        <f t="shared" si="19"/>
        <v>0</v>
      </c>
      <c r="J171" s="58">
        <f t="shared" si="20"/>
        <v>22</v>
      </c>
      <c r="K171" s="59">
        <f t="shared" si="21"/>
        <v>17</v>
      </c>
      <c r="L171" s="13">
        <f t="shared" si="22"/>
        <v>5</v>
      </c>
    </row>
    <row r="172" spans="1:12" x14ac:dyDescent="0.15">
      <c r="A172" s="25" t="s">
        <v>902</v>
      </c>
      <c r="B172" s="224" t="s">
        <v>903</v>
      </c>
      <c r="C172" s="225" t="s">
        <v>366</v>
      </c>
      <c r="D172" s="318">
        <v>88</v>
      </c>
      <c r="E172" s="227">
        <v>85</v>
      </c>
      <c r="F172" s="13">
        <f t="shared" si="18"/>
        <v>3</v>
      </c>
      <c r="G172" s="247">
        <v>0</v>
      </c>
      <c r="H172" s="248">
        <v>0</v>
      </c>
      <c r="I172" s="13">
        <f t="shared" si="19"/>
        <v>0</v>
      </c>
      <c r="J172" s="58">
        <f t="shared" si="20"/>
        <v>88</v>
      </c>
      <c r="K172" s="59">
        <f t="shared" si="21"/>
        <v>85</v>
      </c>
      <c r="L172" s="13">
        <f t="shared" si="22"/>
        <v>3</v>
      </c>
    </row>
    <row r="173" spans="1:12" x14ac:dyDescent="0.15">
      <c r="A173" s="25" t="s">
        <v>754</v>
      </c>
      <c r="B173" s="224" t="s">
        <v>697</v>
      </c>
      <c r="C173" s="225" t="s">
        <v>366</v>
      </c>
      <c r="D173" s="226">
        <v>0</v>
      </c>
      <c r="E173" s="227">
        <v>0</v>
      </c>
      <c r="F173" s="13">
        <f t="shared" si="18"/>
        <v>0</v>
      </c>
      <c r="G173" s="247">
        <v>57</v>
      </c>
      <c r="H173" s="248">
        <v>57</v>
      </c>
      <c r="I173" s="13">
        <f t="shared" si="19"/>
        <v>0</v>
      </c>
      <c r="J173" s="58">
        <f t="shared" si="20"/>
        <v>57</v>
      </c>
      <c r="K173" s="59">
        <f t="shared" si="21"/>
        <v>57</v>
      </c>
      <c r="L173" s="13">
        <f t="shared" si="22"/>
        <v>0</v>
      </c>
    </row>
    <row r="174" spans="1:12" x14ac:dyDescent="0.15">
      <c r="A174" s="25" t="s">
        <v>755</v>
      </c>
      <c r="B174" s="224" t="s">
        <v>111</v>
      </c>
      <c r="C174" s="225" t="s">
        <v>366</v>
      </c>
      <c r="D174" s="226">
        <v>0</v>
      </c>
      <c r="E174" s="227">
        <v>0</v>
      </c>
      <c r="F174" s="13">
        <f t="shared" si="18"/>
        <v>0</v>
      </c>
      <c r="G174" s="247">
        <v>33</v>
      </c>
      <c r="H174" s="248">
        <v>33</v>
      </c>
      <c r="I174" s="13">
        <f t="shared" si="19"/>
        <v>0</v>
      </c>
      <c r="J174" s="58">
        <f t="shared" si="20"/>
        <v>33</v>
      </c>
      <c r="K174" s="59">
        <f t="shared" si="21"/>
        <v>33</v>
      </c>
      <c r="L174" s="13">
        <f t="shared" si="22"/>
        <v>0</v>
      </c>
    </row>
    <row r="175" spans="1:12" x14ac:dyDescent="0.15">
      <c r="A175" s="25" t="s">
        <v>756</v>
      </c>
      <c r="B175" s="224" t="s">
        <v>112</v>
      </c>
      <c r="C175" s="225" t="s">
        <v>366</v>
      </c>
      <c r="D175" s="226">
        <v>0</v>
      </c>
      <c r="E175" s="227">
        <v>0</v>
      </c>
      <c r="F175" s="13">
        <f t="shared" si="18"/>
        <v>0</v>
      </c>
      <c r="G175" s="247">
        <v>48</v>
      </c>
      <c r="H175" s="248">
        <v>48</v>
      </c>
      <c r="I175" s="13">
        <f t="shared" si="19"/>
        <v>0</v>
      </c>
      <c r="J175" s="58">
        <f t="shared" si="20"/>
        <v>48</v>
      </c>
      <c r="K175" s="59">
        <f t="shared" si="21"/>
        <v>48</v>
      </c>
      <c r="L175" s="13">
        <f t="shared" si="22"/>
        <v>0</v>
      </c>
    </row>
    <row r="176" spans="1:12" x14ac:dyDescent="0.15">
      <c r="A176" s="25" t="s">
        <v>764</v>
      </c>
      <c r="B176" s="224" t="s">
        <v>700</v>
      </c>
      <c r="C176" s="225" t="s">
        <v>366</v>
      </c>
      <c r="D176" s="226">
        <v>0</v>
      </c>
      <c r="E176" s="227">
        <v>0</v>
      </c>
      <c r="F176" s="13">
        <f t="shared" si="18"/>
        <v>0</v>
      </c>
      <c r="G176" s="247">
        <v>79</v>
      </c>
      <c r="H176" s="248">
        <v>79</v>
      </c>
      <c r="I176" s="13">
        <f t="shared" si="19"/>
        <v>0</v>
      </c>
      <c r="J176" s="58">
        <f t="shared" si="20"/>
        <v>79</v>
      </c>
      <c r="K176" s="59">
        <f t="shared" si="21"/>
        <v>79</v>
      </c>
      <c r="L176" s="13">
        <f t="shared" si="22"/>
        <v>0</v>
      </c>
    </row>
    <row r="177" spans="1:12" x14ac:dyDescent="0.15">
      <c r="A177" s="25" t="s">
        <v>765</v>
      </c>
      <c r="B177" s="224" t="s">
        <v>263</v>
      </c>
      <c r="C177" s="225" t="s">
        <v>366</v>
      </c>
      <c r="D177" s="226">
        <v>0</v>
      </c>
      <c r="E177" s="227">
        <v>0</v>
      </c>
      <c r="F177" s="13">
        <f t="shared" si="18"/>
        <v>0</v>
      </c>
      <c r="G177" s="247">
        <v>60</v>
      </c>
      <c r="H177" s="248">
        <v>60</v>
      </c>
      <c r="I177" s="13">
        <f t="shared" si="19"/>
        <v>0</v>
      </c>
      <c r="J177" s="58">
        <f t="shared" si="20"/>
        <v>60</v>
      </c>
      <c r="K177" s="59">
        <f t="shared" si="21"/>
        <v>60</v>
      </c>
      <c r="L177" s="13">
        <f t="shared" si="22"/>
        <v>0</v>
      </c>
    </row>
    <row r="178" spans="1:12" x14ac:dyDescent="0.15">
      <c r="A178" s="25" t="s">
        <v>767</v>
      </c>
      <c r="B178" s="224" t="s">
        <v>117</v>
      </c>
      <c r="C178" s="225" t="s">
        <v>366</v>
      </c>
      <c r="D178" s="226">
        <v>0</v>
      </c>
      <c r="E178" s="227">
        <v>0</v>
      </c>
      <c r="F178" s="13">
        <f t="shared" si="18"/>
        <v>0</v>
      </c>
      <c r="G178" s="247">
        <v>49</v>
      </c>
      <c r="H178" s="248">
        <v>47</v>
      </c>
      <c r="I178" s="13">
        <f t="shared" si="19"/>
        <v>2</v>
      </c>
      <c r="J178" s="58">
        <f t="shared" si="20"/>
        <v>49</v>
      </c>
      <c r="K178" s="59">
        <f t="shared" si="21"/>
        <v>47</v>
      </c>
      <c r="L178" s="13">
        <f t="shared" si="22"/>
        <v>2</v>
      </c>
    </row>
    <row r="179" spans="1:12" x14ac:dyDescent="0.15">
      <c r="A179" s="25" t="s">
        <v>768</v>
      </c>
      <c r="B179" s="224" t="s">
        <v>277</v>
      </c>
      <c r="C179" s="225" t="s">
        <v>366</v>
      </c>
      <c r="D179" s="226">
        <v>0</v>
      </c>
      <c r="E179" s="227">
        <v>0</v>
      </c>
      <c r="F179" s="13">
        <f t="shared" si="18"/>
        <v>0</v>
      </c>
      <c r="G179" s="247">
        <v>35</v>
      </c>
      <c r="H179" s="248">
        <v>33</v>
      </c>
      <c r="I179" s="13">
        <f t="shared" si="19"/>
        <v>2</v>
      </c>
      <c r="J179" s="58">
        <f t="shared" si="20"/>
        <v>35</v>
      </c>
      <c r="K179" s="59">
        <f t="shared" si="21"/>
        <v>33</v>
      </c>
      <c r="L179" s="13">
        <f t="shared" si="22"/>
        <v>2</v>
      </c>
    </row>
    <row r="180" spans="1:12" x14ac:dyDescent="0.15">
      <c r="A180" s="25" t="s">
        <v>769</v>
      </c>
      <c r="B180" s="224" t="s">
        <v>701</v>
      </c>
      <c r="C180" s="225" t="s">
        <v>366</v>
      </c>
      <c r="D180" s="226">
        <v>0</v>
      </c>
      <c r="E180" s="227">
        <v>0</v>
      </c>
      <c r="F180" s="13">
        <f t="shared" si="18"/>
        <v>0</v>
      </c>
      <c r="G180" s="247">
        <v>60</v>
      </c>
      <c r="H180" s="248">
        <v>60</v>
      </c>
      <c r="I180" s="13">
        <f t="shared" si="19"/>
        <v>0</v>
      </c>
      <c r="J180" s="58">
        <f t="shared" si="20"/>
        <v>60</v>
      </c>
      <c r="K180" s="59">
        <f t="shared" si="21"/>
        <v>60</v>
      </c>
      <c r="L180" s="13">
        <f t="shared" si="22"/>
        <v>0</v>
      </c>
    </row>
    <row r="181" spans="1:12" x14ac:dyDescent="0.15">
      <c r="A181" s="25" t="s">
        <v>772</v>
      </c>
      <c r="B181" s="224" t="s">
        <v>278</v>
      </c>
      <c r="C181" s="225" t="s">
        <v>366</v>
      </c>
      <c r="D181" s="226">
        <v>0</v>
      </c>
      <c r="E181" s="227">
        <v>0</v>
      </c>
      <c r="F181" s="13">
        <f t="shared" si="18"/>
        <v>0</v>
      </c>
      <c r="G181" s="247">
        <v>126</v>
      </c>
      <c r="H181" s="248">
        <v>96</v>
      </c>
      <c r="I181" s="13">
        <f t="shared" si="19"/>
        <v>30</v>
      </c>
      <c r="J181" s="58">
        <f t="shared" si="20"/>
        <v>126</v>
      </c>
      <c r="K181" s="59">
        <f t="shared" si="21"/>
        <v>96</v>
      </c>
      <c r="L181" s="13">
        <f t="shared" si="22"/>
        <v>30</v>
      </c>
    </row>
    <row r="182" spans="1:12" x14ac:dyDescent="0.15">
      <c r="A182" s="25" t="s">
        <v>779</v>
      </c>
      <c r="B182" s="224" t="s">
        <v>121</v>
      </c>
      <c r="C182" s="225" t="s">
        <v>366</v>
      </c>
      <c r="D182" s="226">
        <v>0</v>
      </c>
      <c r="E182" s="227">
        <v>0</v>
      </c>
      <c r="F182" s="13">
        <f t="shared" si="18"/>
        <v>0</v>
      </c>
      <c r="G182" s="247">
        <v>51</v>
      </c>
      <c r="H182" s="248">
        <v>51</v>
      </c>
      <c r="I182" s="13">
        <f t="shared" si="19"/>
        <v>0</v>
      </c>
      <c r="J182" s="58">
        <f t="shared" si="20"/>
        <v>51</v>
      </c>
      <c r="K182" s="59">
        <f t="shared" si="21"/>
        <v>51</v>
      </c>
      <c r="L182" s="13">
        <f t="shared" si="22"/>
        <v>0</v>
      </c>
    </row>
    <row r="183" spans="1:12" x14ac:dyDescent="0.15">
      <c r="A183" s="25" t="s">
        <v>780</v>
      </c>
      <c r="B183" s="224" t="s">
        <v>852</v>
      </c>
      <c r="C183" s="225" t="s">
        <v>366</v>
      </c>
      <c r="D183" s="331">
        <v>0</v>
      </c>
      <c r="E183" s="319">
        <v>0</v>
      </c>
      <c r="F183" s="13">
        <f t="shared" si="18"/>
        <v>0</v>
      </c>
      <c r="G183" s="247">
        <v>105</v>
      </c>
      <c r="H183" s="248">
        <v>45</v>
      </c>
      <c r="I183" s="13">
        <f t="shared" si="19"/>
        <v>60</v>
      </c>
      <c r="J183" s="58">
        <f t="shared" si="20"/>
        <v>105</v>
      </c>
      <c r="K183" s="59">
        <f t="shared" si="21"/>
        <v>45</v>
      </c>
      <c r="L183" s="13">
        <f t="shared" si="22"/>
        <v>60</v>
      </c>
    </row>
    <row r="184" spans="1:12" x14ac:dyDescent="0.15">
      <c r="A184" s="25" t="s">
        <v>782</v>
      </c>
      <c r="B184" s="224" t="s">
        <v>122</v>
      </c>
      <c r="C184" s="225" t="s">
        <v>366</v>
      </c>
      <c r="D184" s="226">
        <v>0</v>
      </c>
      <c r="E184" s="227">
        <v>0</v>
      </c>
      <c r="F184" s="13">
        <f t="shared" si="18"/>
        <v>0</v>
      </c>
      <c r="G184" s="247">
        <v>56</v>
      </c>
      <c r="H184" s="248">
        <v>54</v>
      </c>
      <c r="I184" s="13">
        <f t="shared" si="19"/>
        <v>2</v>
      </c>
      <c r="J184" s="58">
        <f t="shared" si="20"/>
        <v>56</v>
      </c>
      <c r="K184" s="59">
        <f t="shared" si="21"/>
        <v>54</v>
      </c>
      <c r="L184" s="13">
        <f t="shared" si="22"/>
        <v>2</v>
      </c>
    </row>
    <row r="185" spans="1:12" x14ac:dyDescent="0.15">
      <c r="A185" s="25" t="s">
        <v>783</v>
      </c>
      <c r="B185" s="224" t="s">
        <v>279</v>
      </c>
      <c r="C185" s="225" t="s">
        <v>366</v>
      </c>
      <c r="D185" s="226">
        <v>109</v>
      </c>
      <c r="E185" s="227">
        <v>96</v>
      </c>
      <c r="F185" s="13">
        <f t="shared" si="18"/>
        <v>13</v>
      </c>
      <c r="G185" s="247">
        <v>0</v>
      </c>
      <c r="H185" s="248">
        <v>0</v>
      </c>
      <c r="I185" s="13">
        <f t="shared" si="19"/>
        <v>0</v>
      </c>
      <c r="J185" s="58">
        <f t="shared" si="20"/>
        <v>109</v>
      </c>
      <c r="K185" s="59">
        <f t="shared" si="21"/>
        <v>96</v>
      </c>
      <c r="L185" s="13">
        <f t="shared" si="22"/>
        <v>13</v>
      </c>
    </row>
    <row r="186" spans="1:12" x14ac:dyDescent="0.15">
      <c r="A186" s="25" t="s">
        <v>791</v>
      </c>
      <c r="B186" s="224" t="s">
        <v>707</v>
      </c>
      <c r="C186" s="225" t="s">
        <v>366</v>
      </c>
      <c r="D186" s="226">
        <v>0</v>
      </c>
      <c r="E186" s="227">
        <v>0</v>
      </c>
      <c r="F186" s="13">
        <f t="shared" ref="F186:F209" si="28">D186-E186</f>
        <v>0</v>
      </c>
      <c r="G186" s="247">
        <v>104</v>
      </c>
      <c r="H186" s="248">
        <v>92</v>
      </c>
      <c r="I186" s="13">
        <f t="shared" ref="I186:I209" si="29">G186-H186</f>
        <v>12</v>
      </c>
      <c r="J186" s="58">
        <f t="shared" ref="J186:J191" si="30">D186+G186</f>
        <v>104</v>
      </c>
      <c r="K186" s="59">
        <f t="shared" ref="K186:K191" si="31">E186+H186</f>
        <v>92</v>
      </c>
      <c r="L186" s="13">
        <f t="shared" ref="L186:L191" si="32">J186-K186</f>
        <v>12</v>
      </c>
    </row>
    <row r="187" spans="1:12" x14ac:dyDescent="0.15">
      <c r="A187" s="25" t="s">
        <v>792</v>
      </c>
      <c r="B187" s="224" t="s">
        <v>708</v>
      </c>
      <c r="C187" s="225" t="s">
        <v>366</v>
      </c>
      <c r="D187" s="226">
        <v>23</v>
      </c>
      <c r="E187" s="227">
        <v>21</v>
      </c>
      <c r="F187" s="13">
        <f t="shared" si="28"/>
        <v>2</v>
      </c>
      <c r="G187" s="247">
        <v>45</v>
      </c>
      <c r="H187" s="248">
        <v>44</v>
      </c>
      <c r="I187" s="13">
        <f t="shared" si="29"/>
        <v>1</v>
      </c>
      <c r="J187" s="58">
        <f t="shared" si="30"/>
        <v>68</v>
      </c>
      <c r="K187" s="59">
        <f t="shared" si="31"/>
        <v>65</v>
      </c>
      <c r="L187" s="13">
        <f t="shared" si="32"/>
        <v>3</v>
      </c>
    </row>
    <row r="188" spans="1:12" x14ac:dyDescent="0.15">
      <c r="A188" s="25" t="s">
        <v>793</v>
      </c>
      <c r="B188" s="224" t="s">
        <v>127</v>
      </c>
      <c r="C188" s="225" t="s">
        <v>366</v>
      </c>
      <c r="D188" s="270">
        <v>0</v>
      </c>
      <c r="E188" s="227">
        <v>0</v>
      </c>
      <c r="F188" s="13">
        <f t="shared" si="28"/>
        <v>0</v>
      </c>
      <c r="G188" s="247">
        <v>60</v>
      </c>
      <c r="H188" s="248">
        <v>60</v>
      </c>
      <c r="I188" s="13">
        <f t="shared" si="29"/>
        <v>0</v>
      </c>
      <c r="J188" s="58">
        <f t="shared" si="30"/>
        <v>60</v>
      </c>
      <c r="K188" s="59">
        <f t="shared" si="31"/>
        <v>60</v>
      </c>
      <c r="L188" s="13">
        <f t="shared" si="32"/>
        <v>0</v>
      </c>
    </row>
    <row r="189" spans="1:12" x14ac:dyDescent="0.15">
      <c r="A189" s="25" t="s">
        <v>794</v>
      </c>
      <c r="B189" s="224" t="s">
        <v>128</v>
      </c>
      <c r="C189" s="225" t="s">
        <v>366</v>
      </c>
      <c r="D189" s="226">
        <v>34</v>
      </c>
      <c r="E189" s="227">
        <v>33</v>
      </c>
      <c r="F189" s="13">
        <f t="shared" si="28"/>
        <v>1</v>
      </c>
      <c r="G189" s="247">
        <v>49</v>
      </c>
      <c r="H189" s="248">
        <v>47</v>
      </c>
      <c r="I189" s="13">
        <f t="shared" si="29"/>
        <v>2</v>
      </c>
      <c r="J189" s="58">
        <f t="shared" si="30"/>
        <v>83</v>
      </c>
      <c r="K189" s="59">
        <f t="shared" si="31"/>
        <v>80</v>
      </c>
      <c r="L189" s="13">
        <f t="shared" si="32"/>
        <v>3</v>
      </c>
    </row>
    <row r="190" spans="1:12" x14ac:dyDescent="0.15">
      <c r="A190" s="25" t="s">
        <v>795</v>
      </c>
      <c r="B190" s="224" t="s">
        <v>709</v>
      </c>
      <c r="C190" s="225" t="s">
        <v>366</v>
      </c>
      <c r="D190" s="226">
        <v>0</v>
      </c>
      <c r="E190" s="227">
        <v>0</v>
      </c>
      <c r="F190" s="13">
        <f t="shared" si="28"/>
        <v>0</v>
      </c>
      <c r="G190" s="247">
        <v>24</v>
      </c>
      <c r="H190" s="248">
        <v>24</v>
      </c>
      <c r="I190" s="13">
        <f t="shared" si="29"/>
        <v>0</v>
      </c>
      <c r="J190" s="58">
        <f t="shared" si="30"/>
        <v>24</v>
      </c>
      <c r="K190" s="59">
        <f t="shared" si="31"/>
        <v>24</v>
      </c>
      <c r="L190" s="13">
        <f t="shared" si="32"/>
        <v>0</v>
      </c>
    </row>
    <row r="191" spans="1:12" x14ac:dyDescent="0.15">
      <c r="A191" s="25" t="s">
        <v>798</v>
      </c>
      <c r="B191" s="224" t="s">
        <v>265</v>
      </c>
      <c r="C191" s="225" t="s">
        <v>366</v>
      </c>
      <c r="D191" s="226">
        <v>21</v>
      </c>
      <c r="E191" s="227">
        <v>21</v>
      </c>
      <c r="F191" s="13">
        <f t="shared" si="28"/>
        <v>0</v>
      </c>
      <c r="G191" s="247">
        <v>0</v>
      </c>
      <c r="H191" s="248">
        <v>0</v>
      </c>
      <c r="I191" s="13">
        <f t="shared" si="29"/>
        <v>0</v>
      </c>
      <c r="J191" s="58">
        <f t="shared" si="30"/>
        <v>21</v>
      </c>
      <c r="K191" s="59">
        <f t="shared" si="31"/>
        <v>21</v>
      </c>
      <c r="L191" s="13">
        <f t="shared" si="32"/>
        <v>0</v>
      </c>
    </row>
    <row r="192" spans="1:12" x14ac:dyDescent="0.15">
      <c r="A192" s="25" t="s">
        <v>800</v>
      </c>
      <c r="B192" s="224" t="s">
        <v>266</v>
      </c>
      <c r="C192" s="225" t="s">
        <v>366</v>
      </c>
      <c r="D192" s="226">
        <v>0</v>
      </c>
      <c r="E192" s="227">
        <v>0</v>
      </c>
      <c r="F192" s="13">
        <f t="shared" si="28"/>
        <v>0</v>
      </c>
      <c r="G192" s="247">
        <v>44</v>
      </c>
      <c r="H192" s="248">
        <v>44</v>
      </c>
      <c r="I192" s="13">
        <f t="shared" si="29"/>
        <v>0</v>
      </c>
      <c r="J192" s="58">
        <f t="shared" ref="J192:J209" si="33">D192+G192</f>
        <v>44</v>
      </c>
      <c r="K192" s="59">
        <f t="shared" ref="K192:K209" si="34">E192+H192</f>
        <v>44</v>
      </c>
      <c r="L192" s="13">
        <f t="shared" ref="L192:L209" si="35">J192-K192</f>
        <v>0</v>
      </c>
    </row>
    <row r="193" spans="1:12" x14ac:dyDescent="0.15">
      <c r="A193" s="25" t="s">
        <v>801</v>
      </c>
      <c r="B193" s="224" t="s">
        <v>713</v>
      </c>
      <c r="C193" s="225" t="s">
        <v>366</v>
      </c>
      <c r="D193" s="226">
        <v>40</v>
      </c>
      <c r="E193" s="227">
        <v>40</v>
      </c>
      <c r="F193" s="13">
        <f t="shared" si="28"/>
        <v>0</v>
      </c>
      <c r="G193" s="247">
        <v>0</v>
      </c>
      <c r="H193" s="248">
        <v>0</v>
      </c>
      <c r="I193" s="13">
        <f t="shared" si="29"/>
        <v>0</v>
      </c>
      <c r="J193" s="58">
        <f t="shared" si="33"/>
        <v>40</v>
      </c>
      <c r="K193" s="59">
        <f t="shared" si="34"/>
        <v>40</v>
      </c>
      <c r="L193" s="13">
        <f t="shared" si="35"/>
        <v>0</v>
      </c>
    </row>
    <row r="194" spans="1:12" x14ac:dyDescent="0.15">
      <c r="A194" s="25" t="s">
        <v>904</v>
      </c>
      <c r="B194" s="224" t="s">
        <v>905</v>
      </c>
      <c r="C194" s="225" t="s">
        <v>366</v>
      </c>
      <c r="D194" s="226">
        <v>56</v>
      </c>
      <c r="E194" s="227">
        <v>32</v>
      </c>
      <c r="F194" s="13">
        <f t="shared" si="28"/>
        <v>24</v>
      </c>
      <c r="G194" s="247">
        <v>0</v>
      </c>
      <c r="H194" s="248">
        <v>0</v>
      </c>
      <c r="I194" s="13">
        <f t="shared" si="29"/>
        <v>0</v>
      </c>
      <c r="J194" s="58">
        <f t="shared" si="33"/>
        <v>56</v>
      </c>
      <c r="K194" s="59">
        <f t="shared" si="34"/>
        <v>32</v>
      </c>
      <c r="L194" s="13">
        <f t="shared" si="35"/>
        <v>24</v>
      </c>
    </row>
    <row r="195" spans="1:12" x14ac:dyDescent="0.15">
      <c r="A195" s="25" t="s">
        <v>853</v>
      </c>
      <c r="B195" s="224" t="s">
        <v>854</v>
      </c>
      <c r="C195" s="225" t="s">
        <v>366</v>
      </c>
      <c r="D195" s="226">
        <v>50</v>
      </c>
      <c r="E195" s="227">
        <v>30</v>
      </c>
      <c r="F195" s="13">
        <f t="shared" si="28"/>
        <v>20</v>
      </c>
      <c r="G195" s="247">
        <v>0</v>
      </c>
      <c r="H195" s="248">
        <v>0</v>
      </c>
      <c r="I195" s="13">
        <f t="shared" si="29"/>
        <v>0</v>
      </c>
      <c r="J195" s="58">
        <f t="shared" si="33"/>
        <v>50</v>
      </c>
      <c r="K195" s="59">
        <f t="shared" si="34"/>
        <v>30</v>
      </c>
      <c r="L195" s="13">
        <f t="shared" si="35"/>
        <v>20</v>
      </c>
    </row>
    <row r="196" spans="1:12" x14ac:dyDescent="0.15">
      <c r="A196" s="25" t="s">
        <v>900</v>
      </c>
      <c r="B196" s="224" t="s">
        <v>901</v>
      </c>
      <c r="C196" s="225" t="s">
        <v>366</v>
      </c>
      <c r="D196" s="226">
        <v>52</v>
      </c>
      <c r="E196" s="227">
        <v>0</v>
      </c>
      <c r="F196" s="13">
        <f t="shared" si="28"/>
        <v>52</v>
      </c>
      <c r="G196" s="247">
        <v>0</v>
      </c>
      <c r="H196" s="248">
        <v>0</v>
      </c>
      <c r="I196" s="13">
        <f t="shared" si="29"/>
        <v>0</v>
      </c>
      <c r="J196" s="58">
        <f t="shared" si="33"/>
        <v>52</v>
      </c>
      <c r="K196" s="59">
        <f t="shared" si="34"/>
        <v>0</v>
      </c>
      <c r="L196" s="13">
        <f t="shared" si="35"/>
        <v>52</v>
      </c>
    </row>
    <row r="197" spans="1:12" x14ac:dyDescent="0.15">
      <c r="A197" s="25" t="s">
        <v>804</v>
      </c>
      <c r="B197" s="224" t="s">
        <v>855</v>
      </c>
      <c r="C197" s="225" t="s">
        <v>366</v>
      </c>
      <c r="D197" s="226">
        <v>9</v>
      </c>
      <c r="E197" s="227">
        <v>9</v>
      </c>
      <c r="F197" s="13">
        <f t="shared" si="28"/>
        <v>0</v>
      </c>
      <c r="G197" s="247">
        <v>10</v>
      </c>
      <c r="H197" s="248">
        <v>2</v>
      </c>
      <c r="I197" s="13">
        <f t="shared" si="29"/>
        <v>8</v>
      </c>
      <c r="J197" s="58">
        <f t="shared" si="33"/>
        <v>19</v>
      </c>
      <c r="K197" s="59">
        <f t="shared" si="34"/>
        <v>11</v>
      </c>
      <c r="L197" s="13">
        <f t="shared" si="35"/>
        <v>8</v>
      </c>
    </row>
    <row r="198" spans="1:12" x14ac:dyDescent="0.15">
      <c r="A198" s="25" t="s">
        <v>814</v>
      </c>
      <c r="B198" s="224" t="s">
        <v>192</v>
      </c>
      <c r="C198" s="225" t="s">
        <v>366</v>
      </c>
      <c r="D198" s="226">
        <v>19</v>
      </c>
      <c r="E198" s="227">
        <v>0</v>
      </c>
      <c r="F198" s="13">
        <f t="shared" si="28"/>
        <v>19</v>
      </c>
      <c r="G198" s="247">
        <v>0</v>
      </c>
      <c r="H198" s="248">
        <v>0</v>
      </c>
      <c r="I198" s="13">
        <f t="shared" si="29"/>
        <v>0</v>
      </c>
      <c r="J198" s="58">
        <f t="shared" si="33"/>
        <v>19</v>
      </c>
      <c r="K198" s="59">
        <f t="shared" si="34"/>
        <v>0</v>
      </c>
      <c r="L198" s="13">
        <f t="shared" si="35"/>
        <v>19</v>
      </c>
    </row>
    <row r="199" spans="1:12" x14ac:dyDescent="0.15">
      <c r="A199" s="25" t="s">
        <v>818</v>
      </c>
      <c r="B199" s="224" t="s">
        <v>194</v>
      </c>
      <c r="C199" s="225" t="s">
        <v>366</v>
      </c>
      <c r="D199" s="226">
        <v>0</v>
      </c>
      <c r="E199" s="227">
        <v>0</v>
      </c>
      <c r="F199" s="13">
        <f t="shared" si="28"/>
        <v>0</v>
      </c>
      <c r="G199" s="247">
        <v>15</v>
      </c>
      <c r="H199" s="248">
        <v>15</v>
      </c>
      <c r="I199" s="13">
        <f t="shared" si="29"/>
        <v>0</v>
      </c>
      <c r="J199" s="58">
        <f t="shared" si="33"/>
        <v>15</v>
      </c>
      <c r="K199" s="59">
        <f t="shared" si="34"/>
        <v>15</v>
      </c>
      <c r="L199" s="13">
        <f t="shared" si="35"/>
        <v>0</v>
      </c>
    </row>
    <row r="200" spans="1:12" x14ac:dyDescent="0.15">
      <c r="A200" s="25" t="s">
        <v>906</v>
      </c>
      <c r="B200" s="224" t="s">
        <v>907</v>
      </c>
      <c r="C200" s="225" t="s">
        <v>366</v>
      </c>
      <c r="D200" s="226">
        <v>9</v>
      </c>
      <c r="E200" s="227">
        <v>9</v>
      </c>
      <c r="F200" s="13">
        <f t="shared" si="28"/>
        <v>0</v>
      </c>
      <c r="G200" s="247">
        <v>0</v>
      </c>
      <c r="H200" s="248">
        <v>0</v>
      </c>
      <c r="I200" s="13">
        <f t="shared" si="29"/>
        <v>0</v>
      </c>
      <c r="J200" s="58">
        <f t="shared" si="33"/>
        <v>9</v>
      </c>
      <c r="K200" s="59">
        <f t="shared" si="34"/>
        <v>9</v>
      </c>
      <c r="L200" s="13">
        <f t="shared" si="35"/>
        <v>0</v>
      </c>
    </row>
    <row r="201" spans="1:12" x14ac:dyDescent="0.15">
      <c r="A201" s="25" t="s">
        <v>828</v>
      </c>
      <c r="B201" s="224" t="s">
        <v>200</v>
      </c>
      <c r="C201" s="225" t="s">
        <v>366</v>
      </c>
      <c r="D201" s="226">
        <v>12</v>
      </c>
      <c r="E201" s="227">
        <v>12</v>
      </c>
      <c r="F201" s="13">
        <f t="shared" si="28"/>
        <v>0</v>
      </c>
      <c r="G201" s="247">
        <v>0</v>
      </c>
      <c r="H201" s="248">
        <v>0</v>
      </c>
      <c r="I201" s="13">
        <f t="shared" si="29"/>
        <v>0</v>
      </c>
      <c r="J201" s="58">
        <f t="shared" si="33"/>
        <v>12</v>
      </c>
      <c r="K201" s="59">
        <f t="shared" si="34"/>
        <v>12</v>
      </c>
      <c r="L201" s="13">
        <f t="shared" si="35"/>
        <v>0</v>
      </c>
    </row>
    <row r="202" spans="1:12" x14ac:dyDescent="0.15">
      <c r="A202" s="25" t="s">
        <v>881</v>
      </c>
      <c r="B202" s="224" t="s">
        <v>882</v>
      </c>
      <c r="C202" s="225" t="s">
        <v>554</v>
      </c>
      <c r="D202" s="226">
        <v>0</v>
      </c>
      <c r="E202" s="227">
        <v>0</v>
      </c>
      <c r="F202" s="13">
        <f t="shared" si="28"/>
        <v>0</v>
      </c>
      <c r="G202" s="321">
        <v>0</v>
      </c>
      <c r="H202" s="320">
        <v>0</v>
      </c>
      <c r="I202" s="13">
        <f t="shared" si="29"/>
        <v>0</v>
      </c>
      <c r="J202" s="58">
        <f t="shared" si="33"/>
        <v>0</v>
      </c>
      <c r="K202" s="59">
        <f t="shared" si="34"/>
        <v>0</v>
      </c>
      <c r="L202" s="13">
        <f t="shared" si="35"/>
        <v>0</v>
      </c>
    </row>
    <row r="203" spans="1:12" x14ac:dyDescent="0.15">
      <c r="A203" s="25" t="s">
        <v>753</v>
      </c>
      <c r="B203" s="224" t="s">
        <v>696</v>
      </c>
      <c r="C203" s="225" t="s">
        <v>554</v>
      </c>
      <c r="D203" s="226">
        <v>36</v>
      </c>
      <c r="E203" s="227">
        <v>0</v>
      </c>
      <c r="F203" s="13">
        <f t="shared" si="28"/>
        <v>36</v>
      </c>
      <c r="G203" s="247">
        <v>0</v>
      </c>
      <c r="H203" s="248">
        <v>0</v>
      </c>
      <c r="I203" s="13">
        <f t="shared" si="29"/>
        <v>0</v>
      </c>
      <c r="J203" s="58">
        <f t="shared" si="33"/>
        <v>36</v>
      </c>
      <c r="K203" s="59">
        <f t="shared" si="34"/>
        <v>0</v>
      </c>
      <c r="L203" s="13">
        <f t="shared" si="35"/>
        <v>36</v>
      </c>
    </row>
    <row r="204" spans="1:12" x14ac:dyDescent="0.15">
      <c r="A204" s="25" t="s">
        <v>764</v>
      </c>
      <c r="B204" s="224" t="s">
        <v>700</v>
      </c>
      <c r="C204" s="225" t="s">
        <v>554</v>
      </c>
      <c r="D204" s="226">
        <v>42</v>
      </c>
      <c r="E204" s="227">
        <v>0</v>
      </c>
      <c r="F204" s="13">
        <f t="shared" si="28"/>
        <v>42</v>
      </c>
      <c r="G204" s="247">
        <v>0</v>
      </c>
      <c r="H204" s="248">
        <v>0</v>
      </c>
      <c r="I204" s="13">
        <f t="shared" si="29"/>
        <v>0</v>
      </c>
      <c r="J204" s="58">
        <f t="shared" si="33"/>
        <v>42</v>
      </c>
      <c r="K204" s="59">
        <f t="shared" si="34"/>
        <v>0</v>
      </c>
      <c r="L204" s="13">
        <f t="shared" si="35"/>
        <v>42</v>
      </c>
    </row>
    <row r="205" spans="1:12" x14ac:dyDescent="0.15">
      <c r="A205" s="25" t="s">
        <v>783</v>
      </c>
      <c r="B205" s="224" t="s">
        <v>279</v>
      </c>
      <c r="C205" s="225" t="s">
        <v>554</v>
      </c>
      <c r="D205" s="226">
        <v>40</v>
      </c>
      <c r="E205" s="227">
        <v>0</v>
      </c>
      <c r="F205" s="13">
        <f t="shared" si="28"/>
        <v>40</v>
      </c>
      <c r="G205" s="247">
        <v>0</v>
      </c>
      <c r="H205" s="248">
        <v>0</v>
      </c>
      <c r="I205" s="13">
        <f t="shared" si="29"/>
        <v>0</v>
      </c>
      <c r="J205" s="58">
        <f t="shared" si="33"/>
        <v>40</v>
      </c>
      <c r="K205" s="59">
        <f t="shared" si="34"/>
        <v>0</v>
      </c>
      <c r="L205" s="13">
        <f t="shared" si="35"/>
        <v>40</v>
      </c>
    </row>
    <row r="206" spans="1:12" x14ac:dyDescent="0.15">
      <c r="A206" s="25" t="s">
        <v>853</v>
      </c>
      <c r="B206" s="224" t="s">
        <v>854</v>
      </c>
      <c r="C206" s="225" t="s">
        <v>554</v>
      </c>
      <c r="D206" s="226">
        <v>50</v>
      </c>
      <c r="E206" s="227">
        <v>15</v>
      </c>
      <c r="F206" s="13">
        <f t="shared" si="28"/>
        <v>35</v>
      </c>
      <c r="G206" s="247">
        <v>0</v>
      </c>
      <c r="H206" s="248">
        <v>0</v>
      </c>
      <c r="I206" s="13">
        <f t="shared" si="29"/>
        <v>0</v>
      </c>
      <c r="J206" s="58">
        <f t="shared" si="33"/>
        <v>50</v>
      </c>
      <c r="K206" s="59">
        <f t="shared" si="34"/>
        <v>15</v>
      </c>
      <c r="L206" s="13">
        <f t="shared" si="35"/>
        <v>35</v>
      </c>
    </row>
    <row r="207" spans="1:12" x14ac:dyDescent="0.15">
      <c r="A207" s="25" t="s">
        <v>805</v>
      </c>
      <c r="B207" s="224" t="s">
        <v>188</v>
      </c>
      <c r="C207" s="225" t="s">
        <v>554</v>
      </c>
      <c r="D207" s="226">
        <v>19</v>
      </c>
      <c r="E207" s="227">
        <v>0</v>
      </c>
      <c r="F207" s="13">
        <f t="shared" si="28"/>
        <v>19</v>
      </c>
      <c r="G207" s="247">
        <v>0</v>
      </c>
      <c r="H207" s="248">
        <v>0</v>
      </c>
      <c r="I207" s="13">
        <f t="shared" si="29"/>
        <v>0</v>
      </c>
      <c r="J207" s="58">
        <f t="shared" si="33"/>
        <v>19</v>
      </c>
      <c r="K207" s="59">
        <f t="shared" si="34"/>
        <v>0</v>
      </c>
      <c r="L207" s="13">
        <f t="shared" si="35"/>
        <v>19</v>
      </c>
    </row>
    <row r="208" spans="1:12" x14ac:dyDescent="0.15">
      <c r="A208" s="25" t="s">
        <v>803</v>
      </c>
      <c r="B208" s="224" t="s">
        <v>187</v>
      </c>
      <c r="C208" s="225" t="s">
        <v>555</v>
      </c>
      <c r="D208" s="226">
        <v>19</v>
      </c>
      <c r="E208" s="227">
        <v>0</v>
      </c>
      <c r="F208" s="13">
        <f t="shared" si="28"/>
        <v>19</v>
      </c>
      <c r="G208" s="247">
        <v>0</v>
      </c>
      <c r="H208" s="248">
        <v>0</v>
      </c>
      <c r="I208" s="13">
        <f t="shared" si="29"/>
        <v>0</v>
      </c>
      <c r="J208" s="58">
        <f t="shared" si="33"/>
        <v>19</v>
      </c>
      <c r="K208" s="59">
        <f t="shared" si="34"/>
        <v>0</v>
      </c>
      <c r="L208" s="13">
        <f t="shared" si="35"/>
        <v>19</v>
      </c>
    </row>
    <row r="209" spans="1:12" x14ac:dyDescent="0.15">
      <c r="A209" s="26" t="s">
        <v>831</v>
      </c>
      <c r="B209" s="254" t="s">
        <v>201</v>
      </c>
      <c r="C209" s="275" t="s">
        <v>555</v>
      </c>
      <c r="D209" s="255">
        <v>6</v>
      </c>
      <c r="E209" s="256">
        <v>0</v>
      </c>
      <c r="F209" s="16">
        <f t="shared" si="28"/>
        <v>6</v>
      </c>
      <c r="G209" s="251">
        <v>0</v>
      </c>
      <c r="H209" s="252">
        <v>0</v>
      </c>
      <c r="I209" s="16">
        <f t="shared" si="29"/>
        <v>0</v>
      </c>
      <c r="J209" s="60">
        <f t="shared" si="33"/>
        <v>6</v>
      </c>
      <c r="K209" s="61">
        <f t="shared" si="34"/>
        <v>0</v>
      </c>
      <c r="L209" s="16">
        <f t="shared" si="35"/>
        <v>6</v>
      </c>
    </row>
    <row r="211" spans="1:12" x14ac:dyDescent="0.15">
      <c r="C211" s="1" t="s">
        <v>203</v>
      </c>
      <c r="D211" s="1"/>
      <c r="E211" s="1"/>
      <c r="F211" s="1"/>
    </row>
    <row r="212" spans="1:12" x14ac:dyDescent="0.15">
      <c r="C212" s="410" t="s">
        <v>131</v>
      </c>
      <c r="D212" s="417" t="s">
        <v>137</v>
      </c>
      <c r="E212" s="417"/>
      <c r="F212" s="417"/>
      <c r="G212" s="415" t="s">
        <v>138</v>
      </c>
      <c r="H212" s="415"/>
      <c r="I212" s="415"/>
      <c r="J212" s="418" t="s">
        <v>139</v>
      </c>
      <c r="K212" s="419"/>
      <c r="L212" s="420"/>
    </row>
    <row r="213" spans="1:12" x14ac:dyDescent="0.15">
      <c r="C213" s="410"/>
      <c r="D213" s="2" t="s">
        <v>136</v>
      </c>
      <c r="E213" s="3" t="s">
        <v>846</v>
      </c>
      <c r="F213" s="36" t="s">
        <v>847</v>
      </c>
      <c r="G213" s="6" t="s">
        <v>136</v>
      </c>
      <c r="H213" s="7" t="s">
        <v>846</v>
      </c>
      <c r="I213" s="36" t="s">
        <v>847</v>
      </c>
      <c r="J213" s="4" t="s">
        <v>136</v>
      </c>
      <c r="K213" s="5" t="s">
        <v>846</v>
      </c>
      <c r="L213" s="36" t="s">
        <v>847</v>
      </c>
    </row>
    <row r="214" spans="1:12" x14ac:dyDescent="0.15">
      <c r="C214" s="39" t="s">
        <v>132</v>
      </c>
      <c r="D214" s="80">
        <f t="shared" ref="D214:D219" si="36">SUMIF($C$3:$C$209,C214,$D$3:$D$209)</f>
        <v>2291</v>
      </c>
      <c r="E214" s="81">
        <f t="shared" ref="E214:E219" si="37">SUMIF($C$3:$C$209,C214,$E$3:$E$209)</f>
        <v>2090</v>
      </c>
      <c r="F214" s="47">
        <f>D214-E214</f>
        <v>201</v>
      </c>
      <c r="G214" s="72">
        <f t="shared" ref="G214:G219" si="38">SUMIF($C$3:$C$209,C214,$G$3:$G$209)</f>
        <v>0</v>
      </c>
      <c r="H214" s="73">
        <f t="shared" ref="H214:H219" si="39">SUMIF($C$3:$C$209,C214,$H$3:$H$209)</f>
        <v>0</v>
      </c>
      <c r="I214" s="47">
        <f>G214-H214</f>
        <v>0</v>
      </c>
      <c r="J214" s="64">
        <f t="shared" ref="J214:J219" si="40">D214+G214</f>
        <v>2291</v>
      </c>
      <c r="K214" s="65">
        <f t="shared" ref="K214:K219" si="41">E214+H214</f>
        <v>2090</v>
      </c>
      <c r="L214" s="47">
        <f>J214-K214</f>
        <v>201</v>
      </c>
    </row>
    <row r="215" spans="1:12" x14ac:dyDescent="0.15">
      <c r="C215" s="28" t="s">
        <v>133</v>
      </c>
      <c r="D215" s="82">
        <f t="shared" si="36"/>
        <v>7034</v>
      </c>
      <c r="E215" s="83">
        <f t="shared" si="37"/>
        <v>6294</v>
      </c>
      <c r="F215" s="48">
        <f>D215-E215</f>
        <v>740</v>
      </c>
      <c r="G215" s="74">
        <f t="shared" si="38"/>
        <v>7</v>
      </c>
      <c r="H215" s="75">
        <f t="shared" si="39"/>
        <v>2</v>
      </c>
      <c r="I215" s="48">
        <f t="shared" ref="I215:I219" si="42">G215-H215</f>
        <v>5</v>
      </c>
      <c r="J215" s="66">
        <f t="shared" si="40"/>
        <v>7041</v>
      </c>
      <c r="K215" s="67">
        <f t="shared" si="41"/>
        <v>6296</v>
      </c>
      <c r="L215" s="48">
        <f t="shared" ref="L215:L219" si="43">J215-K215</f>
        <v>745</v>
      </c>
    </row>
    <row r="216" spans="1:12" x14ac:dyDescent="0.15">
      <c r="C216" s="28" t="s">
        <v>142</v>
      </c>
      <c r="D216" s="82">
        <f t="shared" si="36"/>
        <v>2214</v>
      </c>
      <c r="E216" s="83">
        <f t="shared" si="37"/>
        <v>1951</v>
      </c>
      <c r="F216" s="48">
        <f t="shared" ref="F216:F219" si="44">D216-E216</f>
        <v>263</v>
      </c>
      <c r="G216" s="74">
        <f t="shared" si="38"/>
        <v>670</v>
      </c>
      <c r="H216" s="75">
        <f>SUMIF($C$3:$C$209,C216,$H$3:$H$209)</f>
        <v>664</v>
      </c>
      <c r="I216" s="48">
        <f t="shared" si="42"/>
        <v>6</v>
      </c>
      <c r="J216" s="66">
        <f>D216+G216</f>
        <v>2884</v>
      </c>
      <c r="K216" s="67">
        <f t="shared" si="41"/>
        <v>2615</v>
      </c>
      <c r="L216" s="48">
        <f t="shared" si="43"/>
        <v>269</v>
      </c>
    </row>
    <row r="217" spans="1:12" x14ac:dyDescent="0.15">
      <c r="C217" s="28" t="s">
        <v>134</v>
      </c>
      <c r="D217" s="82">
        <f t="shared" si="36"/>
        <v>823</v>
      </c>
      <c r="E217" s="83">
        <f t="shared" si="37"/>
        <v>675</v>
      </c>
      <c r="F217" s="48">
        <f t="shared" si="44"/>
        <v>148</v>
      </c>
      <c r="G217" s="74">
        <f t="shared" si="38"/>
        <v>2145</v>
      </c>
      <c r="H217" s="75">
        <f>SUMIF($C$3:$C$209,C217,$H$3:$H$209)</f>
        <v>1959</v>
      </c>
      <c r="I217" s="48">
        <f t="shared" si="42"/>
        <v>186</v>
      </c>
      <c r="J217" s="66">
        <f>D217+G217</f>
        <v>2968</v>
      </c>
      <c r="K217" s="67">
        <f t="shared" si="41"/>
        <v>2634</v>
      </c>
      <c r="L217" s="48">
        <f t="shared" si="43"/>
        <v>334</v>
      </c>
    </row>
    <row r="218" spans="1:12" x14ac:dyDescent="0.15">
      <c r="C218" s="28" t="s">
        <v>554</v>
      </c>
      <c r="D218" s="82">
        <f t="shared" si="36"/>
        <v>187</v>
      </c>
      <c r="E218" s="83">
        <f t="shared" si="37"/>
        <v>15</v>
      </c>
      <c r="F218" s="48">
        <f t="shared" si="44"/>
        <v>172</v>
      </c>
      <c r="G218" s="74">
        <f t="shared" si="38"/>
        <v>0</v>
      </c>
      <c r="H218" s="75">
        <f t="shared" si="39"/>
        <v>0</v>
      </c>
      <c r="I218" s="48">
        <f t="shared" si="42"/>
        <v>0</v>
      </c>
      <c r="J218" s="66">
        <f>D218+G218</f>
        <v>187</v>
      </c>
      <c r="K218" s="67">
        <f t="shared" si="41"/>
        <v>15</v>
      </c>
      <c r="L218" s="48">
        <f t="shared" si="43"/>
        <v>172</v>
      </c>
    </row>
    <row r="219" spans="1:12" ht="19.5" thickBot="1" x14ac:dyDescent="0.2">
      <c r="C219" s="40" t="s">
        <v>555</v>
      </c>
      <c r="D219" s="84">
        <f t="shared" si="36"/>
        <v>25</v>
      </c>
      <c r="E219" s="85">
        <f t="shared" si="37"/>
        <v>0</v>
      </c>
      <c r="F219" s="49">
        <f t="shared" si="44"/>
        <v>25</v>
      </c>
      <c r="G219" s="76">
        <f t="shared" si="38"/>
        <v>0</v>
      </c>
      <c r="H219" s="77">
        <f t="shared" si="39"/>
        <v>0</v>
      </c>
      <c r="I219" s="49">
        <f t="shared" si="42"/>
        <v>0</v>
      </c>
      <c r="J219" s="68">
        <f t="shared" si="40"/>
        <v>25</v>
      </c>
      <c r="K219" s="69">
        <f t="shared" si="41"/>
        <v>0</v>
      </c>
      <c r="L219" s="49">
        <f t="shared" si="43"/>
        <v>25</v>
      </c>
    </row>
    <row r="220" spans="1:12" ht="19.5" thickTop="1" x14ac:dyDescent="0.15">
      <c r="C220" s="46" t="s">
        <v>204</v>
      </c>
      <c r="D220" s="92">
        <f>SUM(D214:D219)</f>
        <v>12574</v>
      </c>
      <c r="E220" s="93">
        <f>SUM(E214:E219)</f>
        <v>11025</v>
      </c>
      <c r="F220" s="51">
        <f>D220-E220</f>
        <v>1549</v>
      </c>
      <c r="G220" s="90">
        <f>SUM(G214:G219)</f>
        <v>2822</v>
      </c>
      <c r="H220" s="91">
        <f>SUM(H214:H219)</f>
        <v>2625</v>
      </c>
      <c r="I220" s="51">
        <f>G220-H220</f>
        <v>197</v>
      </c>
      <c r="J220" s="88">
        <f>SUM(J214:J219)</f>
        <v>15396</v>
      </c>
      <c r="K220" s="89">
        <f>SUM(K214:K219)</f>
        <v>13650</v>
      </c>
      <c r="L220" s="51">
        <f>J220-K220</f>
        <v>1746</v>
      </c>
    </row>
  </sheetData>
  <autoFilter ref="A2:L2" xr:uid="{B4EC5DDE-EDB6-42D6-8071-E441A514052C}"/>
  <mergeCells count="7">
    <mergeCell ref="D1:F1"/>
    <mergeCell ref="G1:I1"/>
    <mergeCell ref="J1:L1"/>
    <mergeCell ref="C212:C213"/>
    <mergeCell ref="D212:F212"/>
    <mergeCell ref="G212:I212"/>
    <mergeCell ref="J212:L212"/>
  </mergeCells>
  <phoneticPr fontId="1"/>
  <conditionalFormatting sqref="A210:A1048576 A1:A2">
    <cfRule type="duplicateValues" dxfId="0" priority="10"/>
  </conditionalFormatting>
  <pageMargins left="0.70866141732283472" right="0.70866141732283472" top="0.74803149606299213" bottom="0.74803149606299213" header="0.31496062992125984" footer="0.31496062992125984"/>
  <pageSetup paperSize="9" scale="64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4279B-0E98-494A-8AFE-BADD07D34847}">
  <sheetPr>
    <tabColor rgb="FFFFC000"/>
    <pageSetUpPr fitToPage="1"/>
  </sheetPr>
  <dimension ref="A1:O205"/>
  <sheetViews>
    <sheetView showGridLines="0" view="pageBreakPreview" zoomScale="85" zoomScaleNormal="70" zoomScaleSheetLayoutView="85" workbookViewId="0">
      <pane ySplit="3" topLeftCell="A4" activePane="bottomLeft" state="frozen"/>
      <selection activeCell="M1" sqref="M1:N1048576"/>
      <selection pane="bottomLeft" activeCell="A2" sqref="A2"/>
    </sheetView>
  </sheetViews>
  <sheetFormatPr defaultRowHeight="18.75" x14ac:dyDescent="0.15"/>
  <cols>
    <col min="1" max="1" width="9.75" style="1" customWidth="1"/>
    <col min="2" max="2" width="37.25" style="1" customWidth="1"/>
    <col min="3" max="3" width="14.375" style="1" customWidth="1"/>
    <col min="4" max="12" width="8.875" style="1" customWidth="1"/>
    <col min="13" max="14" width="9" style="1"/>
    <col min="15" max="15" width="9" style="392" customWidth="1"/>
    <col min="16" max="16384" width="9" style="1"/>
  </cols>
  <sheetData>
    <row r="1" spans="1:15" x14ac:dyDescent="0.15">
      <c r="A1" s="1" t="s">
        <v>206</v>
      </c>
      <c r="D1" s="417" t="s">
        <v>137</v>
      </c>
      <c r="E1" s="417"/>
      <c r="F1" s="417"/>
      <c r="G1" s="415" t="s">
        <v>138</v>
      </c>
      <c r="H1" s="415"/>
      <c r="I1" s="415"/>
      <c r="J1" s="418" t="s">
        <v>139</v>
      </c>
      <c r="K1" s="419"/>
      <c r="L1" s="420"/>
    </row>
    <row r="2" spans="1:15" x14ac:dyDescent="0.15">
      <c r="A2" s="311" t="s">
        <v>129</v>
      </c>
      <c r="B2" s="23" t="s">
        <v>130</v>
      </c>
      <c r="C2" s="311" t="s">
        <v>131</v>
      </c>
      <c r="D2" s="312" t="s">
        <v>136</v>
      </c>
      <c r="E2" s="313" t="s">
        <v>846</v>
      </c>
      <c r="F2" s="316" t="s">
        <v>847</v>
      </c>
      <c r="G2" s="6" t="s">
        <v>136</v>
      </c>
      <c r="H2" s="7" t="s">
        <v>846</v>
      </c>
      <c r="I2" s="316" t="s">
        <v>847</v>
      </c>
      <c r="J2" s="314" t="s">
        <v>136</v>
      </c>
      <c r="K2" s="315" t="s">
        <v>846</v>
      </c>
      <c r="L2" s="316" t="s">
        <v>847</v>
      </c>
    </row>
    <row r="3" spans="1:15" s="223" customFormat="1" x14ac:dyDescent="0.15">
      <c r="A3" s="253" t="s">
        <v>567</v>
      </c>
      <c r="B3" s="253" t="s">
        <v>66</v>
      </c>
      <c r="C3" s="253" t="s">
        <v>360</v>
      </c>
      <c r="D3" s="54">
        <v>7</v>
      </c>
      <c r="E3" s="55">
        <v>6</v>
      </c>
      <c r="F3" s="13">
        <f>D3-E3</f>
        <v>1</v>
      </c>
      <c r="G3" s="233">
        <v>0</v>
      </c>
      <c r="H3" s="234">
        <v>0</v>
      </c>
      <c r="I3" s="13">
        <f>G3-H3</f>
        <v>0</v>
      </c>
      <c r="J3" s="58">
        <f>D3+G3</f>
        <v>7</v>
      </c>
      <c r="K3" s="59">
        <f t="shared" ref="K3" si="0">E3+H3</f>
        <v>6</v>
      </c>
      <c r="L3" s="13">
        <f t="shared" ref="L3" si="1">J3-K3</f>
        <v>1</v>
      </c>
      <c r="O3" s="392" t="str">
        <f>B3&amp;C3</f>
        <v>三田市民病院高度急性期</v>
      </c>
    </row>
    <row r="4" spans="1:15" x14ac:dyDescent="0.15">
      <c r="A4" s="25" t="s">
        <v>578</v>
      </c>
      <c r="B4" s="25" t="s">
        <v>281</v>
      </c>
      <c r="C4" s="25" t="s">
        <v>360</v>
      </c>
      <c r="D4" s="11">
        <v>8</v>
      </c>
      <c r="E4" s="12">
        <v>8</v>
      </c>
      <c r="F4" s="13">
        <f t="shared" ref="F4:F57" si="2">D4-E4</f>
        <v>0</v>
      </c>
      <c r="G4" s="19">
        <v>0</v>
      </c>
      <c r="H4" s="20">
        <v>0</v>
      </c>
      <c r="I4" s="13">
        <f t="shared" ref="I4:I57" si="3">G4-H4</f>
        <v>0</v>
      </c>
      <c r="J4" s="58">
        <f t="shared" ref="J4:J57" si="4">D4+G4</f>
        <v>8</v>
      </c>
      <c r="K4" s="59">
        <f t="shared" ref="K4:K57" si="5">E4+H4</f>
        <v>8</v>
      </c>
      <c r="L4" s="13">
        <f t="shared" ref="L4:L57" si="6">J4-K4</f>
        <v>0</v>
      </c>
      <c r="O4" s="392" t="str">
        <f t="shared" ref="O4:O67" si="7">B4&amp;C4</f>
        <v>医療法人回生会宝塚病院高度急性期</v>
      </c>
    </row>
    <row r="5" spans="1:15" x14ac:dyDescent="0.15">
      <c r="A5" s="25" t="s">
        <v>582</v>
      </c>
      <c r="B5" s="25" t="s">
        <v>69</v>
      </c>
      <c r="C5" s="25" t="s">
        <v>360</v>
      </c>
      <c r="D5" s="11">
        <v>8</v>
      </c>
      <c r="E5" s="12">
        <v>8</v>
      </c>
      <c r="F5" s="13">
        <f t="shared" si="2"/>
        <v>0</v>
      </c>
      <c r="G5" s="19">
        <v>0</v>
      </c>
      <c r="H5" s="20">
        <v>0</v>
      </c>
      <c r="I5" s="13">
        <f t="shared" si="3"/>
        <v>0</v>
      </c>
      <c r="J5" s="58">
        <f t="shared" si="4"/>
        <v>8</v>
      </c>
      <c r="K5" s="59">
        <f t="shared" si="5"/>
        <v>8</v>
      </c>
      <c r="L5" s="13">
        <f t="shared" si="6"/>
        <v>0</v>
      </c>
      <c r="O5" s="392" t="str">
        <f t="shared" si="7"/>
        <v>東宝塚さとう病院高度急性期</v>
      </c>
    </row>
    <row r="6" spans="1:15" x14ac:dyDescent="0.15">
      <c r="A6" s="25" t="s">
        <v>583</v>
      </c>
      <c r="B6" s="25" t="s">
        <v>70</v>
      </c>
      <c r="C6" s="25" t="s">
        <v>360</v>
      </c>
      <c r="D6" s="27">
        <v>68</v>
      </c>
      <c r="E6" s="12">
        <v>66</v>
      </c>
      <c r="F6" s="13">
        <f t="shared" si="2"/>
        <v>2</v>
      </c>
      <c r="G6" s="19">
        <v>0</v>
      </c>
      <c r="H6" s="20">
        <v>0</v>
      </c>
      <c r="I6" s="13">
        <f t="shared" si="3"/>
        <v>0</v>
      </c>
      <c r="J6" s="58">
        <f t="shared" si="4"/>
        <v>68</v>
      </c>
      <c r="K6" s="59">
        <f t="shared" si="5"/>
        <v>66</v>
      </c>
      <c r="L6" s="13">
        <f t="shared" si="6"/>
        <v>2</v>
      </c>
      <c r="O6" s="392" t="str">
        <f t="shared" si="7"/>
        <v>宝塚市立病院高度急性期</v>
      </c>
    </row>
    <row r="7" spans="1:15" x14ac:dyDescent="0.15">
      <c r="A7" s="25" t="s">
        <v>585</v>
      </c>
      <c r="B7" s="25" t="s">
        <v>71</v>
      </c>
      <c r="C7" s="25" t="s">
        <v>360</v>
      </c>
      <c r="D7" s="27">
        <v>88</v>
      </c>
      <c r="E7" s="12">
        <v>87</v>
      </c>
      <c r="F7" s="13">
        <f t="shared" si="2"/>
        <v>1</v>
      </c>
      <c r="G7" s="19">
        <v>0</v>
      </c>
      <c r="H7" s="20">
        <v>0</v>
      </c>
      <c r="I7" s="13">
        <f t="shared" si="3"/>
        <v>0</v>
      </c>
      <c r="J7" s="58">
        <f t="shared" si="4"/>
        <v>88</v>
      </c>
      <c r="K7" s="59">
        <f t="shared" si="5"/>
        <v>87</v>
      </c>
      <c r="L7" s="13">
        <f t="shared" si="6"/>
        <v>1</v>
      </c>
      <c r="O7" s="392" t="str">
        <f t="shared" si="7"/>
        <v>市立伊丹病院高度急性期</v>
      </c>
    </row>
    <row r="8" spans="1:15" x14ac:dyDescent="0.15">
      <c r="A8" s="25" t="s">
        <v>593</v>
      </c>
      <c r="B8" s="25" t="s">
        <v>594</v>
      </c>
      <c r="C8" s="25" t="s">
        <v>360</v>
      </c>
      <c r="D8" s="27">
        <v>4</v>
      </c>
      <c r="E8" s="12">
        <v>4</v>
      </c>
      <c r="F8" s="13">
        <f t="shared" si="2"/>
        <v>0</v>
      </c>
      <c r="G8" s="19">
        <v>0</v>
      </c>
      <c r="H8" s="20">
        <v>0</v>
      </c>
      <c r="I8" s="13">
        <f t="shared" si="3"/>
        <v>0</v>
      </c>
      <c r="J8" s="58">
        <f t="shared" si="4"/>
        <v>4</v>
      </c>
      <c r="K8" s="59">
        <f t="shared" si="5"/>
        <v>4</v>
      </c>
      <c r="L8" s="13">
        <f t="shared" si="6"/>
        <v>0</v>
      </c>
      <c r="O8" s="392" t="str">
        <f t="shared" si="7"/>
        <v>公立学校共済組合 近畿中央病院高度急性期</v>
      </c>
    </row>
    <row r="9" spans="1:15" x14ac:dyDescent="0.15">
      <c r="A9" s="25" t="s">
        <v>919</v>
      </c>
      <c r="B9" s="25" t="s">
        <v>920</v>
      </c>
      <c r="C9" s="25" t="s">
        <v>360</v>
      </c>
      <c r="D9" s="27">
        <v>12</v>
      </c>
      <c r="E9" s="12">
        <v>8</v>
      </c>
      <c r="F9" s="13">
        <f t="shared" si="2"/>
        <v>4</v>
      </c>
      <c r="G9" s="19">
        <v>0</v>
      </c>
      <c r="H9" s="20">
        <v>0</v>
      </c>
      <c r="I9" s="13">
        <f t="shared" si="3"/>
        <v>0</v>
      </c>
      <c r="J9" s="58">
        <f t="shared" si="4"/>
        <v>12</v>
      </c>
      <c r="K9" s="59">
        <f t="shared" si="5"/>
        <v>8</v>
      </c>
      <c r="L9" s="13">
        <f t="shared" si="6"/>
        <v>4</v>
      </c>
      <c r="O9" s="392" t="str">
        <f t="shared" si="7"/>
        <v>笹生病院高度急性期</v>
      </c>
    </row>
    <row r="10" spans="1:15" x14ac:dyDescent="0.15">
      <c r="A10" s="25" t="s">
        <v>619</v>
      </c>
      <c r="B10" s="25" t="s">
        <v>75</v>
      </c>
      <c r="C10" s="25" t="s">
        <v>360</v>
      </c>
      <c r="D10" s="324">
        <v>831</v>
      </c>
      <c r="E10" s="12">
        <v>797</v>
      </c>
      <c r="F10" s="13">
        <f t="shared" si="2"/>
        <v>34</v>
      </c>
      <c r="G10" s="19">
        <v>0</v>
      </c>
      <c r="H10" s="20">
        <v>0</v>
      </c>
      <c r="I10" s="13">
        <f t="shared" si="3"/>
        <v>0</v>
      </c>
      <c r="J10" s="58">
        <f t="shared" si="4"/>
        <v>831</v>
      </c>
      <c r="K10" s="59">
        <f t="shared" si="5"/>
        <v>797</v>
      </c>
      <c r="L10" s="13">
        <f t="shared" si="6"/>
        <v>34</v>
      </c>
      <c r="O10" s="392" t="str">
        <f t="shared" si="7"/>
        <v>兵庫医科大学病院高度急性期</v>
      </c>
    </row>
    <row r="11" spans="1:15" x14ac:dyDescent="0.15">
      <c r="A11" s="25" t="s">
        <v>620</v>
      </c>
      <c r="B11" s="25" t="s">
        <v>289</v>
      </c>
      <c r="C11" s="25" t="s">
        <v>360</v>
      </c>
      <c r="D11" s="27">
        <v>119</v>
      </c>
      <c r="E11" s="12">
        <v>113</v>
      </c>
      <c r="F11" s="13">
        <f t="shared" si="2"/>
        <v>6</v>
      </c>
      <c r="G11" s="19">
        <v>0</v>
      </c>
      <c r="H11" s="20">
        <v>0</v>
      </c>
      <c r="I11" s="13">
        <f t="shared" si="3"/>
        <v>0</v>
      </c>
      <c r="J11" s="58">
        <f t="shared" si="4"/>
        <v>119</v>
      </c>
      <c r="K11" s="59">
        <f t="shared" si="5"/>
        <v>113</v>
      </c>
      <c r="L11" s="13">
        <f t="shared" si="6"/>
        <v>6</v>
      </c>
      <c r="O11" s="392" t="str">
        <f t="shared" si="7"/>
        <v>西宮協立脳神経外科病院高度急性期</v>
      </c>
    </row>
    <row r="12" spans="1:15" x14ac:dyDescent="0.15">
      <c r="A12" s="25" t="s">
        <v>621</v>
      </c>
      <c r="B12" s="25" t="s">
        <v>622</v>
      </c>
      <c r="C12" s="25" t="s">
        <v>360</v>
      </c>
      <c r="D12" s="27">
        <v>8</v>
      </c>
      <c r="E12" s="12">
        <v>8</v>
      </c>
      <c r="F12" s="13">
        <f t="shared" si="2"/>
        <v>0</v>
      </c>
      <c r="G12" s="19">
        <v>0</v>
      </c>
      <c r="H12" s="20">
        <v>0</v>
      </c>
      <c r="I12" s="13">
        <f t="shared" si="3"/>
        <v>0</v>
      </c>
      <c r="J12" s="58">
        <f t="shared" si="4"/>
        <v>8</v>
      </c>
      <c r="K12" s="59">
        <f t="shared" si="5"/>
        <v>8</v>
      </c>
      <c r="L12" s="13">
        <f t="shared" si="6"/>
        <v>0</v>
      </c>
      <c r="O12" s="392" t="str">
        <f t="shared" si="7"/>
        <v>社会医療法人渡邊高記念会 西宮渡辺病院高度急性期</v>
      </c>
    </row>
    <row r="13" spans="1:15" x14ac:dyDescent="0.15">
      <c r="A13" s="25" t="s">
        <v>624</v>
      </c>
      <c r="B13" s="25" t="s">
        <v>625</v>
      </c>
      <c r="C13" s="25" t="s">
        <v>360</v>
      </c>
      <c r="D13" s="27">
        <v>112</v>
      </c>
      <c r="E13" s="12">
        <v>108</v>
      </c>
      <c r="F13" s="13">
        <f t="shared" si="2"/>
        <v>4</v>
      </c>
      <c r="G13" s="19">
        <v>0</v>
      </c>
      <c r="H13" s="20">
        <v>0</v>
      </c>
      <c r="I13" s="13">
        <f t="shared" si="3"/>
        <v>0</v>
      </c>
      <c r="J13" s="58">
        <f t="shared" si="4"/>
        <v>112</v>
      </c>
      <c r="K13" s="59">
        <f t="shared" si="5"/>
        <v>108</v>
      </c>
      <c r="L13" s="13">
        <f t="shared" si="6"/>
        <v>4</v>
      </c>
      <c r="O13" s="392" t="str">
        <f t="shared" si="7"/>
        <v>社会医療法人渡邊高記念会 西宮渡辺心臓脳・血管センター高度急性期</v>
      </c>
    </row>
    <row r="14" spans="1:15" x14ac:dyDescent="0.15">
      <c r="A14" s="25" t="s">
        <v>636</v>
      </c>
      <c r="B14" s="25" t="s">
        <v>77</v>
      </c>
      <c r="C14" s="25" t="s">
        <v>360</v>
      </c>
      <c r="D14" s="27">
        <v>6</v>
      </c>
      <c r="E14" s="12">
        <v>6</v>
      </c>
      <c r="F14" s="13">
        <f t="shared" si="2"/>
        <v>0</v>
      </c>
      <c r="G14" s="19">
        <v>0</v>
      </c>
      <c r="H14" s="20">
        <v>0</v>
      </c>
      <c r="I14" s="13">
        <f t="shared" si="3"/>
        <v>0</v>
      </c>
      <c r="J14" s="58">
        <f t="shared" si="4"/>
        <v>6</v>
      </c>
      <c r="K14" s="59">
        <f t="shared" si="5"/>
        <v>6</v>
      </c>
      <c r="L14" s="13">
        <f t="shared" si="6"/>
        <v>0</v>
      </c>
      <c r="O14" s="392" t="str">
        <f t="shared" si="7"/>
        <v>明和病院高度急性期</v>
      </c>
    </row>
    <row r="15" spans="1:15" x14ac:dyDescent="0.15">
      <c r="A15" s="25" t="s">
        <v>644</v>
      </c>
      <c r="B15" s="25" t="s">
        <v>82</v>
      </c>
      <c r="C15" s="25" t="s">
        <v>360</v>
      </c>
      <c r="D15" s="27">
        <v>23</v>
      </c>
      <c r="E15" s="12">
        <v>23</v>
      </c>
      <c r="F15" s="13">
        <f t="shared" si="2"/>
        <v>0</v>
      </c>
      <c r="G15" s="19">
        <v>0</v>
      </c>
      <c r="H15" s="20">
        <v>0</v>
      </c>
      <c r="I15" s="13">
        <f t="shared" si="3"/>
        <v>0</v>
      </c>
      <c r="J15" s="58">
        <f t="shared" si="4"/>
        <v>23</v>
      </c>
      <c r="K15" s="59">
        <f t="shared" si="5"/>
        <v>23</v>
      </c>
      <c r="L15" s="13">
        <f t="shared" si="6"/>
        <v>0</v>
      </c>
      <c r="O15" s="392" t="str">
        <f t="shared" si="7"/>
        <v>兵庫県立西宮病院高度急性期</v>
      </c>
    </row>
    <row r="16" spans="1:15" x14ac:dyDescent="0.15">
      <c r="A16" s="25" t="s">
        <v>663</v>
      </c>
      <c r="B16" s="25" t="s">
        <v>90</v>
      </c>
      <c r="C16" s="25" t="s">
        <v>360</v>
      </c>
      <c r="D16" s="27">
        <v>714</v>
      </c>
      <c r="E16" s="12">
        <v>679</v>
      </c>
      <c r="F16" s="13">
        <f t="shared" si="2"/>
        <v>35</v>
      </c>
      <c r="G16" s="19">
        <v>0</v>
      </c>
      <c r="H16" s="20">
        <v>0</v>
      </c>
      <c r="I16" s="13">
        <f t="shared" si="3"/>
        <v>0</v>
      </c>
      <c r="J16" s="58">
        <f t="shared" si="4"/>
        <v>714</v>
      </c>
      <c r="K16" s="59">
        <f t="shared" si="5"/>
        <v>679</v>
      </c>
      <c r="L16" s="13">
        <f t="shared" si="6"/>
        <v>35</v>
      </c>
      <c r="O16" s="392" t="str">
        <f t="shared" si="7"/>
        <v>兵庫県立尼崎総合医療センター高度急性期</v>
      </c>
    </row>
    <row r="17" spans="1:15" x14ac:dyDescent="0.15">
      <c r="A17" s="25" t="s">
        <v>664</v>
      </c>
      <c r="B17" s="25" t="s">
        <v>665</v>
      </c>
      <c r="C17" s="25" t="s">
        <v>360</v>
      </c>
      <c r="D17" s="27">
        <v>6</v>
      </c>
      <c r="E17" s="12">
        <v>6</v>
      </c>
      <c r="F17" s="13">
        <f t="shared" si="2"/>
        <v>0</v>
      </c>
      <c r="G17" s="19">
        <v>0</v>
      </c>
      <c r="H17" s="20">
        <v>0</v>
      </c>
      <c r="I17" s="13">
        <f t="shared" si="3"/>
        <v>0</v>
      </c>
      <c r="J17" s="58">
        <f t="shared" si="4"/>
        <v>6</v>
      </c>
      <c r="K17" s="59">
        <f t="shared" si="5"/>
        <v>6</v>
      </c>
      <c r="L17" s="13">
        <f t="shared" si="6"/>
        <v>0</v>
      </c>
      <c r="O17" s="392" t="str">
        <f t="shared" si="7"/>
        <v>社会医療法人中央会 尼崎中央病院高度急性期</v>
      </c>
    </row>
    <row r="18" spans="1:15" x14ac:dyDescent="0.15">
      <c r="A18" s="25" t="s">
        <v>668</v>
      </c>
      <c r="B18" s="25" t="s">
        <v>91</v>
      </c>
      <c r="C18" s="25" t="s">
        <v>360</v>
      </c>
      <c r="D18" s="324">
        <v>642</v>
      </c>
      <c r="E18" s="12">
        <v>573</v>
      </c>
      <c r="F18" s="13">
        <f t="shared" si="2"/>
        <v>69</v>
      </c>
      <c r="G18" s="19">
        <v>0</v>
      </c>
      <c r="H18" s="20">
        <v>0</v>
      </c>
      <c r="I18" s="13">
        <f t="shared" si="3"/>
        <v>0</v>
      </c>
      <c r="J18" s="58">
        <f t="shared" si="4"/>
        <v>642</v>
      </c>
      <c r="K18" s="59">
        <f t="shared" si="5"/>
        <v>573</v>
      </c>
      <c r="L18" s="13">
        <f t="shared" si="6"/>
        <v>69</v>
      </c>
      <c r="O18" s="392" t="str">
        <f t="shared" si="7"/>
        <v>独立行政法人労働者健康安全機構関西労災病院高度急性期</v>
      </c>
    </row>
    <row r="19" spans="1:15" x14ac:dyDescent="0.15">
      <c r="A19" s="25" t="s">
        <v>559</v>
      </c>
      <c r="B19" s="25" t="s">
        <v>560</v>
      </c>
      <c r="C19" s="25" t="s">
        <v>367</v>
      </c>
      <c r="D19" s="27">
        <v>55</v>
      </c>
      <c r="E19" s="12">
        <v>46</v>
      </c>
      <c r="F19" s="13">
        <f t="shared" si="2"/>
        <v>9</v>
      </c>
      <c r="G19" s="19">
        <v>0</v>
      </c>
      <c r="H19" s="20">
        <v>0</v>
      </c>
      <c r="I19" s="13">
        <f t="shared" si="3"/>
        <v>0</v>
      </c>
      <c r="J19" s="58">
        <f t="shared" si="4"/>
        <v>55</v>
      </c>
      <c r="K19" s="59">
        <f t="shared" si="5"/>
        <v>46</v>
      </c>
      <c r="L19" s="13">
        <f t="shared" si="6"/>
        <v>9</v>
      </c>
      <c r="O19" s="392" t="str">
        <f t="shared" si="7"/>
        <v>医療法人社団尚仁会 平島病院急性期</v>
      </c>
    </row>
    <row r="20" spans="1:15" x14ac:dyDescent="0.15">
      <c r="A20" s="25" t="s">
        <v>565</v>
      </c>
      <c r="B20" s="25" t="s">
        <v>64</v>
      </c>
      <c r="C20" s="25" t="s">
        <v>367</v>
      </c>
      <c r="D20" s="27">
        <v>100</v>
      </c>
      <c r="E20" s="12">
        <v>100</v>
      </c>
      <c r="F20" s="13">
        <f t="shared" si="2"/>
        <v>0</v>
      </c>
      <c r="G20" s="19">
        <v>0</v>
      </c>
      <c r="H20" s="20">
        <v>0</v>
      </c>
      <c r="I20" s="13">
        <f t="shared" si="3"/>
        <v>0</v>
      </c>
      <c r="J20" s="58">
        <f t="shared" si="4"/>
        <v>100</v>
      </c>
      <c r="K20" s="59">
        <f t="shared" si="5"/>
        <v>100</v>
      </c>
      <c r="L20" s="13">
        <f t="shared" si="6"/>
        <v>0</v>
      </c>
      <c r="O20" s="392" t="str">
        <f t="shared" si="7"/>
        <v>独立行政法人国立病院機構兵庫中央病院急性期</v>
      </c>
    </row>
    <row r="21" spans="1:15" x14ac:dyDescent="0.15">
      <c r="A21" s="25" t="s">
        <v>567</v>
      </c>
      <c r="B21" s="25" t="s">
        <v>66</v>
      </c>
      <c r="C21" s="25" t="s">
        <v>367</v>
      </c>
      <c r="D21" s="27">
        <v>243</v>
      </c>
      <c r="E21" s="12">
        <v>236</v>
      </c>
      <c r="F21" s="13">
        <f t="shared" si="2"/>
        <v>7</v>
      </c>
      <c r="G21" s="19">
        <v>0</v>
      </c>
      <c r="H21" s="20">
        <v>0</v>
      </c>
      <c r="I21" s="13">
        <f t="shared" si="3"/>
        <v>0</v>
      </c>
      <c r="J21" s="58">
        <f t="shared" si="4"/>
        <v>243</v>
      </c>
      <c r="K21" s="59">
        <f t="shared" si="5"/>
        <v>236</v>
      </c>
      <c r="L21" s="13">
        <f t="shared" si="6"/>
        <v>7</v>
      </c>
      <c r="O21" s="392" t="str">
        <f t="shared" si="7"/>
        <v>三田市民病院急性期</v>
      </c>
    </row>
    <row r="22" spans="1:15" x14ac:dyDescent="0.15">
      <c r="A22" s="25" t="s">
        <v>570</v>
      </c>
      <c r="B22" s="25" t="s">
        <v>571</v>
      </c>
      <c r="C22" s="25" t="s">
        <v>367</v>
      </c>
      <c r="D22" s="27">
        <v>199</v>
      </c>
      <c r="E22" s="12">
        <v>165</v>
      </c>
      <c r="F22" s="13">
        <f t="shared" si="2"/>
        <v>34</v>
      </c>
      <c r="G22" s="19">
        <v>0</v>
      </c>
      <c r="H22" s="20">
        <v>0</v>
      </c>
      <c r="I22" s="13">
        <f t="shared" si="3"/>
        <v>0</v>
      </c>
      <c r="J22" s="58">
        <f t="shared" si="4"/>
        <v>199</v>
      </c>
      <c r="K22" s="59">
        <f t="shared" si="5"/>
        <v>165</v>
      </c>
      <c r="L22" s="13">
        <f t="shared" si="6"/>
        <v>34</v>
      </c>
      <c r="O22" s="392" t="str">
        <f t="shared" si="7"/>
        <v>医療法人晋真会 ベリタス病院急性期</v>
      </c>
    </row>
    <row r="23" spans="1:15" x14ac:dyDescent="0.15">
      <c r="A23" s="25" t="s">
        <v>572</v>
      </c>
      <c r="B23" s="25" t="s">
        <v>573</v>
      </c>
      <c r="C23" s="25" t="s">
        <v>367</v>
      </c>
      <c r="D23" s="27">
        <v>12</v>
      </c>
      <c r="E23" s="12">
        <v>12</v>
      </c>
      <c r="F23" s="13">
        <f t="shared" si="2"/>
        <v>0</v>
      </c>
      <c r="G23" s="19">
        <v>0</v>
      </c>
      <c r="H23" s="20">
        <v>0</v>
      </c>
      <c r="I23" s="13">
        <f t="shared" si="3"/>
        <v>0</v>
      </c>
      <c r="J23" s="58">
        <f t="shared" si="4"/>
        <v>12</v>
      </c>
      <c r="K23" s="59">
        <f t="shared" si="5"/>
        <v>12</v>
      </c>
      <c r="L23" s="13">
        <f t="shared" si="6"/>
        <v>0</v>
      </c>
      <c r="O23" s="392" t="str">
        <f t="shared" si="7"/>
        <v>医療法人協和会 第二協立病院急性期</v>
      </c>
    </row>
    <row r="24" spans="1:15" x14ac:dyDescent="0.15">
      <c r="A24" s="25" t="s">
        <v>575</v>
      </c>
      <c r="B24" s="25" t="s">
        <v>280</v>
      </c>
      <c r="C24" s="25" t="s">
        <v>367</v>
      </c>
      <c r="D24" s="27">
        <v>155</v>
      </c>
      <c r="E24" s="12">
        <v>28</v>
      </c>
      <c r="F24" s="13">
        <f t="shared" si="2"/>
        <v>127</v>
      </c>
      <c r="G24" s="19">
        <v>0</v>
      </c>
      <c r="H24" s="20">
        <v>0</v>
      </c>
      <c r="I24" s="13">
        <f t="shared" si="3"/>
        <v>0</v>
      </c>
      <c r="J24" s="58">
        <f t="shared" si="4"/>
        <v>155</v>
      </c>
      <c r="K24" s="59">
        <f t="shared" si="5"/>
        <v>28</v>
      </c>
      <c r="L24" s="13">
        <f t="shared" si="6"/>
        <v>127</v>
      </c>
      <c r="O24" s="392" t="str">
        <f t="shared" si="7"/>
        <v>自衛隊阪神病院急性期</v>
      </c>
    </row>
    <row r="25" spans="1:15" x14ac:dyDescent="0.15">
      <c r="A25" s="25" t="s">
        <v>578</v>
      </c>
      <c r="B25" s="25" t="s">
        <v>281</v>
      </c>
      <c r="C25" s="25" t="s">
        <v>367</v>
      </c>
      <c r="D25" s="27">
        <v>123</v>
      </c>
      <c r="E25" s="12">
        <v>119</v>
      </c>
      <c r="F25" s="13">
        <f t="shared" si="2"/>
        <v>4</v>
      </c>
      <c r="G25" s="19">
        <v>0</v>
      </c>
      <c r="H25" s="20">
        <v>0</v>
      </c>
      <c r="I25" s="13">
        <f t="shared" si="3"/>
        <v>0</v>
      </c>
      <c r="J25" s="58">
        <f t="shared" si="4"/>
        <v>123</v>
      </c>
      <c r="K25" s="59">
        <f t="shared" si="5"/>
        <v>119</v>
      </c>
      <c r="L25" s="13">
        <f t="shared" si="6"/>
        <v>4</v>
      </c>
      <c r="O25" s="392" t="str">
        <f t="shared" si="7"/>
        <v>医療法人回生会宝塚病院急性期</v>
      </c>
    </row>
    <row r="26" spans="1:15" x14ac:dyDescent="0.15">
      <c r="A26" s="25" t="s">
        <v>580</v>
      </c>
      <c r="B26" s="25" t="s">
        <v>581</v>
      </c>
      <c r="C26" s="25" t="s">
        <v>367</v>
      </c>
      <c r="D26" s="27">
        <v>106</v>
      </c>
      <c r="E26" s="12">
        <v>96</v>
      </c>
      <c r="F26" s="13">
        <f t="shared" si="2"/>
        <v>10</v>
      </c>
      <c r="G26" s="19">
        <v>0</v>
      </c>
      <c r="H26" s="20">
        <v>0</v>
      </c>
      <c r="I26" s="13">
        <f t="shared" si="3"/>
        <v>0</v>
      </c>
      <c r="J26" s="58">
        <f t="shared" si="4"/>
        <v>106</v>
      </c>
      <c r="K26" s="59">
        <f t="shared" si="5"/>
        <v>96</v>
      </c>
      <c r="L26" s="13">
        <f t="shared" si="6"/>
        <v>10</v>
      </c>
      <c r="O26" s="392" t="str">
        <f t="shared" si="7"/>
        <v>医療法人尚和会 宝塚第一病院急性期</v>
      </c>
    </row>
    <row r="27" spans="1:15" x14ac:dyDescent="0.15">
      <c r="A27" s="25" t="s">
        <v>582</v>
      </c>
      <c r="B27" s="25" t="s">
        <v>69</v>
      </c>
      <c r="C27" s="25" t="s">
        <v>367</v>
      </c>
      <c r="D27" s="27">
        <v>110</v>
      </c>
      <c r="E27" s="12">
        <v>96</v>
      </c>
      <c r="F27" s="13">
        <f t="shared" si="2"/>
        <v>14</v>
      </c>
      <c r="G27" s="19">
        <v>0</v>
      </c>
      <c r="H27" s="20">
        <v>0</v>
      </c>
      <c r="I27" s="13">
        <f t="shared" si="3"/>
        <v>0</v>
      </c>
      <c r="J27" s="58">
        <f t="shared" si="4"/>
        <v>110</v>
      </c>
      <c r="K27" s="59">
        <f t="shared" si="5"/>
        <v>96</v>
      </c>
      <c r="L27" s="13">
        <f t="shared" si="6"/>
        <v>14</v>
      </c>
      <c r="O27" s="392" t="str">
        <f t="shared" si="7"/>
        <v>東宝塚さとう病院急性期</v>
      </c>
    </row>
    <row r="28" spans="1:15" x14ac:dyDescent="0.15">
      <c r="A28" s="25" t="s">
        <v>583</v>
      </c>
      <c r="B28" s="25" t="s">
        <v>70</v>
      </c>
      <c r="C28" s="25" t="s">
        <v>367</v>
      </c>
      <c r="D28" s="27">
        <v>325</v>
      </c>
      <c r="E28" s="12">
        <v>315</v>
      </c>
      <c r="F28" s="13">
        <f t="shared" si="2"/>
        <v>10</v>
      </c>
      <c r="G28" s="19">
        <v>0</v>
      </c>
      <c r="H28" s="20">
        <v>0</v>
      </c>
      <c r="I28" s="13">
        <f t="shared" si="3"/>
        <v>0</v>
      </c>
      <c r="J28" s="58">
        <f t="shared" si="4"/>
        <v>325</v>
      </c>
      <c r="K28" s="59">
        <f t="shared" si="5"/>
        <v>315</v>
      </c>
      <c r="L28" s="13">
        <f t="shared" si="6"/>
        <v>10</v>
      </c>
      <c r="O28" s="392" t="str">
        <f t="shared" si="7"/>
        <v>宝塚市立病院急性期</v>
      </c>
    </row>
    <row r="29" spans="1:15" x14ac:dyDescent="0.15">
      <c r="A29" s="25" t="s">
        <v>584</v>
      </c>
      <c r="B29" s="25" t="s">
        <v>282</v>
      </c>
      <c r="C29" s="25" t="s">
        <v>367</v>
      </c>
      <c r="D29" s="27">
        <v>55</v>
      </c>
      <c r="E29" s="12">
        <v>40</v>
      </c>
      <c r="F29" s="13">
        <f t="shared" si="2"/>
        <v>15</v>
      </c>
      <c r="G29" s="19">
        <v>0</v>
      </c>
      <c r="H29" s="20">
        <v>0</v>
      </c>
      <c r="I29" s="13">
        <f t="shared" si="3"/>
        <v>0</v>
      </c>
      <c r="J29" s="58">
        <f t="shared" si="4"/>
        <v>55</v>
      </c>
      <c r="K29" s="59">
        <f t="shared" si="5"/>
        <v>40</v>
      </c>
      <c r="L29" s="13">
        <f t="shared" si="6"/>
        <v>15</v>
      </c>
      <c r="O29" s="392" t="str">
        <f t="shared" si="7"/>
        <v>こだま病院急性期</v>
      </c>
    </row>
    <row r="30" spans="1:15" x14ac:dyDescent="0.15">
      <c r="A30" s="25" t="s">
        <v>585</v>
      </c>
      <c r="B30" s="25" t="s">
        <v>71</v>
      </c>
      <c r="C30" s="25" t="s">
        <v>367</v>
      </c>
      <c r="D30" s="27">
        <v>317</v>
      </c>
      <c r="E30" s="12">
        <v>309</v>
      </c>
      <c r="F30" s="13">
        <f t="shared" si="2"/>
        <v>8</v>
      </c>
      <c r="G30" s="19">
        <v>0</v>
      </c>
      <c r="H30" s="20">
        <v>0</v>
      </c>
      <c r="I30" s="13">
        <f t="shared" si="3"/>
        <v>0</v>
      </c>
      <c r="J30" s="58">
        <f t="shared" si="4"/>
        <v>317</v>
      </c>
      <c r="K30" s="59">
        <f t="shared" si="5"/>
        <v>309</v>
      </c>
      <c r="L30" s="13">
        <f t="shared" si="6"/>
        <v>8</v>
      </c>
      <c r="O30" s="392" t="str">
        <f t="shared" si="7"/>
        <v>市立伊丹病院急性期</v>
      </c>
    </row>
    <row r="31" spans="1:15" x14ac:dyDescent="0.15">
      <c r="A31" s="25" t="s">
        <v>586</v>
      </c>
      <c r="B31" s="25" t="s">
        <v>587</v>
      </c>
      <c r="C31" s="25" t="s">
        <v>367</v>
      </c>
      <c r="D31" s="27">
        <v>54</v>
      </c>
      <c r="E31" s="12">
        <v>47</v>
      </c>
      <c r="F31" s="13">
        <f t="shared" si="2"/>
        <v>7</v>
      </c>
      <c r="G31" s="19">
        <v>0</v>
      </c>
      <c r="H31" s="20">
        <v>0</v>
      </c>
      <c r="I31" s="13">
        <f t="shared" si="3"/>
        <v>0</v>
      </c>
      <c r="J31" s="58">
        <f t="shared" si="4"/>
        <v>54</v>
      </c>
      <c r="K31" s="59">
        <f t="shared" si="5"/>
        <v>47</v>
      </c>
      <c r="L31" s="13">
        <f t="shared" si="6"/>
        <v>7</v>
      </c>
      <c r="O31" s="392" t="str">
        <f t="shared" si="7"/>
        <v>医療法人祐生会 祐生病院急性期</v>
      </c>
    </row>
    <row r="32" spans="1:15" x14ac:dyDescent="0.15">
      <c r="A32" s="25" t="s">
        <v>593</v>
      </c>
      <c r="B32" s="25" t="s">
        <v>594</v>
      </c>
      <c r="C32" s="25" t="s">
        <v>367</v>
      </c>
      <c r="D32" s="27">
        <v>394</v>
      </c>
      <c r="E32" s="12">
        <v>320</v>
      </c>
      <c r="F32" s="13">
        <f t="shared" si="2"/>
        <v>74</v>
      </c>
      <c r="G32" s="19">
        <v>0</v>
      </c>
      <c r="H32" s="20">
        <v>0</v>
      </c>
      <c r="I32" s="13">
        <f t="shared" si="3"/>
        <v>0</v>
      </c>
      <c r="J32" s="58">
        <f t="shared" si="4"/>
        <v>394</v>
      </c>
      <c r="K32" s="59">
        <f t="shared" si="5"/>
        <v>320</v>
      </c>
      <c r="L32" s="13">
        <f t="shared" si="6"/>
        <v>74</v>
      </c>
      <c r="O32" s="392" t="str">
        <f t="shared" si="7"/>
        <v>公立学校共済組合 近畿中央病院急性期</v>
      </c>
    </row>
    <row r="33" spans="1:15" x14ac:dyDescent="0.15">
      <c r="A33" s="25" t="s">
        <v>599</v>
      </c>
      <c r="B33" s="25" t="s">
        <v>283</v>
      </c>
      <c r="C33" s="25" t="s">
        <v>367</v>
      </c>
      <c r="D33" s="27">
        <v>40</v>
      </c>
      <c r="E33" s="12">
        <v>40</v>
      </c>
      <c r="F33" s="13">
        <f t="shared" si="2"/>
        <v>0</v>
      </c>
      <c r="G33" s="19">
        <v>0</v>
      </c>
      <c r="H33" s="20">
        <v>0</v>
      </c>
      <c r="I33" s="13">
        <f t="shared" si="3"/>
        <v>0</v>
      </c>
      <c r="J33" s="58">
        <f t="shared" si="4"/>
        <v>40</v>
      </c>
      <c r="K33" s="59">
        <f t="shared" si="5"/>
        <v>40</v>
      </c>
      <c r="L33" s="13">
        <f t="shared" si="6"/>
        <v>0</v>
      </c>
      <c r="O33" s="392" t="str">
        <f t="shared" si="7"/>
        <v>伊丹恒生脳神経外科病院急性期</v>
      </c>
    </row>
    <row r="34" spans="1:15" x14ac:dyDescent="0.15">
      <c r="A34" s="25" t="s">
        <v>615</v>
      </c>
      <c r="B34" s="25" t="s">
        <v>73</v>
      </c>
      <c r="C34" s="25" t="s">
        <v>367</v>
      </c>
      <c r="D34" s="27">
        <v>175</v>
      </c>
      <c r="E34" s="12">
        <v>157</v>
      </c>
      <c r="F34" s="13">
        <f t="shared" si="2"/>
        <v>18</v>
      </c>
      <c r="G34" s="19">
        <v>0</v>
      </c>
      <c r="H34" s="20">
        <v>0</v>
      </c>
      <c r="I34" s="13">
        <f t="shared" si="3"/>
        <v>0</v>
      </c>
      <c r="J34" s="58">
        <f t="shared" si="4"/>
        <v>175</v>
      </c>
      <c r="K34" s="59">
        <f t="shared" si="5"/>
        <v>157</v>
      </c>
      <c r="L34" s="13">
        <f t="shared" si="6"/>
        <v>18</v>
      </c>
      <c r="O34" s="392" t="str">
        <f t="shared" si="7"/>
        <v>市立芦屋病院急性期</v>
      </c>
    </row>
    <row r="35" spans="1:15" x14ac:dyDescent="0.15">
      <c r="A35" s="25" t="s">
        <v>616</v>
      </c>
      <c r="B35" s="25" t="s">
        <v>617</v>
      </c>
      <c r="C35" s="25" t="s">
        <v>367</v>
      </c>
      <c r="D35" s="27">
        <v>40</v>
      </c>
      <c r="E35" s="12">
        <v>37</v>
      </c>
      <c r="F35" s="13">
        <f t="shared" si="2"/>
        <v>3</v>
      </c>
      <c r="G35" s="19">
        <v>0</v>
      </c>
      <c r="H35" s="20">
        <v>0</v>
      </c>
      <c r="I35" s="13">
        <f t="shared" si="3"/>
        <v>0</v>
      </c>
      <c r="J35" s="58">
        <f t="shared" si="4"/>
        <v>40</v>
      </c>
      <c r="K35" s="59">
        <f t="shared" si="5"/>
        <v>37</v>
      </c>
      <c r="L35" s="13">
        <f t="shared" si="6"/>
        <v>3</v>
      </c>
      <c r="O35" s="392" t="str">
        <f t="shared" si="7"/>
        <v>医療法人昭圭会 南芦屋浜病院急性期</v>
      </c>
    </row>
    <row r="36" spans="1:15" x14ac:dyDescent="0.15">
      <c r="A36" s="25" t="s">
        <v>618</v>
      </c>
      <c r="B36" s="25" t="s">
        <v>74</v>
      </c>
      <c r="C36" s="25" t="s">
        <v>367</v>
      </c>
      <c r="D36" s="27">
        <v>71</v>
      </c>
      <c r="E36" s="12">
        <v>69</v>
      </c>
      <c r="F36" s="13">
        <f t="shared" si="2"/>
        <v>2</v>
      </c>
      <c r="G36" s="19">
        <v>0</v>
      </c>
      <c r="H36" s="20">
        <v>0</v>
      </c>
      <c r="I36" s="13">
        <f t="shared" si="3"/>
        <v>0</v>
      </c>
      <c r="J36" s="58">
        <f t="shared" si="4"/>
        <v>71</v>
      </c>
      <c r="K36" s="59">
        <f t="shared" si="5"/>
        <v>69</v>
      </c>
      <c r="L36" s="13">
        <f t="shared" si="6"/>
        <v>2</v>
      </c>
      <c r="O36" s="392" t="str">
        <f t="shared" si="7"/>
        <v>芦屋セントマリア病院急性期</v>
      </c>
    </row>
    <row r="37" spans="1:15" x14ac:dyDescent="0.15">
      <c r="A37" s="25" t="s">
        <v>919</v>
      </c>
      <c r="B37" s="25" t="s">
        <v>920</v>
      </c>
      <c r="C37" s="25" t="s">
        <v>367</v>
      </c>
      <c r="D37" s="27">
        <v>143</v>
      </c>
      <c r="E37" s="12">
        <v>124</v>
      </c>
      <c r="F37" s="13">
        <f t="shared" si="2"/>
        <v>19</v>
      </c>
      <c r="G37" s="19">
        <v>0</v>
      </c>
      <c r="H37" s="20">
        <v>0</v>
      </c>
      <c r="I37" s="13">
        <f t="shared" si="3"/>
        <v>0</v>
      </c>
      <c r="J37" s="58">
        <f t="shared" si="4"/>
        <v>143</v>
      </c>
      <c r="K37" s="59">
        <f t="shared" si="5"/>
        <v>124</v>
      </c>
      <c r="L37" s="13">
        <f t="shared" si="6"/>
        <v>19</v>
      </c>
      <c r="O37" s="392" t="str">
        <f t="shared" si="7"/>
        <v>笹生病院急性期</v>
      </c>
    </row>
    <row r="38" spans="1:15" x14ac:dyDescent="0.15">
      <c r="A38" s="25" t="s">
        <v>619</v>
      </c>
      <c r="B38" s="25" t="s">
        <v>75</v>
      </c>
      <c r="C38" s="25" t="s">
        <v>367</v>
      </c>
      <c r="D38" s="27">
        <v>45</v>
      </c>
      <c r="E38" s="12">
        <v>45</v>
      </c>
      <c r="F38" s="13">
        <f t="shared" si="2"/>
        <v>0</v>
      </c>
      <c r="G38" s="19">
        <v>0</v>
      </c>
      <c r="H38" s="20">
        <v>0</v>
      </c>
      <c r="I38" s="13">
        <f t="shared" si="3"/>
        <v>0</v>
      </c>
      <c r="J38" s="58">
        <f t="shared" si="4"/>
        <v>45</v>
      </c>
      <c r="K38" s="59">
        <f t="shared" si="5"/>
        <v>45</v>
      </c>
      <c r="L38" s="13">
        <f t="shared" si="6"/>
        <v>0</v>
      </c>
      <c r="O38" s="392" t="str">
        <f t="shared" si="7"/>
        <v>兵庫医科大学病院急性期</v>
      </c>
    </row>
    <row r="39" spans="1:15" x14ac:dyDescent="0.15">
      <c r="A39" s="25" t="s">
        <v>621</v>
      </c>
      <c r="B39" s="25" t="s">
        <v>622</v>
      </c>
      <c r="C39" s="25" t="s">
        <v>367</v>
      </c>
      <c r="D39" s="324">
        <v>108</v>
      </c>
      <c r="E39" s="319">
        <v>108</v>
      </c>
      <c r="F39" s="13">
        <f t="shared" si="2"/>
        <v>0</v>
      </c>
      <c r="G39" s="19">
        <v>0</v>
      </c>
      <c r="H39" s="20">
        <v>0</v>
      </c>
      <c r="I39" s="13">
        <f t="shared" si="3"/>
        <v>0</v>
      </c>
      <c r="J39" s="58">
        <f t="shared" si="4"/>
        <v>108</v>
      </c>
      <c r="K39" s="59">
        <f t="shared" si="5"/>
        <v>108</v>
      </c>
      <c r="L39" s="13">
        <f t="shared" si="6"/>
        <v>0</v>
      </c>
      <c r="O39" s="392" t="str">
        <f t="shared" si="7"/>
        <v>社会医療法人渡邊高記念会 西宮渡辺病院急性期</v>
      </c>
    </row>
    <row r="40" spans="1:15" x14ac:dyDescent="0.15">
      <c r="A40" s="25" t="s">
        <v>630</v>
      </c>
      <c r="B40" s="25" t="s">
        <v>284</v>
      </c>
      <c r="C40" s="25" t="s">
        <v>367</v>
      </c>
      <c r="D40" s="27">
        <v>32</v>
      </c>
      <c r="E40" s="12">
        <v>32</v>
      </c>
      <c r="F40" s="13">
        <f t="shared" si="2"/>
        <v>0</v>
      </c>
      <c r="G40" s="19">
        <v>0</v>
      </c>
      <c r="H40" s="20">
        <v>0</v>
      </c>
      <c r="I40" s="13">
        <f t="shared" si="3"/>
        <v>0</v>
      </c>
      <c r="J40" s="58">
        <f t="shared" si="4"/>
        <v>32</v>
      </c>
      <c r="K40" s="59">
        <f t="shared" si="5"/>
        <v>32</v>
      </c>
      <c r="L40" s="13">
        <f t="shared" si="6"/>
        <v>0</v>
      </c>
      <c r="O40" s="392" t="str">
        <f t="shared" si="7"/>
        <v>谷向病院急性期</v>
      </c>
    </row>
    <row r="41" spans="1:15" x14ac:dyDescent="0.15">
      <c r="A41" s="25" t="s">
        <v>631</v>
      </c>
      <c r="B41" s="25" t="s">
        <v>76</v>
      </c>
      <c r="C41" s="25" t="s">
        <v>367</v>
      </c>
      <c r="D41" s="27">
        <v>180</v>
      </c>
      <c r="E41" s="12">
        <v>150</v>
      </c>
      <c r="F41" s="13">
        <f t="shared" si="2"/>
        <v>30</v>
      </c>
      <c r="G41" s="19">
        <v>0</v>
      </c>
      <c r="H41" s="20">
        <v>0</v>
      </c>
      <c r="I41" s="13">
        <f t="shared" si="3"/>
        <v>0</v>
      </c>
      <c r="J41" s="58">
        <f t="shared" si="4"/>
        <v>180</v>
      </c>
      <c r="K41" s="59">
        <f t="shared" si="5"/>
        <v>150</v>
      </c>
      <c r="L41" s="13">
        <f t="shared" si="6"/>
        <v>30</v>
      </c>
      <c r="O41" s="392" t="str">
        <f t="shared" si="7"/>
        <v>西宮市立中央病院急性期</v>
      </c>
    </row>
    <row r="42" spans="1:15" x14ac:dyDescent="0.15">
      <c r="A42" s="25" t="s">
        <v>632</v>
      </c>
      <c r="B42" s="25" t="s">
        <v>285</v>
      </c>
      <c r="C42" s="25" t="s">
        <v>367</v>
      </c>
      <c r="D42" s="27">
        <v>60</v>
      </c>
      <c r="E42" s="12">
        <v>54</v>
      </c>
      <c r="F42" s="13">
        <f t="shared" si="2"/>
        <v>6</v>
      </c>
      <c r="G42" s="19">
        <v>0</v>
      </c>
      <c r="H42" s="20">
        <v>0</v>
      </c>
      <c r="I42" s="13">
        <f t="shared" si="3"/>
        <v>0</v>
      </c>
      <c r="J42" s="58">
        <f t="shared" si="4"/>
        <v>60</v>
      </c>
      <c r="K42" s="59">
        <f t="shared" si="5"/>
        <v>54</v>
      </c>
      <c r="L42" s="13">
        <f t="shared" si="6"/>
        <v>6</v>
      </c>
      <c r="O42" s="392" t="str">
        <f t="shared" si="7"/>
        <v>三好病院急性期</v>
      </c>
    </row>
    <row r="43" spans="1:15" x14ac:dyDescent="0.15">
      <c r="A43" s="25" t="s">
        <v>635</v>
      </c>
      <c r="B43" s="25" t="s">
        <v>291</v>
      </c>
      <c r="C43" s="25" t="s">
        <v>367</v>
      </c>
      <c r="D43" s="27">
        <v>67</v>
      </c>
      <c r="E43" s="12">
        <v>55</v>
      </c>
      <c r="F43" s="13">
        <f t="shared" si="2"/>
        <v>12</v>
      </c>
      <c r="G43" s="19">
        <v>0</v>
      </c>
      <c r="H43" s="20">
        <v>0</v>
      </c>
      <c r="I43" s="13">
        <f t="shared" si="3"/>
        <v>0</v>
      </c>
      <c r="J43" s="58">
        <f t="shared" si="4"/>
        <v>67</v>
      </c>
      <c r="K43" s="59">
        <f t="shared" si="5"/>
        <v>55</v>
      </c>
      <c r="L43" s="13">
        <f t="shared" si="6"/>
        <v>12</v>
      </c>
      <c r="O43" s="392" t="str">
        <f t="shared" si="7"/>
        <v>上ヶ原病院急性期</v>
      </c>
    </row>
    <row r="44" spans="1:15" s="223" customFormat="1" x14ac:dyDescent="0.15">
      <c r="A44" s="25" t="s">
        <v>636</v>
      </c>
      <c r="B44" s="25" t="s">
        <v>77</v>
      </c>
      <c r="C44" s="25" t="s">
        <v>367</v>
      </c>
      <c r="D44" s="27">
        <v>309</v>
      </c>
      <c r="E44" s="12">
        <v>304</v>
      </c>
      <c r="F44" s="13">
        <f t="shared" si="2"/>
        <v>5</v>
      </c>
      <c r="G44" s="19">
        <v>0</v>
      </c>
      <c r="H44" s="20">
        <v>0</v>
      </c>
      <c r="I44" s="13">
        <f t="shared" si="3"/>
        <v>0</v>
      </c>
      <c r="J44" s="58">
        <f t="shared" si="4"/>
        <v>309</v>
      </c>
      <c r="K44" s="59">
        <f t="shared" si="5"/>
        <v>304</v>
      </c>
      <c r="L44" s="13">
        <f t="shared" si="6"/>
        <v>5</v>
      </c>
      <c r="O44" s="392" t="str">
        <f t="shared" si="7"/>
        <v>明和病院急性期</v>
      </c>
    </row>
    <row r="45" spans="1:15" s="223" customFormat="1" x14ac:dyDescent="0.15">
      <c r="A45" s="25" t="s">
        <v>638</v>
      </c>
      <c r="B45" s="25" t="s">
        <v>78</v>
      </c>
      <c r="C45" s="25" t="s">
        <v>367</v>
      </c>
      <c r="D45" s="27">
        <v>88</v>
      </c>
      <c r="E45" s="12">
        <v>88</v>
      </c>
      <c r="F45" s="13">
        <f t="shared" si="2"/>
        <v>0</v>
      </c>
      <c r="G45" s="19">
        <v>0</v>
      </c>
      <c r="H45" s="20">
        <v>0</v>
      </c>
      <c r="I45" s="13">
        <f t="shared" si="3"/>
        <v>0</v>
      </c>
      <c r="J45" s="58">
        <f t="shared" si="4"/>
        <v>88</v>
      </c>
      <c r="K45" s="59">
        <f t="shared" si="5"/>
        <v>88</v>
      </c>
      <c r="L45" s="13">
        <f t="shared" si="6"/>
        <v>0</v>
      </c>
      <c r="O45" s="392" t="str">
        <f t="shared" si="7"/>
        <v>高田上谷病院急性期</v>
      </c>
    </row>
    <row r="46" spans="1:15" s="223" customFormat="1" x14ac:dyDescent="0.15">
      <c r="A46" s="25" t="s">
        <v>641</v>
      </c>
      <c r="B46" s="25" t="s">
        <v>79</v>
      </c>
      <c r="C46" s="25" t="s">
        <v>367</v>
      </c>
      <c r="D46" s="27">
        <v>60</v>
      </c>
      <c r="E46" s="12">
        <v>46</v>
      </c>
      <c r="F46" s="13">
        <f t="shared" si="2"/>
        <v>14</v>
      </c>
      <c r="G46" s="19">
        <v>0</v>
      </c>
      <c r="H46" s="20">
        <v>0</v>
      </c>
      <c r="I46" s="13">
        <f t="shared" si="3"/>
        <v>0</v>
      </c>
      <c r="J46" s="58">
        <f t="shared" si="4"/>
        <v>60</v>
      </c>
      <c r="K46" s="59">
        <f t="shared" si="5"/>
        <v>46</v>
      </c>
      <c r="L46" s="13">
        <f t="shared" si="6"/>
        <v>14</v>
      </c>
      <c r="O46" s="392" t="str">
        <f t="shared" si="7"/>
        <v>医療法人社団西宮回生病院急性期</v>
      </c>
    </row>
    <row r="47" spans="1:15" s="223" customFormat="1" x14ac:dyDescent="0.15">
      <c r="A47" s="25" t="s">
        <v>644</v>
      </c>
      <c r="B47" s="25" t="s">
        <v>82</v>
      </c>
      <c r="C47" s="25" t="s">
        <v>367</v>
      </c>
      <c r="D47" s="27">
        <v>377</v>
      </c>
      <c r="E47" s="12">
        <v>346</v>
      </c>
      <c r="F47" s="13">
        <f t="shared" si="2"/>
        <v>31</v>
      </c>
      <c r="G47" s="19">
        <v>0</v>
      </c>
      <c r="H47" s="20">
        <v>0</v>
      </c>
      <c r="I47" s="13">
        <f t="shared" si="3"/>
        <v>0</v>
      </c>
      <c r="J47" s="58">
        <f t="shared" si="4"/>
        <v>377</v>
      </c>
      <c r="K47" s="59">
        <f t="shared" si="5"/>
        <v>346</v>
      </c>
      <c r="L47" s="13">
        <f t="shared" si="6"/>
        <v>31</v>
      </c>
      <c r="O47" s="392" t="str">
        <f t="shared" si="7"/>
        <v>兵庫県立西宮病院急性期</v>
      </c>
    </row>
    <row r="48" spans="1:15" s="223" customFormat="1" x14ac:dyDescent="0.15">
      <c r="A48" s="25" t="s">
        <v>645</v>
      </c>
      <c r="B48" s="25" t="s">
        <v>286</v>
      </c>
      <c r="C48" s="25" t="s">
        <v>367</v>
      </c>
      <c r="D48" s="27">
        <v>114</v>
      </c>
      <c r="E48" s="12">
        <v>112</v>
      </c>
      <c r="F48" s="13">
        <f t="shared" si="2"/>
        <v>2</v>
      </c>
      <c r="G48" s="19">
        <v>0</v>
      </c>
      <c r="H48" s="20">
        <v>0</v>
      </c>
      <c r="I48" s="13">
        <f t="shared" si="3"/>
        <v>0</v>
      </c>
      <c r="J48" s="58">
        <f t="shared" si="4"/>
        <v>114</v>
      </c>
      <c r="K48" s="59">
        <f t="shared" si="5"/>
        <v>112</v>
      </c>
      <c r="L48" s="13">
        <f t="shared" si="6"/>
        <v>2</v>
      </c>
      <c r="O48" s="392" t="str">
        <f t="shared" si="7"/>
        <v>はくほう会セントラル病院急性期</v>
      </c>
    </row>
    <row r="49" spans="1:15" s="223" customFormat="1" x14ac:dyDescent="0.15">
      <c r="A49" s="25" t="s">
        <v>646</v>
      </c>
      <c r="B49" s="25" t="s">
        <v>292</v>
      </c>
      <c r="C49" s="25" t="s">
        <v>367</v>
      </c>
      <c r="D49" s="27">
        <v>108</v>
      </c>
      <c r="E49" s="12">
        <v>90</v>
      </c>
      <c r="F49" s="13">
        <f t="shared" si="2"/>
        <v>18</v>
      </c>
      <c r="G49" s="19">
        <v>0</v>
      </c>
      <c r="H49" s="20">
        <v>0</v>
      </c>
      <c r="I49" s="13">
        <f t="shared" si="3"/>
        <v>0</v>
      </c>
      <c r="J49" s="58">
        <f t="shared" si="4"/>
        <v>108</v>
      </c>
      <c r="K49" s="59">
        <f t="shared" si="5"/>
        <v>90</v>
      </c>
      <c r="L49" s="13">
        <f t="shared" si="6"/>
        <v>18</v>
      </c>
      <c r="O49" s="392" t="str">
        <f t="shared" si="7"/>
        <v>医療法人純徳会 田中病院急性期</v>
      </c>
    </row>
    <row r="50" spans="1:15" s="223" customFormat="1" x14ac:dyDescent="0.15">
      <c r="A50" s="25" t="s">
        <v>921</v>
      </c>
      <c r="B50" s="25" t="s">
        <v>922</v>
      </c>
      <c r="C50" s="25" t="s">
        <v>367</v>
      </c>
      <c r="D50" s="27">
        <v>46</v>
      </c>
      <c r="E50" s="12">
        <v>46</v>
      </c>
      <c r="F50" s="13">
        <f t="shared" si="2"/>
        <v>0</v>
      </c>
      <c r="G50" s="19">
        <v>0</v>
      </c>
      <c r="H50" s="20">
        <v>0</v>
      </c>
      <c r="I50" s="13">
        <f t="shared" si="3"/>
        <v>0</v>
      </c>
      <c r="J50" s="58">
        <f t="shared" si="4"/>
        <v>46</v>
      </c>
      <c r="K50" s="59">
        <f t="shared" si="5"/>
        <v>46</v>
      </c>
      <c r="L50" s="13">
        <f t="shared" si="6"/>
        <v>0</v>
      </c>
      <c r="O50" s="392" t="str">
        <f t="shared" si="7"/>
        <v>アイワ病院急性期</v>
      </c>
    </row>
    <row r="51" spans="1:15" s="223" customFormat="1" x14ac:dyDescent="0.15">
      <c r="A51" s="25" t="s">
        <v>649</v>
      </c>
      <c r="B51" s="25" t="s">
        <v>83</v>
      </c>
      <c r="C51" s="25" t="s">
        <v>367</v>
      </c>
      <c r="D51" s="27">
        <v>37</v>
      </c>
      <c r="E51" s="12">
        <v>33</v>
      </c>
      <c r="F51" s="13">
        <f t="shared" si="2"/>
        <v>4</v>
      </c>
      <c r="G51" s="19">
        <v>0</v>
      </c>
      <c r="H51" s="20">
        <v>0</v>
      </c>
      <c r="I51" s="13">
        <f t="shared" si="3"/>
        <v>0</v>
      </c>
      <c r="J51" s="58">
        <f t="shared" si="4"/>
        <v>37</v>
      </c>
      <c r="K51" s="59">
        <f t="shared" si="5"/>
        <v>33</v>
      </c>
      <c r="L51" s="13">
        <f t="shared" si="6"/>
        <v>4</v>
      </c>
      <c r="O51" s="392" t="str">
        <f t="shared" si="7"/>
        <v>池田病院急性期</v>
      </c>
    </row>
    <row r="52" spans="1:15" s="223" customFormat="1" x14ac:dyDescent="0.15">
      <c r="A52" s="25" t="s">
        <v>651</v>
      </c>
      <c r="B52" s="25" t="s">
        <v>287</v>
      </c>
      <c r="C52" s="25" t="s">
        <v>367</v>
      </c>
      <c r="D52" s="27">
        <v>57</v>
      </c>
      <c r="E52" s="12">
        <v>57</v>
      </c>
      <c r="F52" s="13">
        <f t="shared" si="2"/>
        <v>0</v>
      </c>
      <c r="G52" s="19">
        <v>0</v>
      </c>
      <c r="H52" s="20">
        <v>0</v>
      </c>
      <c r="I52" s="13">
        <f t="shared" si="3"/>
        <v>0</v>
      </c>
      <c r="J52" s="58">
        <f t="shared" si="4"/>
        <v>57</v>
      </c>
      <c r="K52" s="59">
        <f t="shared" si="5"/>
        <v>57</v>
      </c>
      <c r="L52" s="13">
        <f t="shared" si="6"/>
        <v>0</v>
      </c>
      <c r="O52" s="392" t="str">
        <f t="shared" si="7"/>
        <v>医療法人緑清会樋口胃腸病院急性期</v>
      </c>
    </row>
    <row r="53" spans="1:15" s="223" customFormat="1" x14ac:dyDescent="0.15">
      <c r="A53" s="25" t="s">
        <v>923</v>
      </c>
      <c r="B53" s="25" t="s">
        <v>924</v>
      </c>
      <c r="C53" s="25" t="s">
        <v>367</v>
      </c>
      <c r="D53" s="27">
        <v>52</v>
      </c>
      <c r="E53" s="12">
        <v>52</v>
      </c>
      <c r="F53" s="13">
        <f t="shared" si="2"/>
        <v>0</v>
      </c>
      <c r="G53" s="19">
        <v>0</v>
      </c>
      <c r="H53" s="20">
        <v>0</v>
      </c>
      <c r="I53" s="13">
        <f t="shared" si="3"/>
        <v>0</v>
      </c>
      <c r="J53" s="58">
        <f t="shared" si="4"/>
        <v>52</v>
      </c>
      <c r="K53" s="59">
        <f t="shared" si="5"/>
        <v>52</v>
      </c>
      <c r="L53" s="13">
        <f t="shared" si="6"/>
        <v>0</v>
      </c>
      <c r="O53" s="392" t="str">
        <f t="shared" si="7"/>
        <v>尼崎新都心病院急性期</v>
      </c>
    </row>
    <row r="54" spans="1:15" s="223" customFormat="1" x14ac:dyDescent="0.15">
      <c r="A54" s="25" t="s">
        <v>925</v>
      </c>
      <c r="B54" s="25" t="s">
        <v>926</v>
      </c>
      <c r="C54" s="224" t="s">
        <v>367</v>
      </c>
      <c r="D54" s="27">
        <v>42</v>
      </c>
      <c r="E54" s="12">
        <v>42</v>
      </c>
      <c r="F54" s="13">
        <f t="shared" si="2"/>
        <v>0</v>
      </c>
      <c r="G54" s="19">
        <v>0</v>
      </c>
      <c r="H54" s="20">
        <v>0</v>
      </c>
      <c r="I54" s="13">
        <f t="shared" si="3"/>
        <v>0</v>
      </c>
      <c r="J54" s="58">
        <f t="shared" si="4"/>
        <v>42</v>
      </c>
      <c r="K54" s="59">
        <f t="shared" si="5"/>
        <v>42</v>
      </c>
      <c r="L54" s="13">
        <f t="shared" si="6"/>
        <v>0</v>
      </c>
      <c r="O54" s="392" t="str">
        <f t="shared" si="7"/>
        <v>安藤病院急性期</v>
      </c>
    </row>
    <row r="55" spans="1:15" s="223" customFormat="1" x14ac:dyDescent="0.15">
      <c r="A55" s="25" t="s">
        <v>655</v>
      </c>
      <c r="B55" s="25" t="s">
        <v>85</v>
      </c>
      <c r="C55" s="224" t="s">
        <v>367</v>
      </c>
      <c r="D55" s="27">
        <v>104</v>
      </c>
      <c r="E55" s="12">
        <v>64</v>
      </c>
      <c r="F55" s="13">
        <f t="shared" si="2"/>
        <v>40</v>
      </c>
      <c r="G55" s="19">
        <v>0</v>
      </c>
      <c r="H55" s="20">
        <v>0</v>
      </c>
      <c r="I55" s="13">
        <f t="shared" si="3"/>
        <v>0</v>
      </c>
      <c r="J55" s="58">
        <f t="shared" si="4"/>
        <v>104</v>
      </c>
      <c r="K55" s="59">
        <f t="shared" si="5"/>
        <v>64</v>
      </c>
      <c r="L55" s="13">
        <f t="shared" si="6"/>
        <v>40</v>
      </c>
      <c r="O55" s="392" t="str">
        <f t="shared" si="7"/>
        <v>尼崎医療生協病院急性期</v>
      </c>
    </row>
    <row r="56" spans="1:15" s="223" customFormat="1" x14ac:dyDescent="0.15">
      <c r="A56" s="25" t="s">
        <v>659</v>
      </c>
      <c r="B56" s="25" t="s">
        <v>89</v>
      </c>
      <c r="C56" s="25" t="s">
        <v>367</v>
      </c>
      <c r="D56" s="27">
        <v>99</v>
      </c>
      <c r="E56" s="12">
        <v>99</v>
      </c>
      <c r="F56" s="13">
        <f t="shared" si="2"/>
        <v>0</v>
      </c>
      <c r="G56" s="19">
        <v>0</v>
      </c>
      <c r="H56" s="20">
        <v>0</v>
      </c>
      <c r="I56" s="13">
        <f t="shared" si="3"/>
        <v>0</v>
      </c>
      <c r="J56" s="58">
        <f t="shared" si="4"/>
        <v>99</v>
      </c>
      <c r="K56" s="59">
        <f t="shared" si="5"/>
        <v>99</v>
      </c>
      <c r="L56" s="13">
        <f t="shared" si="6"/>
        <v>0</v>
      </c>
      <c r="O56" s="392" t="str">
        <f t="shared" si="7"/>
        <v>合志病院急性期</v>
      </c>
    </row>
    <row r="57" spans="1:15" s="223" customFormat="1" x14ac:dyDescent="0.15">
      <c r="A57" s="25" t="s">
        <v>660</v>
      </c>
      <c r="B57" s="25" t="s">
        <v>288</v>
      </c>
      <c r="C57" s="25" t="s">
        <v>367</v>
      </c>
      <c r="D57" s="27">
        <v>38</v>
      </c>
      <c r="E57" s="12">
        <v>38</v>
      </c>
      <c r="F57" s="13">
        <f t="shared" si="2"/>
        <v>0</v>
      </c>
      <c r="G57" s="19">
        <v>0</v>
      </c>
      <c r="H57" s="20">
        <v>0</v>
      </c>
      <c r="I57" s="13">
        <f t="shared" si="3"/>
        <v>0</v>
      </c>
      <c r="J57" s="58">
        <f t="shared" si="4"/>
        <v>38</v>
      </c>
      <c r="K57" s="59">
        <f t="shared" si="5"/>
        <v>38</v>
      </c>
      <c r="L57" s="13">
        <f t="shared" si="6"/>
        <v>0</v>
      </c>
      <c r="O57" s="392" t="str">
        <f t="shared" si="7"/>
        <v>医療法人尼崎厚生会 立花病院急性期</v>
      </c>
    </row>
    <row r="58" spans="1:15" s="223" customFormat="1" x14ac:dyDescent="0.15">
      <c r="A58" s="25" t="s">
        <v>661</v>
      </c>
      <c r="B58" s="25" t="s">
        <v>662</v>
      </c>
      <c r="C58" s="25" t="s">
        <v>367</v>
      </c>
      <c r="D58" s="324">
        <v>50</v>
      </c>
      <c r="E58" s="319">
        <v>50</v>
      </c>
      <c r="F58" s="13">
        <f t="shared" ref="F58:F89" si="8">D58-E58</f>
        <v>0</v>
      </c>
      <c r="G58" s="19">
        <v>0</v>
      </c>
      <c r="H58" s="20">
        <v>0</v>
      </c>
      <c r="I58" s="13">
        <f t="shared" ref="I58:I89" si="9">G58-H58</f>
        <v>0</v>
      </c>
      <c r="J58" s="58">
        <f t="shared" ref="J58:J89" si="10">D58+G58</f>
        <v>50</v>
      </c>
      <c r="K58" s="59">
        <f t="shared" ref="K58:K89" si="11">E58+H58</f>
        <v>50</v>
      </c>
      <c r="L58" s="13">
        <f t="shared" ref="L58:L89" si="12">J58-K58</f>
        <v>0</v>
      </c>
      <c r="O58" s="392" t="str">
        <f t="shared" si="7"/>
        <v>医療法人（社団）豊繁会 近藤病院急性期</v>
      </c>
    </row>
    <row r="59" spans="1:15" s="223" customFormat="1" x14ac:dyDescent="0.15">
      <c r="A59" s="25" t="s">
        <v>664</v>
      </c>
      <c r="B59" s="25" t="s">
        <v>665</v>
      </c>
      <c r="C59" s="25" t="s">
        <v>367</v>
      </c>
      <c r="D59" s="27">
        <v>183</v>
      </c>
      <c r="E59" s="12">
        <v>166</v>
      </c>
      <c r="F59" s="13">
        <f t="shared" si="8"/>
        <v>17</v>
      </c>
      <c r="G59" s="19">
        <v>0</v>
      </c>
      <c r="H59" s="20">
        <v>0</v>
      </c>
      <c r="I59" s="13">
        <f t="shared" si="9"/>
        <v>0</v>
      </c>
      <c r="J59" s="58">
        <f t="shared" si="10"/>
        <v>183</v>
      </c>
      <c r="K59" s="59">
        <f t="shared" si="11"/>
        <v>166</v>
      </c>
      <c r="L59" s="13">
        <f t="shared" si="12"/>
        <v>17</v>
      </c>
      <c r="O59" s="392" t="str">
        <f t="shared" si="7"/>
        <v>社会医療法人中央会 尼崎中央病院急性期</v>
      </c>
    </row>
    <row r="60" spans="1:15" s="223" customFormat="1" x14ac:dyDescent="0.15">
      <c r="A60" s="25" t="s">
        <v>666</v>
      </c>
      <c r="B60" s="25" t="s">
        <v>667</v>
      </c>
      <c r="C60" s="25" t="s">
        <v>367</v>
      </c>
      <c r="D60" s="27">
        <v>25</v>
      </c>
      <c r="E60" s="12">
        <v>21</v>
      </c>
      <c r="F60" s="13">
        <f t="shared" si="8"/>
        <v>4</v>
      </c>
      <c r="G60" s="19">
        <v>0</v>
      </c>
      <c r="H60" s="20">
        <v>0</v>
      </c>
      <c r="I60" s="13">
        <f t="shared" si="9"/>
        <v>0</v>
      </c>
      <c r="J60" s="58">
        <f t="shared" si="10"/>
        <v>25</v>
      </c>
      <c r="K60" s="59">
        <f t="shared" si="11"/>
        <v>21</v>
      </c>
      <c r="L60" s="13">
        <f t="shared" si="12"/>
        <v>4</v>
      </c>
      <c r="O60" s="392" t="str">
        <f t="shared" si="7"/>
        <v>医療法人 岡田病院急性期</v>
      </c>
    </row>
    <row r="61" spans="1:15" x14ac:dyDescent="0.15">
      <c r="A61" s="25" t="s">
        <v>934</v>
      </c>
      <c r="B61" s="25" t="s">
        <v>929</v>
      </c>
      <c r="C61" s="25" t="s">
        <v>367</v>
      </c>
      <c r="D61" s="27">
        <v>405</v>
      </c>
      <c r="E61" s="12">
        <v>396</v>
      </c>
      <c r="F61" s="13">
        <f t="shared" si="8"/>
        <v>9</v>
      </c>
      <c r="G61" s="19">
        <v>0</v>
      </c>
      <c r="H61" s="20">
        <v>0</v>
      </c>
      <c r="I61" s="13">
        <f t="shared" si="9"/>
        <v>0</v>
      </c>
      <c r="J61" s="58">
        <f t="shared" si="10"/>
        <v>405</v>
      </c>
      <c r="K61" s="59">
        <f t="shared" si="11"/>
        <v>396</v>
      </c>
      <c r="L61" s="13">
        <f t="shared" si="12"/>
        <v>9</v>
      </c>
      <c r="O61" s="392" t="str">
        <f t="shared" si="7"/>
        <v>川西市立総合医療センタ－急性期</v>
      </c>
    </row>
    <row r="62" spans="1:15" x14ac:dyDescent="0.15">
      <c r="A62" s="25" t="s">
        <v>600</v>
      </c>
      <c r="B62" s="25" t="s">
        <v>296</v>
      </c>
      <c r="C62" s="25" t="s">
        <v>367</v>
      </c>
      <c r="D62" s="27">
        <v>18</v>
      </c>
      <c r="E62" s="12">
        <v>0</v>
      </c>
      <c r="F62" s="13">
        <f t="shared" si="8"/>
        <v>18</v>
      </c>
      <c r="G62" s="19">
        <v>0</v>
      </c>
      <c r="H62" s="20">
        <v>0</v>
      </c>
      <c r="I62" s="13">
        <f t="shared" si="9"/>
        <v>0</v>
      </c>
      <c r="J62" s="58">
        <f t="shared" si="10"/>
        <v>18</v>
      </c>
      <c r="K62" s="59">
        <f t="shared" si="11"/>
        <v>0</v>
      </c>
      <c r="L62" s="13">
        <f t="shared" si="12"/>
        <v>18</v>
      </c>
      <c r="O62" s="392" t="str">
        <f t="shared" si="7"/>
        <v>大坪胃腸科外科急性期</v>
      </c>
    </row>
    <row r="63" spans="1:15" x14ac:dyDescent="0.15">
      <c r="A63" s="25" t="s">
        <v>601</v>
      </c>
      <c r="B63" s="25" t="s">
        <v>171</v>
      </c>
      <c r="C63" s="25" t="s">
        <v>367</v>
      </c>
      <c r="D63" s="27">
        <v>9</v>
      </c>
      <c r="E63" s="12">
        <v>4</v>
      </c>
      <c r="F63" s="13">
        <f t="shared" si="8"/>
        <v>5</v>
      </c>
      <c r="G63" s="19">
        <v>0</v>
      </c>
      <c r="H63" s="20">
        <v>0</v>
      </c>
      <c r="I63" s="13">
        <f t="shared" si="9"/>
        <v>0</v>
      </c>
      <c r="J63" s="58">
        <f t="shared" si="10"/>
        <v>9</v>
      </c>
      <c r="K63" s="59">
        <f t="shared" si="11"/>
        <v>4</v>
      </c>
      <c r="L63" s="13">
        <f t="shared" si="12"/>
        <v>5</v>
      </c>
      <c r="O63" s="392" t="str">
        <f t="shared" si="7"/>
        <v>高橋産婦人科医院急性期</v>
      </c>
    </row>
    <row r="64" spans="1:15" x14ac:dyDescent="0.15">
      <c r="A64" s="25" t="s">
        <v>602</v>
      </c>
      <c r="B64" s="25" t="s">
        <v>172</v>
      </c>
      <c r="C64" s="28" t="s">
        <v>367</v>
      </c>
      <c r="D64" s="11">
        <v>19</v>
      </c>
      <c r="E64" s="12">
        <v>14</v>
      </c>
      <c r="F64" s="13">
        <f t="shared" si="8"/>
        <v>5</v>
      </c>
      <c r="G64" s="19">
        <v>0</v>
      </c>
      <c r="H64" s="20">
        <v>0</v>
      </c>
      <c r="I64" s="13">
        <f t="shared" si="9"/>
        <v>0</v>
      </c>
      <c r="J64" s="58">
        <f t="shared" si="10"/>
        <v>19</v>
      </c>
      <c r="K64" s="59">
        <f t="shared" si="11"/>
        <v>14</v>
      </c>
      <c r="L64" s="13">
        <f t="shared" si="12"/>
        <v>5</v>
      </c>
      <c r="O64" s="392" t="str">
        <f t="shared" si="7"/>
        <v>医療法人社団森迫脳神経外科急性期</v>
      </c>
    </row>
    <row r="65" spans="1:15" x14ac:dyDescent="0.15">
      <c r="A65" s="25" t="s">
        <v>603</v>
      </c>
      <c r="B65" s="25" t="s">
        <v>297</v>
      </c>
      <c r="C65" s="28" t="s">
        <v>367</v>
      </c>
      <c r="D65" s="11">
        <v>19</v>
      </c>
      <c r="E65" s="12">
        <v>19</v>
      </c>
      <c r="F65" s="13">
        <f t="shared" si="8"/>
        <v>0</v>
      </c>
      <c r="G65" s="19">
        <v>0</v>
      </c>
      <c r="H65" s="20">
        <v>0</v>
      </c>
      <c r="I65" s="13">
        <f t="shared" si="9"/>
        <v>0</v>
      </c>
      <c r="J65" s="58">
        <f t="shared" si="10"/>
        <v>19</v>
      </c>
      <c r="K65" s="59">
        <f t="shared" si="11"/>
        <v>19</v>
      </c>
      <c r="L65" s="13">
        <f t="shared" si="12"/>
        <v>0</v>
      </c>
      <c r="O65" s="392" t="str">
        <f t="shared" si="7"/>
        <v>児玉診療所急性期</v>
      </c>
    </row>
    <row r="66" spans="1:15" x14ac:dyDescent="0.15">
      <c r="A66" s="25" t="s">
        <v>604</v>
      </c>
      <c r="B66" s="25" t="s">
        <v>605</v>
      </c>
      <c r="C66" s="225" t="s">
        <v>367</v>
      </c>
      <c r="D66" s="11">
        <v>19</v>
      </c>
      <c r="E66" s="12">
        <v>19</v>
      </c>
      <c r="F66" s="13">
        <f t="shared" si="8"/>
        <v>0</v>
      </c>
      <c r="G66" s="19">
        <v>0</v>
      </c>
      <c r="H66" s="20">
        <v>0</v>
      </c>
      <c r="I66" s="13">
        <f t="shared" si="9"/>
        <v>0</v>
      </c>
      <c r="J66" s="58">
        <f t="shared" si="10"/>
        <v>19</v>
      </c>
      <c r="K66" s="59">
        <f t="shared" si="11"/>
        <v>19</v>
      </c>
      <c r="L66" s="13">
        <f t="shared" si="12"/>
        <v>0</v>
      </c>
      <c r="O66" s="392" t="str">
        <f t="shared" si="7"/>
        <v>医療法人社団　中村産婦人科急性期</v>
      </c>
    </row>
    <row r="67" spans="1:15" x14ac:dyDescent="0.15">
      <c r="A67" s="25" t="s">
        <v>606</v>
      </c>
      <c r="B67" s="25" t="s">
        <v>173</v>
      </c>
      <c r="C67" s="225" t="s">
        <v>367</v>
      </c>
      <c r="D67" s="11">
        <v>19</v>
      </c>
      <c r="E67" s="12">
        <v>19</v>
      </c>
      <c r="F67" s="13">
        <f t="shared" si="8"/>
        <v>0</v>
      </c>
      <c r="G67" s="19">
        <v>0</v>
      </c>
      <c r="H67" s="20">
        <v>0</v>
      </c>
      <c r="I67" s="13">
        <f t="shared" si="9"/>
        <v>0</v>
      </c>
      <c r="J67" s="58">
        <f t="shared" si="10"/>
        <v>19</v>
      </c>
      <c r="K67" s="59">
        <f t="shared" si="11"/>
        <v>19</v>
      </c>
      <c r="L67" s="13">
        <f t="shared" si="12"/>
        <v>0</v>
      </c>
      <c r="O67" s="392" t="str">
        <f t="shared" si="7"/>
        <v>レディース＆マタニティクリニックサンタクルスザタカラヅカ急性期</v>
      </c>
    </row>
    <row r="68" spans="1:15" x14ac:dyDescent="0.15">
      <c r="A68" s="25" t="s">
        <v>607</v>
      </c>
      <c r="B68" s="25" t="s">
        <v>174</v>
      </c>
      <c r="C68" s="225" t="s">
        <v>367</v>
      </c>
      <c r="D68" s="11">
        <v>19</v>
      </c>
      <c r="E68" s="12">
        <v>8</v>
      </c>
      <c r="F68" s="13">
        <f t="shared" si="8"/>
        <v>11</v>
      </c>
      <c r="G68" s="19">
        <v>0</v>
      </c>
      <c r="H68" s="20">
        <v>0</v>
      </c>
      <c r="I68" s="13">
        <f t="shared" si="9"/>
        <v>0</v>
      </c>
      <c r="J68" s="58">
        <f t="shared" si="10"/>
        <v>19</v>
      </c>
      <c r="K68" s="59">
        <f t="shared" si="11"/>
        <v>8</v>
      </c>
      <c r="L68" s="13">
        <f t="shared" si="12"/>
        <v>11</v>
      </c>
      <c r="O68" s="392" t="str">
        <f t="shared" ref="O68:O131" si="13">B68&amp;C68</f>
        <v>双愛整形外科急性期</v>
      </c>
    </row>
    <row r="69" spans="1:15" x14ac:dyDescent="0.15">
      <c r="A69" s="25" t="s">
        <v>856</v>
      </c>
      <c r="B69" s="25" t="s">
        <v>857</v>
      </c>
      <c r="C69" s="28" t="s">
        <v>367</v>
      </c>
      <c r="D69" s="11">
        <v>13</v>
      </c>
      <c r="E69" s="12">
        <v>13</v>
      </c>
      <c r="F69" s="13">
        <f t="shared" si="8"/>
        <v>0</v>
      </c>
      <c r="G69" s="19">
        <v>0</v>
      </c>
      <c r="H69" s="20">
        <v>0</v>
      </c>
      <c r="I69" s="13">
        <f t="shared" si="9"/>
        <v>0</v>
      </c>
      <c r="J69" s="58">
        <f t="shared" si="10"/>
        <v>13</v>
      </c>
      <c r="K69" s="59">
        <f t="shared" si="11"/>
        <v>13</v>
      </c>
      <c r="L69" s="13">
        <f t="shared" si="12"/>
        <v>0</v>
      </c>
      <c r="O69" s="392" t="str">
        <f t="shared" si="13"/>
        <v>平野マタニティクリニック急性期</v>
      </c>
    </row>
    <row r="70" spans="1:15" x14ac:dyDescent="0.15">
      <c r="A70" s="25" t="s">
        <v>612</v>
      </c>
      <c r="B70" s="25" t="s">
        <v>178</v>
      </c>
      <c r="C70" s="28" t="s">
        <v>367</v>
      </c>
      <c r="D70" s="11">
        <v>19</v>
      </c>
      <c r="E70" s="12">
        <v>18</v>
      </c>
      <c r="F70" s="13">
        <f t="shared" si="8"/>
        <v>1</v>
      </c>
      <c r="G70" s="19">
        <v>0</v>
      </c>
      <c r="H70" s="20">
        <v>0</v>
      </c>
      <c r="I70" s="13">
        <f t="shared" si="9"/>
        <v>0</v>
      </c>
      <c r="J70" s="58">
        <f t="shared" si="10"/>
        <v>19</v>
      </c>
      <c r="K70" s="59">
        <f t="shared" si="11"/>
        <v>18</v>
      </c>
      <c r="L70" s="13">
        <f t="shared" si="12"/>
        <v>1</v>
      </c>
      <c r="O70" s="392" t="str">
        <f t="shared" si="13"/>
        <v>太田外科診療所急性期</v>
      </c>
    </row>
    <row r="71" spans="1:15" x14ac:dyDescent="0.15">
      <c r="A71" s="25" t="s">
        <v>927</v>
      </c>
      <c r="B71" s="25" t="s">
        <v>928</v>
      </c>
      <c r="C71" s="28" t="s">
        <v>367</v>
      </c>
      <c r="D71" s="11">
        <v>9</v>
      </c>
      <c r="E71" s="12">
        <v>9</v>
      </c>
      <c r="F71" s="13">
        <f t="shared" si="8"/>
        <v>0</v>
      </c>
      <c r="G71" s="19">
        <v>0</v>
      </c>
      <c r="H71" s="20">
        <v>0</v>
      </c>
      <c r="I71" s="13">
        <f t="shared" si="9"/>
        <v>0</v>
      </c>
      <c r="J71" s="58">
        <f t="shared" si="10"/>
        <v>9</v>
      </c>
      <c r="K71" s="59">
        <f t="shared" si="11"/>
        <v>9</v>
      </c>
      <c r="L71" s="13">
        <f t="shared" si="12"/>
        <v>0</v>
      </c>
      <c r="O71" s="392" t="str">
        <f t="shared" si="13"/>
        <v>宮本レディースクリニック急性期</v>
      </c>
    </row>
    <row r="72" spans="1:15" x14ac:dyDescent="0.15">
      <c r="A72" s="25" t="s">
        <v>672</v>
      </c>
      <c r="B72" s="25" t="s">
        <v>858</v>
      </c>
      <c r="C72" s="28" t="s">
        <v>367</v>
      </c>
      <c r="D72" s="11">
        <v>16</v>
      </c>
      <c r="E72" s="12">
        <v>16</v>
      </c>
      <c r="F72" s="13">
        <f t="shared" si="8"/>
        <v>0</v>
      </c>
      <c r="G72" s="19">
        <v>0</v>
      </c>
      <c r="H72" s="20">
        <v>0</v>
      </c>
      <c r="I72" s="13">
        <f t="shared" si="9"/>
        <v>0</v>
      </c>
      <c r="J72" s="58">
        <f t="shared" si="10"/>
        <v>16</v>
      </c>
      <c r="K72" s="59">
        <f t="shared" si="11"/>
        <v>16</v>
      </c>
      <c r="L72" s="13">
        <f t="shared" si="12"/>
        <v>0</v>
      </c>
      <c r="O72" s="392" t="str">
        <f t="shared" si="13"/>
        <v>髙橋産婦人科クリニック急性期</v>
      </c>
    </row>
    <row r="73" spans="1:15" x14ac:dyDescent="0.15">
      <c r="A73" s="25" t="s">
        <v>673</v>
      </c>
      <c r="B73" s="25" t="s">
        <v>179</v>
      </c>
      <c r="C73" s="28" t="s">
        <v>367</v>
      </c>
      <c r="D73" s="11">
        <v>19</v>
      </c>
      <c r="E73" s="12">
        <v>19</v>
      </c>
      <c r="F73" s="13">
        <f t="shared" si="8"/>
        <v>0</v>
      </c>
      <c r="G73" s="19">
        <v>0</v>
      </c>
      <c r="H73" s="20">
        <v>0</v>
      </c>
      <c r="I73" s="13">
        <f t="shared" si="9"/>
        <v>0</v>
      </c>
      <c r="J73" s="58">
        <f t="shared" si="10"/>
        <v>19</v>
      </c>
      <c r="K73" s="59">
        <f t="shared" si="11"/>
        <v>19</v>
      </c>
      <c r="L73" s="13">
        <f t="shared" si="12"/>
        <v>0</v>
      </c>
      <c r="O73" s="392" t="str">
        <f t="shared" si="13"/>
        <v>レディース＆マタニティクリニックサンタクルスザシュクガワ急性期</v>
      </c>
    </row>
    <row r="74" spans="1:15" x14ac:dyDescent="0.15">
      <c r="A74" s="25" t="s">
        <v>674</v>
      </c>
      <c r="B74" s="25" t="s">
        <v>675</v>
      </c>
      <c r="C74" s="28" t="s">
        <v>367</v>
      </c>
      <c r="D74" s="11">
        <v>6</v>
      </c>
      <c r="E74" s="12">
        <v>4</v>
      </c>
      <c r="F74" s="13">
        <f t="shared" si="8"/>
        <v>2</v>
      </c>
      <c r="G74" s="19">
        <v>0</v>
      </c>
      <c r="H74" s="20">
        <v>0</v>
      </c>
      <c r="I74" s="13">
        <f t="shared" si="9"/>
        <v>0</v>
      </c>
      <c r="J74" s="58">
        <f t="shared" si="10"/>
        <v>6</v>
      </c>
      <c r="K74" s="59">
        <f t="shared" si="11"/>
        <v>4</v>
      </c>
      <c r="L74" s="13">
        <f t="shared" si="12"/>
        <v>2</v>
      </c>
      <c r="O74" s="392" t="str">
        <f t="shared" si="13"/>
        <v>医療法人社団　星野耳鼻咽喉科医院急性期</v>
      </c>
    </row>
    <row r="75" spans="1:15" x14ac:dyDescent="0.15">
      <c r="A75" s="25" t="s">
        <v>676</v>
      </c>
      <c r="B75" s="25" t="s">
        <v>180</v>
      </c>
      <c r="C75" s="28" t="s">
        <v>367</v>
      </c>
      <c r="D75" s="11">
        <v>18</v>
      </c>
      <c r="E75" s="12">
        <v>10</v>
      </c>
      <c r="F75" s="13">
        <f t="shared" si="8"/>
        <v>8</v>
      </c>
      <c r="G75" s="19">
        <v>0</v>
      </c>
      <c r="H75" s="20">
        <v>0</v>
      </c>
      <c r="I75" s="13">
        <f t="shared" si="9"/>
        <v>0</v>
      </c>
      <c r="J75" s="58">
        <f t="shared" si="10"/>
        <v>18</v>
      </c>
      <c r="K75" s="59">
        <f t="shared" si="11"/>
        <v>10</v>
      </c>
      <c r="L75" s="13">
        <f t="shared" si="12"/>
        <v>8</v>
      </c>
      <c r="O75" s="392" t="str">
        <f t="shared" si="13"/>
        <v>勝呂クリニック急性期</v>
      </c>
    </row>
    <row r="76" spans="1:15" x14ac:dyDescent="0.15">
      <c r="A76" s="25" t="s">
        <v>678</v>
      </c>
      <c r="B76" s="25" t="s">
        <v>679</v>
      </c>
      <c r="C76" s="28" t="s">
        <v>367</v>
      </c>
      <c r="D76" s="11">
        <v>7</v>
      </c>
      <c r="E76" s="12">
        <v>7</v>
      </c>
      <c r="F76" s="13">
        <f t="shared" si="8"/>
        <v>0</v>
      </c>
      <c r="G76" s="19">
        <v>0</v>
      </c>
      <c r="H76" s="20">
        <v>0</v>
      </c>
      <c r="I76" s="13">
        <f t="shared" si="9"/>
        <v>0</v>
      </c>
      <c r="J76" s="58">
        <f t="shared" si="10"/>
        <v>7</v>
      </c>
      <c r="K76" s="59">
        <f t="shared" si="11"/>
        <v>7</v>
      </c>
      <c r="L76" s="13">
        <f t="shared" si="12"/>
        <v>0</v>
      </c>
      <c r="O76" s="392" t="str">
        <f t="shared" si="13"/>
        <v>堀産婦人科急性期</v>
      </c>
    </row>
    <row r="77" spans="1:15" x14ac:dyDescent="0.15">
      <c r="A77" s="25" t="s">
        <v>680</v>
      </c>
      <c r="B77" s="25" t="s">
        <v>298</v>
      </c>
      <c r="C77" s="28" t="s">
        <v>367</v>
      </c>
      <c r="D77" s="11">
        <v>2</v>
      </c>
      <c r="E77" s="12">
        <v>2</v>
      </c>
      <c r="F77" s="13">
        <f t="shared" si="8"/>
        <v>0</v>
      </c>
      <c r="G77" s="19">
        <v>0</v>
      </c>
      <c r="H77" s="20">
        <v>0</v>
      </c>
      <c r="I77" s="13">
        <f t="shared" si="9"/>
        <v>0</v>
      </c>
      <c r="J77" s="58">
        <f t="shared" si="10"/>
        <v>2</v>
      </c>
      <c r="K77" s="59">
        <f t="shared" si="11"/>
        <v>2</v>
      </c>
      <c r="L77" s="13">
        <f t="shared" si="12"/>
        <v>0</v>
      </c>
      <c r="O77" s="392" t="str">
        <f t="shared" si="13"/>
        <v>平井クリニック急性期</v>
      </c>
    </row>
    <row r="78" spans="1:15" s="223" customFormat="1" x14ac:dyDescent="0.15">
      <c r="A78" s="25" t="s">
        <v>681</v>
      </c>
      <c r="B78" s="25" t="s">
        <v>182</v>
      </c>
      <c r="C78" s="28" t="s">
        <v>367</v>
      </c>
      <c r="D78" s="11">
        <v>19</v>
      </c>
      <c r="E78" s="12">
        <v>18</v>
      </c>
      <c r="F78" s="13">
        <f t="shared" si="8"/>
        <v>1</v>
      </c>
      <c r="G78" s="19">
        <v>0</v>
      </c>
      <c r="H78" s="20">
        <v>0</v>
      </c>
      <c r="I78" s="13">
        <f t="shared" si="9"/>
        <v>0</v>
      </c>
      <c r="J78" s="58">
        <f t="shared" si="10"/>
        <v>19</v>
      </c>
      <c r="K78" s="59">
        <f t="shared" si="11"/>
        <v>18</v>
      </c>
      <c r="L78" s="13">
        <f t="shared" si="12"/>
        <v>1</v>
      </c>
      <c r="O78" s="392" t="str">
        <f t="shared" si="13"/>
        <v>青木外科整形外科急性期</v>
      </c>
    </row>
    <row r="79" spans="1:15" s="223" customFormat="1" x14ac:dyDescent="0.15">
      <c r="A79" s="25" t="s">
        <v>682</v>
      </c>
      <c r="B79" s="25" t="s">
        <v>299</v>
      </c>
      <c r="C79" s="28" t="s">
        <v>367</v>
      </c>
      <c r="D79" s="11">
        <v>8</v>
      </c>
      <c r="E79" s="12">
        <v>8</v>
      </c>
      <c r="F79" s="13">
        <f t="shared" si="8"/>
        <v>0</v>
      </c>
      <c r="G79" s="19">
        <v>0</v>
      </c>
      <c r="H79" s="20">
        <v>0</v>
      </c>
      <c r="I79" s="13">
        <f t="shared" si="9"/>
        <v>0</v>
      </c>
      <c r="J79" s="58">
        <f t="shared" si="10"/>
        <v>8</v>
      </c>
      <c r="K79" s="59">
        <f t="shared" si="11"/>
        <v>8</v>
      </c>
      <c r="L79" s="13">
        <f t="shared" si="12"/>
        <v>0</v>
      </c>
      <c r="O79" s="392" t="str">
        <f t="shared" si="13"/>
        <v>きょう整形外科・神経外科クリニック急性期</v>
      </c>
    </row>
    <row r="80" spans="1:15" x14ac:dyDescent="0.15">
      <c r="A80" s="25" t="s">
        <v>686</v>
      </c>
      <c r="B80" s="25" t="s">
        <v>184</v>
      </c>
      <c r="C80" s="25" t="s">
        <v>367</v>
      </c>
      <c r="D80" s="27">
        <v>8</v>
      </c>
      <c r="E80" s="12">
        <v>8</v>
      </c>
      <c r="F80" s="13">
        <f t="shared" si="8"/>
        <v>0</v>
      </c>
      <c r="G80" s="19">
        <v>0</v>
      </c>
      <c r="H80" s="20">
        <v>0</v>
      </c>
      <c r="I80" s="13">
        <f t="shared" si="9"/>
        <v>0</v>
      </c>
      <c r="J80" s="58">
        <f t="shared" si="10"/>
        <v>8</v>
      </c>
      <c r="K80" s="59">
        <f t="shared" si="11"/>
        <v>8</v>
      </c>
      <c r="L80" s="13">
        <f t="shared" si="12"/>
        <v>0</v>
      </c>
      <c r="O80" s="392" t="str">
        <f t="shared" si="13"/>
        <v>末包クリニック急性期</v>
      </c>
    </row>
    <row r="81" spans="1:15" x14ac:dyDescent="0.15">
      <c r="A81" s="25" t="s">
        <v>687</v>
      </c>
      <c r="B81" s="25" t="s">
        <v>688</v>
      </c>
      <c r="C81" s="25" t="s">
        <v>367</v>
      </c>
      <c r="D81" s="27">
        <v>17</v>
      </c>
      <c r="E81" s="12">
        <v>15</v>
      </c>
      <c r="F81" s="13">
        <f t="shared" si="8"/>
        <v>2</v>
      </c>
      <c r="G81" s="19">
        <v>0</v>
      </c>
      <c r="H81" s="20">
        <v>0</v>
      </c>
      <c r="I81" s="13">
        <f t="shared" si="9"/>
        <v>0</v>
      </c>
      <c r="J81" s="58">
        <f t="shared" si="10"/>
        <v>17</v>
      </c>
      <c r="K81" s="59">
        <f t="shared" si="11"/>
        <v>15</v>
      </c>
      <c r="L81" s="13">
        <f t="shared" si="12"/>
        <v>2</v>
      </c>
      <c r="O81" s="392" t="str">
        <f t="shared" si="13"/>
        <v>医療法人社団 立花内科産婦人科医院急性期</v>
      </c>
    </row>
    <row r="82" spans="1:15" x14ac:dyDescent="0.15">
      <c r="A82" s="25" t="s">
        <v>613</v>
      </c>
      <c r="B82" s="25" t="s">
        <v>614</v>
      </c>
      <c r="C82" s="25" t="s">
        <v>56</v>
      </c>
      <c r="D82" s="27">
        <v>34</v>
      </c>
      <c r="E82" s="12">
        <v>34</v>
      </c>
      <c r="F82" s="13">
        <f t="shared" si="8"/>
        <v>0</v>
      </c>
      <c r="G82" s="19">
        <v>0</v>
      </c>
      <c r="H82" s="20">
        <v>0</v>
      </c>
      <c r="I82" s="13">
        <f t="shared" si="9"/>
        <v>0</v>
      </c>
      <c r="J82" s="58">
        <f t="shared" si="10"/>
        <v>34</v>
      </c>
      <c r="K82" s="59">
        <f t="shared" si="11"/>
        <v>34</v>
      </c>
      <c r="L82" s="13">
        <f t="shared" si="12"/>
        <v>0</v>
      </c>
      <c r="O82" s="392" t="str">
        <f t="shared" si="13"/>
        <v>社会医療法人渡邊高記念会 西宮渡辺脳卒中・心臓リハビリテーション病院回復期</v>
      </c>
    </row>
    <row r="83" spans="1:15" x14ac:dyDescent="0.15">
      <c r="A83" s="25" t="s">
        <v>556</v>
      </c>
      <c r="B83" s="25" t="s">
        <v>930</v>
      </c>
      <c r="C83" s="25" t="s">
        <v>56</v>
      </c>
      <c r="D83" s="27">
        <v>160</v>
      </c>
      <c r="E83" s="12">
        <v>160</v>
      </c>
      <c r="F83" s="13">
        <f t="shared" si="8"/>
        <v>0</v>
      </c>
      <c r="G83" s="19">
        <v>0</v>
      </c>
      <c r="H83" s="20">
        <v>0</v>
      </c>
      <c r="I83" s="13">
        <f t="shared" si="9"/>
        <v>0</v>
      </c>
      <c r="J83" s="58">
        <f t="shared" si="10"/>
        <v>160</v>
      </c>
      <c r="K83" s="59">
        <f t="shared" si="11"/>
        <v>160</v>
      </c>
      <c r="L83" s="13">
        <f t="shared" si="12"/>
        <v>0</v>
      </c>
      <c r="O83" s="392" t="str">
        <f t="shared" si="13"/>
        <v>医療法人晴風園 阪神リハビリテーション病院回復期</v>
      </c>
    </row>
    <row r="84" spans="1:15" x14ac:dyDescent="0.15">
      <c r="A84" s="25" t="s">
        <v>557</v>
      </c>
      <c r="B84" s="25" t="s">
        <v>558</v>
      </c>
      <c r="C84" s="25" t="s">
        <v>56</v>
      </c>
      <c r="D84" s="27">
        <v>0</v>
      </c>
      <c r="E84" s="12">
        <v>0</v>
      </c>
      <c r="F84" s="13">
        <f t="shared" si="8"/>
        <v>0</v>
      </c>
      <c r="G84" s="19">
        <v>44</v>
      </c>
      <c r="H84" s="20">
        <v>43</v>
      </c>
      <c r="I84" s="13">
        <f t="shared" si="9"/>
        <v>1</v>
      </c>
      <c r="J84" s="58">
        <f t="shared" si="10"/>
        <v>44</v>
      </c>
      <c r="K84" s="59">
        <f t="shared" si="11"/>
        <v>43</v>
      </c>
      <c r="L84" s="13">
        <f t="shared" si="12"/>
        <v>1</v>
      </c>
      <c r="O84" s="392" t="str">
        <f t="shared" si="13"/>
        <v>医療法人社団衿正会 生駒病院回復期</v>
      </c>
    </row>
    <row r="85" spans="1:15" x14ac:dyDescent="0.15">
      <c r="A85" s="25" t="s">
        <v>566</v>
      </c>
      <c r="B85" s="25" t="s">
        <v>65</v>
      </c>
      <c r="C85" s="25" t="s">
        <v>56</v>
      </c>
      <c r="D85" s="27">
        <v>60</v>
      </c>
      <c r="E85" s="12">
        <v>60</v>
      </c>
      <c r="F85" s="13">
        <f t="shared" si="8"/>
        <v>0</v>
      </c>
      <c r="G85" s="19">
        <v>0</v>
      </c>
      <c r="H85" s="20">
        <v>0</v>
      </c>
      <c r="I85" s="13">
        <f t="shared" si="9"/>
        <v>0</v>
      </c>
      <c r="J85" s="58">
        <f t="shared" si="10"/>
        <v>60</v>
      </c>
      <c r="K85" s="59">
        <f t="shared" si="11"/>
        <v>60</v>
      </c>
      <c r="L85" s="13">
        <f t="shared" si="12"/>
        <v>0</v>
      </c>
      <c r="O85" s="392" t="str">
        <f t="shared" si="13"/>
        <v>さんだリハビリテーション病院回復期</v>
      </c>
    </row>
    <row r="86" spans="1:15" x14ac:dyDescent="0.15">
      <c r="A86" s="25" t="s">
        <v>568</v>
      </c>
      <c r="B86" s="25" t="s">
        <v>931</v>
      </c>
      <c r="C86" s="25" t="s">
        <v>56</v>
      </c>
      <c r="D86" s="30">
        <v>38</v>
      </c>
      <c r="E86" s="31">
        <v>37</v>
      </c>
      <c r="F86" s="32">
        <f t="shared" si="8"/>
        <v>1</v>
      </c>
      <c r="G86" s="33">
        <v>50</v>
      </c>
      <c r="H86" s="34">
        <v>50</v>
      </c>
      <c r="I86" s="32">
        <f t="shared" si="9"/>
        <v>0</v>
      </c>
      <c r="J86" s="62">
        <f t="shared" si="10"/>
        <v>88</v>
      </c>
      <c r="K86" s="63">
        <f t="shared" si="11"/>
        <v>87</v>
      </c>
      <c r="L86" s="32">
        <f t="shared" si="12"/>
        <v>1</v>
      </c>
      <c r="O86" s="392" t="str">
        <f t="shared" si="13"/>
        <v>医療法人協和会 協立記念病院回復期</v>
      </c>
    </row>
    <row r="87" spans="1:15" x14ac:dyDescent="0.15">
      <c r="A87" s="25" t="s">
        <v>572</v>
      </c>
      <c r="B87" s="25" t="s">
        <v>573</v>
      </c>
      <c r="C87" s="25" t="s">
        <v>56</v>
      </c>
      <c r="D87" s="11">
        <v>151</v>
      </c>
      <c r="E87" s="12">
        <v>151</v>
      </c>
      <c r="F87" s="13">
        <f t="shared" si="8"/>
        <v>0</v>
      </c>
      <c r="G87" s="19">
        <v>0</v>
      </c>
      <c r="H87" s="20">
        <v>0</v>
      </c>
      <c r="I87" s="13">
        <f t="shared" si="9"/>
        <v>0</v>
      </c>
      <c r="J87" s="58">
        <f t="shared" si="10"/>
        <v>151</v>
      </c>
      <c r="K87" s="59">
        <f t="shared" si="11"/>
        <v>151</v>
      </c>
      <c r="L87" s="13">
        <f t="shared" si="12"/>
        <v>0</v>
      </c>
      <c r="O87" s="392" t="str">
        <f t="shared" si="13"/>
        <v>医療法人協和会 第二協立病院回復期</v>
      </c>
    </row>
    <row r="88" spans="1:15" x14ac:dyDescent="0.15">
      <c r="A88" s="25" t="s">
        <v>574</v>
      </c>
      <c r="B88" s="25" t="s">
        <v>67</v>
      </c>
      <c r="C88" s="25" t="s">
        <v>56</v>
      </c>
      <c r="D88" s="318">
        <v>39</v>
      </c>
      <c r="E88" s="12">
        <v>30</v>
      </c>
      <c r="F88" s="13">
        <f t="shared" si="8"/>
        <v>9</v>
      </c>
      <c r="G88" s="19">
        <v>0</v>
      </c>
      <c r="H88" s="20">
        <v>0</v>
      </c>
      <c r="I88" s="13">
        <f t="shared" si="9"/>
        <v>0</v>
      </c>
      <c r="J88" s="58">
        <f t="shared" si="10"/>
        <v>39</v>
      </c>
      <c r="K88" s="59">
        <f t="shared" si="11"/>
        <v>30</v>
      </c>
      <c r="L88" s="13">
        <f t="shared" si="12"/>
        <v>9</v>
      </c>
      <c r="O88" s="392" t="str">
        <f t="shared" si="13"/>
        <v>正愛病院回復期</v>
      </c>
    </row>
    <row r="89" spans="1:15" x14ac:dyDescent="0.15">
      <c r="A89" s="25" t="s">
        <v>576</v>
      </c>
      <c r="B89" s="25" t="s">
        <v>577</v>
      </c>
      <c r="C89" s="25" t="s">
        <v>56</v>
      </c>
      <c r="D89" s="11">
        <v>0</v>
      </c>
      <c r="E89" s="12">
        <v>0</v>
      </c>
      <c r="F89" s="13">
        <f t="shared" si="8"/>
        <v>0</v>
      </c>
      <c r="G89" s="19">
        <v>162</v>
      </c>
      <c r="H89" s="20">
        <v>144</v>
      </c>
      <c r="I89" s="13">
        <f t="shared" si="9"/>
        <v>18</v>
      </c>
      <c r="J89" s="58">
        <f t="shared" si="10"/>
        <v>162</v>
      </c>
      <c r="K89" s="59">
        <f t="shared" si="11"/>
        <v>144</v>
      </c>
      <c r="L89" s="13">
        <f t="shared" si="12"/>
        <v>18</v>
      </c>
      <c r="O89" s="392" t="str">
        <f t="shared" si="13"/>
        <v>医療法人尚和会 宝塚リハビリテーション病院回復期</v>
      </c>
    </row>
    <row r="90" spans="1:15" x14ac:dyDescent="0.15">
      <c r="A90" s="25" t="s">
        <v>580</v>
      </c>
      <c r="B90" s="25" t="s">
        <v>581</v>
      </c>
      <c r="C90" s="25" t="s">
        <v>56</v>
      </c>
      <c r="D90" s="11">
        <v>55</v>
      </c>
      <c r="E90" s="12">
        <v>19</v>
      </c>
      <c r="F90" s="13">
        <f t="shared" ref="F90:F121" si="14">D90-E90</f>
        <v>36</v>
      </c>
      <c r="G90" s="19">
        <v>0</v>
      </c>
      <c r="H90" s="20">
        <v>0</v>
      </c>
      <c r="I90" s="13">
        <f t="shared" ref="I90:I121" si="15">G90-H90</f>
        <v>0</v>
      </c>
      <c r="J90" s="58">
        <f t="shared" ref="J90:J121" si="16">D90+G90</f>
        <v>55</v>
      </c>
      <c r="K90" s="59">
        <f t="shared" ref="K90:K121" si="17">E90+H90</f>
        <v>19</v>
      </c>
      <c r="L90" s="13">
        <f t="shared" ref="L90:L121" si="18">J90-K90</f>
        <v>36</v>
      </c>
      <c r="O90" s="392" t="str">
        <f t="shared" si="13"/>
        <v>医療法人尚和会 宝塚第一病院回復期</v>
      </c>
    </row>
    <row r="91" spans="1:15" x14ac:dyDescent="0.15">
      <c r="A91" s="25" t="s">
        <v>588</v>
      </c>
      <c r="B91" s="25" t="s">
        <v>589</v>
      </c>
      <c r="C91" s="25" t="s">
        <v>56</v>
      </c>
      <c r="D91" s="11">
        <v>39</v>
      </c>
      <c r="E91" s="12">
        <v>39</v>
      </c>
      <c r="F91" s="13">
        <f t="shared" si="14"/>
        <v>0</v>
      </c>
      <c r="G91" s="19">
        <v>0</v>
      </c>
      <c r="H91" s="20">
        <v>0</v>
      </c>
      <c r="I91" s="13">
        <f t="shared" si="15"/>
        <v>0</v>
      </c>
      <c r="J91" s="58">
        <f t="shared" si="16"/>
        <v>39</v>
      </c>
      <c r="K91" s="59">
        <f t="shared" si="17"/>
        <v>39</v>
      </c>
      <c r="L91" s="13">
        <f t="shared" si="18"/>
        <v>0</v>
      </c>
      <c r="O91" s="392" t="str">
        <f t="shared" si="13"/>
        <v>医療法人社団星晶会 あおい病院回復期</v>
      </c>
    </row>
    <row r="92" spans="1:15" x14ac:dyDescent="0.15">
      <c r="A92" s="25" t="s">
        <v>590</v>
      </c>
      <c r="B92" s="25" t="s">
        <v>591</v>
      </c>
      <c r="C92" s="25" t="s">
        <v>56</v>
      </c>
      <c r="D92" s="11">
        <v>0</v>
      </c>
      <c r="E92" s="12">
        <v>0</v>
      </c>
      <c r="F92" s="13">
        <f t="shared" si="14"/>
        <v>0</v>
      </c>
      <c r="G92" s="19">
        <v>25</v>
      </c>
      <c r="H92" s="20">
        <v>25</v>
      </c>
      <c r="I92" s="13">
        <f t="shared" si="15"/>
        <v>0</v>
      </c>
      <c r="J92" s="58">
        <f t="shared" si="16"/>
        <v>25</v>
      </c>
      <c r="K92" s="59">
        <f t="shared" si="17"/>
        <v>25</v>
      </c>
      <c r="L92" s="13">
        <f t="shared" si="18"/>
        <v>0</v>
      </c>
      <c r="O92" s="392" t="str">
        <f t="shared" si="13"/>
        <v>医療法人社団豊明会 常岡病院回復期</v>
      </c>
    </row>
    <row r="93" spans="1:15" x14ac:dyDescent="0.15">
      <c r="A93" s="25" t="s">
        <v>592</v>
      </c>
      <c r="B93" s="25" t="s">
        <v>72</v>
      </c>
      <c r="C93" s="25" t="s">
        <v>56</v>
      </c>
      <c r="D93" s="11">
        <v>49</v>
      </c>
      <c r="E93" s="12">
        <v>49</v>
      </c>
      <c r="F93" s="13">
        <f t="shared" si="14"/>
        <v>0</v>
      </c>
      <c r="G93" s="19">
        <v>0</v>
      </c>
      <c r="H93" s="20">
        <v>0</v>
      </c>
      <c r="I93" s="13">
        <f t="shared" si="15"/>
        <v>0</v>
      </c>
      <c r="J93" s="58">
        <f t="shared" si="16"/>
        <v>49</v>
      </c>
      <c r="K93" s="59">
        <f t="shared" si="17"/>
        <v>49</v>
      </c>
      <c r="L93" s="13">
        <f t="shared" si="18"/>
        <v>0</v>
      </c>
      <c r="O93" s="392" t="str">
        <f t="shared" si="13"/>
        <v>みやそう病院回復期</v>
      </c>
    </row>
    <row r="94" spans="1:15" x14ac:dyDescent="0.15">
      <c r="A94" s="25" t="s">
        <v>595</v>
      </c>
      <c r="B94" s="25" t="s">
        <v>596</v>
      </c>
      <c r="C94" s="25" t="s">
        <v>56</v>
      </c>
      <c r="D94" s="11">
        <v>0</v>
      </c>
      <c r="E94" s="12">
        <v>0</v>
      </c>
      <c r="F94" s="13">
        <f t="shared" si="14"/>
        <v>0</v>
      </c>
      <c r="G94" s="19">
        <v>90</v>
      </c>
      <c r="H94" s="20">
        <v>90</v>
      </c>
      <c r="I94" s="13">
        <f t="shared" si="15"/>
        <v>0</v>
      </c>
      <c r="J94" s="58">
        <f t="shared" si="16"/>
        <v>90</v>
      </c>
      <c r="K94" s="59">
        <f t="shared" si="17"/>
        <v>90</v>
      </c>
      <c r="L94" s="13">
        <f t="shared" si="18"/>
        <v>0</v>
      </c>
      <c r="O94" s="392" t="str">
        <f t="shared" si="13"/>
        <v>医療法人晴風園 伊丹せいふう病院回復期</v>
      </c>
    </row>
    <row r="95" spans="1:15" x14ac:dyDescent="0.15">
      <c r="A95" s="25" t="s">
        <v>599</v>
      </c>
      <c r="B95" s="25" t="s">
        <v>283</v>
      </c>
      <c r="C95" s="25" t="s">
        <v>56</v>
      </c>
      <c r="D95" s="11">
        <v>40</v>
      </c>
      <c r="E95" s="12">
        <v>40</v>
      </c>
      <c r="F95" s="13">
        <f t="shared" si="14"/>
        <v>0</v>
      </c>
      <c r="G95" s="19">
        <v>0</v>
      </c>
      <c r="H95" s="20">
        <v>0</v>
      </c>
      <c r="I95" s="13">
        <f t="shared" si="15"/>
        <v>0</v>
      </c>
      <c r="J95" s="58">
        <f t="shared" si="16"/>
        <v>40</v>
      </c>
      <c r="K95" s="59">
        <f t="shared" si="17"/>
        <v>40</v>
      </c>
      <c r="L95" s="13">
        <f t="shared" si="18"/>
        <v>0</v>
      </c>
      <c r="O95" s="392" t="str">
        <f t="shared" si="13"/>
        <v>伊丹恒生脳神経外科病院回復期</v>
      </c>
    </row>
    <row r="96" spans="1:15" x14ac:dyDescent="0.15">
      <c r="A96" s="25" t="s">
        <v>616</v>
      </c>
      <c r="B96" s="25" t="s">
        <v>617</v>
      </c>
      <c r="C96" s="25" t="s">
        <v>56</v>
      </c>
      <c r="D96" s="11">
        <v>43</v>
      </c>
      <c r="E96" s="12">
        <v>39</v>
      </c>
      <c r="F96" s="13">
        <f t="shared" si="14"/>
        <v>4</v>
      </c>
      <c r="G96" s="19">
        <v>0</v>
      </c>
      <c r="H96" s="20">
        <v>0</v>
      </c>
      <c r="I96" s="13">
        <f t="shared" si="15"/>
        <v>0</v>
      </c>
      <c r="J96" s="58">
        <f t="shared" si="16"/>
        <v>43</v>
      </c>
      <c r="K96" s="59">
        <f t="shared" si="17"/>
        <v>39</v>
      </c>
      <c r="L96" s="13">
        <f t="shared" si="18"/>
        <v>4</v>
      </c>
      <c r="O96" s="392" t="str">
        <f t="shared" si="13"/>
        <v>医療法人昭圭会 南芦屋浜病院回復期</v>
      </c>
    </row>
    <row r="97" spans="1:15" x14ac:dyDescent="0.15">
      <c r="A97" s="25" t="s">
        <v>919</v>
      </c>
      <c r="B97" s="25" t="s">
        <v>920</v>
      </c>
      <c r="C97" s="25" t="s">
        <v>56</v>
      </c>
      <c r="D97" s="11">
        <v>40</v>
      </c>
      <c r="E97" s="12">
        <v>40</v>
      </c>
      <c r="F97" s="13">
        <f t="shared" si="14"/>
        <v>0</v>
      </c>
      <c r="G97" s="19">
        <v>0</v>
      </c>
      <c r="H97" s="20">
        <v>0</v>
      </c>
      <c r="I97" s="13">
        <f t="shared" si="15"/>
        <v>0</v>
      </c>
      <c r="J97" s="58">
        <f t="shared" si="16"/>
        <v>40</v>
      </c>
      <c r="K97" s="59">
        <f t="shared" si="17"/>
        <v>40</v>
      </c>
      <c r="L97" s="13">
        <f t="shared" si="18"/>
        <v>0</v>
      </c>
      <c r="O97" s="392" t="str">
        <f t="shared" si="13"/>
        <v>笹生病院回復期</v>
      </c>
    </row>
    <row r="98" spans="1:15" x14ac:dyDescent="0.15">
      <c r="A98" s="25" t="s">
        <v>620</v>
      </c>
      <c r="B98" s="25" t="s">
        <v>289</v>
      </c>
      <c r="C98" s="25" t="s">
        <v>56</v>
      </c>
      <c r="D98" s="11">
        <v>48</v>
      </c>
      <c r="E98" s="12">
        <v>47</v>
      </c>
      <c r="F98" s="13">
        <f t="shared" si="14"/>
        <v>1</v>
      </c>
      <c r="G98" s="19">
        <v>0</v>
      </c>
      <c r="H98" s="20">
        <v>0</v>
      </c>
      <c r="I98" s="13">
        <f t="shared" si="15"/>
        <v>0</v>
      </c>
      <c r="J98" s="58">
        <f t="shared" si="16"/>
        <v>48</v>
      </c>
      <c r="K98" s="59">
        <f t="shared" si="17"/>
        <v>47</v>
      </c>
      <c r="L98" s="13">
        <f t="shared" si="18"/>
        <v>1</v>
      </c>
      <c r="O98" s="392" t="str">
        <f t="shared" si="13"/>
        <v>西宮協立脳神経外科病院回復期</v>
      </c>
    </row>
    <row r="99" spans="1:15" s="223" customFormat="1" x14ac:dyDescent="0.15">
      <c r="A99" s="25" t="s">
        <v>621</v>
      </c>
      <c r="B99" s="25" t="s">
        <v>622</v>
      </c>
      <c r="C99" s="25" t="s">
        <v>56</v>
      </c>
      <c r="D99" s="318">
        <v>24</v>
      </c>
      <c r="E99" s="319">
        <v>24</v>
      </c>
      <c r="F99" s="13">
        <f t="shared" si="14"/>
        <v>0</v>
      </c>
      <c r="G99" s="19">
        <v>40</v>
      </c>
      <c r="H99" s="20">
        <v>0</v>
      </c>
      <c r="I99" s="13">
        <f t="shared" si="15"/>
        <v>40</v>
      </c>
      <c r="J99" s="58">
        <f t="shared" si="16"/>
        <v>64</v>
      </c>
      <c r="K99" s="59">
        <f t="shared" si="17"/>
        <v>24</v>
      </c>
      <c r="L99" s="13">
        <f t="shared" si="18"/>
        <v>40</v>
      </c>
      <c r="O99" s="392" t="str">
        <f t="shared" si="13"/>
        <v>社会医療法人渡邊高記念会 西宮渡辺病院回復期</v>
      </c>
    </row>
    <row r="100" spans="1:15" s="223" customFormat="1" x14ac:dyDescent="0.15">
      <c r="A100" s="25" t="s">
        <v>623</v>
      </c>
      <c r="B100" s="25" t="s">
        <v>290</v>
      </c>
      <c r="C100" s="25" t="s">
        <v>56</v>
      </c>
      <c r="D100" s="11">
        <v>0</v>
      </c>
      <c r="E100" s="12">
        <v>0</v>
      </c>
      <c r="F100" s="13">
        <f t="shared" si="14"/>
        <v>0</v>
      </c>
      <c r="G100" s="19">
        <v>120</v>
      </c>
      <c r="H100" s="20">
        <v>120</v>
      </c>
      <c r="I100" s="13">
        <f t="shared" si="15"/>
        <v>0</v>
      </c>
      <c r="J100" s="58">
        <f t="shared" si="16"/>
        <v>120</v>
      </c>
      <c r="K100" s="59">
        <f t="shared" si="17"/>
        <v>120</v>
      </c>
      <c r="L100" s="13">
        <f t="shared" si="18"/>
        <v>0</v>
      </c>
      <c r="O100" s="392" t="str">
        <f t="shared" si="13"/>
        <v>西宮協立リハビリテーション病院回復期</v>
      </c>
    </row>
    <row r="101" spans="1:15" s="223" customFormat="1" x14ac:dyDescent="0.15">
      <c r="A101" s="25" t="s">
        <v>626</v>
      </c>
      <c r="B101" s="25" t="s">
        <v>627</v>
      </c>
      <c r="C101" s="25" t="s">
        <v>56</v>
      </c>
      <c r="D101" s="11">
        <v>0</v>
      </c>
      <c r="E101" s="12">
        <v>0</v>
      </c>
      <c r="F101" s="13">
        <f t="shared" si="14"/>
        <v>0</v>
      </c>
      <c r="G101" s="19">
        <v>51</v>
      </c>
      <c r="H101" s="20">
        <v>45</v>
      </c>
      <c r="I101" s="13">
        <f t="shared" si="15"/>
        <v>6</v>
      </c>
      <c r="J101" s="58">
        <f t="shared" si="16"/>
        <v>51</v>
      </c>
      <c r="K101" s="59">
        <f t="shared" si="17"/>
        <v>45</v>
      </c>
      <c r="L101" s="13">
        <f t="shared" si="18"/>
        <v>6</v>
      </c>
      <c r="O101" s="392" t="str">
        <f t="shared" si="13"/>
        <v>医療法人敬愛会 西宮敬愛会病院回復期</v>
      </c>
    </row>
    <row r="102" spans="1:15" s="223" customFormat="1" x14ac:dyDescent="0.15">
      <c r="A102" s="25" t="s">
        <v>628</v>
      </c>
      <c r="B102" s="25" t="s">
        <v>629</v>
      </c>
      <c r="C102" s="25" t="s">
        <v>56</v>
      </c>
      <c r="D102" s="11">
        <v>48</v>
      </c>
      <c r="E102" s="12">
        <v>47</v>
      </c>
      <c r="F102" s="13">
        <f t="shared" si="14"/>
        <v>1</v>
      </c>
      <c r="G102" s="322">
        <v>0</v>
      </c>
      <c r="H102" s="323">
        <v>0</v>
      </c>
      <c r="I102" s="13">
        <f t="shared" si="15"/>
        <v>0</v>
      </c>
      <c r="J102" s="58">
        <f t="shared" si="16"/>
        <v>48</v>
      </c>
      <c r="K102" s="59">
        <f t="shared" si="17"/>
        <v>47</v>
      </c>
      <c r="L102" s="13">
        <f t="shared" si="18"/>
        <v>1</v>
      </c>
      <c r="O102" s="392" t="str">
        <f t="shared" si="13"/>
        <v>医療法人社団アガペ会 アガペ甲山病院回復期</v>
      </c>
    </row>
    <row r="103" spans="1:15" x14ac:dyDescent="0.15">
      <c r="A103" s="25" t="s">
        <v>633</v>
      </c>
      <c r="B103" s="25" t="s">
        <v>634</v>
      </c>
      <c r="C103" s="25" t="s">
        <v>56</v>
      </c>
      <c r="D103" s="11">
        <v>50</v>
      </c>
      <c r="E103" s="12">
        <v>48</v>
      </c>
      <c r="F103" s="13">
        <f t="shared" si="14"/>
        <v>2</v>
      </c>
      <c r="G103" s="19">
        <v>0</v>
      </c>
      <c r="H103" s="20">
        <v>0</v>
      </c>
      <c r="I103" s="13">
        <f t="shared" si="15"/>
        <v>0</v>
      </c>
      <c r="J103" s="58">
        <f t="shared" si="16"/>
        <v>50</v>
      </c>
      <c r="K103" s="59">
        <f t="shared" si="17"/>
        <v>48</v>
      </c>
      <c r="L103" s="13">
        <f t="shared" si="18"/>
        <v>2</v>
      </c>
      <c r="O103" s="392" t="str">
        <f t="shared" si="13"/>
        <v>医療法人協和会 協和マリナホスピタル回復期</v>
      </c>
    </row>
    <row r="104" spans="1:15" s="223" customFormat="1" x14ac:dyDescent="0.15">
      <c r="A104" s="326" t="s">
        <v>636</v>
      </c>
      <c r="B104" s="326" t="s">
        <v>77</v>
      </c>
      <c r="C104" s="326" t="s">
        <v>56</v>
      </c>
      <c r="D104" s="324">
        <v>42</v>
      </c>
      <c r="E104" s="319">
        <v>0</v>
      </c>
      <c r="F104" s="327">
        <f t="shared" si="14"/>
        <v>42</v>
      </c>
      <c r="G104" s="322">
        <v>0</v>
      </c>
      <c r="H104" s="323">
        <v>0</v>
      </c>
      <c r="I104" s="327">
        <f t="shared" si="15"/>
        <v>0</v>
      </c>
      <c r="J104" s="328">
        <f t="shared" si="16"/>
        <v>42</v>
      </c>
      <c r="K104" s="329">
        <f t="shared" si="17"/>
        <v>0</v>
      </c>
      <c r="L104" s="327">
        <f t="shared" si="18"/>
        <v>42</v>
      </c>
      <c r="O104" s="392" t="str">
        <f t="shared" si="13"/>
        <v>明和病院回復期</v>
      </c>
    </row>
    <row r="105" spans="1:15" x14ac:dyDescent="0.15">
      <c r="A105" s="25" t="s">
        <v>641</v>
      </c>
      <c r="B105" s="25" t="s">
        <v>954</v>
      </c>
      <c r="C105" s="25" t="s">
        <v>56</v>
      </c>
      <c r="D105" s="11">
        <v>60</v>
      </c>
      <c r="E105" s="12">
        <v>33</v>
      </c>
      <c r="F105" s="13">
        <f t="shared" si="14"/>
        <v>27</v>
      </c>
      <c r="G105" s="19">
        <v>60</v>
      </c>
      <c r="H105" s="20">
        <v>43</v>
      </c>
      <c r="I105" s="13">
        <f t="shared" si="15"/>
        <v>17</v>
      </c>
      <c r="J105" s="58">
        <f t="shared" si="16"/>
        <v>120</v>
      </c>
      <c r="K105" s="59">
        <f t="shared" si="17"/>
        <v>76</v>
      </c>
      <c r="L105" s="13">
        <f t="shared" si="18"/>
        <v>44</v>
      </c>
      <c r="O105" s="392" t="str">
        <f t="shared" si="13"/>
        <v>医療法人社団西宮回生病院回復期</v>
      </c>
    </row>
    <row r="106" spans="1:15" x14ac:dyDescent="0.15">
      <c r="A106" s="25" t="s">
        <v>645</v>
      </c>
      <c r="B106" s="25" t="s">
        <v>286</v>
      </c>
      <c r="C106" s="25" t="s">
        <v>56</v>
      </c>
      <c r="D106" s="11">
        <v>140</v>
      </c>
      <c r="E106" s="12">
        <v>140</v>
      </c>
      <c r="F106" s="13">
        <f t="shared" si="14"/>
        <v>0</v>
      </c>
      <c r="G106" s="19">
        <v>0</v>
      </c>
      <c r="H106" s="20">
        <v>0</v>
      </c>
      <c r="I106" s="13">
        <f t="shared" si="15"/>
        <v>0</v>
      </c>
      <c r="J106" s="58">
        <f t="shared" si="16"/>
        <v>140</v>
      </c>
      <c r="K106" s="59">
        <f t="shared" si="17"/>
        <v>140</v>
      </c>
      <c r="L106" s="13">
        <f t="shared" si="18"/>
        <v>0</v>
      </c>
      <c r="O106" s="392" t="str">
        <f t="shared" si="13"/>
        <v>はくほう会セントラル病院回復期</v>
      </c>
    </row>
    <row r="107" spans="1:15" x14ac:dyDescent="0.15">
      <c r="A107" s="25" t="s">
        <v>646</v>
      </c>
      <c r="B107" s="25" t="s">
        <v>292</v>
      </c>
      <c r="C107" s="25" t="s">
        <v>56</v>
      </c>
      <c r="D107" s="11">
        <v>23</v>
      </c>
      <c r="E107" s="12">
        <v>23</v>
      </c>
      <c r="F107" s="13">
        <f t="shared" si="14"/>
        <v>0</v>
      </c>
      <c r="G107" s="19">
        <v>0</v>
      </c>
      <c r="H107" s="20">
        <v>0</v>
      </c>
      <c r="I107" s="13">
        <f t="shared" si="15"/>
        <v>0</v>
      </c>
      <c r="J107" s="58">
        <f t="shared" si="16"/>
        <v>23</v>
      </c>
      <c r="K107" s="59">
        <f t="shared" si="17"/>
        <v>23</v>
      </c>
      <c r="L107" s="13">
        <f t="shared" si="18"/>
        <v>0</v>
      </c>
      <c r="O107" s="392" t="str">
        <f t="shared" si="13"/>
        <v>医療法人純徳会 田中病院回復期</v>
      </c>
    </row>
    <row r="108" spans="1:15" x14ac:dyDescent="0.15">
      <c r="A108" s="25" t="s">
        <v>650</v>
      </c>
      <c r="B108" s="25" t="s">
        <v>293</v>
      </c>
      <c r="C108" s="25" t="s">
        <v>56</v>
      </c>
      <c r="D108" s="11">
        <v>51</v>
      </c>
      <c r="E108" s="12">
        <v>51</v>
      </c>
      <c r="F108" s="13">
        <f t="shared" si="14"/>
        <v>0</v>
      </c>
      <c r="G108" s="19">
        <v>51</v>
      </c>
      <c r="H108" s="20">
        <v>50</v>
      </c>
      <c r="I108" s="13">
        <f t="shared" si="15"/>
        <v>1</v>
      </c>
      <c r="J108" s="58">
        <f t="shared" si="16"/>
        <v>102</v>
      </c>
      <c r="K108" s="59">
        <f t="shared" si="17"/>
        <v>101</v>
      </c>
      <c r="L108" s="13">
        <f t="shared" si="18"/>
        <v>1</v>
      </c>
      <c r="O108" s="392" t="str">
        <f t="shared" si="13"/>
        <v>医療法人朗源会大隈病院回復期</v>
      </c>
    </row>
    <row r="109" spans="1:15" x14ac:dyDescent="0.15">
      <c r="A109" s="25" t="s">
        <v>652</v>
      </c>
      <c r="B109" s="25" t="s">
        <v>653</v>
      </c>
      <c r="C109" s="25" t="s">
        <v>56</v>
      </c>
      <c r="D109" s="11">
        <v>199</v>
      </c>
      <c r="E109" s="12">
        <v>199</v>
      </c>
      <c r="F109" s="13">
        <f t="shared" si="14"/>
        <v>0</v>
      </c>
      <c r="G109" s="19">
        <v>0</v>
      </c>
      <c r="H109" s="20">
        <v>0</v>
      </c>
      <c r="I109" s="13">
        <f t="shared" si="15"/>
        <v>0</v>
      </c>
      <c r="J109" s="58">
        <f t="shared" si="16"/>
        <v>199</v>
      </c>
      <c r="K109" s="59">
        <f t="shared" si="17"/>
        <v>199</v>
      </c>
      <c r="L109" s="13">
        <f t="shared" si="18"/>
        <v>0</v>
      </c>
      <c r="O109" s="392" t="str">
        <f t="shared" si="13"/>
        <v>社会医療法人愛仁会 尼崎だいもつ病院回復期</v>
      </c>
    </row>
    <row r="110" spans="1:15" x14ac:dyDescent="0.15">
      <c r="A110" s="25" t="s">
        <v>923</v>
      </c>
      <c r="B110" s="25" t="s">
        <v>924</v>
      </c>
      <c r="C110" s="25" t="s">
        <v>56</v>
      </c>
      <c r="D110" s="11">
        <v>52</v>
      </c>
      <c r="E110" s="12">
        <v>52</v>
      </c>
      <c r="F110" s="13">
        <f t="shared" si="14"/>
        <v>0</v>
      </c>
      <c r="G110" s="19">
        <v>0</v>
      </c>
      <c r="H110" s="20">
        <v>0</v>
      </c>
      <c r="I110" s="13">
        <f t="shared" si="15"/>
        <v>0</v>
      </c>
      <c r="J110" s="58">
        <f t="shared" si="16"/>
        <v>52</v>
      </c>
      <c r="K110" s="59">
        <f t="shared" si="17"/>
        <v>52</v>
      </c>
      <c r="L110" s="13">
        <f t="shared" si="18"/>
        <v>0</v>
      </c>
      <c r="O110" s="392" t="str">
        <f t="shared" si="13"/>
        <v>尼崎新都心病院回復期</v>
      </c>
    </row>
    <row r="111" spans="1:15" x14ac:dyDescent="0.15">
      <c r="A111" s="25" t="s">
        <v>925</v>
      </c>
      <c r="B111" s="25" t="s">
        <v>926</v>
      </c>
      <c r="C111" s="25" t="s">
        <v>56</v>
      </c>
      <c r="D111" s="318">
        <v>60</v>
      </c>
      <c r="E111" s="12">
        <v>36</v>
      </c>
      <c r="F111" s="13">
        <f t="shared" si="14"/>
        <v>24</v>
      </c>
      <c r="G111" s="19">
        <v>0</v>
      </c>
      <c r="H111" s="20">
        <v>0</v>
      </c>
      <c r="I111" s="13">
        <f t="shared" si="15"/>
        <v>0</v>
      </c>
      <c r="J111" s="58">
        <f t="shared" si="16"/>
        <v>60</v>
      </c>
      <c r="K111" s="59">
        <f t="shared" si="17"/>
        <v>36</v>
      </c>
      <c r="L111" s="13">
        <f t="shared" si="18"/>
        <v>24</v>
      </c>
      <c r="O111" s="392" t="str">
        <f t="shared" si="13"/>
        <v>安藤病院回復期</v>
      </c>
    </row>
    <row r="112" spans="1:15" x14ac:dyDescent="0.15">
      <c r="A112" s="25" t="s">
        <v>655</v>
      </c>
      <c r="B112" s="25" t="s">
        <v>85</v>
      </c>
      <c r="C112" s="25" t="s">
        <v>56</v>
      </c>
      <c r="D112" s="11">
        <v>55</v>
      </c>
      <c r="E112" s="12">
        <v>55</v>
      </c>
      <c r="F112" s="13">
        <f t="shared" si="14"/>
        <v>0</v>
      </c>
      <c r="G112" s="19">
        <v>0</v>
      </c>
      <c r="H112" s="20">
        <v>0</v>
      </c>
      <c r="I112" s="13">
        <f t="shared" si="15"/>
        <v>0</v>
      </c>
      <c r="J112" s="58">
        <f t="shared" si="16"/>
        <v>55</v>
      </c>
      <c r="K112" s="59">
        <f t="shared" si="17"/>
        <v>55</v>
      </c>
      <c r="L112" s="13">
        <f t="shared" si="18"/>
        <v>0</v>
      </c>
      <c r="O112" s="392" t="str">
        <f t="shared" si="13"/>
        <v>尼崎医療生協病院回復期</v>
      </c>
    </row>
    <row r="113" spans="1:15" x14ac:dyDescent="0.15">
      <c r="A113" s="25" t="s">
        <v>660</v>
      </c>
      <c r="B113" s="25" t="s">
        <v>288</v>
      </c>
      <c r="C113" s="25" t="s">
        <v>56</v>
      </c>
      <c r="D113" s="11">
        <v>30</v>
      </c>
      <c r="E113" s="12">
        <v>29</v>
      </c>
      <c r="F113" s="13">
        <f t="shared" si="14"/>
        <v>1</v>
      </c>
      <c r="G113" s="19">
        <v>0</v>
      </c>
      <c r="H113" s="20">
        <v>0</v>
      </c>
      <c r="I113" s="13">
        <f t="shared" si="15"/>
        <v>0</v>
      </c>
      <c r="J113" s="58">
        <f t="shared" si="16"/>
        <v>30</v>
      </c>
      <c r="K113" s="59">
        <f t="shared" si="17"/>
        <v>29</v>
      </c>
      <c r="L113" s="13">
        <f t="shared" si="18"/>
        <v>1</v>
      </c>
      <c r="O113" s="392" t="str">
        <f t="shared" si="13"/>
        <v>医療法人尼崎厚生会 立花病院回復期</v>
      </c>
    </row>
    <row r="114" spans="1:15" x14ac:dyDescent="0.15">
      <c r="A114" s="25" t="s">
        <v>661</v>
      </c>
      <c r="B114" s="25" t="s">
        <v>662</v>
      </c>
      <c r="C114" s="25" t="s">
        <v>56</v>
      </c>
      <c r="D114" s="318">
        <v>13</v>
      </c>
      <c r="E114" s="319">
        <v>13</v>
      </c>
      <c r="F114" s="13">
        <f t="shared" si="14"/>
        <v>0</v>
      </c>
      <c r="G114" s="19">
        <v>0</v>
      </c>
      <c r="H114" s="20">
        <v>0</v>
      </c>
      <c r="I114" s="13">
        <f t="shared" si="15"/>
        <v>0</v>
      </c>
      <c r="J114" s="58">
        <f t="shared" si="16"/>
        <v>13</v>
      </c>
      <c r="K114" s="59">
        <f t="shared" si="17"/>
        <v>13</v>
      </c>
      <c r="L114" s="13">
        <f t="shared" si="18"/>
        <v>0</v>
      </c>
      <c r="O114" s="392" t="str">
        <f t="shared" si="13"/>
        <v>医療法人（社団）豊繁会 近藤病院回復期</v>
      </c>
    </row>
    <row r="115" spans="1:15" x14ac:dyDescent="0.15">
      <c r="A115" s="25" t="s">
        <v>664</v>
      </c>
      <c r="B115" s="25" t="s">
        <v>665</v>
      </c>
      <c r="C115" s="25" t="s">
        <v>56</v>
      </c>
      <c r="D115" s="11">
        <v>0</v>
      </c>
      <c r="E115" s="12">
        <v>0</v>
      </c>
      <c r="F115" s="13">
        <f t="shared" si="14"/>
        <v>0</v>
      </c>
      <c r="G115" s="19">
        <v>45</v>
      </c>
      <c r="H115" s="20">
        <v>45</v>
      </c>
      <c r="I115" s="13">
        <f t="shared" si="15"/>
        <v>0</v>
      </c>
      <c r="J115" s="58">
        <f t="shared" si="16"/>
        <v>45</v>
      </c>
      <c r="K115" s="59">
        <f t="shared" si="17"/>
        <v>45</v>
      </c>
      <c r="L115" s="13">
        <f t="shared" si="18"/>
        <v>0</v>
      </c>
      <c r="O115" s="392" t="str">
        <f t="shared" si="13"/>
        <v>社会医療法人中央会 尼崎中央病院回復期</v>
      </c>
    </row>
    <row r="116" spans="1:15" x14ac:dyDescent="0.15">
      <c r="A116" s="25" t="s">
        <v>669</v>
      </c>
      <c r="B116" s="25" t="s">
        <v>670</v>
      </c>
      <c r="C116" s="25" t="s">
        <v>56</v>
      </c>
      <c r="D116" s="11">
        <v>32</v>
      </c>
      <c r="E116" s="12">
        <v>32</v>
      </c>
      <c r="F116" s="13">
        <f t="shared" si="14"/>
        <v>0</v>
      </c>
      <c r="G116" s="19">
        <v>0</v>
      </c>
      <c r="H116" s="20">
        <v>0</v>
      </c>
      <c r="I116" s="13">
        <f t="shared" si="15"/>
        <v>0</v>
      </c>
      <c r="J116" s="58">
        <f t="shared" si="16"/>
        <v>32</v>
      </c>
      <c r="K116" s="59">
        <f t="shared" si="17"/>
        <v>32</v>
      </c>
      <c r="L116" s="13">
        <f t="shared" si="18"/>
        <v>0</v>
      </c>
      <c r="O116" s="392" t="str">
        <f t="shared" si="13"/>
        <v>医療法人社団兼誠会 つかぐち病院回復期</v>
      </c>
    </row>
    <row r="117" spans="1:15" x14ac:dyDescent="0.15">
      <c r="A117" s="25" t="s">
        <v>935</v>
      </c>
      <c r="B117" s="25" t="s">
        <v>932</v>
      </c>
      <c r="C117" s="25" t="s">
        <v>56</v>
      </c>
      <c r="D117" s="11">
        <v>0</v>
      </c>
      <c r="E117" s="12">
        <v>0</v>
      </c>
      <c r="F117" s="13">
        <f t="shared" si="14"/>
        <v>0</v>
      </c>
      <c r="G117" s="19">
        <v>120</v>
      </c>
      <c r="H117" s="323">
        <v>120</v>
      </c>
      <c r="I117" s="13">
        <f t="shared" si="15"/>
        <v>0</v>
      </c>
      <c r="J117" s="58">
        <f t="shared" si="16"/>
        <v>120</v>
      </c>
      <c r="K117" s="59">
        <f t="shared" si="17"/>
        <v>120</v>
      </c>
      <c r="L117" s="13">
        <f t="shared" si="18"/>
        <v>0</v>
      </c>
      <c r="O117" s="392" t="str">
        <f t="shared" si="13"/>
        <v>医療法人晴風園 川西リハビリテーション病院回復期</v>
      </c>
    </row>
    <row r="118" spans="1:15" x14ac:dyDescent="0.15">
      <c r="A118" s="25" t="s">
        <v>608</v>
      </c>
      <c r="B118" s="25" t="s">
        <v>175</v>
      </c>
      <c r="C118" s="25" t="s">
        <v>56</v>
      </c>
      <c r="D118" s="11">
        <v>15</v>
      </c>
      <c r="E118" s="12">
        <v>12</v>
      </c>
      <c r="F118" s="13">
        <f t="shared" si="14"/>
        <v>3</v>
      </c>
      <c r="G118" s="19">
        <v>4</v>
      </c>
      <c r="H118" s="20">
        <v>0</v>
      </c>
      <c r="I118" s="13">
        <f t="shared" si="15"/>
        <v>4</v>
      </c>
      <c r="J118" s="58">
        <f t="shared" si="16"/>
        <v>19</v>
      </c>
      <c r="K118" s="59">
        <f t="shared" si="17"/>
        <v>12</v>
      </c>
      <c r="L118" s="13">
        <f t="shared" si="18"/>
        <v>7</v>
      </c>
      <c r="O118" s="392" t="str">
        <f t="shared" si="13"/>
        <v>宝塚エデンの園附属診療所回復期</v>
      </c>
    </row>
    <row r="119" spans="1:15" x14ac:dyDescent="0.15">
      <c r="A119" s="25" t="s">
        <v>683</v>
      </c>
      <c r="B119" s="25" t="s">
        <v>684</v>
      </c>
      <c r="C119" s="25" t="s">
        <v>56</v>
      </c>
      <c r="D119" s="11">
        <v>4</v>
      </c>
      <c r="E119" s="12">
        <v>0</v>
      </c>
      <c r="F119" s="13">
        <f t="shared" si="14"/>
        <v>4</v>
      </c>
      <c r="G119" s="19">
        <v>0</v>
      </c>
      <c r="H119" s="20">
        <v>0</v>
      </c>
      <c r="I119" s="13">
        <f t="shared" si="15"/>
        <v>0</v>
      </c>
      <c r="J119" s="58">
        <f t="shared" si="16"/>
        <v>4</v>
      </c>
      <c r="K119" s="59">
        <f t="shared" si="17"/>
        <v>0</v>
      </c>
      <c r="L119" s="13">
        <f t="shared" si="18"/>
        <v>4</v>
      </c>
      <c r="O119" s="392" t="str">
        <f t="shared" si="13"/>
        <v>医療法人社団秀明会 遠谷眼科回復期</v>
      </c>
    </row>
    <row r="120" spans="1:15" x14ac:dyDescent="0.15">
      <c r="A120" s="25" t="s">
        <v>685</v>
      </c>
      <c r="B120" s="25" t="s">
        <v>183</v>
      </c>
      <c r="C120" s="25" t="s">
        <v>56</v>
      </c>
      <c r="D120" s="11">
        <v>19</v>
      </c>
      <c r="E120" s="12">
        <v>19</v>
      </c>
      <c r="F120" s="13">
        <f t="shared" si="14"/>
        <v>0</v>
      </c>
      <c r="G120" s="19">
        <v>0</v>
      </c>
      <c r="H120" s="20">
        <v>0</v>
      </c>
      <c r="I120" s="13">
        <f t="shared" si="15"/>
        <v>0</v>
      </c>
      <c r="J120" s="58">
        <f t="shared" si="16"/>
        <v>19</v>
      </c>
      <c r="K120" s="59">
        <f t="shared" si="17"/>
        <v>19</v>
      </c>
      <c r="L120" s="13">
        <f t="shared" si="18"/>
        <v>0</v>
      </c>
      <c r="O120" s="392" t="str">
        <f t="shared" si="13"/>
        <v>桂クリニック回復期</v>
      </c>
    </row>
    <row r="121" spans="1:15" x14ac:dyDescent="0.15">
      <c r="A121" s="25" t="s">
        <v>690</v>
      </c>
      <c r="B121" s="25" t="s">
        <v>186</v>
      </c>
      <c r="C121" s="26" t="s">
        <v>56</v>
      </c>
      <c r="D121" s="14">
        <v>19</v>
      </c>
      <c r="E121" s="15">
        <v>19</v>
      </c>
      <c r="F121" s="16">
        <f t="shared" si="14"/>
        <v>0</v>
      </c>
      <c r="G121" s="21">
        <v>0</v>
      </c>
      <c r="H121" s="22">
        <v>0</v>
      </c>
      <c r="I121" s="16">
        <f t="shared" si="15"/>
        <v>0</v>
      </c>
      <c r="J121" s="60">
        <f t="shared" si="16"/>
        <v>19</v>
      </c>
      <c r="K121" s="61">
        <f t="shared" si="17"/>
        <v>19</v>
      </c>
      <c r="L121" s="16">
        <f t="shared" si="18"/>
        <v>0</v>
      </c>
      <c r="O121" s="392" t="str">
        <f t="shared" si="13"/>
        <v>阪神医生協診療所回復期</v>
      </c>
    </row>
    <row r="122" spans="1:15" x14ac:dyDescent="0.15">
      <c r="A122" s="24" t="s">
        <v>557</v>
      </c>
      <c r="B122" s="24" t="s">
        <v>558</v>
      </c>
      <c r="C122" s="24" t="s">
        <v>366</v>
      </c>
      <c r="D122" s="11">
        <v>0</v>
      </c>
      <c r="E122" s="9">
        <v>0</v>
      </c>
      <c r="F122" s="10">
        <f t="shared" ref="F122:F153" si="19">D122-E122</f>
        <v>0</v>
      </c>
      <c r="G122" s="17">
        <v>154</v>
      </c>
      <c r="H122" s="18">
        <v>153</v>
      </c>
      <c r="I122" s="10">
        <f t="shared" ref="I122:I153" si="20">G122-H122</f>
        <v>1</v>
      </c>
      <c r="J122" s="56">
        <f t="shared" ref="J122:J153" si="21">D122+G122</f>
        <v>154</v>
      </c>
      <c r="K122" s="57">
        <f t="shared" ref="K122:K153" si="22">E122+H122</f>
        <v>153</v>
      </c>
      <c r="L122" s="10">
        <f t="shared" ref="L122:L153" si="23">J122-K122</f>
        <v>1</v>
      </c>
      <c r="O122" s="392" t="str">
        <f t="shared" si="13"/>
        <v>医療法人社団衿正会 生駒病院慢性期</v>
      </c>
    </row>
    <row r="123" spans="1:15" x14ac:dyDescent="0.15">
      <c r="A123" s="25" t="s">
        <v>559</v>
      </c>
      <c r="B123" s="25" t="s">
        <v>560</v>
      </c>
      <c r="C123" s="25" t="s">
        <v>366</v>
      </c>
      <c r="D123" s="11">
        <v>0</v>
      </c>
      <c r="E123" s="12">
        <v>0</v>
      </c>
      <c r="F123" s="13">
        <f t="shared" si="19"/>
        <v>0</v>
      </c>
      <c r="G123" s="19">
        <v>60</v>
      </c>
      <c r="H123" s="20">
        <v>58</v>
      </c>
      <c r="I123" s="13">
        <f t="shared" si="20"/>
        <v>2</v>
      </c>
      <c r="J123" s="58">
        <f t="shared" si="21"/>
        <v>60</v>
      </c>
      <c r="K123" s="59">
        <f t="shared" si="22"/>
        <v>58</v>
      </c>
      <c r="L123" s="13">
        <f t="shared" si="23"/>
        <v>2</v>
      </c>
      <c r="O123" s="392" t="str">
        <f t="shared" si="13"/>
        <v>医療法人社団尚仁会 平島病院慢性期</v>
      </c>
    </row>
    <row r="124" spans="1:15" x14ac:dyDescent="0.15">
      <c r="A124" s="25" t="s">
        <v>561</v>
      </c>
      <c r="B124" s="25" t="s">
        <v>562</v>
      </c>
      <c r="C124" s="25" t="s">
        <v>366</v>
      </c>
      <c r="D124" s="11">
        <v>0</v>
      </c>
      <c r="E124" s="12">
        <v>0</v>
      </c>
      <c r="F124" s="13">
        <f t="shared" si="19"/>
        <v>0</v>
      </c>
      <c r="G124" s="19">
        <v>360</v>
      </c>
      <c r="H124" s="20">
        <v>359</v>
      </c>
      <c r="I124" s="13">
        <f t="shared" si="20"/>
        <v>1</v>
      </c>
      <c r="J124" s="58">
        <f t="shared" si="21"/>
        <v>360</v>
      </c>
      <c r="K124" s="59">
        <f t="shared" si="22"/>
        <v>359</v>
      </c>
      <c r="L124" s="13">
        <f t="shared" si="23"/>
        <v>1</v>
      </c>
      <c r="O124" s="392" t="str">
        <f t="shared" si="13"/>
        <v>医療法人敬愛会 三田高原病院慢性期</v>
      </c>
    </row>
    <row r="125" spans="1:15" x14ac:dyDescent="0.15">
      <c r="A125" s="25" t="s">
        <v>563</v>
      </c>
      <c r="B125" s="25" t="s">
        <v>564</v>
      </c>
      <c r="C125" s="25" t="s">
        <v>366</v>
      </c>
      <c r="D125" s="11">
        <v>0</v>
      </c>
      <c r="E125" s="12">
        <v>0</v>
      </c>
      <c r="F125" s="13">
        <f t="shared" si="19"/>
        <v>0</v>
      </c>
      <c r="G125" s="19">
        <v>180</v>
      </c>
      <c r="H125" s="20">
        <v>180</v>
      </c>
      <c r="I125" s="13">
        <f t="shared" si="20"/>
        <v>0</v>
      </c>
      <c r="J125" s="58">
        <f t="shared" si="21"/>
        <v>180</v>
      </c>
      <c r="K125" s="59">
        <f t="shared" si="22"/>
        <v>180</v>
      </c>
      <c r="L125" s="13">
        <f t="shared" si="23"/>
        <v>0</v>
      </c>
      <c r="O125" s="392" t="str">
        <f t="shared" si="13"/>
        <v>医療法人敬愛会 三田温泉病院慢性期</v>
      </c>
    </row>
    <row r="126" spans="1:15" x14ac:dyDescent="0.15">
      <c r="A126" s="25" t="s">
        <v>565</v>
      </c>
      <c r="B126" s="25" t="s">
        <v>64</v>
      </c>
      <c r="C126" s="25" t="s">
        <v>366</v>
      </c>
      <c r="D126" s="11">
        <v>350</v>
      </c>
      <c r="E126" s="12">
        <v>350</v>
      </c>
      <c r="F126" s="13">
        <f t="shared" si="19"/>
        <v>0</v>
      </c>
      <c r="G126" s="19">
        <v>0</v>
      </c>
      <c r="H126" s="20">
        <v>0</v>
      </c>
      <c r="I126" s="13">
        <f t="shared" si="20"/>
        <v>0</v>
      </c>
      <c r="J126" s="58">
        <f t="shared" si="21"/>
        <v>350</v>
      </c>
      <c r="K126" s="59">
        <f t="shared" si="22"/>
        <v>350</v>
      </c>
      <c r="L126" s="13">
        <f t="shared" si="23"/>
        <v>0</v>
      </c>
      <c r="O126" s="392" t="str">
        <f t="shared" si="13"/>
        <v>独立行政法人国立病院機構兵庫中央病院慢性期</v>
      </c>
    </row>
    <row r="127" spans="1:15" x14ac:dyDescent="0.15">
      <c r="A127" s="25" t="s">
        <v>566</v>
      </c>
      <c r="B127" s="25" t="s">
        <v>65</v>
      </c>
      <c r="C127" s="25" t="s">
        <v>366</v>
      </c>
      <c r="D127" s="11">
        <v>9</v>
      </c>
      <c r="E127" s="12">
        <v>9</v>
      </c>
      <c r="F127" s="13">
        <f t="shared" si="19"/>
        <v>0</v>
      </c>
      <c r="G127" s="19">
        <v>0</v>
      </c>
      <c r="H127" s="20">
        <v>0</v>
      </c>
      <c r="I127" s="13">
        <f t="shared" si="20"/>
        <v>0</v>
      </c>
      <c r="J127" s="58">
        <f t="shared" si="21"/>
        <v>9</v>
      </c>
      <c r="K127" s="59">
        <f t="shared" si="22"/>
        <v>9</v>
      </c>
      <c r="L127" s="13">
        <f t="shared" si="23"/>
        <v>0</v>
      </c>
      <c r="O127" s="392" t="str">
        <f t="shared" si="13"/>
        <v>さんだリハビリテーション病院慢性期</v>
      </c>
    </row>
    <row r="128" spans="1:15" x14ac:dyDescent="0.15">
      <c r="A128" s="25" t="s">
        <v>568</v>
      </c>
      <c r="B128" s="25" t="s">
        <v>931</v>
      </c>
      <c r="C128" s="25" t="s">
        <v>366</v>
      </c>
      <c r="D128" s="318">
        <v>214</v>
      </c>
      <c r="E128" s="319">
        <v>173</v>
      </c>
      <c r="F128" s="13">
        <f t="shared" si="19"/>
        <v>41</v>
      </c>
      <c r="G128" s="19">
        <v>163</v>
      </c>
      <c r="H128" s="20">
        <v>104</v>
      </c>
      <c r="I128" s="13">
        <f t="shared" si="20"/>
        <v>59</v>
      </c>
      <c r="J128" s="58">
        <f t="shared" si="21"/>
        <v>377</v>
      </c>
      <c r="K128" s="59">
        <f t="shared" si="22"/>
        <v>277</v>
      </c>
      <c r="L128" s="13">
        <f t="shared" si="23"/>
        <v>100</v>
      </c>
      <c r="O128" s="392" t="str">
        <f t="shared" si="13"/>
        <v>医療法人協和会 協立記念病院慢性期</v>
      </c>
    </row>
    <row r="129" spans="1:15" x14ac:dyDescent="0.15">
      <c r="A129" s="25" t="s">
        <v>569</v>
      </c>
      <c r="B129" s="25" t="s">
        <v>294</v>
      </c>
      <c r="C129" s="25" t="s">
        <v>366</v>
      </c>
      <c r="D129" s="11">
        <v>0</v>
      </c>
      <c r="E129" s="12">
        <v>0</v>
      </c>
      <c r="F129" s="13">
        <f t="shared" si="19"/>
        <v>0</v>
      </c>
      <c r="G129" s="19">
        <v>65</v>
      </c>
      <c r="H129" s="20">
        <v>65</v>
      </c>
      <c r="I129" s="13">
        <f t="shared" si="20"/>
        <v>0</v>
      </c>
      <c r="J129" s="58">
        <f t="shared" si="21"/>
        <v>65</v>
      </c>
      <c r="K129" s="59">
        <f t="shared" si="22"/>
        <v>65</v>
      </c>
      <c r="L129" s="13">
        <f t="shared" si="23"/>
        <v>0</v>
      </c>
      <c r="O129" s="392" t="str">
        <f t="shared" si="13"/>
        <v>九十九記念病院慢性期</v>
      </c>
    </row>
    <row r="130" spans="1:15" x14ac:dyDescent="0.15">
      <c r="A130" s="25" t="s">
        <v>572</v>
      </c>
      <c r="B130" s="25" t="s">
        <v>573</v>
      </c>
      <c r="C130" s="25" t="s">
        <v>366</v>
      </c>
      <c r="D130" s="11">
        <v>234</v>
      </c>
      <c r="E130" s="12">
        <v>201</v>
      </c>
      <c r="F130" s="13">
        <f t="shared" si="19"/>
        <v>33</v>
      </c>
      <c r="G130" s="19">
        <v>0</v>
      </c>
      <c r="H130" s="20">
        <v>0</v>
      </c>
      <c r="I130" s="13">
        <f t="shared" si="20"/>
        <v>0</v>
      </c>
      <c r="J130" s="58">
        <f t="shared" si="21"/>
        <v>234</v>
      </c>
      <c r="K130" s="59">
        <f t="shared" si="22"/>
        <v>201</v>
      </c>
      <c r="L130" s="13">
        <f t="shared" si="23"/>
        <v>33</v>
      </c>
      <c r="O130" s="392" t="str">
        <f t="shared" si="13"/>
        <v>医療法人協和会 第二協立病院慢性期</v>
      </c>
    </row>
    <row r="131" spans="1:15" x14ac:dyDescent="0.15">
      <c r="A131" s="25" t="s">
        <v>574</v>
      </c>
      <c r="B131" s="25" t="s">
        <v>67</v>
      </c>
      <c r="C131" s="25" t="s">
        <v>366</v>
      </c>
      <c r="D131" s="11">
        <v>0</v>
      </c>
      <c r="E131" s="12">
        <v>0</v>
      </c>
      <c r="F131" s="13">
        <f t="shared" si="19"/>
        <v>0</v>
      </c>
      <c r="G131" s="19">
        <v>44</v>
      </c>
      <c r="H131" s="20">
        <v>33</v>
      </c>
      <c r="I131" s="13">
        <f t="shared" si="20"/>
        <v>11</v>
      </c>
      <c r="J131" s="58">
        <f t="shared" si="21"/>
        <v>44</v>
      </c>
      <c r="K131" s="59">
        <f t="shared" si="22"/>
        <v>33</v>
      </c>
      <c r="L131" s="13">
        <f t="shared" si="23"/>
        <v>11</v>
      </c>
      <c r="O131" s="392" t="str">
        <f t="shared" si="13"/>
        <v>正愛病院慢性期</v>
      </c>
    </row>
    <row r="132" spans="1:15" x14ac:dyDescent="0.15">
      <c r="A132" s="25" t="s">
        <v>579</v>
      </c>
      <c r="B132" s="25" t="s">
        <v>68</v>
      </c>
      <c r="C132" s="25" t="s">
        <v>366</v>
      </c>
      <c r="D132" s="11">
        <v>0</v>
      </c>
      <c r="E132" s="12">
        <v>0</v>
      </c>
      <c r="F132" s="13">
        <f t="shared" si="19"/>
        <v>0</v>
      </c>
      <c r="G132" s="19">
        <v>160</v>
      </c>
      <c r="H132" s="20">
        <v>158</v>
      </c>
      <c r="I132" s="13">
        <f t="shared" si="20"/>
        <v>2</v>
      </c>
      <c r="J132" s="58">
        <f t="shared" si="21"/>
        <v>160</v>
      </c>
      <c r="K132" s="59">
        <f t="shared" si="22"/>
        <v>158</v>
      </c>
      <c r="L132" s="13">
        <f t="shared" si="23"/>
        <v>2</v>
      </c>
      <c r="O132" s="392" t="str">
        <f t="shared" ref="O132:O182" si="24">B132&amp;C132</f>
        <v>宝塚磯病院慢性期</v>
      </c>
    </row>
    <row r="133" spans="1:15" x14ac:dyDescent="0.15">
      <c r="A133" s="25" t="s">
        <v>584</v>
      </c>
      <c r="B133" s="25" t="s">
        <v>282</v>
      </c>
      <c r="C133" s="25" t="s">
        <v>366</v>
      </c>
      <c r="D133" s="11">
        <v>0</v>
      </c>
      <c r="E133" s="12">
        <v>0</v>
      </c>
      <c r="F133" s="13">
        <f t="shared" si="19"/>
        <v>0</v>
      </c>
      <c r="G133" s="19">
        <v>55</v>
      </c>
      <c r="H133" s="20">
        <v>55</v>
      </c>
      <c r="I133" s="13">
        <f t="shared" si="20"/>
        <v>0</v>
      </c>
      <c r="J133" s="58">
        <f t="shared" si="21"/>
        <v>55</v>
      </c>
      <c r="K133" s="59">
        <f t="shared" si="22"/>
        <v>55</v>
      </c>
      <c r="L133" s="13">
        <f t="shared" si="23"/>
        <v>0</v>
      </c>
      <c r="O133" s="392" t="str">
        <f t="shared" si="24"/>
        <v>こだま病院慢性期</v>
      </c>
    </row>
    <row r="134" spans="1:15" x14ac:dyDescent="0.15">
      <c r="A134" s="25" t="s">
        <v>586</v>
      </c>
      <c r="B134" s="25" t="s">
        <v>587</v>
      </c>
      <c r="C134" s="25" t="s">
        <v>366</v>
      </c>
      <c r="D134" s="11">
        <v>0</v>
      </c>
      <c r="E134" s="12">
        <v>0</v>
      </c>
      <c r="F134" s="13">
        <f t="shared" si="19"/>
        <v>0</v>
      </c>
      <c r="G134" s="19">
        <v>29</v>
      </c>
      <c r="H134" s="20">
        <v>25</v>
      </c>
      <c r="I134" s="13">
        <f t="shared" si="20"/>
        <v>4</v>
      </c>
      <c r="J134" s="58">
        <f t="shared" si="21"/>
        <v>29</v>
      </c>
      <c r="K134" s="59">
        <f t="shared" si="22"/>
        <v>25</v>
      </c>
      <c r="L134" s="13">
        <f t="shared" si="23"/>
        <v>4</v>
      </c>
      <c r="O134" s="392" t="str">
        <f t="shared" si="24"/>
        <v>医療法人祐生会 祐生病院慢性期</v>
      </c>
    </row>
    <row r="135" spans="1:15" x14ac:dyDescent="0.15">
      <c r="A135" s="25" t="s">
        <v>590</v>
      </c>
      <c r="B135" s="25" t="s">
        <v>591</v>
      </c>
      <c r="C135" s="25" t="s">
        <v>366</v>
      </c>
      <c r="D135" s="11">
        <v>0</v>
      </c>
      <c r="E135" s="12">
        <v>0</v>
      </c>
      <c r="F135" s="13">
        <f t="shared" si="19"/>
        <v>0</v>
      </c>
      <c r="G135" s="19">
        <v>78</v>
      </c>
      <c r="H135" s="20">
        <v>78</v>
      </c>
      <c r="I135" s="13">
        <f t="shared" si="20"/>
        <v>0</v>
      </c>
      <c r="J135" s="58">
        <f t="shared" si="21"/>
        <v>78</v>
      </c>
      <c r="K135" s="59">
        <f t="shared" si="22"/>
        <v>78</v>
      </c>
      <c r="L135" s="13">
        <f t="shared" si="23"/>
        <v>0</v>
      </c>
      <c r="O135" s="392" t="str">
        <f t="shared" si="24"/>
        <v>医療法人社団豊明会 常岡病院慢性期</v>
      </c>
    </row>
    <row r="136" spans="1:15" s="223" customFormat="1" x14ac:dyDescent="0.15">
      <c r="A136" s="25" t="s">
        <v>592</v>
      </c>
      <c r="B136" s="25" t="s">
        <v>72</v>
      </c>
      <c r="C136" s="25" t="s">
        <v>366</v>
      </c>
      <c r="D136" s="11">
        <v>0</v>
      </c>
      <c r="E136" s="12">
        <v>0</v>
      </c>
      <c r="F136" s="13">
        <f t="shared" si="19"/>
        <v>0</v>
      </c>
      <c r="G136" s="19">
        <v>48</v>
      </c>
      <c r="H136" s="20">
        <v>48</v>
      </c>
      <c r="I136" s="13">
        <f t="shared" si="20"/>
        <v>0</v>
      </c>
      <c r="J136" s="58">
        <f t="shared" si="21"/>
        <v>48</v>
      </c>
      <c r="K136" s="59">
        <f t="shared" si="22"/>
        <v>48</v>
      </c>
      <c r="L136" s="13">
        <f t="shared" si="23"/>
        <v>0</v>
      </c>
      <c r="O136" s="392" t="str">
        <f t="shared" si="24"/>
        <v>みやそう病院慢性期</v>
      </c>
    </row>
    <row r="137" spans="1:15" x14ac:dyDescent="0.15">
      <c r="A137" s="25" t="s">
        <v>595</v>
      </c>
      <c r="B137" s="25" t="s">
        <v>596</v>
      </c>
      <c r="C137" s="28" t="s">
        <v>366</v>
      </c>
      <c r="D137" s="11">
        <v>80</v>
      </c>
      <c r="E137" s="12">
        <v>80</v>
      </c>
      <c r="F137" s="13">
        <f t="shared" si="19"/>
        <v>0</v>
      </c>
      <c r="G137" s="19">
        <v>40</v>
      </c>
      <c r="H137" s="20">
        <v>40</v>
      </c>
      <c r="I137" s="13">
        <f t="shared" si="20"/>
        <v>0</v>
      </c>
      <c r="J137" s="58">
        <f t="shared" si="21"/>
        <v>120</v>
      </c>
      <c r="K137" s="59">
        <f t="shared" si="22"/>
        <v>120</v>
      </c>
      <c r="L137" s="13">
        <f t="shared" si="23"/>
        <v>0</v>
      </c>
      <c r="O137" s="392" t="str">
        <f t="shared" si="24"/>
        <v>医療法人晴風園 伊丹せいふう病院慢性期</v>
      </c>
    </row>
    <row r="138" spans="1:15" x14ac:dyDescent="0.15">
      <c r="A138" s="25" t="s">
        <v>597</v>
      </c>
      <c r="B138" s="25" t="s">
        <v>598</v>
      </c>
      <c r="C138" s="28" t="s">
        <v>366</v>
      </c>
      <c r="D138" s="11">
        <v>0</v>
      </c>
      <c r="E138" s="12">
        <v>0</v>
      </c>
      <c r="F138" s="13">
        <f t="shared" si="19"/>
        <v>0</v>
      </c>
      <c r="G138" s="19">
        <v>35</v>
      </c>
      <c r="H138" s="20">
        <v>35</v>
      </c>
      <c r="I138" s="13">
        <f t="shared" si="20"/>
        <v>0</v>
      </c>
      <c r="J138" s="58">
        <f t="shared" si="21"/>
        <v>35</v>
      </c>
      <c r="K138" s="59">
        <f t="shared" si="22"/>
        <v>35</v>
      </c>
      <c r="L138" s="13">
        <f t="shared" si="23"/>
        <v>0</v>
      </c>
      <c r="O138" s="392" t="str">
        <f t="shared" si="24"/>
        <v>医療法人水光会 伊丹天神川病院慢性期</v>
      </c>
    </row>
    <row r="139" spans="1:15" x14ac:dyDescent="0.15">
      <c r="A139" s="25" t="s">
        <v>615</v>
      </c>
      <c r="B139" s="25" t="s">
        <v>73</v>
      </c>
      <c r="C139" s="28" t="s">
        <v>366</v>
      </c>
      <c r="D139" s="11">
        <v>24</v>
      </c>
      <c r="E139" s="12">
        <v>24</v>
      </c>
      <c r="F139" s="13">
        <f t="shared" si="19"/>
        <v>0</v>
      </c>
      <c r="G139" s="19">
        <v>0</v>
      </c>
      <c r="H139" s="20">
        <v>0</v>
      </c>
      <c r="I139" s="13">
        <f t="shared" si="20"/>
        <v>0</v>
      </c>
      <c r="J139" s="58">
        <f t="shared" si="21"/>
        <v>24</v>
      </c>
      <c r="K139" s="59">
        <f t="shared" si="22"/>
        <v>24</v>
      </c>
      <c r="L139" s="13">
        <f t="shared" si="23"/>
        <v>0</v>
      </c>
      <c r="O139" s="392" t="str">
        <f t="shared" si="24"/>
        <v>市立芦屋病院慢性期</v>
      </c>
    </row>
    <row r="140" spans="1:15" x14ac:dyDescent="0.15">
      <c r="A140" s="25" t="s">
        <v>626</v>
      </c>
      <c r="B140" s="25" t="s">
        <v>627</v>
      </c>
      <c r="C140" s="28" t="s">
        <v>366</v>
      </c>
      <c r="D140" s="11">
        <v>0</v>
      </c>
      <c r="E140" s="12">
        <v>0</v>
      </c>
      <c r="F140" s="13">
        <f t="shared" si="19"/>
        <v>0</v>
      </c>
      <c r="G140" s="19">
        <v>180</v>
      </c>
      <c r="H140" s="20">
        <v>177</v>
      </c>
      <c r="I140" s="13">
        <f t="shared" si="20"/>
        <v>3</v>
      </c>
      <c r="J140" s="58">
        <f t="shared" si="21"/>
        <v>180</v>
      </c>
      <c r="K140" s="59">
        <f t="shared" si="22"/>
        <v>177</v>
      </c>
      <c r="L140" s="13">
        <f t="shared" si="23"/>
        <v>3</v>
      </c>
      <c r="O140" s="392" t="str">
        <f t="shared" si="24"/>
        <v>医療法人敬愛会 西宮敬愛会病院慢性期</v>
      </c>
    </row>
    <row r="141" spans="1:15" x14ac:dyDescent="0.15">
      <c r="A141" s="25" t="s">
        <v>628</v>
      </c>
      <c r="B141" s="25" t="s">
        <v>629</v>
      </c>
      <c r="C141" s="28" t="s">
        <v>366</v>
      </c>
      <c r="D141" s="11">
        <v>0</v>
      </c>
      <c r="E141" s="12">
        <v>0</v>
      </c>
      <c r="F141" s="13">
        <f t="shared" si="19"/>
        <v>0</v>
      </c>
      <c r="G141" s="19">
        <v>151</v>
      </c>
      <c r="H141" s="20">
        <v>25</v>
      </c>
      <c r="I141" s="13">
        <f t="shared" si="20"/>
        <v>126</v>
      </c>
      <c r="J141" s="58">
        <f t="shared" si="21"/>
        <v>151</v>
      </c>
      <c r="K141" s="59">
        <f t="shared" si="22"/>
        <v>25</v>
      </c>
      <c r="L141" s="13">
        <f t="shared" si="23"/>
        <v>126</v>
      </c>
      <c r="O141" s="392" t="str">
        <f t="shared" si="24"/>
        <v>医療法人社団アガペ会 アガペ甲山病院慢性期</v>
      </c>
    </row>
    <row r="142" spans="1:15" x14ac:dyDescent="0.15">
      <c r="A142" s="25" t="s">
        <v>630</v>
      </c>
      <c r="B142" s="25" t="s">
        <v>284</v>
      </c>
      <c r="C142" s="28" t="s">
        <v>366</v>
      </c>
      <c r="D142" s="11">
        <v>60</v>
      </c>
      <c r="E142" s="12">
        <v>60</v>
      </c>
      <c r="F142" s="13">
        <f t="shared" si="19"/>
        <v>0</v>
      </c>
      <c r="G142" s="19">
        <v>60</v>
      </c>
      <c r="H142" s="20">
        <v>60</v>
      </c>
      <c r="I142" s="13">
        <f t="shared" si="20"/>
        <v>0</v>
      </c>
      <c r="J142" s="58">
        <f t="shared" si="21"/>
        <v>120</v>
      </c>
      <c r="K142" s="59">
        <f t="shared" si="22"/>
        <v>120</v>
      </c>
      <c r="L142" s="13">
        <f t="shared" si="23"/>
        <v>0</v>
      </c>
      <c r="O142" s="392" t="str">
        <f t="shared" si="24"/>
        <v>谷向病院慢性期</v>
      </c>
    </row>
    <row r="143" spans="1:15" x14ac:dyDescent="0.15">
      <c r="A143" s="25" t="s">
        <v>632</v>
      </c>
      <c r="B143" s="25" t="s">
        <v>285</v>
      </c>
      <c r="C143" s="28" t="s">
        <v>366</v>
      </c>
      <c r="D143" s="11">
        <v>0</v>
      </c>
      <c r="E143" s="12">
        <v>0</v>
      </c>
      <c r="F143" s="13">
        <f t="shared" si="19"/>
        <v>0</v>
      </c>
      <c r="G143" s="19">
        <v>44</v>
      </c>
      <c r="H143" s="20">
        <v>44</v>
      </c>
      <c r="I143" s="13">
        <f t="shared" si="20"/>
        <v>0</v>
      </c>
      <c r="J143" s="58">
        <f t="shared" si="21"/>
        <v>44</v>
      </c>
      <c r="K143" s="59">
        <f t="shared" si="22"/>
        <v>44</v>
      </c>
      <c r="L143" s="13">
        <f t="shared" si="23"/>
        <v>0</v>
      </c>
      <c r="O143" s="392" t="str">
        <f t="shared" si="24"/>
        <v>三好病院慢性期</v>
      </c>
    </row>
    <row r="144" spans="1:15" x14ac:dyDescent="0.15">
      <c r="A144" s="25" t="s">
        <v>633</v>
      </c>
      <c r="B144" s="25" t="s">
        <v>634</v>
      </c>
      <c r="C144" s="28" t="s">
        <v>366</v>
      </c>
      <c r="D144" s="11">
        <v>90</v>
      </c>
      <c r="E144" s="12">
        <v>73</v>
      </c>
      <c r="F144" s="13">
        <f t="shared" si="19"/>
        <v>17</v>
      </c>
      <c r="G144" s="19">
        <v>0</v>
      </c>
      <c r="H144" s="20">
        <v>0</v>
      </c>
      <c r="I144" s="13">
        <f t="shared" si="20"/>
        <v>0</v>
      </c>
      <c r="J144" s="58">
        <f t="shared" si="21"/>
        <v>90</v>
      </c>
      <c r="K144" s="59">
        <f t="shared" si="22"/>
        <v>73</v>
      </c>
      <c r="L144" s="13">
        <f t="shared" si="23"/>
        <v>17</v>
      </c>
      <c r="O144" s="392" t="str">
        <f t="shared" si="24"/>
        <v>医療法人協和会 協和マリナホスピタル慢性期</v>
      </c>
    </row>
    <row r="145" spans="1:15" x14ac:dyDescent="0.15">
      <c r="A145" s="25" t="s">
        <v>635</v>
      </c>
      <c r="B145" s="25" t="s">
        <v>291</v>
      </c>
      <c r="C145" s="28" t="s">
        <v>366</v>
      </c>
      <c r="D145" s="11">
        <v>0</v>
      </c>
      <c r="E145" s="12">
        <v>0</v>
      </c>
      <c r="F145" s="13">
        <f t="shared" si="19"/>
        <v>0</v>
      </c>
      <c r="G145" s="19">
        <v>57</v>
      </c>
      <c r="H145" s="20">
        <v>55</v>
      </c>
      <c r="I145" s="13">
        <f t="shared" si="20"/>
        <v>2</v>
      </c>
      <c r="J145" s="58">
        <f t="shared" si="21"/>
        <v>57</v>
      </c>
      <c r="K145" s="59">
        <f t="shared" si="22"/>
        <v>55</v>
      </c>
      <c r="L145" s="13">
        <f t="shared" si="23"/>
        <v>2</v>
      </c>
      <c r="O145" s="392" t="str">
        <f t="shared" si="24"/>
        <v>上ヶ原病院慢性期</v>
      </c>
    </row>
    <row r="146" spans="1:15" x14ac:dyDescent="0.15">
      <c r="A146" s="25" t="s">
        <v>637</v>
      </c>
      <c r="B146" s="25" t="s">
        <v>295</v>
      </c>
      <c r="C146" s="28" t="s">
        <v>366</v>
      </c>
      <c r="D146" s="11">
        <v>182</v>
      </c>
      <c r="E146" s="12">
        <v>182</v>
      </c>
      <c r="F146" s="13">
        <f t="shared" si="19"/>
        <v>0</v>
      </c>
      <c r="G146" s="19">
        <v>0</v>
      </c>
      <c r="H146" s="20">
        <v>0</v>
      </c>
      <c r="I146" s="13">
        <f t="shared" si="20"/>
        <v>0</v>
      </c>
      <c r="J146" s="58">
        <f t="shared" si="21"/>
        <v>182</v>
      </c>
      <c r="K146" s="59">
        <f t="shared" si="22"/>
        <v>182</v>
      </c>
      <c r="L146" s="13">
        <f t="shared" si="23"/>
        <v>0</v>
      </c>
      <c r="O146" s="392" t="str">
        <f t="shared" si="24"/>
        <v>西宮すなご医療福祉センター慢性期</v>
      </c>
    </row>
    <row r="147" spans="1:15" s="223" customFormat="1" x14ac:dyDescent="0.15">
      <c r="A147" s="25" t="s">
        <v>639</v>
      </c>
      <c r="B147" s="25" t="s">
        <v>640</v>
      </c>
      <c r="C147" s="28" t="s">
        <v>366</v>
      </c>
      <c r="D147" s="11">
        <v>0</v>
      </c>
      <c r="E147" s="12">
        <v>0</v>
      </c>
      <c r="F147" s="13">
        <f t="shared" si="19"/>
        <v>0</v>
      </c>
      <c r="G147" s="19">
        <v>190</v>
      </c>
      <c r="H147" s="20">
        <v>190</v>
      </c>
      <c r="I147" s="13">
        <f t="shared" si="20"/>
        <v>0</v>
      </c>
      <c r="J147" s="58">
        <f t="shared" si="21"/>
        <v>190</v>
      </c>
      <c r="K147" s="59">
        <f t="shared" si="22"/>
        <v>190</v>
      </c>
      <c r="L147" s="13">
        <f t="shared" si="23"/>
        <v>0</v>
      </c>
      <c r="O147" s="392" t="str">
        <f t="shared" si="24"/>
        <v>医療法人社団緑水会 北摂中央病院慢性期</v>
      </c>
    </row>
    <row r="148" spans="1:15" s="223" customFormat="1" x14ac:dyDescent="0.15">
      <c r="A148" s="25" t="s">
        <v>642</v>
      </c>
      <c r="B148" s="25" t="s">
        <v>80</v>
      </c>
      <c r="C148" s="28" t="s">
        <v>366</v>
      </c>
      <c r="D148" s="11">
        <v>0</v>
      </c>
      <c r="E148" s="12">
        <v>0</v>
      </c>
      <c r="F148" s="13">
        <f t="shared" si="19"/>
        <v>0</v>
      </c>
      <c r="G148" s="19">
        <v>20</v>
      </c>
      <c r="H148" s="20">
        <v>20</v>
      </c>
      <c r="I148" s="13">
        <f t="shared" si="20"/>
        <v>0</v>
      </c>
      <c r="J148" s="58">
        <f t="shared" si="21"/>
        <v>20</v>
      </c>
      <c r="K148" s="59">
        <f t="shared" si="22"/>
        <v>20</v>
      </c>
      <c r="L148" s="13">
        <f t="shared" si="23"/>
        <v>0</v>
      </c>
      <c r="O148" s="392" t="str">
        <f t="shared" si="24"/>
        <v>熊野病院慢性期</v>
      </c>
    </row>
    <row r="149" spans="1:15" s="223" customFormat="1" x14ac:dyDescent="0.15">
      <c r="A149" s="25" t="s">
        <v>643</v>
      </c>
      <c r="B149" s="25" t="s">
        <v>81</v>
      </c>
      <c r="C149" s="28" t="s">
        <v>366</v>
      </c>
      <c r="D149" s="318">
        <v>33</v>
      </c>
      <c r="E149" s="319">
        <v>32</v>
      </c>
      <c r="F149" s="13">
        <f t="shared" si="19"/>
        <v>1</v>
      </c>
      <c r="G149" s="19">
        <v>53</v>
      </c>
      <c r="H149" s="323">
        <v>53</v>
      </c>
      <c r="I149" s="13">
        <f t="shared" si="20"/>
        <v>0</v>
      </c>
      <c r="J149" s="58">
        <f t="shared" si="21"/>
        <v>86</v>
      </c>
      <c r="K149" s="59">
        <f t="shared" si="22"/>
        <v>85</v>
      </c>
      <c r="L149" s="13">
        <f t="shared" si="23"/>
        <v>1</v>
      </c>
      <c r="O149" s="392" t="str">
        <f t="shared" si="24"/>
        <v>布谷整形外科病院慢性期</v>
      </c>
    </row>
    <row r="150" spans="1:15" x14ac:dyDescent="0.15">
      <c r="A150" s="25" t="s">
        <v>647</v>
      </c>
      <c r="B150" s="25" t="s">
        <v>648</v>
      </c>
      <c r="C150" s="25" t="s">
        <v>366</v>
      </c>
      <c r="D150" s="27">
        <v>0</v>
      </c>
      <c r="E150" s="12">
        <v>0</v>
      </c>
      <c r="F150" s="13">
        <f t="shared" si="19"/>
        <v>0</v>
      </c>
      <c r="G150" s="19">
        <v>61</v>
      </c>
      <c r="H150" s="20">
        <v>61</v>
      </c>
      <c r="I150" s="13">
        <f t="shared" si="20"/>
        <v>0</v>
      </c>
      <c r="J150" s="58">
        <f t="shared" si="21"/>
        <v>61</v>
      </c>
      <c r="K150" s="59">
        <f t="shared" si="22"/>
        <v>61</v>
      </c>
      <c r="L150" s="13">
        <f t="shared" si="23"/>
        <v>0</v>
      </c>
      <c r="O150" s="392" t="str">
        <f t="shared" si="24"/>
        <v>医療法人社団斐庵会 鷲田病院慢性期</v>
      </c>
    </row>
    <row r="151" spans="1:15" x14ac:dyDescent="0.15">
      <c r="A151" s="25" t="s">
        <v>650</v>
      </c>
      <c r="B151" s="25" t="s">
        <v>293</v>
      </c>
      <c r="C151" s="25" t="s">
        <v>366</v>
      </c>
      <c r="D151" s="27">
        <v>0</v>
      </c>
      <c r="E151" s="12">
        <v>0</v>
      </c>
      <c r="F151" s="13">
        <f t="shared" si="19"/>
        <v>0</v>
      </c>
      <c r="G151" s="19">
        <v>45</v>
      </c>
      <c r="H151" s="20">
        <v>44</v>
      </c>
      <c r="I151" s="13">
        <f t="shared" si="20"/>
        <v>1</v>
      </c>
      <c r="J151" s="58">
        <f t="shared" si="21"/>
        <v>45</v>
      </c>
      <c r="K151" s="59">
        <f t="shared" si="22"/>
        <v>44</v>
      </c>
      <c r="L151" s="13">
        <f t="shared" si="23"/>
        <v>1</v>
      </c>
      <c r="O151" s="392" t="str">
        <f t="shared" si="24"/>
        <v>医療法人朗源会大隈病院慢性期</v>
      </c>
    </row>
    <row r="152" spans="1:15" x14ac:dyDescent="0.15">
      <c r="A152" s="25" t="s">
        <v>654</v>
      </c>
      <c r="B152" s="25" t="s">
        <v>84</v>
      </c>
      <c r="C152" s="25" t="s">
        <v>366</v>
      </c>
      <c r="D152" s="27">
        <v>0</v>
      </c>
      <c r="E152" s="12">
        <v>0</v>
      </c>
      <c r="F152" s="13">
        <f t="shared" si="19"/>
        <v>0</v>
      </c>
      <c r="G152" s="19">
        <v>84</v>
      </c>
      <c r="H152" s="20">
        <v>84</v>
      </c>
      <c r="I152" s="13">
        <f t="shared" si="20"/>
        <v>0</v>
      </c>
      <c r="J152" s="58">
        <f t="shared" si="21"/>
        <v>84</v>
      </c>
      <c r="K152" s="59">
        <f t="shared" si="22"/>
        <v>84</v>
      </c>
      <c r="L152" s="13">
        <f t="shared" si="23"/>
        <v>0</v>
      </c>
      <c r="O152" s="392" t="str">
        <f t="shared" si="24"/>
        <v>医療法人旭会園田病院慢性期</v>
      </c>
    </row>
    <row r="153" spans="1:15" x14ac:dyDescent="0.15">
      <c r="A153" s="25" t="s">
        <v>923</v>
      </c>
      <c r="B153" s="25" t="s">
        <v>924</v>
      </c>
      <c r="C153" s="224" t="s">
        <v>366</v>
      </c>
      <c r="D153" s="27">
        <v>0</v>
      </c>
      <c r="E153" s="12">
        <v>0</v>
      </c>
      <c r="F153" s="13">
        <f t="shared" si="19"/>
        <v>0</v>
      </c>
      <c r="G153" s="19">
        <v>46</v>
      </c>
      <c r="H153" s="20">
        <v>46</v>
      </c>
      <c r="I153" s="13">
        <f t="shared" si="20"/>
        <v>0</v>
      </c>
      <c r="J153" s="58">
        <f t="shared" si="21"/>
        <v>46</v>
      </c>
      <c r="K153" s="59">
        <f t="shared" si="22"/>
        <v>46</v>
      </c>
      <c r="L153" s="13">
        <f t="shared" si="23"/>
        <v>0</v>
      </c>
      <c r="O153" s="392" t="str">
        <f t="shared" si="24"/>
        <v>尼崎新都心病院慢性期</v>
      </c>
    </row>
    <row r="154" spans="1:15" x14ac:dyDescent="0.15">
      <c r="A154" s="25" t="s">
        <v>925</v>
      </c>
      <c r="B154" s="25" t="s">
        <v>926</v>
      </c>
      <c r="C154" s="25" t="s">
        <v>366</v>
      </c>
      <c r="D154" s="27">
        <v>0</v>
      </c>
      <c r="E154" s="12">
        <v>0</v>
      </c>
      <c r="F154" s="13">
        <f t="shared" ref="F154:F160" si="25">D154-E154</f>
        <v>0</v>
      </c>
      <c r="G154" s="19">
        <v>51</v>
      </c>
      <c r="H154" s="20">
        <v>51</v>
      </c>
      <c r="I154" s="13">
        <f t="shared" ref="I154:I160" si="26">G154-H154</f>
        <v>0</v>
      </c>
      <c r="J154" s="58">
        <f t="shared" ref="J154:J160" si="27">D154+G154</f>
        <v>51</v>
      </c>
      <c r="K154" s="59">
        <f t="shared" ref="K154:K160" si="28">E154+H154</f>
        <v>51</v>
      </c>
      <c r="L154" s="13">
        <f t="shared" ref="L154:L160" si="29">J154-K154</f>
        <v>0</v>
      </c>
      <c r="O154" s="392" t="str">
        <f t="shared" si="24"/>
        <v>安藤病院慢性期</v>
      </c>
    </row>
    <row r="155" spans="1:15" x14ac:dyDescent="0.15">
      <c r="A155" s="25" t="s">
        <v>655</v>
      </c>
      <c r="B155" s="25" t="s">
        <v>85</v>
      </c>
      <c r="C155" s="25" t="s">
        <v>366</v>
      </c>
      <c r="D155" s="27">
        <v>20</v>
      </c>
      <c r="E155" s="12">
        <v>14</v>
      </c>
      <c r="F155" s="13">
        <f t="shared" si="25"/>
        <v>6</v>
      </c>
      <c r="G155" s="19">
        <v>0</v>
      </c>
      <c r="H155" s="20">
        <v>0</v>
      </c>
      <c r="I155" s="13">
        <f t="shared" si="26"/>
        <v>0</v>
      </c>
      <c r="J155" s="58">
        <f t="shared" si="27"/>
        <v>20</v>
      </c>
      <c r="K155" s="59">
        <f t="shared" si="28"/>
        <v>14</v>
      </c>
      <c r="L155" s="13">
        <f t="shared" si="29"/>
        <v>6</v>
      </c>
      <c r="O155" s="392" t="str">
        <f t="shared" si="24"/>
        <v>尼崎医療生協病院慢性期</v>
      </c>
    </row>
    <row r="156" spans="1:15" x14ac:dyDescent="0.15">
      <c r="A156" s="25" t="s">
        <v>656</v>
      </c>
      <c r="B156" s="25" t="s">
        <v>86</v>
      </c>
      <c r="C156" s="25" t="s">
        <v>366</v>
      </c>
      <c r="D156" s="27">
        <v>0</v>
      </c>
      <c r="E156" s="12">
        <v>0</v>
      </c>
      <c r="F156" s="13">
        <f t="shared" si="25"/>
        <v>0</v>
      </c>
      <c r="G156" s="19">
        <v>57</v>
      </c>
      <c r="H156" s="20">
        <v>51</v>
      </c>
      <c r="I156" s="13">
        <f t="shared" si="26"/>
        <v>6</v>
      </c>
      <c r="J156" s="58">
        <f t="shared" si="27"/>
        <v>57</v>
      </c>
      <c r="K156" s="59">
        <f t="shared" si="28"/>
        <v>51</v>
      </c>
      <c r="L156" s="13">
        <f t="shared" si="29"/>
        <v>6</v>
      </c>
      <c r="O156" s="392" t="str">
        <f t="shared" si="24"/>
        <v>神崎病院慢性期</v>
      </c>
    </row>
    <row r="157" spans="1:15" x14ac:dyDescent="0.15">
      <c r="A157" s="25" t="s">
        <v>657</v>
      </c>
      <c r="B157" s="25" t="s">
        <v>87</v>
      </c>
      <c r="C157" s="25" t="s">
        <v>366</v>
      </c>
      <c r="D157" s="27">
        <v>0</v>
      </c>
      <c r="E157" s="12">
        <v>0</v>
      </c>
      <c r="F157" s="13">
        <f t="shared" si="25"/>
        <v>0</v>
      </c>
      <c r="G157" s="19">
        <v>59</v>
      </c>
      <c r="H157" s="20">
        <v>59</v>
      </c>
      <c r="I157" s="13">
        <f t="shared" si="26"/>
        <v>0</v>
      </c>
      <c r="J157" s="58">
        <f t="shared" si="27"/>
        <v>59</v>
      </c>
      <c r="K157" s="59">
        <f t="shared" si="28"/>
        <v>59</v>
      </c>
      <c r="L157" s="13">
        <f t="shared" si="29"/>
        <v>0</v>
      </c>
      <c r="O157" s="392" t="str">
        <f t="shared" si="24"/>
        <v>西武庫病院慢性期</v>
      </c>
    </row>
    <row r="158" spans="1:15" x14ac:dyDescent="0.15">
      <c r="A158" s="25" t="s">
        <v>658</v>
      </c>
      <c r="B158" s="25" t="s">
        <v>88</v>
      </c>
      <c r="C158" s="25" t="s">
        <v>366</v>
      </c>
      <c r="D158" s="27">
        <v>0</v>
      </c>
      <c r="E158" s="12">
        <v>0</v>
      </c>
      <c r="F158" s="13">
        <f t="shared" si="25"/>
        <v>0</v>
      </c>
      <c r="G158" s="19">
        <v>65</v>
      </c>
      <c r="H158" s="20">
        <v>65</v>
      </c>
      <c r="I158" s="13">
        <f t="shared" si="26"/>
        <v>0</v>
      </c>
      <c r="J158" s="58">
        <f t="shared" si="27"/>
        <v>65</v>
      </c>
      <c r="K158" s="59">
        <f t="shared" si="28"/>
        <v>65</v>
      </c>
      <c r="L158" s="13">
        <f t="shared" si="29"/>
        <v>0</v>
      </c>
      <c r="O158" s="392" t="str">
        <f t="shared" si="24"/>
        <v>中馬病院慢性期</v>
      </c>
    </row>
    <row r="159" spans="1:15" x14ac:dyDescent="0.15">
      <c r="A159" s="25" t="s">
        <v>660</v>
      </c>
      <c r="B159" s="25" t="s">
        <v>288</v>
      </c>
      <c r="C159" s="25" t="s">
        <v>366</v>
      </c>
      <c r="D159" s="27">
        <v>0</v>
      </c>
      <c r="E159" s="12">
        <v>0</v>
      </c>
      <c r="F159" s="13">
        <f t="shared" si="25"/>
        <v>0</v>
      </c>
      <c r="G159" s="19">
        <v>204</v>
      </c>
      <c r="H159" s="20">
        <v>204</v>
      </c>
      <c r="I159" s="13">
        <f t="shared" si="26"/>
        <v>0</v>
      </c>
      <c r="J159" s="58">
        <f t="shared" si="27"/>
        <v>204</v>
      </c>
      <c r="K159" s="59">
        <f t="shared" si="28"/>
        <v>204</v>
      </c>
      <c r="L159" s="13">
        <f t="shared" si="29"/>
        <v>0</v>
      </c>
      <c r="O159" s="392" t="str">
        <f t="shared" si="24"/>
        <v>医療法人尼崎厚生会 立花病院慢性期</v>
      </c>
    </row>
    <row r="160" spans="1:15" x14ac:dyDescent="0.15">
      <c r="A160" s="25" t="s">
        <v>661</v>
      </c>
      <c r="B160" s="25" t="s">
        <v>662</v>
      </c>
      <c r="C160" s="25" t="s">
        <v>366</v>
      </c>
      <c r="D160" s="11">
        <v>0</v>
      </c>
      <c r="E160" s="12">
        <v>0</v>
      </c>
      <c r="F160" s="13">
        <f t="shared" si="25"/>
        <v>0</v>
      </c>
      <c r="G160" s="19">
        <v>36</v>
      </c>
      <c r="H160" s="20">
        <v>36</v>
      </c>
      <c r="I160" s="13">
        <f t="shared" si="26"/>
        <v>0</v>
      </c>
      <c r="J160" s="58">
        <f t="shared" si="27"/>
        <v>36</v>
      </c>
      <c r="K160" s="59">
        <f t="shared" si="28"/>
        <v>36</v>
      </c>
      <c r="L160" s="13">
        <f t="shared" si="29"/>
        <v>0</v>
      </c>
      <c r="O160" s="392" t="str">
        <f t="shared" si="24"/>
        <v>医療法人（社団）豊繁会 近藤病院慢性期</v>
      </c>
    </row>
    <row r="161" spans="1:15" x14ac:dyDescent="0.15">
      <c r="A161" s="25" t="s">
        <v>664</v>
      </c>
      <c r="B161" s="25" t="s">
        <v>665</v>
      </c>
      <c r="C161" s="25" t="s">
        <v>366</v>
      </c>
      <c r="D161" s="11">
        <v>0</v>
      </c>
      <c r="E161" s="12">
        <v>0</v>
      </c>
      <c r="F161" s="13">
        <f t="shared" ref="F161:F182" si="30">D161-E161</f>
        <v>0</v>
      </c>
      <c r="G161" s="19">
        <v>75</v>
      </c>
      <c r="H161" s="20">
        <v>75</v>
      </c>
      <c r="I161" s="13">
        <f t="shared" ref="I161:I182" si="31">G161-H161</f>
        <v>0</v>
      </c>
      <c r="J161" s="58">
        <f t="shared" ref="J161:J182" si="32">D161+G161</f>
        <v>75</v>
      </c>
      <c r="K161" s="59">
        <f t="shared" ref="K161:K182" si="33">E161+H161</f>
        <v>75</v>
      </c>
      <c r="L161" s="13">
        <f t="shared" ref="L161:L182" si="34">J161-K161</f>
        <v>0</v>
      </c>
      <c r="O161" s="392" t="str">
        <f t="shared" si="24"/>
        <v>社会医療法人中央会 尼崎中央病院慢性期</v>
      </c>
    </row>
    <row r="162" spans="1:15" x14ac:dyDescent="0.15">
      <c r="A162" s="25" t="s">
        <v>666</v>
      </c>
      <c r="B162" s="25" t="s">
        <v>667</v>
      </c>
      <c r="C162" s="25" t="s">
        <v>366</v>
      </c>
      <c r="D162" s="11">
        <v>0</v>
      </c>
      <c r="E162" s="12">
        <v>0</v>
      </c>
      <c r="F162" s="13">
        <f t="shared" si="30"/>
        <v>0</v>
      </c>
      <c r="G162" s="19">
        <v>35</v>
      </c>
      <c r="H162" s="20">
        <v>35</v>
      </c>
      <c r="I162" s="13">
        <f t="shared" si="31"/>
        <v>0</v>
      </c>
      <c r="J162" s="58">
        <f t="shared" si="32"/>
        <v>35</v>
      </c>
      <c r="K162" s="59">
        <f t="shared" si="33"/>
        <v>35</v>
      </c>
      <c r="L162" s="13">
        <f t="shared" si="34"/>
        <v>0</v>
      </c>
      <c r="O162" s="392" t="str">
        <f t="shared" si="24"/>
        <v>医療法人 岡田病院慢性期</v>
      </c>
    </row>
    <row r="163" spans="1:15" x14ac:dyDescent="0.15">
      <c r="A163" s="25" t="s">
        <v>669</v>
      </c>
      <c r="B163" s="25" t="s">
        <v>670</v>
      </c>
      <c r="C163" s="25" t="s">
        <v>366</v>
      </c>
      <c r="D163" s="11">
        <v>0</v>
      </c>
      <c r="E163" s="12">
        <v>0</v>
      </c>
      <c r="F163" s="13">
        <f t="shared" si="30"/>
        <v>0</v>
      </c>
      <c r="G163" s="19">
        <v>120</v>
      </c>
      <c r="H163" s="20">
        <v>120</v>
      </c>
      <c r="I163" s="13">
        <f t="shared" si="31"/>
        <v>0</v>
      </c>
      <c r="J163" s="58">
        <f t="shared" si="32"/>
        <v>120</v>
      </c>
      <c r="K163" s="59">
        <f t="shared" si="33"/>
        <v>120</v>
      </c>
      <c r="L163" s="13">
        <f t="shared" si="34"/>
        <v>0</v>
      </c>
      <c r="O163" s="392" t="str">
        <f t="shared" si="24"/>
        <v>医療法人社団兼誠会 つかぐち病院慢性期</v>
      </c>
    </row>
    <row r="164" spans="1:15" x14ac:dyDescent="0.15">
      <c r="A164" s="25" t="s">
        <v>935</v>
      </c>
      <c r="B164" s="25" t="s">
        <v>932</v>
      </c>
      <c r="C164" s="25" t="s">
        <v>366</v>
      </c>
      <c r="D164" s="11">
        <v>40</v>
      </c>
      <c r="E164" s="319">
        <v>40</v>
      </c>
      <c r="F164" s="13">
        <f t="shared" si="30"/>
        <v>0</v>
      </c>
      <c r="G164" s="19">
        <v>0</v>
      </c>
      <c r="H164" s="20">
        <v>0</v>
      </c>
      <c r="I164" s="13">
        <f t="shared" si="31"/>
        <v>0</v>
      </c>
      <c r="J164" s="58">
        <f t="shared" si="32"/>
        <v>40</v>
      </c>
      <c r="K164" s="59">
        <f t="shared" si="33"/>
        <v>40</v>
      </c>
      <c r="L164" s="13">
        <f t="shared" si="34"/>
        <v>0</v>
      </c>
      <c r="O164" s="392" t="str">
        <f t="shared" si="24"/>
        <v>医療法人晴風園 川西リハビリテーション病院慢性期</v>
      </c>
    </row>
    <row r="165" spans="1:15" x14ac:dyDescent="0.15">
      <c r="A165" s="25" t="s">
        <v>610</v>
      </c>
      <c r="B165" s="25" t="s">
        <v>300</v>
      </c>
      <c r="C165" s="25" t="s">
        <v>366</v>
      </c>
      <c r="D165" s="11">
        <v>19</v>
      </c>
      <c r="E165" s="12">
        <v>19</v>
      </c>
      <c r="F165" s="13">
        <f t="shared" si="30"/>
        <v>0</v>
      </c>
      <c r="G165" s="19">
        <v>0</v>
      </c>
      <c r="H165" s="20">
        <v>0</v>
      </c>
      <c r="I165" s="13">
        <f t="shared" si="31"/>
        <v>0</v>
      </c>
      <c r="J165" s="58">
        <f t="shared" si="32"/>
        <v>19</v>
      </c>
      <c r="K165" s="59">
        <f t="shared" si="33"/>
        <v>19</v>
      </c>
      <c r="L165" s="13">
        <f t="shared" si="34"/>
        <v>0</v>
      </c>
      <c r="O165" s="392" t="str">
        <f t="shared" si="24"/>
        <v>医療法人社団星晶会 星優クリニック慢性期</v>
      </c>
    </row>
    <row r="166" spans="1:15" s="223" customFormat="1" x14ac:dyDescent="0.15">
      <c r="A166" s="25" t="s">
        <v>611</v>
      </c>
      <c r="B166" s="25" t="s">
        <v>177</v>
      </c>
      <c r="C166" s="25" t="s">
        <v>366</v>
      </c>
      <c r="D166" s="11">
        <v>19</v>
      </c>
      <c r="E166" s="12">
        <v>19</v>
      </c>
      <c r="F166" s="13">
        <f t="shared" si="30"/>
        <v>0</v>
      </c>
      <c r="G166" s="19">
        <v>0</v>
      </c>
      <c r="H166" s="20">
        <v>0</v>
      </c>
      <c r="I166" s="13">
        <f t="shared" si="31"/>
        <v>0</v>
      </c>
      <c r="J166" s="58">
        <f t="shared" si="32"/>
        <v>19</v>
      </c>
      <c r="K166" s="59">
        <f t="shared" si="33"/>
        <v>19</v>
      </c>
      <c r="L166" s="13">
        <f t="shared" si="34"/>
        <v>0</v>
      </c>
      <c r="O166" s="392" t="str">
        <f t="shared" si="24"/>
        <v>医療法人社団緑心会大橋クリニック慢性期</v>
      </c>
    </row>
    <row r="167" spans="1:15" s="223" customFormat="1" x14ac:dyDescent="0.15">
      <c r="A167" s="25" t="s">
        <v>671</v>
      </c>
      <c r="B167" s="25" t="s">
        <v>301</v>
      </c>
      <c r="C167" s="25" t="s">
        <v>366</v>
      </c>
      <c r="D167" s="11">
        <v>19</v>
      </c>
      <c r="E167" s="12">
        <v>0</v>
      </c>
      <c r="F167" s="13">
        <f t="shared" si="30"/>
        <v>19</v>
      </c>
      <c r="G167" s="19">
        <v>0</v>
      </c>
      <c r="H167" s="20">
        <v>0</v>
      </c>
      <c r="I167" s="13">
        <f t="shared" si="31"/>
        <v>0</v>
      </c>
      <c r="J167" s="58">
        <f t="shared" si="32"/>
        <v>19</v>
      </c>
      <c r="K167" s="59">
        <f t="shared" si="33"/>
        <v>0</v>
      </c>
      <c r="L167" s="13">
        <f t="shared" si="34"/>
        <v>19</v>
      </c>
      <c r="O167" s="392" t="str">
        <f t="shared" si="24"/>
        <v>芦屋坂井瑠実クリニック慢性期</v>
      </c>
    </row>
    <row r="168" spans="1:15" s="223" customFormat="1" x14ac:dyDescent="0.15">
      <c r="A168" s="25" t="s">
        <v>677</v>
      </c>
      <c r="B168" s="25" t="s">
        <v>181</v>
      </c>
      <c r="C168" s="25" t="s">
        <v>366</v>
      </c>
      <c r="D168" s="11">
        <v>9</v>
      </c>
      <c r="E168" s="12">
        <v>8</v>
      </c>
      <c r="F168" s="13">
        <f t="shared" si="30"/>
        <v>1</v>
      </c>
      <c r="G168" s="19">
        <v>10</v>
      </c>
      <c r="H168" s="20">
        <v>3</v>
      </c>
      <c r="I168" s="13">
        <f t="shared" si="31"/>
        <v>7</v>
      </c>
      <c r="J168" s="58">
        <f t="shared" si="32"/>
        <v>19</v>
      </c>
      <c r="K168" s="59">
        <f t="shared" si="33"/>
        <v>11</v>
      </c>
      <c r="L168" s="13">
        <f t="shared" si="34"/>
        <v>8</v>
      </c>
      <c r="O168" s="392" t="str">
        <f t="shared" si="24"/>
        <v>高橋内科循環器科クリニック慢性期</v>
      </c>
    </row>
    <row r="169" spans="1:15" x14ac:dyDescent="0.15">
      <c r="A169" s="25" t="s">
        <v>567</v>
      </c>
      <c r="B169" s="25" t="s">
        <v>66</v>
      </c>
      <c r="C169" s="25" t="s">
        <v>554</v>
      </c>
      <c r="D169" s="27">
        <v>50</v>
      </c>
      <c r="E169" s="12">
        <v>50</v>
      </c>
      <c r="F169" s="13">
        <f t="shared" si="30"/>
        <v>0</v>
      </c>
      <c r="G169" s="19">
        <v>0</v>
      </c>
      <c r="H169" s="20">
        <v>0</v>
      </c>
      <c r="I169" s="13">
        <f t="shared" si="31"/>
        <v>0</v>
      </c>
      <c r="J169" s="58">
        <f t="shared" si="32"/>
        <v>50</v>
      </c>
      <c r="K169" s="59">
        <f t="shared" si="33"/>
        <v>50</v>
      </c>
      <c r="L169" s="13">
        <f t="shared" si="34"/>
        <v>0</v>
      </c>
      <c r="O169" s="392" t="str">
        <f t="shared" si="24"/>
        <v>三田市民病院休棟中（再開予定）</v>
      </c>
    </row>
    <row r="170" spans="1:15" x14ac:dyDescent="0.15">
      <c r="A170" s="25" t="s">
        <v>580</v>
      </c>
      <c r="B170" s="25" t="s">
        <v>581</v>
      </c>
      <c r="C170" s="25" t="s">
        <v>554</v>
      </c>
      <c r="D170" s="27">
        <v>38</v>
      </c>
      <c r="E170" s="12">
        <v>0</v>
      </c>
      <c r="F170" s="13">
        <f t="shared" si="30"/>
        <v>38</v>
      </c>
      <c r="G170" s="19">
        <v>0</v>
      </c>
      <c r="H170" s="20">
        <v>0</v>
      </c>
      <c r="I170" s="13">
        <f t="shared" si="31"/>
        <v>0</v>
      </c>
      <c r="J170" s="58">
        <f t="shared" si="32"/>
        <v>38</v>
      </c>
      <c r="K170" s="59">
        <f t="shared" si="33"/>
        <v>0</v>
      </c>
      <c r="L170" s="13">
        <f t="shared" si="34"/>
        <v>38</v>
      </c>
      <c r="O170" s="392" t="str">
        <f t="shared" si="24"/>
        <v>医療法人尚和会 宝塚第一病院休棟中（再開予定）</v>
      </c>
    </row>
    <row r="171" spans="1:15" x14ac:dyDescent="0.15">
      <c r="A171" s="25" t="s">
        <v>583</v>
      </c>
      <c r="B171" s="25" t="s">
        <v>70</v>
      </c>
      <c r="C171" s="25" t="s">
        <v>554</v>
      </c>
      <c r="D171" s="27">
        <v>43</v>
      </c>
      <c r="E171" s="12">
        <v>0</v>
      </c>
      <c r="F171" s="13">
        <f t="shared" si="30"/>
        <v>43</v>
      </c>
      <c r="G171" s="19">
        <v>0</v>
      </c>
      <c r="H171" s="20">
        <v>0</v>
      </c>
      <c r="I171" s="13">
        <f t="shared" si="31"/>
        <v>0</v>
      </c>
      <c r="J171" s="58">
        <f t="shared" si="32"/>
        <v>43</v>
      </c>
      <c r="K171" s="59">
        <f t="shared" si="33"/>
        <v>0</v>
      </c>
      <c r="L171" s="13">
        <f t="shared" si="34"/>
        <v>43</v>
      </c>
      <c r="O171" s="392" t="str">
        <f t="shared" si="24"/>
        <v>宝塚市立病院休棟中（再開予定）</v>
      </c>
    </row>
    <row r="172" spans="1:15" x14ac:dyDescent="0.15">
      <c r="A172" s="25" t="s">
        <v>585</v>
      </c>
      <c r="B172" s="25" t="s">
        <v>71</v>
      </c>
      <c r="C172" s="25" t="s">
        <v>554</v>
      </c>
      <c r="D172" s="27">
        <v>9</v>
      </c>
      <c r="E172" s="12">
        <v>0</v>
      </c>
      <c r="F172" s="13">
        <f t="shared" si="30"/>
        <v>9</v>
      </c>
      <c r="G172" s="19">
        <v>0</v>
      </c>
      <c r="H172" s="20">
        <v>0</v>
      </c>
      <c r="I172" s="13">
        <f t="shared" si="31"/>
        <v>0</v>
      </c>
      <c r="J172" s="58">
        <f t="shared" si="32"/>
        <v>9</v>
      </c>
      <c r="K172" s="59">
        <f t="shared" si="33"/>
        <v>0</v>
      </c>
      <c r="L172" s="13">
        <f t="shared" si="34"/>
        <v>9</v>
      </c>
      <c r="O172" s="392" t="str">
        <f t="shared" si="24"/>
        <v>市立伊丹病院休棟中（再開予定）</v>
      </c>
    </row>
    <row r="173" spans="1:15" x14ac:dyDescent="0.15">
      <c r="A173" s="25" t="s">
        <v>593</v>
      </c>
      <c r="B173" s="25" t="s">
        <v>594</v>
      </c>
      <c r="C173" s="25" t="s">
        <v>554</v>
      </c>
      <c r="D173" s="27">
        <v>47</v>
      </c>
      <c r="E173" s="12">
        <v>0</v>
      </c>
      <c r="F173" s="13">
        <f t="shared" si="30"/>
        <v>47</v>
      </c>
      <c r="G173" s="19">
        <v>0</v>
      </c>
      <c r="H173" s="20">
        <v>0</v>
      </c>
      <c r="I173" s="13">
        <f t="shared" si="31"/>
        <v>0</v>
      </c>
      <c r="J173" s="58">
        <f t="shared" si="32"/>
        <v>47</v>
      </c>
      <c r="K173" s="59">
        <f t="shared" si="33"/>
        <v>0</v>
      </c>
      <c r="L173" s="13">
        <f t="shared" si="34"/>
        <v>47</v>
      </c>
      <c r="O173" s="392" t="str">
        <f t="shared" si="24"/>
        <v>公立学校共済組合 近畿中央病院休棟中（再開予定）</v>
      </c>
    </row>
    <row r="174" spans="1:15" x14ac:dyDescent="0.15">
      <c r="A174" s="25" t="s">
        <v>631</v>
      </c>
      <c r="B174" s="25" t="s">
        <v>76</v>
      </c>
      <c r="C174" s="25" t="s">
        <v>554</v>
      </c>
      <c r="D174" s="27">
        <v>77</v>
      </c>
      <c r="E174" s="12">
        <v>40</v>
      </c>
      <c r="F174" s="13">
        <f t="shared" si="30"/>
        <v>37</v>
      </c>
      <c r="G174" s="19">
        <v>0</v>
      </c>
      <c r="H174" s="20">
        <v>0</v>
      </c>
      <c r="I174" s="13">
        <f t="shared" si="31"/>
        <v>0</v>
      </c>
      <c r="J174" s="58">
        <f t="shared" si="32"/>
        <v>77</v>
      </c>
      <c r="K174" s="59">
        <f t="shared" si="33"/>
        <v>40</v>
      </c>
      <c r="L174" s="13">
        <f t="shared" si="34"/>
        <v>37</v>
      </c>
      <c r="O174" s="392" t="str">
        <f t="shared" si="24"/>
        <v>西宮市立中央病院休棟中（再開予定）</v>
      </c>
    </row>
    <row r="175" spans="1:15" x14ac:dyDescent="0.15">
      <c r="A175" s="25" t="s">
        <v>655</v>
      </c>
      <c r="B175" s="25" t="s">
        <v>85</v>
      </c>
      <c r="C175" s="25" t="s">
        <v>554</v>
      </c>
      <c r="D175" s="27">
        <v>20</v>
      </c>
      <c r="E175" s="12">
        <v>0</v>
      </c>
      <c r="F175" s="13">
        <f t="shared" si="30"/>
        <v>20</v>
      </c>
      <c r="G175" s="19">
        <v>0</v>
      </c>
      <c r="H175" s="20">
        <v>0</v>
      </c>
      <c r="I175" s="13">
        <f t="shared" si="31"/>
        <v>0</v>
      </c>
      <c r="J175" s="58">
        <f t="shared" si="32"/>
        <v>20</v>
      </c>
      <c r="K175" s="59">
        <f t="shared" si="33"/>
        <v>0</v>
      </c>
      <c r="L175" s="13">
        <f t="shared" si="34"/>
        <v>20</v>
      </c>
      <c r="O175" s="392" t="str">
        <f t="shared" si="24"/>
        <v>尼崎医療生協病院休棟中（再開予定）</v>
      </c>
    </row>
    <row r="176" spans="1:15" x14ac:dyDescent="0.15">
      <c r="A176" s="25" t="s">
        <v>609</v>
      </c>
      <c r="B176" s="25" t="s">
        <v>176</v>
      </c>
      <c r="C176" s="25" t="s">
        <v>554</v>
      </c>
      <c r="D176" s="27">
        <v>11</v>
      </c>
      <c r="E176" s="12">
        <v>0</v>
      </c>
      <c r="F176" s="13">
        <f t="shared" si="30"/>
        <v>11</v>
      </c>
      <c r="G176" s="19">
        <v>0</v>
      </c>
      <c r="H176" s="20">
        <v>0</v>
      </c>
      <c r="I176" s="13">
        <f t="shared" si="31"/>
        <v>0</v>
      </c>
      <c r="J176" s="58">
        <f t="shared" si="32"/>
        <v>11</v>
      </c>
      <c r="K176" s="59">
        <f t="shared" si="33"/>
        <v>0</v>
      </c>
      <c r="L176" s="13">
        <f t="shared" si="34"/>
        <v>11</v>
      </c>
      <c r="O176" s="392" t="str">
        <f t="shared" si="24"/>
        <v>みずほレディースクリニック休棟中（再開予定）</v>
      </c>
    </row>
    <row r="177" spans="1:15" x14ac:dyDescent="0.15">
      <c r="A177" s="25" t="s">
        <v>689</v>
      </c>
      <c r="B177" s="25" t="s">
        <v>185</v>
      </c>
      <c r="C177" s="25" t="s">
        <v>554</v>
      </c>
      <c r="D177" s="27">
        <v>0</v>
      </c>
      <c r="E177" s="12">
        <v>0</v>
      </c>
      <c r="F177" s="13">
        <f t="shared" si="30"/>
        <v>0</v>
      </c>
      <c r="G177" s="19">
        <v>0</v>
      </c>
      <c r="H177" s="20">
        <v>0</v>
      </c>
      <c r="I177" s="13">
        <f t="shared" si="31"/>
        <v>0</v>
      </c>
      <c r="J177" s="58">
        <f t="shared" si="32"/>
        <v>0</v>
      </c>
      <c r="K177" s="59">
        <f t="shared" si="33"/>
        <v>0</v>
      </c>
      <c r="L177" s="13">
        <f t="shared" si="34"/>
        <v>0</v>
      </c>
      <c r="O177" s="392" t="str">
        <f t="shared" si="24"/>
        <v>ほりお眼科内科休棟中（再開予定）</v>
      </c>
    </row>
    <row r="178" spans="1:15" x14ac:dyDescent="0.15">
      <c r="A178" s="25" t="s">
        <v>575</v>
      </c>
      <c r="B178" s="25" t="s">
        <v>280</v>
      </c>
      <c r="C178" s="25" t="s">
        <v>555</v>
      </c>
      <c r="D178" s="27">
        <v>21</v>
      </c>
      <c r="E178" s="12">
        <v>0</v>
      </c>
      <c r="F178" s="13">
        <f t="shared" si="30"/>
        <v>21</v>
      </c>
      <c r="G178" s="19">
        <v>0</v>
      </c>
      <c r="H178" s="20">
        <v>0</v>
      </c>
      <c r="I178" s="13">
        <f t="shared" si="31"/>
        <v>0</v>
      </c>
      <c r="J178" s="58">
        <f t="shared" si="32"/>
        <v>21</v>
      </c>
      <c r="K178" s="59">
        <f t="shared" si="33"/>
        <v>0</v>
      </c>
      <c r="L178" s="13">
        <f t="shared" si="34"/>
        <v>21</v>
      </c>
      <c r="O178" s="392" t="str">
        <f t="shared" si="24"/>
        <v>自衛隊阪神病院休棟中（廃止予定）</v>
      </c>
    </row>
    <row r="179" spans="1:15" x14ac:dyDescent="0.15">
      <c r="A179" s="25" t="s">
        <v>582</v>
      </c>
      <c r="B179" s="25" t="s">
        <v>69</v>
      </c>
      <c r="C179" s="25" t="s">
        <v>555</v>
      </c>
      <c r="D179" s="27">
        <v>0</v>
      </c>
      <c r="E179" s="12">
        <v>0</v>
      </c>
      <c r="F179" s="13">
        <f t="shared" si="30"/>
        <v>0</v>
      </c>
      <c r="G179" s="19">
        <v>38</v>
      </c>
      <c r="H179" s="20">
        <v>21</v>
      </c>
      <c r="I179" s="13">
        <f t="shared" si="31"/>
        <v>17</v>
      </c>
      <c r="J179" s="58">
        <f t="shared" si="32"/>
        <v>38</v>
      </c>
      <c r="K179" s="59">
        <f t="shared" si="33"/>
        <v>21</v>
      </c>
      <c r="L179" s="13">
        <f t="shared" si="34"/>
        <v>17</v>
      </c>
      <c r="O179" s="392" t="str">
        <f t="shared" si="24"/>
        <v>東宝塚さとう病院休棟中（廃止予定）</v>
      </c>
    </row>
    <row r="180" spans="1:15" x14ac:dyDescent="0.15">
      <c r="A180" s="25" t="s">
        <v>619</v>
      </c>
      <c r="B180" s="25" t="s">
        <v>75</v>
      </c>
      <c r="C180" s="25" t="s">
        <v>555</v>
      </c>
      <c r="D180" s="27">
        <v>43</v>
      </c>
      <c r="E180" s="12">
        <v>43</v>
      </c>
      <c r="F180" s="13">
        <f t="shared" si="30"/>
        <v>0</v>
      </c>
      <c r="G180" s="19">
        <v>0</v>
      </c>
      <c r="H180" s="20">
        <v>0</v>
      </c>
      <c r="I180" s="13">
        <f t="shared" si="31"/>
        <v>0</v>
      </c>
      <c r="J180" s="58">
        <f t="shared" si="32"/>
        <v>43</v>
      </c>
      <c r="K180" s="59">
        <f t="shared" si="33"/>
        <v>43</v>
      </c>
      <c r="L180" s="13">
        <f t="shared" si="34"/>
        <v>0</v>
      </c>
      <c r="O180" s="392" t="str">
        <f t="shared" si="24"/>
        <v>兵庫医科大学病院休棟中（廃止予定）</v>
      </c>
    </row>
    <row r="181" spans="1:15" x14ac:dyDescent="0.15">
      <c r="A181" s="25" t="s">
        <v>936</v>
      </c>
      <c r="B181" s="25" t="s">
        <v>933</v>
      </c>
      <c r="C181" s="25" t="s">
        <v>555</v>
      </c>
      <c r="D181" s="27">
        <v>19</v>
      </c>
      <c r="E181" s="12">
        <v>0</v>
      </c>
      <c r="F181" s="13">
        <f t="shared" si="30"/>
        <v>19</v>
      </c>
      <c r="G181" s="19">
        <v>0</v>
      </c>
      <c r="H181" s="20">
        <v>0</v>
      </c>
      <c r="I181" s="13">
        <f t="shared" si="31"/>
        <v>0</v>
      </c>
      <c r="J181" s="58">
        <f t="shared" si="32"/>
        <v>19</v>
      </c>
      <c r="K181" s="59">
        <f t="shared" si="33"/>
        <v>0</v>
      </c>
      <c r="L181" s="13">
        <f t="shared" si="34"/>
        <v>19</v>
      </c>
      <c r="O181" s="392" t="str">
        <f t="shared" si="24"/>
        <v>荘司外科休棟中（廃止予定）</v>
      </c>
    </row>
    <row r="182" spans="1:15" x14ac:dyDescent="0.15">
      <c r="A182" s="26" t="s">
        <v>559</v>
      </c>
      <c r="B182" s="26" t="s">
        <v>560</v>
      </c>
      <c r="C182" s="26" t="s">
        <v>554</v>
      </c>
      <c r="D182" s="237">
        <v>42</v>
      </c>
      <c r="E182" s="15">
        <v>0</v>
      </c>
      <c r="F182" s="16">
        <f t="shared" si="30"/>
        <v>42</v>
      </c>
      <c r="G182" s="21">
        <v>0</v>
      </c>
      <c r="H182" s="22">
        <v>0</v>
      </c>
      <c r="I182" s="16">
        <f t="shared" si="31"/>
        <v>0</v>
      </c>
      <c r="J182" s="60">
        <f t="shared" si="32"/>
        <v>42</v>
      </c>
      <c r="K182" s="61">
        <f t="shared" si="33"/>
        <v>0</v>
      </c>
      <c r="L182" s="16">
        <f t="shared" si="34"/>
        <v>42</v>
      </c>
      <c r="O182" s="392" t="str">
        <f t="shared" si="24"/>
        <v>医療法人社団尚仁会 平島病院休棟中（再開予定）</v>
      </c>
    </row>
    <row r="184" spans="1:15" x14ac:dyDescent="0.15">
      <c r="C184" s="1" t="s">
        <v>203</v>
      </c>
    </row>
    <row r="185" spans="1:15" x14ac:dyDescent="0.15">
      <c r="C185" s="410" t="s">
        <v>131</v>
      </c>
      <c r="D185" s="417" t="s">
        <v>137</v>
      </c>
      <c r="E185" s="417"/>
      <c r="F185" s="417"/>
      <c r="G185" s="415" t="s">
        <v>138</v>
      </c>
      <c r="H185" s="415"/>
      <c r="I185" s="415"/>
      <c r="J185" s="418" t="s">
        <v>139</v>
      </c>
      <c r="K185" s="419"/>
      <c r="L185" s="420"/>
    </row>
    <row r="186" spans="1:15" x14ac:dyDescent="0.15">
      <c r="C186" s="410"/>
      <c r="D186" s="2" t="s">
        <v>136</v>
      </c>
      <c r="E186" s="3" t="s">
        <v>846</v>
      </c>
      <c r="F186" s="36" t="s">
        <v>847</v>
      </c>
      <c r="G186" s="6" t="s">
        <v>136</v>
      </c>
      <c r="H186" s="7" t="s">
        <v>846</v>
      </c>
      <c r="I186" s="36" t="s">
        <v>847</v>
      </c>
      <c r="J186" s="4" t="s">
        <v>136</v>
      </c>
      <c r="K186" s="5" t="s">
        <v>846</v>
      </c>
      <c r="L186" s="36" t="s">
        <v>847</v>
      </c>
    </row>
    <row r="187" spans="1:15" x14ac:dyDescent="0.15">
      <c r="C187" s="39" t="s">
        <v>132</v>
      </c>
      <c r="D187" s="80">
        <f t="shared" ref="D187:D192" si="35">SUMIF($C$3:$C$182,C187,$D$3:$D$182)</f>
        <v>2656</v>
      </c>
      <c r="E187" s="81">
        <f t="shared" ref="E187:E192" si="36">SUMIF($C$3:$C$182,C187,$E$3:$E$182)</f>
        <v>2500</v>
      </c>
      <c r="F187" s="47">
        <f>D187-E187</f>
        <v>156</v>
      </c>
      <c r="G187" s="72">
        <f t="shared" ref="G187:G192" si="37">SUMIF($C$3:$C$182,C187,$G$3:$G$182)</f>
        <v>0</v>
      </c>
      <c r="H187" s="73">
        <f t="shared" ref="H187:H192" si="38">SUMIF($C$3:$C$182,C187,$H$3:$H$182)</f>
        <v>0</v>
      </c>
      <c r="I187" s="47">
        <f t="shared" ref="I187:I193" si="39">G187-H187</f>
        <v>0</v>
      </c>
      <c r="J187" s="64">
        <f t="shared" ref="J187:K192" si="40">D187+G187</f>
        <v>2656</v>
      </c>
      <c r="K187" s="65">
        <f t="shared" si="40"/>
        <v>2500</v>
      </c>
      <c r="L187" s="47">
        <f t="shared" ref="L187:L193" si="41">J187-K187</f>
        <v>156</v>
      </c>
    </row>
    <row r="188" spans="1:15" x14ac:dyDescent="0.15">
      <c r="C188" s="28" t="s">
        <v>133</v>
      </c>
      <c r="D188" s="82">
        <f t="shared" si="35"/>
        <v>5686</v>
      </c>
      <c r="E188" s="83">
        <f t="shared" si="36"/>
        <v>5080</v>
      </c>
      <c r="F188" s="48">
        <f t="shared" ref="F188:F192" si="42">D188-E188</f>
        <v>606</v>
      </c>
      <c r="G188" s="74">
        <f t="shared" si="37"/>
        <v>0</v>
      </c>
      <c r="H188" s="75">
        <f t="shared" si="38"/>
        <v>0</v>
      </c>
      <c r="I188" s="48">
        <f t="shared" ref="I188:I192" si="43">G188-H188</f>
        <v>0</v>
      </c>
      <c r="J188" s="66">
        <f t="shared" si="40"/>
        <v>5686</v>
      </c>
      <c r="K188" s="67">
        <f t="shared" si="40"/>
        <v>5080</v>
      </c>
      <c r="L188" s="48">
        <f t="shared" si="41"/>
        <v>606</v>
      </c>
    </row>
    <row r="189" spans="1:15" x14ac:dyDescent="0.15">
      <c r="C189" s="28" t="s">
        <v>142</v>
      </c>
      <c r="D189" s="82">
        <f t="shared" si="35"/>
        <v>1732</v>
      </c>
      <c r="E189" s="83">
        <f t="shared" si="36"/>
        <v>1577</v>
      </c>
      <c r="F189" s="48">
        <f t="shared" si="42"/>
        <v>155</v>
      </c>
      <c r="G189" s="74">
        <f t="shared" si="37"/>
        <v>862</v>
      </c>
      <c r="H189" s="75">
        <f t="shared" si="38"/>
        <v>775</v>
      </c>
      <c r="I189" s="48">
        <f t="shared" si="43"/>
        <v>87</v>
      </c>
      <c r="J189" s="66">
        <f t="shared" si="40"/>
        <v>2594</v>
      </c>
      <c r="K189" s="67">
        <f t="shared" si="40"/>
        <v>2352</v>
      </c>
      <c r="L189" s="48">
        <f t="shared" si="41"/>
        <v>242</v>
      </c>
    </row>
    <row r="190" spans="1:15" x14ac:dyDescent="0.15">
      <c r="C190" s="28" t="s">
        <v>134</v>
      </c>
      <c r="D190" s="82">
        <f t="shared" si="35"/>
        <v>1402</v>
      </c>
      <c r="E190" s="83">
        <f t="shared" si="36"/>
        <v>1284</v>
      </c>
      <c r="F190" s="48">
        <f t="shared" si="42"/>
        <v>118</v>
      </c>
      <c r="G190" s="74">
        <f t="shared" si="37"/>
        <v>3174</v>
      </c>
      <c r="H190" s="75">
        <f t="shared" si="38"/>
        <v>2949</v>
      </c>
      <c r="I190" s="48">
        <f t="shared" si="43"/>
        <v>225</v>
      </c>
      <c r="J190" s="66">
        <f t="shared" si="40"/>
        <v>4576</v>
      </c>
      <c r="K190" s="67">
        <f t="shared" si="40"/>
        <v>4233</v>
      </c>
      <c r="L190" s="48">
        <f t="shared" si="41"/>
        <v>343</v>
      </c>
    </row>
    <row r="191" spans="1:15" x14ac:dyDescent="0.15">
      <c r="C191" s="28" t="s">
        <v>141</v>
      </c>
      <c r="D191" s="82">
        <f t="shared" si="35"/>
        <v>337</v>
      </c>
      <c r="E191" s="83">
        <f t="shared" si="36"/>
        <v>90</v>
      </c>
      <c r="F191" s="48">
        <f t="shared" si="42"/>
        <v>247</v>
      </c>
      <c r="G191" s="74">
        <f t="shared" si="37"/>
        <v>0</v>
      </c>
      <c r="H191" s="75">
        <f t="shared" si="38"/>
        <v>0</v>
      </c>
      <c r="I191" s="48">
        <f t="shared" si="43"/>
        <v>0</v>
      </c>
      <c r="J191" s="66">
        <f t="shared" si="40"/>
        <v>337</v>
      </c>
      <c r="K191" s="67">
        <f t="shared" si="40"/>
        <v>90</v>
      </c>
      <c r="L191" s="48">
        <f t="shared" si="41"/>
        <v>247</v>
      </c>
    </row>
    <row r="192" spans="1:15" ht="19.5" thickBot="1" x14ac:dyDescent="0.2">
      <c r="C192" s="40" t="s">
        <v>135</v>
      </c>
      <c r="D192" s="84">
        <f t="shared" si="35"/>
        <v>83</v>
      </c>
      <c r="E192" s="85">
        <f t="shared" si="36"/>
        <v>43</v>
      </c>
      <c r="F192" s="49">
        <f t="shared" si="42"/>
        <v>40</v>
      </c>
      <c r="G192" s="76">
        <f t="shared" si="37"/>
        <v>38</v>
      </c>
      <c r="H192" s="77">
        <f t="shared" si="38"/>
        <v>21</v>
      </c>
      <c r="I192" s="49">
        <f t="shared" si="43"/>
        <v>17</v>
      </c>
      <c r="J192" s="68">
        <f t="shared" si="40"/>
        <v>121</v>
      </c>
      <c r="K192" s="69">
        <f t="shared" si="40"/>
        <v>64</v>
      </c>
      <c r="L192" s="49">
        <f t="shared" si="41"/>
        <v>57</v>
      </c>
    </row>
    <row r="193" spans="3:12" ht="19.5" thickTop="1" x14ac:dyDescent="0.15">
      <c r="C193" s="38" t="s">
        <v>204</v>
      </c>
      <c r="D193" s="92">
        <f>SUM(D187:D192)</f>
        <v>11896</v>
      </c>
      <c r="E193" s="93">
        <f>SUM(E187:E192)</f>
        <v>10574</v>
      </c>
      <c r="F193" s="51">
        <f t="shared" ref="F193" si="44">D193-E193</f>
        <v>1322</v>
      </c>
      <c r="G193" s="90">
        <f>SUM(G187:G192)</f>
        <v>4074</v>
      </c>
      <c r="H193" s="91">
        <f>SUM(H187:H192)</f>
        <v>3745</v>
      </c>
      <c r="I193" s="51">
        <f t="shared" si="39"/>
        <v>329</v>
      </c>
      <c r="J193" s="88">
        <f>SUM(J187:J192)</f>
        <v>15970</v>
      </c>
      <c r="K193" s="89">
        <f>SUM(K187:K192)</f>
        <v>14319</v>
      </c>
      <c r="L193" s="51">
        <f t="shared" si="41"/>
        <v>1651</v>
      </c>
    </row>
    <row r="195" spans="3:12" x14ac:dyDescent="0.15">
      <c r="D195" s="317">
        <f>阪神南!D111+阪神北!D83-阪神!D187</f>
        <v>0</v>
      </c>
      <c r="E195" s="317">
        <f>阪神南!E111+阪神北!E83-阪神!E187</f>
        <v>0</v>
      </c>
      <c r="F195" s="317">
        <f>阪神南!F111+阪神北!F83-阪神!F187</f>
        <v>0</v>
      </c>
      <c r="G195" s="317">
        <f>阪神南!G111+阪神北!G83-阪神!G187</f>
        <v>0</v>
      </c>
      <c r="H195" s="317">
        <f>阪神南!H111+阪神北!H83-阪神!H187</f>
        <v>0</v>
      </c>
      <c r="I195" s="317">
        <f>阪神南!I111+阪神北!I83-阪神!I187</f>
        <v>0</v>
      </c>
      <c r="J195" s="317">
        <f>阪神南!J111+阪神北!J83-阪神!J187</f>
        <v>0</v>
      </c>
      <c r="K195" s="317">
        <f>阪神南!K111+阪神北!K83-阪神!K187</f>
        <v>0</v>
      </c>
      <c r="L195" s="317">
        <f>阪神南!L111+阪神北!L83-阪神!L187</f>
        <v>0</v>
      </c>
    </row>
    <row r="196" spans="3:12" x14ac:dyDescent="0.15">
      <c r="D196" s="317">
        <f>阪神南!D112+阪神北!D84-阪神!D188</f>
        <v>0</v>
      </c>
      <c r="E196" s="317">
        <f>阪神南!E112+阪神北!E84-阪神!E188</f>
        <v>0</v>
      </c>
      <c r="F196" s="317">
        <f>阪神南!F112+阪神北!F84-阪神!F188</f>
        <v>0</v>
      </c>
      <c r="G196" s="317">
        <f>阪神南!G112+阪神北!G84-阪神!G188</f>
        <v>0</v>
      </c>
      <c r="H196" s="317">
        <f>阪神南!H112+阪神北!H84-阪神!H188</f>
        <v>0</v>
      </c>
      <c r="I196" s="317">
        <f>阪神南!I112+阪神北!I84-阪神!I188</f>
        <v>0</v>
      </c>
      <c r="J196" s="317">
        <f>阪神南!J112+阪神北!J84-阪神!J188</f>
        <v>0</v>
      </c>
      <c r="K196" s="317">
        <f>阪神南!K112+阪神北!K84-阪神!K188</f>
        <v>0</v>
      </c>
      <c r="L196" s="317">
        <f>阪神南!L112+阪神北!L84-阪神!L188</f>
        <v>0</v>
      </c>
    </row>
    <row r="197" spans="3:12" x14ac:dyDescent="0.15">
      <c r="D197" s="317">
        <f>阪神南!D113+阪神北!D85-阪神!D189</f>
        <v>0</v>
      </c>
      <c r="E197" s="317">
        <f>阪神南!E113+阪神北!E85-阪神!E189</f>
        <v>0</v>
      </c>
      <c r="F197" s="317">
        <f>阪神南!F113+阪神北!F85-阪神!F189</f>
        <v>0</v>
      </c>
      <c r="G197" s="317">
        <f>阪神南!G113+阪神北!G85-阪神!G189</f>
        <v>0</v>
      </c>
      <c r="H197" s="317">
        <f>阪神南!H113+阪神北!H85-阪神!H189</f>
        <v>0</v>
      </c>
      <c r="I197" s="317">
        <f>阪神南!I113+阪神北!I85-阪神!I189</f>
        <v>0</v>
      </c>
      <c r="J197" s="317">
        <f>阪神南!J113+阪神北!J85-阪神!J189</f>
        <v>0</v>
      </c>
      <c r="K197" s="317">
        <f>阪神南!K113+阪神北!K85-阪神!K189</f>
        <v>0</v>
      </c>
      <c r="L197" s="317">
        <f>阪神南!L113+阪神北!L85-阪神!L189</f>
        <v>0</v>
      </c>
    </row>
    <row r="198" spans="3:12" x14ac:dyDescent="0.15">
      <c r="D198" s="317">
        <f>阪神南!D114+阪神北!D86-阪神!D190</f>
        <v>0</v>
      </c>
      <c r="E198" s="317">
        <f>阪神南!E114+阪神北!E86-阪神!E190</f>
        <v>0</v>
      </c>
      <c r="F198" s="317">
        <f>阪神南!F114+阪神北!F86-阪神!F190</f>
        <v>0</v>
      </c>
      <c r="G198" s="317">
        <f>阪神南!G114+阪神北!G86-阪神!G190</f>
        <v>0</v>
      </c>
      <c r="H198" s="317">
        <f>阪神南!H114+阪神北!H86-阪神!H190</f>
        <v>0</v>
      </c>
      <c r="I198" s="317">
        <f>阪神南!I114+阪神北!I86-阪神!I190</f>
        <v>0</v>
      </c>
      <c r="J198" s="317">
        <f>阪神南!J114+阪神北!J86-阪神!J190</f>
        <v>0</v>
      </c>
      <c r="K198" s="317">
        <f>阪神南!K114+阪神北!K86-阪神!K190</f>
        <v>0</v>
      </c>
      <c r="L198" s="317">
        <f>阪神南!L114+阪神北!L86-阪神!L190</f>
        <v>0</v>
      </c>
    </row>
    <row r="199" spans="3:12" x14ac:dyDescent="0.15">
      <c r="D199" s="317">
        <f>阪神南!D115+阪神北!D87-阪神!D191</f>
        <v>0</v>
      </c>
      <c r="E199" s="317">
        <f>阪神南!E115+阪神北!E87-阪神!E191</f>
        <v>0</v>
      </c>
      <c r="F199" s="317">
        <f>阪神南!F115+阪神北!F87-阪神!F191</f>
        <v>0</v>
      </c>
      <c r="G199" s="317">
        <f>阪神南!G115+阪神北!G87-阪神!G191</f>
        <v>0</v>
      </c>
      <c r="H199" s="317">
        <f>阪神南!H115+阪神北!H87-阪神!H191</f>
        <v>0</v>
      </c>
      <c r="I199" s="317">
        <f>阪神南!I115+阪神北!I87-阪神!I191</f>
        <v>0</v>
      </c>
      <c r="J199" s="317">
        <f>阪神南!J115+阪神北!J87-阪神!J191</f>
        <v>0</v>
      </c>
      <c r="K199" s="317">
        <f>阪神南!K115+阪神北!K87-阪神!K191</f>
        <v>0</v>
      </c>
      <c r="L199" s="317">
        <f>阪神南!L115+阪神北!L87-阪神!L191</f>
        <v>0</v>
      </c>
    </row>
    <row r="200" spans="3:12" x14ac:dyDescent="0.15">
      <c r="D200" s="317">
        <f>阪神南!D116+阪神北!D88-阪神!D192</f>
        <v>0</v>
      </c>
      <c r="E200" s="317">
        <f>阪神南!E116+阪神北!E88-阪神!E192</f>
        <v>0</v>
      </c>
      <c r="F200" s="317">
        <f>阪神南!F116+阪神北!F88-阪神!F192</f>
        <v>0</v>
      </c>
      <c r="G200" s="317">
        <f>阪神南!G116+阪神北!G88-阪神!G192</f>
        <v>0</v>
      </c>
      <c r="H200" s="317">
        <f>阪神南!H116+阪神北!H88-阪神!H192</f>
        <v>0</v>
      </c>
      <c r="I200" s="317">
        <f>阪神南!I116+阪神北!I88-阪神!I192</f>
        <v>0</v>
      </c>
      <c r="J200" s="317">
        <f>阪神南!J116+阪神北!J88-阪神!J192</f>
        <v>0</v>
      </c>
      <c r="K200" s="317">
        <f>阪神南!K116+阪神北!K88-阪神!K192</f>
        <v>0</v>
      </c>
      <c r="L200" s="317">
        <f>阪神南!L116+阪神北!L88-阪神!L192</f>
        <v>0</v>
      </c>
    </row>
    <row r="201" spans="3:12" x14ac:dyDescent="0.15">
      <c r="D201" s="317">
        <f>阪神南!D117+阪神北!D89-阪神!D193</f>
        <v>0</v>
      </c>
      <c r="E201" s="317">
        <f>阪神南!E117+阪神北!E89-阪神!E193</f>
        <v>0</v>
      </c>
      <c r="F201" s="317">
        <f>阪神南!F117+阪神北!F89-阪神!F193</f>
        <v>0</v>
      </c>
      <c r="G201" s="317">
        <f>阪神南!G117+阪神北!G89-阪神!G193</f>
        <v>0</v>
      </c>
      <c r="H201" s="317">
        <f>阪神南!H117+阪神北!H89-阪神!H193</f>
        <v>0</v>
      </c>
      <c r="I201" s="317">
        <f>阪神南!I117+阪神北!I89-阪神!I193</f>
        <v>0</v>
      </c>
      <c r="J201" s="317">
        <f>阪神南!J117+阪神北!J89-阪神!J193</f>
        <v>0</v>
      </c>
      <c r="K201" s="317">
        <f>阪神南!K117+阪神北!K89-阪神!K193</f>
        <v>0</v>
      </c>
      <c r="L201" s="317">
        <f>阪神南!L117+阪神北!L89-阪神!L193</f>
        <v>0</v>
      </c>
    </row>
    <row r="202" spans="3:12" x14ac:dyDescent="0.15">
      <c r="D202" s="317"/>
      <c r="E202" s="317"/>
      <c r="F202" s="317"/>
      <c r="G202" s="317"/>
      <c r="H202" s="317"/>
      <c r="I202" s="317"/>
      <c r="J202" s="317"/>
      <c r="K202" s="317"/>
      <c r="L202" s="317"/>
    </row>
    <row r="203" spans="3:12" x14ac:dyDescent="0.15">
      <c r="D203" s="317"/>
      <c r="E203" s="317"/>
      <c r="F203" s="317"/>
      <c r="G203" s="317"/>
      <c r="H203" s="317"/>
      <c r="I203" s="317"/>
      <c r="J203" s="317"/>
      <c r="K203" s="317"/>
      <c r="L203" s="317"/>
    </row>
    <row r="204" spans="3:12" x14ac:dyDescent="0.15">
      <c r="D204" s="317"/>
      <c r="E204" s="317"/>
      <c r="F204" s="317"/>
      <c r="G204" s="317"/>
      <c r="H204" s="317"/>
      <c r="I204" s="317"/>
      <c r="J204" s="317"/>
      <c r="K204" s="317"/>
      <c r="L204" s="317"/>
    </row>
    <row r="205" spans="3:12" x14ac:dyDescent="0.15">
      <c r="D205" s="317"/>
      <c r="E205" s="317"/>
      <c r="F205" s="317"/>
      <c r="G205" s="317"/>
      <c r="H205" s="317"/>
      <c r="I205" s="317"/>
      <c r="J205" s="317"/>
      <c r="K205" s="317"/>
      <c r="L205" s="317"/>
    </row>
  </sheetData>
  <autoFilter ref="A2:O182" xr:uid="{52C02FAE-41CB-470A-A027-207AD61D3797}"/>
  <mergeCells count="7">
    <mergeCell ref="D1:F1"/>
    <mergeCell ref="G1:I1"/>
    <mergeCell ref="J1:L1"/>
    <mergeCell ref="C185:C186"/>
    <mergeCell ref="D185:F185"/>
    <mergeCell ref="G185:I185"/>
    <mergeCell ref="J185:L185"/>
  </mergeCells>
  <phoneticPr fontId="1"/>
  <pageMargins left="0.70866141732283472" right="0.70866141732283472" top="0.74803149606299213" bottom="0.74803149606299213" header="0.31496062992125984" footer="0.31496062992125984"/>
  <pageSetup paperSize="9" scale="63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7FD5E-6A99-4706-BB21-D186EBE7B49B}">
  <sheetPr>
    <tabColor rgb="FFFFFF00"/>
    <pageSetUpPr fitToPage="1"/>
  </sheetPr>
  <dimension ref="A1:L117"/>
  <sheetViews>
    <sheetView showGridLines="0" view="pageBreakPreview" zoomScale="85" zoomScaleNormal="85" zoomScaleSheetLayoutView="85" workbookViewId="0">
      <pane xSplit="1" ySplit="3" topLeftCell="B4" activePane="bottomRight" state="frozen"/>
      <selection activeCell="M1" sqref="M1:N1048576"/>
      <selection pane="topRight" activeCell="M1" sqref="M1:N1048576"/>
      <selection pane="bottomLeft" activeCell="M1" sqref="M1:N1048576"/>
      <selection pane="bottomRight" activeCell="A2" sqref="A2"/>
    </sheetView>
  </sheetViews>
  <sheetFormatPr defaultRowHeight="18.75" x14ac:dyDescent="0.15"/>
  <cols>
    <col min="1" max="1" width="9.75" style="332" customWidth="1"/>
    <col min="2" max="2" width="37.25" style="332" customWidth="1"/>
    <col min="3" max="3" width="14.375" style="332" customWidth="1"/>
    <col min="4" max="12" width="8.875" style="332" customWidth="1"/>
    <col min="13" max="16384" width="9" style="332"/>
  </cols>
  <sheetData>
    <row r="1" spans="1:12" x14ac:dyDescent="0.15">
      <c r="A1" s="332" t="s">
        <v>207</v>
      </c>
      <c r="D1" s="421" t="s">
        <v>137</v>
      </c>
      <c r="E1" s="421"/>
      <c r="F1" s="421"/>
      <c r="G1" s="422" t="s">
        <v>138</v>
      </c>
      <c r="H1" s="422"/>
      <c r="I1" s="422"/>
      <c r="J1" s="423" t="s">
        <v>139</v>
      </c>
      <c r="K1" s="424"/>
      <c r="L1" s="425"/>
    </row>
    <row r="2" spans="1:12" x14ac:dyDescent="0.15">
      <c r="A2" s="333" t="s">
        <v>129</v>
      </c>
      <c r="B2" s="334" t="s">
        <v>130</v>
      </c>
      <c r="C2" s="333" t="s">
        <v>131</v>
      </c>
      <c r="D2" s="335" t="s">
        <v>136</v>
      </c>
      <c r="E2" s="336" t="s">
        <v>846</v>
      </c>
      <c r="F2" s="337" t="s">
        <v>847</v>
      </c>
      <c r="G2" s="338" t="s">
        <v>136</v>
      </c>
      <c r="H2" s="339" t="s">
        <v>846</v>
      </c>
      <c r="I2" s="337" t="s">
        <v>847</v>
      </c>
      <c r="J2" s="340" t="s">
        <v>136</v>
      </c>
      <c r="K2" s="341" t="s">
        <v>846</v>
      </c>
      <c r="L2" s="337" t="s">
        <v>847</v>
      </c>
    </row>
    <row r="3" spans="1:12" x14ac:dyDescent="0.15">
      <c r="A3" s="342" t="s">
        <v>919</v>
      </c>
      <c r="B3" s="342" t="s">
        <v>920</v>
      </c>
      <c r="C3" s="342" t="s">
        <v>360</v>
      </c>
      <c r="D3" s="343">
        <f>INDEX(阪神!$D$3:$O$182,MATCH($B3&amp;$C3,阪神!$O$3:$O$182,0),1)</f>
        <v>12</v>
      </c>
      <c r="E3" s="269">
        <f>INDEX(阪神!$D$3:$O$182,MATCH($B3&amp;$C3,阪神!$O$3:$O$182,0),2)</f>
        <v>8</v>
      </c>
      <c r="F3" s="344">
        <f t="shared" ref="F3:F33" si="0">D3-E3</f>
        <v>4</v>
      </c>
      <c r="G3" s="345">
        <f>INDEX(阪神!$D$3:$O$182,MATCH($B3&amp;$C3,阪神!$O$3:$O$182,0),4)</f>
        <v>0</v>
      </c>
      <c r="H3" s="346">
        <f>INDEX(阪神!$D$3:$O$182,MATCH($B3&amp;$C3,阪神!$O$3:$O$182,0),5)</f>
        <v>0</v>
      </c>
      <c r="I3" s="344">
        <f t="shared" ref="I3:I33" si="1">G3-H3</f>
        <v>0</v>
      </c>
      <c r="J3" s="347">
        <f t="shared" ref="J3:J33" si="2">D3+G3</f>
        <v>12</v>
      </c>
      <c r="K3" s="348">
        <f t="shared" ref="K3:K33" si="3">E3+H3</f>
        <v>8</v>
      </c>
      <c r="L3" s="344">
        <f t="shared" ref="L3:L33" si="4">J3-K3</f>
        <v>4</v>
      </c>
    </row>
    <row r="4" spans="1:12" x14ac:dyDescent="0.15">
      <c r="A4" s="224" t="s">
        <v>619</v>
      </c>
      <c r="B4" s="224" t="s">
        <v>75</v>
      </c>
      <c r="C4" s="224" t="s">
        <v>360</v>
      </c>
      <c r="D4" s="324">
        <f>INDEX(阪神!$D$3:$O$182,MATCH($B4&amp;$C4,阪神!$O$3:$O$182,0),1)</f>
        <v>831</v>
      </c>
      <c r="E4" s="227">
        <f>INDEX(阪神!$D$3:$O$182,MATCH($B4&amp;$C4,阪神!$O$3:$O$182,0),2)</f>
        <v>797</v>
      </c>
      <c r="F4" s="228">
        <f t="shared" si="0"/>
        <v>34</v>
      </c>
      <c r="G4" s="229">
        <f>INDEX(阪神!$D$3:$O$182,MATCH($B4&amp;$C4,阪神!$O$3:$O$182,0),4)</f>
        <v>0</v>
      </c>
      <c r="H4" s="230">
        <f>INDEX(阪神!$D$3:$O$182,MATCH($B4&amp;$C4,阪神!$O$3:$O$182,0),5)</f>
        <v>0</v>
      </c>
      <c r="I4" s="228">
        <f t="shared" si="1"/>
        <v>0</v>
      </c>
      <c r="J4" s="231">
        <f t="shared" si="2"/>
        <v>831</v>
      </c>
      <c r="K4" s="232">
        <f t="shared" si="3"/>
        <v>797</v>
      </c>
      <c r="L4" s="228">
        <f t="shared" si="4"/>
        <v>34</v>
      </c>
    </row>
    <row r="5" spans="1:12" x14ac:dyDescent="0.15">
      <c r="A5" s="224" t="s">
        <v>620</v>
      </c>
      <c r="B5" s="224" t="s">
        <v>289</v>
      </c>
      <c r="C5" s="224" t="s">
        <v>360</v>
      </c>
      <c r="D5" s="349">
        <f>INDEX(阪神!$D$3:$O$182,MATCH($B5&amp;$C5,阪神!$O$3:$O$182,0),1)</f>
        <v>119</v>
      </c>
      <c r="E5" s="227">
        <f>INDEX(阪神!$D$3:$O$182,MATCH($B5&amp;$C5,阪神!$O$3:$O$182,0),2)</f>
        <v>113</v>
      </c>
      <c r="F5" s="228">
        <f t="shared" si="0"/>
        <v>6</v>
      </c>
      <c r="G5" s="229">
        <f>INDEX(阪神!$D$3:$O$182,MATCH($B5&amp;$C5,阪神!$O$3:$O$182,0),4)</f>
        <v>0</v>
      </c>
      <c r="H5" s="230">
        <f>INDEX(阪神!$D$3:$O$182,MATCH($B5&amp;$C5,阪神!$O$3:$O$182,0),5)</f>
        <v>0</v>
      </c>
      <c r="I5" s="228">
        <f t="shared" si="1"/>
        <v>0</v>
      </c>
      <c r="J5" s="231">
        <f t="shared" si="2"/>
        <v>119</v>
      </c>
      <c r="K5" s="232">
        <f t="shared" si="3"/>
        <v>113</v>
      </c>
      <c r="L5" s="228">
        <f t="shared" si="4"/>
        <v>6</v>
      </c>
    </row>
    <row r="6" spans="1:12" x14ac:dyDescent="0.15">
      <c r="A6" s="224" t="s">
        <v>621</v>
      </c>
      <c r="B6" s="224" t="s">
        <v>622</v>
      </c>
      <c r="C6" s="224" t="s">
        <v>360</v>
      </c>
      <c r="D6" s="349">
        <f>INDEX(阪神!$D$3:$O$182,MATCH($B6&amp;$C6,阪神!$O$3:$O$182,0),1)</f>
        <v>8</v>
      </c>
      <c r="E6" s="227">
        <f>INDEX(阪神!$D$3:$O$182,MATCH($B6&amp;$C6,阪神!$O$3:$O$182,0),2)</f>
        <v>8</v>
      </c>
      <c r="F6" s="228">
        <f t="shared" si="0"/>
        <v>0</v>
      </c>
      <c r="G6" s="229">
        <f>INDEX(阪神!$D$3:$O$182,MATCH($B6&amp;$C6,阪神!$O$3:$O$182,0),4)</f>
        <v>0</v>
      </c>
      <c r="H6" s="230">
        <f>INDEX(阪神!$D$3:$O$182,MATCH($B6&amp;$C6,阪神!$O$3:$O$182,0),5)</f>
        <v>0</v>
      </c>
      <c r="I6" s="228">
        <f t="shared" si="1"/>
        <v>0</v>
      </c>
      <c r="J6" s="231">
        <f t="shared" si="2"/>
        <v>8</v>
      </c>
      <c r="K6" s="232">
        <f t="shared" si="3"/>
        <v>8</v>
      </c>
      <c r="L6" s="228">
        <f t="shared" si="4"/>
        <v>0</v>
      </c>
    </row>
    <row r="7" spans="1:12" x14ac:dyDescent="0.15">
      <c r="A7" s="224" t="s">
        <v>624</v>
      </c>
      <c r="B7" s="224" t="s">
        <v>625</v>
      </c>
      <c r="C7" s="224" t="s">
        <v>360</v>
      </c>
      <c r="D7" s="349">
        <f>INDEX(阪神!$D$3:$O$182,MATCH($B7&amp;$C7,阪神!$O$3:$O$182,0),1)</f>
        <v>112</v>
      </c>
      <c r="E7" s="227">
        <f>INDEX(阪神!$D$3:$O$182,MATCH($B7&amp;$C7,阪神!$O$3:$O$182,0),2)</f>
        <v>108</v>
      </c>
      <c r="F7" s="228">
        <f t="shared" si="0"/>
        <v>4</v>
      </c>
      <c r="G7" s="229">
        <f>INDEX(阪神!$D$3:$O$182,MATCH($B7&amp;$C7,阪神!$O$3:$O$182,0),4)</f>
        <v>0</v>
      </c>
      <c r="H7" s="230">
        <f>INDEX(阪神!$D$3:$O$182,MATCH($B7&amp;$C7,阪神!$O$3:$O$182,0),5)</f>
        <v>0</v>
      </c>
      <c r="I7" s="228">
        <f t="shared" si="1"/>
        <v>0</v>
      </c>
      <c r="J7" s="231">
        <f t="shared" si="2"/>
        <v>112</v>
      </c>
      <c r="K7" s="232">
        <f t="shared" si="3"/>
        <v>108</v>
      </c>
      <c r="L7" s="228">
        <f t="shared" si="4"/>
        <v>4</v>
      </c>
    </row>
    <row r="8" spans="1:12" x14ac:dyDescent="0.15">
      <c r="A8" s="224" t="s">
        <v>636</v>
      </c>
      <c r="B8" s="224" t="s">
        <v>77</v>
      </c>
      <c r="C8" s="224" t="s">
        <v>360</v>
      </c>
      <c r="D8" s="349">
        <f>INDEX(阪神!$D$3:$O$182,MATCH($B8&amp;$C8,阪神!$O$3:$O$182,0),1)</f>
        <v>6</v>
      </c>
      <c r="E8" s="227">
        <f>INDEX(阪神!$D$3:$O$182,MATCH($B8&amp;$C8,阪神!$O$3:$O$182,0),2)</f>
        <v>6</v>
      </c>
      <c r="F8" s="228">
        <f t="shared" si="0"/>
        <v>0</v>
      </c>
      <c r="G8" s="229">
        <f>INDEX(阪神!$D$3:$O$182,MATCH($B8&amp;$C8,阪神!$O$3:$O$182,0),4)</f>
        <v>0</v>
      </c>
      <c r="H8" s="230">
        <f>INDEX(阪神!$D$3:$O$182,MATCH($B8&amp;$C8,阪神!$O$3:$O$182,0),5)</f>
        <v>0</v>
      </c>
      <c r="I8" s="228">
        <f t="shared" si="1"/>
        <v>0</v>
      </c>
      <c r="J8" s="231">
        <f t="shared" si="2"/>
        <v>6</v>
      </c>
      <c r="K8" s="232">
        <f t="shared" si="3"/>
        <v>6</v>
      </c>
      <c r="L8" s="228">
        <f t="shared" si="4"/>
        <v>0</v>
      </c>
    </row>
    <row r="9" spans="1:12" x14ac:dyDescent="0.15">
      <c r="A9" s="224" t="s">
        <v>644</v>
      </c>
      <c r="B9" s="224" t="s">
        <v>82</v>
      </c>
      <c r="C9" s="224" t="s">
        <v>360</v>
      </c>
      <c r="D9" s="349">
        <f>INDEX(阪神!$D$3:$O$182,MATCH($B9&amp;$C9,阪神!$O$3:$O$182,0),1)</f>
        <v>23</v>
      </c>
      <c r="E9" s="227">
        <f>INDEX(阪神!$D$3:$O$182,MATCH($B9&amp;$C9,阪神!$O$3:$O$182,0),2)</f>
        <v>23</v>
      </c>
      <c r="F9" s="228">
        <f t="shared" si="0"/>
        <v>0</v>
      </c>
      <c r="G9" s="229">
        <f>INDEX(阪神!$D$3:$O$182,MATCH($B9&amp;$C9,阪神!$O$3:$O$182,0),4)</f>
        <v>0</v>
      </c>
      <c r="H9" s="230">
        <f>INDEX(阪神!$D$3:$O$182,MATCH($B9&amp;$C9,阪神!$O$3:$O$182,0),5)</f>
        <v>0</v>
      </c>
      <c r="I9" s="228">
        <f t="shared" si="1"/>
        <v>0</v>
      </c>
      <c r="J9" s="231">
        <f t="shared" si="2"/>
        <v>23</v>
      </c>
      <c r="K9" s="232">
        <f t="shared" si="3"/>
        <v>23</v>
      </c>
      <c r="L9" s="228">
        <f t="shared" si="4"/>
        <v>0</v>
      </c>
    </row>
    <row r="10" spans="1:12" x14ac:dyDescent="0.15">
      <c r="A10" s="224" t="s">
        <v>663</v>
      </c>
      <c r="B10" s="224" t="s">
        <v>90</v>
      </c>
      <c r="C10" s="224" t="s">
        <v>360</v>
      </c>
      <c r="D10" s="349">
        <f>INDEX(阪神!$D$3:$O$182,MATCH($B10&amp;$C10,阪神!$O$3:$O$182,0),1)</f>
        <v>714</v>
      </c>
      <c r="E10" s="227">
        <f>INDEX(阪神!$D$3:$O$182,MATCH($B10&amp;$C10,阪神!$O$3:$O$182,0),2)</f>
        <v>679</v>
      </c>
      <c r="F10" s="228">
        <f t="shared" si="0"/>
        <v>35</v>
      </c>
      <c r="G10" s="229">
        <f>INDEX(阪神!$D$3:$O$182,MATCH($B10&amp;$C10,阪神!$O$3:$O$182,0),4)</f>
        <v>0</v>
      </c>
      <c r="H10" s="230">
        <f>INDEX(阪神!$D$3:$O$182,MATCH($B10&amp;$C10,阪神!$O$3:$O$182,0),5)</f>
        <v>0</v>
      </c>
      <c r="I10" s="228">
        <f t="shared" si="1"/>
        <v>0</v>
      </c>
      <c r="J10" s="231">
        <f t="shared" si="2"/>
        <v>714</v>
      </c>
      <c r="K10" s="232">
        <f t="shared" si="3"/>
        <v>679</v>
      </c>
      <c r="L10" s="228">
        <f t="shared" si="4"/>
        <v>35</v>
      </c>
    </row>
    <row r="11" spans="1:12" x14ac:dyDescent="0.15">
      <c r="A11" s="224" t="s">
        <v>664</v>
      </c>
      <c r="B11" s="224" t="s">
        <v>665</v>
      </c>
      <c r="C11" s="224" t="s">
        <v>360</v>
      </c>
      <c r="D11" s="349">
        <f>INDEX(阪神!$D$3:$O$182,MATCH($B11&amp;$C11,阪神!$O$3:$O$182,0),1)</f>
        <v>6</v>
      </c>
      <c r="E11" s="227">
        <f>INDEX(阪神!$D$3:$O$182,MATCH($B11&amp;$C11,阪神!$O$3:$O$182,0),2)</f>
        <v>6</v>
      </c>
      <c r="F11" s="228">
        <f t="shared" si="0"/>
        <v>0</v>
      </c>
      <c r="G11" s="229">
        <f>INDEX(阪神!$D$3:$O$182,MATCH($B11&amp;$C11,阪神!$O$3:$O$182,0),4)</f>
        <v>0</v>
      </c>
      <c r="H11" s="230">
        <f>INDEX(阪神!$D$3:$O$182,MATCH($B11&amp;$C11,阪神!$O$3:$O$182,0),5)</f>
        <v>0</v>
      </c>
      <c r="I11" s="228">
        <f t="shared" si="1"/>
        <v>0</v>
      </c>
      <c r="J11" s="231">
        <f t="shared" si="2"/>
        <v>6</v>
      </c>
      <c r="K11" s="232">
        <f t="shared" si="3"/>
        <v>6</v>
      </c>
      <c r="L11" s="228">
        <f t="shared" si="4"/>
        <v>0</v>
      </c>
    </row>
    <row r="12" spans="1:12" x14ac:dyDescent="0.15">
      <c r="A12" s="224" t="s">
        <v>668</v>
      </c>
      <c r="B12" s="224" t="s">
        <v>91</v>
      </c>
      <c r="C12" s="225" t="s">
        <v>360</v>
      </c>
      <c r="D12" s="318">
        <f>INDEX(阪神!$D$3:$O$182,MATCH($B12&amp;$C12,阪神!$O$3:$O$182,0),1)</f>
        <v>642</v>
      </c>
      <c r="E12" s="227">
        <f>INDEX(阪神!$D$3:$O$182,MATCH($B12&amp;$C12,阪神!$O$3:$O$182,0),2)</f>
        <v>573</v>
      </c>
      <c r="F12" s="228">
        <f t="shared" si="0"/>
        <v>69</v>
      </c>
      <c r="G12" s="229">
        <f>INDEX(阪神!$D$3:$O$182,MATCH($B12&amp;$C12,阪神!$O$3:$O$182,0),4)</f>
        <v>0</v>
      </c>
      <c r="H12" s="230">
        <f>INDEX(阪神!$D$3:$O$182,MATCH($B12&amp;$C12,阪神!$O$3:$O$182,0),5)</f>
        <v>0</v>
      </c>
      <c r="I12" s="228">
        <f t="shared" si="1"/>
        <v>0</v>
      </c>
      <c r="J12" s="231">
        <f t="shared" si="2"/>
        <v>642</v>
      </c>
      <c r="K12" s="232">
        <f t="shared" si="3"/>
        <v>573</v>
      </c>
      <c r="L12" s="228">
        <f t="shared" si="4"/>
        <v>69</v>
      </c>
    </row>
    <row r="13" spans="1:12" x14ac:dyDescent="0.15">
      <c r="A13" s="224" t="s">
        <v>615</v>
      </c>
      <c r="B13" s="224" t="s">
        <v>73</v>
      </c>
      <c r="C13" s="225" t="s">
        <v>367</v>
      </c>
      <c r="D13" s="226">
        <f>INDEX(阪神!$D$3:$O$182,MATCH($B13&amp;$C13,阪神!$O$3:$O$182,0),1)</f>
        <v>175</v>
      </c>
      <c r="E13" s="227">
        <f>INDEX(阪神!$D$3:$O$182,MATCH($B13&amp;$C13,阪神!$O$3:$O$182,0),2)</f>
        <v>157</v>
      </c>
      <c r="F13" s="228">
        <f t="shared" si="0"/>
        <v>18</v>
      </c>
      <c r="G13" s="229">
        <f>INDEX(阪神!$D$3:$O$182,MATCH($B13&amp;$C13,阪神!$O$3:$O$182,0),4)</f>
        <v>0</v>
      </c>
      <c r="H13" s="230">
        <f>INDEX(阪神!$D$3:$O$182,MATCH($B13&amp;$C13,阪神!$O$3:$O$182,0),5)</f>
        <v>0</v>
      </c>
      <c r="I13" s="228">
        <f t="shared" si="1"/>
        <v>0</v>
      </c>
      <c r="J13" s="231">
        <f t="shared" si="2"/>
        <v>175</v>
      </c>
      <c r="K13" s="232">
        <f t="shared" si="3"/>
        <v>157</v>
      </c>
      <c r="L13" s="228">
        <f t="shared" si="4"/>
        <v>18</v>
      </c>
    </row>
    <row r="14" spans="1:12" x14ac:dyDescent="0.15">
      <c r="A14" s="224" t="s">
        <v>616</v>
      </c>
      <c r="B14" s="224" t="s">
        <v>617</v>
      </c>
      <c r="C14" s="225" t="s">
        <v>367</v>
      </c>
      <c r="D14" s="226">
        <f>INDEX(阪神!$D$3:$O$182,MATCH($B14&amp;$C14,阪神!$O$3:$O$182,0),1)</f>
        <v>40</v>
      </c>
      <c r="E14" s="227">
        <f>INDEX(阪神!$D$3:$O$182,MATCH($B14&amp;$C14,阪神!$O$3:$O$182,0),2)</f>
        <v>37</v>
      </c>
      <c r="F14" s="228">
        <f t="shared" si="0"/>
        <v>3</v>
      </c>
      <c r="G14" s="229">
        <f>INDEX(阪神!$D$3:$O$182,MATCH($B14&amp;$C14,阪神!$O$3:$O$182,0),4)</f>
        <v>0</v>
      </c>
      <c r="H14" s="230">
        <f>INDEX(阪神!$D$3:$O$182,MATCH($B14&amp;$C14,阪神!$O$3:$O$182,0),5)</f>
        <v>0</v>
      </c>
      <c r="I14" s="228">
        <f t="shared" si="1"/>
        <v>0</v>
      </c>
      <c r="J14" s="231">
        <f t="shared" si="2"/>
        <v>40</v>
      </c>
      <c r="K14" s="232">
        <f t="shared" si="3"/>
        <v>37</v>
      </c>
      <c r="L14" s="228">
        <f t="shared" si="4"/>
        <v>3</v>
      </c>
    </row>
    <row r="15" spans="1:12" x14ac:dyDescent="0.15">
      <c r="A15" s="224" t="s">
        <v>618</v>
      </c>
      <c r="B15" s="224" t="s">
        <v>74</v>
      </c>
      <c r="C15" s="225" t="s">
        <v>367</v>
      </c>
      <c r="D15" s="226">
        <f>INDEX(阪神!$D$3:$O$182,MATCH($B15&amp;$C15,阪神!$O$3:$O$182,0),1)</f>
        <v>71</v>
      </c>
      <c r="E15" s="227">
        <f>INDEX(阪神!$D$3:$O$182,MATCH($B15&amp;$C15,阪神!$O$3:$O$182,0),2)</f>
        <v>69</v>
      </c>
      <c r="F15" s="228">
        <f t="shared" si="0"/>
        <v>2</v>
      </c>
      <c r="G15" s="229">
        <f>INDEX(阪神!$D$3:$O$182,MATCH($B15&amp;$C15,阪神!$O$3:$O$182,0),4)</f>
        <v>0</v>
      </c>
      <c r="H15" s="230">
        <f>INDEX(阪神!$D$3:$O$182,MATCH($B15&amp;$C15,阪神!$O$3:$O$182,0),5)</f>
        <v>0</v>
      </c>
      <c r="I15" s="228">
        <f t="shared" si="1"/>
        <v>0</v>
      </c>
      <c r="J15" s="231">
        <f t="shared" si="2"/>
        <v>71</v>
      </c>
      <c r="K15" s="232">
        <f t="shared" si="3"/>
        <v>69</v>
      </c>
      <c r="L15" s="228">
        <f t="shared" si="4"/>
        <v>2</v>
      </c>
    </row>
    <row r="16" spans="1:12" x14ac:dyDescent="0.15">
      <c r="A16" s="224" t="s">
        <v>919</v>
      </c>
      <c r="B16" s="224" t="s">
        <v>920</v>
      </c>
      <c r="C16" s="225" t="s">
        <v>367</v>
      </c>
      <c r="D16" s="226">
        <f>INDEX(阪神!$D$3:$O$182,MATCH($B16&amp;$C16,阪神!$O$3:$O$182,0),1)</f>
        <v>143</v>
      </c>
      <c r="E16" s="227">
        <f>INDEX(阪神!$D$3:$O$182,MATCH($B16&amp;$C16,阪神!$O$3:$O$182,0),2)</f>
        <v>124</v>
      </c>
      <c r="F16" s="228">
        <f t="shared" si="0"/>
        <v>19</v>
      </c>
      <c r="G16" s="229">
        <f>INDEX(阪神!$D$3:$O$182,MATCH($B16&amp;$C16,阪神!$O$3:$O$182,0),4)</f>
        <v>0</v>
      </c>
      <c r="H16" s="230">
        <f>INDEX(阪神!$D$3:$O$182,MATCH($B16&amp;$C16,阪神!$O$3:$O$182,0),5)</f>
        <v>0</v>
      </c>
      <c r="I16" s="228">
        <f t="shared" si="1"/>
        <v>0</v>
      </c>
      <c r="J16" s="231">
        <f t="shared" si="2"/>
        <v>143</v>
      </c>
      <c r="K16" s="232">
        <f t="shared" si="3"/>
        <v>124</v>
      </c>
      <c r="L16" s="228">
        <f t="shared" si="4"/>
        <v>19</v>
      </c>
    </row>
    <row r="17" spans="1:12" x14ac:dyDescent="0.15">
      <c r="A17" s="224" t="s">
        <v>619</v>
      </c>
      <c r="B17" s="224" t="s">
        <v>75</v>
      </c>
      <c r="C17" s="225" t="s">
        <v>367</v>
      </c>
      <c r="D17" s="226">
        <f>INDEX(阪神!$D$3:$O$182,MATCH($B17&amp;$C17,阪神!$O$3:$O$182,0),1)</f>
        <v>45</v>
      </c>
      <c r="E17" s="227">
        <f>INDEX(阪神!$D$3:$O$182,MATCH($B17&amp;$C17,阪神!$O$3:$O$182,0),2)</f>
        <v>45</v>
      </c>
      <c r="F17" s="228">
        <f t="shared" si="0"/>
        <v>0</v>
      </c>
      <c r="G17" s="229">
        <f>INDEX(阪神!$D$3:$O$182,MATCH($B17&amp;$C17,阪神!$O$3:$O$182,0),4)</f>
        <v>0</v>
      </c>
      <c r="H17" s="230">
        <f>INDEX(阪神!$D$3:$O$182,MATCH($B17&amp;$C17,阪神!$O$3:$O$182,0),5)</f>
        <v>0</v>
      </c>
      <c r="I17" s="228">
        <f t="shared" si="1"/>
        <v>0</v>
      </c>
      <c r="J17" s="231">
        <f t="shared" si="2"/>
        <v>45</v>
      </c>
      <c r="K17" s="232">
        <f t="shared" si="3"/>
        <v>45</v>
      </c>
      <c r="L17" s="228">
        <f t="shared" si="4"/>
        <v>0</v>
      </c>
    </row>
    <row r="18" spans="1:12" x14ac:dyDescent="0.15">
      <c r="A18" s="224" t="s">
        <v>621</v>
      </c>
      <c r="B18" s="224" t="s">
        <v>622</v>
      </c>
      <c r="C18" s="224" t="s">
        <v>367</v>
      </c>
      <c r="D18" s="324">
        <f>INDEX(阪神!$D$3:$O$182,MATCH($B18&amp;$C18,阪神!$O$3:$O$182,0),1)</f>
        <v>108</v>
      </c>
      <c r="E18" s="319">
        <f>INDEX(阪神!$D$3:$O$182,MATCH($B18&amp;$C18,阪神!$O$3:$O$182,0),2)</f>
        <v>108</v>
      </c>
      <c r="F18" s="228">
        <f t="shared" si="0"/>
        <v>0</v>
      </c>
      <c r="G18" s="229">
        <f>INDEX(阪神!$D$3:$O$182,MATCH($B18&amp;$C18,阪神!$O$3:$O$182,0),4)</f>
        <v>0</v>
      </c>
      <c r="H18" s="230">
        <f>INDEX(阪神!$D$3:$O$182,MATCH($B18&amp;$C18,阪神!$O$3:$O$182,0),5)</f>
        <v>0</v>
      </c>
      <c r="I18" s="228">
        <f t="shared" si="1"/>
        <v>0</v>
      </c>
      <c r="J18" s="231">
        <f t="shared" si="2"/>
        <v>108</v>
      </c>
      <c r="K18" s="232">
        <f t="shared" si="3"/>
        <v>108</v>
      </c>
      <c r="L18" s="228">
        <f t="shared" si="4"/>
        <v>0</v>
      </c>
    </row>
    <row r="19" spans="1:12" x14ac:dyDescent="0.15">
      <c r="A19" s="224" t="s">
        <v>630</v>
      </c>
      <c r="B19" s="224" t="s">
        <v>284</v>
      </c>
      <c r="C19" s="224" t="s">
        <v>367</v>
      </c>
      <c r="D19" s="349">
        <f>INDEX(阪神!$D$3:$O$182,MATCH($B19&amp;$C19,阪神!$O$3:$O$182,0),1)</f>
        <v>32</v>
      </c>
      <c r="E19" s="227">
        <f>INDEX(阪神!$D$3:$O$182,MATCH($B19&amp;$C19,阪神!$O$3:$O$182,0),2)</f>
        <v>32</v>
      </c>
      <c r="F19" s="228">
        <f t="shared" si="0"/>
        <v>0</v>
      </c>
      <c r="G19" s="229">
        <f>INDEX(阪神!$D$3:$O$182,MATCH($B19&amp;$C19,阪神!$O$3:$O$182,0),4)</f>
        <v>0</v>
      </c>
      <c r="H19" s="230">
        <f>INDEX(阪神!$D$3:$O$182,MATCH($B19&amp;$C19,阪神!$O$3:$O$182,0),5)</f>
        <v>0</v>
      </c>
      <c r="I19" s="228">
        <f t="shared" si="1"/>
        <v>0</v>
      </c>
      <c r="J19" s="231">
        <f t="shared" si="2"/>
        <v>32</v>
      </c>
      <c r="K19" s="232">
        <f t="shared" si="3"/>
        <v>32</v>
      </c>
      <c r="L19" s="228">
        <f t="shared" si="4"/>
        <v>0</v>
      </c>
    </row>
    <row r="20" spans="1:12" x14ac:dyDescent="0.15">
      <c r="A20" s="224" t="s">
        <v>631</v>
      </c>
      <c r="B20" s="224" t="s">
        <v>76</v>
      </c>
      <c r="C20" s="225" t="s">
        <v>367</v>
      </c>
      <c r="D20" s="226">
        <f>INDEX(阪神!$D$3:$O$182,MATCH($B20&amp;$C20,阪神!$O$3:$O$182,0),1)</f>
        <v>180</v>
      </c>
      <c r="E20" s="227">
        <f>INDEX(阪神!$D$3:$O$182,MATCH($B20&amp;$C20,阪神!$O$3:$O$182,0),2)</f>
        <v>150</v>
      </c>
      <c r="F20" s="228">
        <f t="shared" si="0"/>
        <v>30</v>
      </c>
      <c r="G20" s="229">
        <f>INDEX(阪神!$D$3:$O$182,MATCH($B20&amp;$C20,阪神!$O$3:$O$182,0),4)</f>
        <v>0</v>
      </c>
      <c r="H20" s="230">
        <f>INDEX(阪神!$D$3:$O$182,MATCH($B20&amp;$C20,阪神!$O$3:$O$182,0),5)</f>
        <v>0</v>
      </c>
      <c r="I20" s="228">
        <f t="shared" si="1"/>
        <v>0</v>
      </c>
      <c r="J20" s="231">
        <f t="shared" si="2"/>
        <v>180</v>
      </c>
      <c r="K20" s="232">
        <f t="shared" si="3"/>
        <v>150</v>
      </c>
      <c r="L20" s="228">
        <f t="shared" si="4"/>
        <v>30</v>
      </c>
    </row>
    <row r="21" spans="1:12" x14ac:dyDescent="0.15">
      <c r="A21" s="224" t="s">
        <v>632</v>
      </c>
      <c r="B21" s="224" t="s">
        <v>285</v>
      </c>
      <c r="C21" s="225" t="s">
        <v>367</v>
      </c>
      <c r="D21" s="226">
        <f>INDEX(阪神!$D$3:$O$182,MATCH($B21&amp;$C21,阪神!$O$3:$O$182,0),1)</f>
        <v>60</v>
      </c>
      <c r="E21" s="227">
        <f>INDEX(阪神!$D$3:$O$182,MATCH($B21&amp;$C21,阪神!$O$3:$O$182,0),2)</f>
        <v>54</v>
      </c>
      <c r="F21" s="228">
        <f t="shared" si="0"/>
        <v>6</v>
      </c>
      <c r="G21" s="229">
        <f>INDEX(阪神!$D$3:$O$182,MATCH($B21&amp;$C21,阪神!$O$3:$O$182,0),4)</f>
        <v>0</v>
      </c>
      <c r="H21" s="230">
        <f>INDEX(阪神!$D$3:$O$182,MATCH($B21&amp;$C21,阪神!$O$3:$O$182,0),5)</f>
        <v>0</v>
      </c>
      <c r="I21" s="228">
        <f t="shared" si="1"/>
        <v>0</v>
      </c>
      <c r="J21" s="231">
        <f t="shared" si="2"/>
        <v>60</v>
      </c>
      <c r="K21" s="232">
        <f t="shared" si="3"/>
        <v>54</v>
      </c>
      <c r="L21" s="228">
        <f t="shared" si="4"/>
        <v>6</v>
      </c>
    </row>
    <row r="22" spans="1:12" x14ac:dyDescent="0.15">
      <c r="A22" s="224" t="s">
        <v>635</v>
      </c>
      <c r="B22" s="224" t="s">
        <v>291</v>
      </c>
      <c r="C22" s="225" t="s">
        <v>367</v>
      </c>
      <c r="D22" s="226">
        <f>INDEX(阪神!$D$3:$O$182,MATCH($B22&amp;$C22,阪神!$O$3:$O$182,0),1)</f>
        <v>67</v>
      </c>
      <c r="E22" s="227">
        <f>INDEX(阪神!$D$3:$O$182,MATCH($B22&amp;$C22,阪神!$O$3:$O$182,0),2)</f>
        <v>55</v>
      </c>
      <c r="F22" s="228">
        <f t="shared" si="0"/>
        <v>12</v>
      </c>
      <c r="G22" s="229">
        <f>INDEX(阪神!$D$3:$O$182,MATCH($B22&amp;$C22,阪神!$O$3:$O$182,0),4)</f>
        <v>0</v>
      </c>
      <c r="H22" s="230">
        <f>INDEX(阪神!$D$3:$O$182,MATCH($B22&amp;$C22,阪神!$O$3:$O$182,0),5)</f>
        <v>0</v>
      </c>
      <c r="I22" s="228">
        <f t="shared" si="1"/>
        <v>0</v>
      </c>
      <c r="J22" s="231">
        <f t="shared" si="2"/>
        <v>67</v>
      </c>
      <c r="K22" s="232">
        <f t="shared" si="3"/>
        <v>55</v>
      </c>
      <c r="L22" s="228">
        <f t="shared" si="4"/>
        <v>12</v>
      </c>
    </row>
    <row r="23" spans="1:12" x14ac:dyDescent="0.15">
      <c r="A23" s="224" t="s">
        <v>636</v>
      </c>
      <c r="B23" s="224" t="s">
        <v>77</v>
      </c>
      <c r="C23" s="224" t="s">
        <v>367</v>
      </c>
      <c r="D23" s="349">
        <f>INDEX(阪神!$D$3:$O$182,MATCH($B23&amp;$C23,阪神!$O$3:$O$182,0),1)</f>
        <v>309</v>
      </c>
      <c r="E23" s="227">
        <f>INDEX(阪神!$D$3:$O$182,MATCH($B23&amp;$C23,阪神!$O$3:$O$182,0),2)</f>
        <v>304</v>
      </c>
      <c r="F23" s="228">
        <f t="shared" si="0"/>
        <v>5</v>
      </c>
      <c r="G23" s="229">
        <f>INDEX(阪神!$D$3:$O$182,MATCH($B23&amp;$C23,阪神!$O$3:$O$182,0),4)</f>
        <v>0</v>
      </c>
      <c r="H23" s="230">
        <f>INDEX(阪神!$D$3:$O$182,MATCH($B23&amp;$C23,阪神!$O$3:$O$182,0),5)</f>
        <v>0</v>
      </c>
      <c r="I23" s="228">
        <f t="shared" si="1"/>
        <v>0</v>
      </c>
      <c r="J23" s="231">
        <f t="shared" si="2"/>
        <v>309</v>
      </c>
      <c r="K23" s="232">
        <f t="shared" si="3"/>
        <v>304</v>
      </c>
      <c r="L23" s="228">
        <f t="shared" si="4"/>
        <v>5</v>
      </c>
    </row>
    <row r="24" spans="1:12" x14ac:dyDescent="0.15">
      <c r="A24" s="224" t="s">
        <v>638</v>
      </c>
      <c r="B24" s="224" t="s">
        <v>78</v>
      </c>
      <c r="C24" s="224" t="s">
        <v>367</v>
      </c>
      <c r="D24" s="349">
        <f>INDEX(阪神!$D$3:$O$182,MATCH($B24&amp;$C24,阪神!$O$3:$O$182,0),1)</f>
        <v>88</v>
      </c>
      <c r="E24" s="227">
        <f>INDEX(阪神!$D$3:$O$182,MATCH($B24&amp;$C24,阪神!$O$3:$O$182,0),2)</f>
        <v>88</v>
      </c>
      <c r="F24" s="228">
        <f t="shared" si="0"/>
        <v>0</v>
      </c>
      <c r="G24" s="229">
        <f>INDEX(阪神!$D$3:$O$182,MATCH($B24&amp;$C24,阪神!$O$3:$O$182,0),4)</f>
        <v>0</v>
      </c>
      <c r="H24" s="230">
        <f>INDEX(阪神!$D$3:$O$182,MATCH($B24&amp;$C24,阪神!$O$3:$O$182,0),5)</f>
        <v>0</v>
      </c>
      <c r="I24" s="228">
        <f t="shared" si="1"/>
        <v>0</v>
      </c>
      <c r="J24" s="231">
        <f t="shared" si="2"/>
        <v>88</v>
      </c>
      <c r="K24" s="232">
        <f t="shared" si="3"/>
        <v>88</v>
      </c>
      <c r="L24" s="228">
        <f t="shared" si="4"/>
        <v>0</v>
      </c>
    </row>
    <row r="25" spans="1:12" x14ac:dyDescent="0.15">
      <c r="A25" s="224" t="s">
        <v>641</v>
      </c>
      <c r="B25" s="224" t="s">
        <v>79</v>
      </c>
      <c r="C25" s="224" t="s">
        <v>367</v>
      </c>
      <c r="D25" s="349">
        <f>INDEX(阪神!$D$3:$O$182,MATCH($B25&amp;$C25,阪神!$O$3:$O$182,0),1)</f>
        <v>60</v>
      </c>
      <c r="E25" s="227">
        <f>INDEX(阪神!$D$3:$O$182,MATCH($B25&amp;$C25,阪神!$O$3:$O$182,0),2)</f>
        <v>46</v>
      </c>
      <c r="F25" s="228">
        <f t="shared" si="0"/>
        <v>14</v>
      </c>
      <c r="G25" s="229">
        <f>INDEX(阪神!$D$3:$O$182,MATCH($B25&amp;$C25,阪神!$O$3:$O$182,0),4)</f>
        <v>0</v>
      </c>
      <c r="H25" s="230">
        <f>INDEX(阪神!$D$3:$O$182,MATCH($B25&amp;$C25,阪神!$O$3:$O$182,0),5)</f>
        <v>0</v>
      </c>
      <c r="I25" s="228">
        <f t="shared" si="1"/>
        <v>0</v>
      </c>
      <c r="J25" s="231">
        <f t="shared" si="2"/>
        <v>60</v>
      </c>
      <c r="K25" s="232">
        <f t="shared" si="3"/>
        <v>46</v>
      </c>
      <c r="L25" s="228">
        <f t="shared" si="4"/>
        <v>14</v>
      </c>
    </row>
    <row r="26" spans="1:12" x14ac:dyDescent="0.15">
      <c r="A26" s="224" t="s">
        <v>644</v>
      </c>
      <c r="B26" s="224" t="s">
        <v>82</v>
      </c>
      <c r="C26" s="224" t="s">
        <v>367</v>
      </c>
      <c r="D26" s="349">
        <f>INDEX(阪神!$D$3:$O$182,MATCH($B26&amp;$C26,阪神!$O$3:$O$182,0),1)</f>
        <v>377</v>
      </c>
      <c r="E26" s="227">
        <f>INDEX(阪神!$D$3:$O$182,MATCH($B26&amp;$C26,阪神!$O$3:$O$182,0),2)</f>
        <v>346</v>
      </c>
      <c r="F26" s="228">
        <f t="shared" si="0"/>
        <v>31</v>
      </c>
      <c r="G26" s="229">
        <f>INDEX(阪神!$D$3:$O$182,MATCH($B26&amp;$C26,阪神!$O$3:$O$182,0),4)</f>
        <v>0</v>
      </c>
      <c r="H26" s="230">
        <f>INDEX(阪神!$D$3:$O$182,MATCH($B26&amp;$C26,阪神!$O$3:$O$182,0),5)</f>
        <v>0</v>
      </c>
      <c r="I26" s="228">
        <f t="shared" si="1"/>
        <v>0</v>
      </c>
      <c r="J26" s="231">
        <f t="shared" si="2"/>
        <v>377</v>
      </c>
      <c r="K26" s="232">
        <f t="shared" si="3"/>
        <v>346</v>
      </c>
      <c r="L26" s="228">
        <f t="shared" si="4"/>
        <v>31</v>
      </c>
    </row>
    <row r="27" spans="1:12" x14ac:dyDescent="0.15">
      <c r="A27" s="224" t="s">
        <v>645</v>
      </c>
      <c r="B27" s="224" t="s">
        <v>286</v>
      </c>
      <c r="C27" s="224" t="s">
        <v>367</v>
      </c>
      <c r="D27" s="349">
        <f>INDEX(阪神!$D$3:$O$182,MATCH($B27&amp;$C27,阪神!$O$3:$O$182,0),1)</f>
        <v>114</v>
      </c>
      <c r="E27" s="227">
        <f>INDEX(阪神!$D$3:$O$182,MATCH($B27&amp;$C27,阪神!$O$3:$O$182,0),2)</f>
        <v>112</v>
      </c>
      <c r="F27" s="228">
        <f t="shared" si="0"/>
        <v>2</v>
      </c>
      <c r="G27" s="229">
        <f>INDEX(阪神!$D$3:$O$182,MATCH($B27&amp;$C27,阪神!$O$3:$O$182,0),4)</f>
        <v>0</v>
      </c>
      <c r="H27" s="230">
        <f>INDEX(阪神!$D$3:$O$182,MATCH($B27&amp;$C27,阪神!$O$3:$O$182,0),5)</f>
        <v>0</v>
      </c>
      <c r="I27" s="228">
        <f t="shared" si="1"/>
        <v>0</v>
      </c>
      <c r="J27" s="231">
        <f t="shared" si="2"/>
        <v>114</v>
      </c>
      <c r="K27" s="232">
        <f t="shared" si="3"/>
        <v>112</v>
      </c>
      <c r="L27" s="228">
        <f t="shared" si="4"/>
        <v>2</v>
      </c>
    </row>
    <row r="28" spans="1:12" x14ac:dyDescent="0.15">
      <c r="A28" s="224" t="s">
        <v>646</v>
      </c>
      <c r="B28" s="224" t="s">
        <v>292</v>
      </c>
      <c r="C28" s="224" t="s">
        <v>367</v>
      </c>
      <c r="D28" s="349">
        <f>INDEX(阪神!$D$3:$O$182,MATCH($B28&amp;$C28,阪神!$O$3:$O$182,0),1)</f>
        <v>108</v>
      </c>
      <c r="E28" s="227">
        <f>INDEX(阪神!$D$3:$O$182,MATCH($B28&amp;$C28,阪神!$O$3:$O$182,0),2)</f>
        <v>90</v>
      </c>
      <c r="F28" s="228">
        <f t="shared" si="0"/>
        <v>18</v>
      </c>
      <c r="G28" s="229">
        <f>INDEX(阪神!$D$3:$O$182,MATCH($B28&amp;$C28,阪神!$O$3:$O$182,0),4)</f>
        <v>0</v>
      </c>
      <c r="H28" s="230">
        <f>INDEX(阪神!$D$3:$O$182,MATCH($B28&amp;$C28,阪神!$O$3:$O$182,0),5)</f>
        <v>0</v>
      </c>
      <c r="I28" s="228">
        <f t="shared" si="1"/>
        <v>0</v>
      </c>
      <c r="J28" s="231">
        <f t="shared" si="2"/>
        <v>108</v>
      </c>
      <c r="K28" s="232">
        <f t="shared" si="3"/>
        <v>90</v>
      </c>
      <c r="L28" s="228">
        <f t="shared" si="4"/>
        <v>18</v>
      </c>
    </row>
    <row r="29" spans="1:12" x14ac:dyDescent="0.15">
      <c r="A29" s="224" t="s">
        <v>921</v>
      </c>
      <c r="B29" s="224" t="s">
        <v>922</v>
      </c>
      <c r="C29" s="224" t="s">
        <v>367</v>
      </c>
      <c r="D29" s="349">
        <f>INDEX(阪神!$D$3:$O$182,MATCH($B29&amp;$C29,阪神!$O$3:$O$182,0),1)</f>
        <v>46</v>
      </c>
      <c r="E29" s="227">
        <f>INDEX(阪神!$D$3:$O$182,MATCH($B29&amp;$C29,阪神!$O$3:$O$182,0),2)</f>
        <v>46</v>
      </c>
      <c r="F29" s="228">
        <f t="shared" si="0"/>
        <v>0</v>
      </c>
      <c r="G29" s="229">
        <f>INDEX(阪神!$D$3:$O$182,MATCH($B29&amp;$C29,阪神!$O$3:$O$182,0),4)</f>
        <v>0</v>
      </c>
      <c r="H29" s="230">
        <f>INDEX(阪神!$D$3:$O$182,MATCH($B29&amp;$C29,阪神!$O$3:$O$182,0),5)</f>
        <v>0</v>
      </c>
      <c r="I29" s="228">
        <f t="shared" si="1"/>
        <v>0</v>
      </c>
      <c r="J29" s="231">
        <f t="shared" si="2"/>
        <v>46</v>
      </c>
      <c r="K29" s="232">
        <f t="shared" si="3"/>
        <v>46</v>
      </c>
      <c r="L29" s="228">
        <f t="shared" si="4"/>
        <v>0</v>
      </c>
    </row>
    <row r="30" spans="1:12" x14ac:dyDescent="0.15">
      <c r="A30" s="224" t="s">
        <v>649</v>
      </c>
      <c r="B30" s="224" t="s">
        <v>83</v>
      </c>
      <c r="C30" s="224" t="s">
        <v>367</v>
      </c>
      <c r="D30" s="349">
        <f>INDEX(阪神!$D$3:$O$182,MATCH($B30&amp;$C30,阪神!$O$3:$O$182,0),1)</f>
        <v>37</v>
      </c>
      <c r="E30" s="227">
        <f>INDEX(阪神!$D$3:$O$182,MATCH($B30&amp;$C30,阪神!$O$3:$O$182,0),2)</f>
        <v>33</v>
      </c>
      <c r="F30" s="228">
        <f t="shared" si="0"/>
        <v>4</v>
      </c>
      <c r="G30" s="229">
        <f>INDEX(阪神!$D$3:$O$182,MATCH($B30&amp;$C30,阪神!$O$3:$O$182,0),4)</f>
        <v>0</v>
      </c>
      <c r="H30" s="230">
        <f>INDEX(阪神!$D$3:$O$182,MATCH($B30&amp;$C30,阪神!$O$3:$O$182,0),5)</f>
        <v>0</v>
      </c>
      <c r="I30" s="228">
        <f t="shared" si="1"/>
        <v>0</v>
      </c>
      <c r="J30" s="231">
        <f t="shared" si="2"/>
        <v>37</v>
      </c>
      <c r="K30" s="232">
        <f t="shared" si="3"/>
        <v>33</v>
      </c>
      <c r="L30" s="228">
        <f t="shared" si="4"/>
        <v>4</v>
      </c>
    </row>
    <row r="31" spans="1:12" x14ac:dyDescent="0.15">
      <c r="A31" s="224" t="s">
        <v>651</v>
      </c>
      <c r="B31" s="224" t="s">
        <v>287</v>
      </c>
      <c r="C31" s="224" t="s">
        <v>367</v>
      </c>
      <c r="D31" s="349">
        <f>INDEX(阪神!$D$3:$O$182,MATCH($B31&amp;$C31,阪神!$O$3:$O$182,0),1)</f>
        <v>57</v>
      </c>
      <c r="E31" s="227">
        <f>INDEX(阪神!$D$3:$O$182,MATCH($B31&amp;$C31,阪神!$O$3:$O$182,0),2)</f>
        <v>57</v>
      </c>
      <c r="F31" s="228">
        <f t="shared" si="0"/>
        <v>0</v>
      </c>
      <c r="G31" s="229">
        <f>INDEX(阪神!$D$3:$O$182,MATCH($B31&amp;$C31,阪神!$O$3:$O$182,0),4)</f>
        <v>0</v>
      </c>
      <c r="H31" s="230">
        <f>INDEX(阪神!$D$3:$O$182,MATCH($B31&amp;$C31,阪神!$O$3:$O$182,0),5)</f>
        <v>0</v>
      </c>
      <c r="I31" s="228">
        <f t="shared" si="1"/>
        <v>0</v>
      </c>
      <c r="J31" s="231">
        <f t="shared" si="2"/>
        <v>57</v>
      </c>
      <c r="K31" s="232">
        <f t="shared" si="3"/>
        <v>57</v>
      </c>
      <c r="L31" s="228">
        <f t="shared" si="4"/>
        <v>0</v>
      </c>
    </row>
    <row r="32" spans="1:12" x14ac:dyDescent="0.15">
      <c r="A32" s="224" t="s">
        <v>923</v>
      </c>
      <c r="B32" s="224" t="s">
        <v>924</v>
      </c>
      <c r="C32" s="224" t="s">
        <v>367</v>
      </c>
      <c r="D32" s="349">
        <f>INDEX(阪神!$D$3:$O$182,MATCH($B32&amp;$C32,阪神!$O$3:$O$182,0),1)</f>
        <v>52</v>
      </c>
      <c r="E32" s="227">
        <f>INDEX(阪神!$D$3:$O$182,MATCH($B32&amp;$C32,阪神!$O$3:$O$182,0),2)</f>
        <v>52</v>
      </c>
      <c r="F32" s="228">
        <f t="shared" si="0"/>
        <v>0</v>
      </c>
      <c r="G32" s="229">
        <f>INDEX(阪神!$D$3:$O$182,MATCH($B32&amp;$C32,阪神!$O$3:$O$182,0),4)</f>
        <v>0</v>
      </c>
      <c r="H32" s="230">
        <f>INDEX(阪神!$D$3:$O$182,MATCH($B32&amp;$C32,阪神!$O$3:$O$182,0),5)</f>
        <v>0</v>
      </c>
      <c r="I32" s="228">
        <f t="shared" si="1"/>
        <v>0</v>
      </c>
      <c r="J32" s="231">
        <f t="shared" si="2"/>
        <v>52</v>
      </c>
      <c r="K32" s="232">
        <f t="shared" si="3"/>
        <v>52</v>
      </c>
      <c r="L32" s="228">
        <f t="shared" si="4"/>
        <v>0</v>
      </c>
    </row>
    <row r="33" spans="1:12" x14ac:dyDescent="0.15">
      <c r="A33" s="224" t="s">
        <v>925</v>
      </c>
      <c r="B33" s="224" t="s">
        <v>926</v>
      </c>
      <c r="C33" s="224" t="s">
        <v>367</v>
      </c>
      <c r="D33" s="349">
        <f>INDEX(阪神!$D$3:$O$182,MATCH($B33&amp;$C33,阪神!$O$3:$O$182,0),1)</f>
        <v>42</v>
      </c>
      <c r="E33" s="227">
        <f>INDEX(阪神!$D$3:$O$182,MATCH($B33&amp;$C33,阪神!$O$3:$O$182,0),2)</f>
        <v>42</v>
      </c>
      <c r="F33" s="228">
        <f t="shared" si="0"/>
        <v>0</v>
      </c>
      <c r="G33" s="229">
        <f>INDEX(阪神!$D$3:$O$182,MATCH($B33&amp;$C33,阪神!$O$3:$O$182,0),4)</f>
        <v>0</v>
      </c>
      <c r="H33" s="230">
        <f>INDEX(阪神!$D$3:$O$182,MATCH($B33&amp;$C33,阪神!$O$3:$O$182,0),5)</f>
        <v>0</v>
      </c>
      <c r="I33" s="228">
        <f t="shared" si="1"/>
        <v>0</v>
      </c>
      <c r="J33" s="231">
        <f t="shared" si="2"/>
        <v>42</v>
      </c>
      <c r="K33" s="232">
        <f t="shared" si="3"/>
        <v>42</v>
      </c>
      <c r="L33" s="228">
        <f t="shared" si="4"/>
        <v>0</v>
      </c>
    </row>
    <row r="34" spans="1:12" x14ac:dyDescent="0.15">
      <c r="A34" s="224" t="s">
        <v>655</v>
      </c>
      <c r="B34" s="224" t="s">
        <v>85</v>
      </c>
      <c r="C34" s="224" t="s">
        <v>367</v>
      </c>
      <c r="D34" s="349">
        <f>INDEX(阪神!$D$3:$O$182,MATCH($B34&amp;$C34,阪神!$O$3:$O$182,0),1)</f>
        <v>104</v>
      </c>
      <c r="E34" s="227">
        <f>INDEX(阪神!$D$3:$O$182,MATCH($B34&amp;$C34,阪神!$O$3:$O$182,0),2)</f>
        <v>64</v>
      </c>
      <c r="F34" s="228">
        <f t="shared" ref="F34:F62" si="5">D34-E34</f>
        <v>40</v>
      </c>
      <c r="G34" s="229">
        <f>INDEX(阪神!$D$3:$O$182,MATCH($B34&amp;$C34,阪神!$O$3:$O$182,0),4)</f>
        <v>0</v>
      </c>
      <c r="H34" s="230">
        <f>INDEX(阪神!$D$3:$O$182,MATCH($B34&amp;$C34,阪神!$O$3:$O$182,0),5)</f>
        <v>0</v>
      </c>
      <c r="I34" s="228">
        <f t="shared" ref="I34:I62" si="6">G34-H34</f>
        <v>0</v>
      </c>
      <c r="J34" s="231">
        <f t="shared" ref="J34:J62" si="7">D34+G34</f>
        <v>104</v>
      </c>
      <c r="K34" s="232">
        <f t="shared" ref="K34:K62" si="8">E34+H34</f>
        <v>64</v>
      </c>
      <c r="L34" s="228">
        <f t="shared" ref="L34:L62" si="9">J34-K34</f>
        <v>40</v>
      </c>
    </row>
    <row r="35" spans="1:12" x14ac:dyDescent="0.15">
      <c r="A35" s="224" t="s">
        <v>659</v>
      </c>
      <c r="B35" s="224" t="s">
        <v>89</v>
      </c>
      <c r="C35" s="224" t="s">
        <v>367</v>
      </c>
      <c r="D35" s="349">
        <f>INDEX(阪神!$D$3:$O$182,MATCH($B35&amp;$C35,阪神!$O$3:$O$182,0),1)</f>
        <v>99</v>
      </c>
      <c r="E35" s="227">
        <f>INDEX(阪神!$D$3:$O$182,MATCH($B35&amp;$C35,阪神!$O$3:$O$182,0),2)</f>
        <v>99</v>
      </c>
      <c r="F35" s="228">
        <f t="shared" si="5"/>
        <v>0</v>
      </c>
      <c r="G35" s="229">
        <f>INDEX(阪神!$D$3:$O$182,MATCH($B35&amp;$C35,阪神!$O$3:$O$182,0),4)</f>
        <v>0</v>
      </c>
      <c r="H35" s="230">
        <f>INDEX(阪神!$D$3:$O$182,MATCH($B35&amp;$C35,阪神!$O$3:$O$182,0),5)</f>
        <v>0</v>
      </c>
      <c r="I35" s="228">
        <f t="shared" si="6"/>
        <v>0</v>
      </c>
      <c r="J35" s="231">
        <f t="shared" si="7"/>
        <v>99</v>
      </c>
      <c r="K35" s="232">
        <f t="shared" si="8"/>
        <v>99</v>
      </c>
      <c r="L35" s="228">
        <f t="shared" si="9"/>
        <v>0</v>
      </c>
    </row>
    <row r="36" spans="1:12" x14ac:dyDescent="0.15">
      <c r="A36" s="224" t="s">
        <v>660</v>
      </c>
      <c r="B36" s="224" t="s">
        <v>288</v>
      </c>
      <c r="C36" s="224" t="s">
        <v>367</v>
      </c>
      <c r="D36" s="349">
        <f>INDEX(阪神!$D$3:$O$182,MATCH($B36&amp;$C36,阪神!$O$3:$O$182,0),1)</f>
        <v>38</v>
      </c>
      <c r="E36" s="227">
        <f>INDEX(阪神!$D$3:$O$182,MATCH($B36&amp;$C36,阪神!$O$3:$O$182,0),2)</f>
        <v>38</v>
      </c>
      <c r="F36" s="228">
        <f t="shared" si="5"/>
        <v>0</v>
      </c>
      <c r="G36" s="229">
        <f>INDEX(阪神!$D$3:$O$182,MATCH($B36&amp;$C36,阪神!$O$3:$O$182,0),4)</f>
        <v>0</v>
      </c>
      <c r="H36" s="230">
        <f>INDEX(阪神!$D$3:$O$182,MATCH($B36&amp;$C36,阪神!$O$3:$O$182,0),5)</f>
        <v>0</v>
      </c>
      <c r="I36" s="228">
        <f t="shared" si="6"/>
        <v>0</v>
      </c>
      <c r="J36" s="231">
        <f t="shared" si="7"/>
        <v>38</v>
      </c>
      <c r="K36" s="232">
        <f t="shared" si="8"/>
        <v>38</v>
      </c>
      <c r="L36" s="228">
        <f t="shared" si="9"/>
        <v>0</v>
      </c>
    </row>
    <row r="37" spans="1:12" x14ac:dyDescent="0.15">
      <c r="A37" s="224" t="s">
        <v>661</v>
      </c>
      <c r="B37" s="224" t="s">
        <v>662</v>
      </c>
      <c r="C37" s="224" t="s">
        <v>367</v>
      </c>
      <c r="D37" s="324">
        <f>INDEX(阪神!$D$3:$O$182,MATCH($B37&amp;$C37,阪神!$O$3:$O$182,0),1)</f>
        <v>50</v>
      </c>
      <c r="E37" s="319">
        <f>INDEX(阪神!$D$3:$O$182,MATCH($B37&amp;$C37,阪神!$O$3:$O$182,0),2)</f>
        <v>50</v>
      </c>
      <c r="F37" s="228">
        <f t="shared" si="5"/>
        <v>0</v>
      </c>
      <c r="G37" s="229">
        <f>INDEX(阪神!$D$3:$O$182,MATCH($B37&amp;$C37,阪神!$O$3:$O$182,0),4)</f>
        <v>0</v>
      </c>
      <c r="H37" s="230">
        <f>INDEX(阪神!$D$3:$O$182,MATCH($B37&amp;$C37,阪神!$O$3:$O$182,0),5)</f>
        <v>0</v>
      </c>
      <c r="I37" s="228">
        <f t="shared" si="6"/>
        <v>0</v>
      </c>
      <c r="J37" s="231">
        <f t="shared" si="7"/>
        <v>50</v>
      </c>
      <c r="K37" s="232">
        <f t="shared" si="8"/>
        <v>50</v>
      </c>
      <c r="L37" s="228">
        <f t="shared" si="9"/>
        <v>0</v>
      </c>
    </row>
    <row r="38" spans="1:12" x14ac:dyDescent="0.15">
      <c r="A38" s="224" t="s">
        <v>664</v>
      </c>
      <c r="B38" s="224" t="s">
        <v>665</v>
      </c>
      <c r="C38" s="224" t="s">
        <v>367</v>
      </c>
      <c r="D38" s="349">
        <f>INDEX(阪神!$D$3:$O$182,MATCH($B38&amp;$C38,阪神!$O$3:$O$182,0),1)</f>
        <v>183</v>
      </c>
      <c r="E38" s="227">
        <f>INDEX(阪神!$D$3:$O$182,MATCH($B38&amp;$C38,阪神!$O$3:$O$182,0),2)</f>
        <v>166</v>
      </c>
      <c r="F38" s="228">
        <f t="shared" si="5"/>
        <v>17</v>
      </c>
      <c r="G38" s="229">
        <f>INDEX(阪神!$D$3:$O$182,MATCH($B38&amp;$C38,阪神!$O$3:$O$182,0),4)</f>
        <v>0</v>
      </c>
      <c r="H38" s="230">
        <f>INDEX(阪神!$D$3:$O$182,MATCH($B38&amp;$C38,阪神!$O$3:$O$182,0),5)</f>
        <v>0</v>
      </c>
      <c r="I38" s="228">
        <f t="shared" si="6"/>
        <v>0</v>
      </c>
      <c r="J38" s="231">
        <f t="shared" si="7"/>
        <v>183</v>
      </c>
      <c r="K38" s="232">
        <f t="shared" si="8"/>
        <v>166</v>
      </c>
      <c r="L38" s="228">
        <f t="shared" si="9"/>
        <v>17</v>
      </c>
    </row>
    <row r="39" spans="1:12" x14ac:dyDescent="0.15">
      <c r="A39" s="224" t="s">
        <v>666</v>
      </c>
      <c r="B39" s="224" t="s">
        <v>667</v>
      </c>
      <c r="C39" s="224" t="s">
        <v>367</v>
      </c>
      <c r="D39" s="349">
        <f>INDEX(阪神!$D$3:$O$182,MATCH($B39&amp;$C39,阪神!$O$3:$O$182,0),1)</f>
        <v>25</v>
      </c>
      <c r="E39" s="227">
        <f>INDEX(阪神!$D$3:$O$182,MATCH($B39&amp;$C39,阪神!$O$3:$O$182,0),2)</f>
        <v>21</v>
      </c>
      <c r="F39" s="228">
        <f t="shared" si="5"/>
        <v>4</v>
      </c>
      <c r="G39" s="229">
        <f>INDEX(阪神!$D$3:$O$182,MATCH($B39&amp;$C39,阪神!$O$3:$O$182,0),4)</f>
        <v>0</v>
      </c>
      <c r="H39" s="230">
        <f>INDEX(阪神!$D$3:$O$182,MATCH($B39&amp;$C39,阪神!$O$3:$O$182,0),5)</f>
        <v>0</v>
      </c>
      <c r="I39" s="228">
        <f t="shared" si="6"/>
        <v>0</v>
      </c>
      <c r="J39" s="231">
        <f t="shared" si="7"/>
        <v>25</v>
      </c>
      <c r="K39" s="232">
        <f t="shared" si="8"/>
        <v>21</v>
      </c>
      <c r="L39" s="228">
        <f t="shared" si="9"/>
        <v>4</v>
      </c>
    </row>
    <row r="40" spans="1:12" x14ac:dyDescent="0.15">
      <c r="A40" s="224" t="s">
        <v>927</v>
      </c>
      <c r="B40" s="224" t="s">
        <v>928</v>
      </c>
      <c r="C40" s="224" t="s">
        <v>367</v>
      </c>
      <c r="D40" s="349">
        <f>INDEX(阪神!$D$3:$O$182,MATCH($B40&amp;$C40,阪神!$O$3:$O$182,0),1)</f>
        <v>9</v>
      </c>
      <c r="E40" s="227">
        <f>INDEX(阪神!$D$3:$O$182,MATCH($B40&amp;$C40,阪神!$O$3:$O$182,0),2)</f>
        <v>9</v>
      </c>
      <c r="F40" s="228">
        <f t="shared" si="5"/>
        <v>0</v>
      </c>
      <c r="G40" s="229">
        <f>INDEX(阪神!$D$3:$O$182,MATCH($B40&amp;$C40,阪神!$O$3:$O$182,0),4)</f>
        <v>0</v>
      </c>
      <c r="H40" s="230">
        <f>INDEX(阪神!$D$3:$O$182,MATCH($B40&amp;$C40,阪神!$O$3:$O$182,0),5)</f>
        <v>0</v>
      </c>
      <c r="I40" s="228">
        <f t="shared" si="6"/>
        <v>0</v>
      </c>
      <c r="J40" s="231">
        <f t="shared" si="7"/>
        <v>9</v>
      </c>
      <c r="K40" s="232">
        <f t="shared" si="8"/>
        <v>9</v>
      </c>
      <c r="L40" s="228">
        <f t="shared" si="9"/>
        <v>0</v>
      </c>
    </row>
    <row r="41" spans="1:12" x14ac:dyDescent="0.15">
      <c r="A41" s="224" t="s">
        <v>672</v>
      </c>
      <c r="B41" s="224" t="s">
        <v>858</v>
      </c>
      <c r="C41" s="224" t="s">
        <v>367</v>
      </c>
      <c r="D41" s="349">
        <f>INDEX(阪神!$D$3:$O$182,MATCH($B41&amp;$C41,阪神!$O$3:$O$182,0),1)</f>
        <v>16</v>
      </c>
      <c r="E41" s="227">
        <f>INDEX(阪神!$D$3:$O$182,MATCH($B41&amp;$C41,阪神!$O$3:$O$182,0),2)</f>
        <v>16</v>
      </c>
      <c r="F41" s="228">
        <f t="shared" si="5"/>
        <v>0</v>
      </c>
      <c r="G41" s="229">
        <f>INDEX(阪神!$D$3:$O$182,MATCH($B41&amp;$C41,阪神!$O$3:$O$182,0),4)</f>
        <v>0</v>
      </c>
      <c r="H41" s="230">
        <f>INDEX(阪神!$D$3:$O$182,MATCH($B41&amp;$C41,阪神!$O$3:$O$182,0),5)</f>
        <v>0</v>
      </c>
      <c r="I41" s="228">
        <f t="shared" si="6"/>
        <v>0</v>
      </c>
      <c r="J41" s="231">
        <f t="shared" si="7"/>
        <v>16</v>
      </c>
      <c r="K41" s="232">
        <f t="shared" si="8"/>
        <v>16</v>
      </c>
      <c r="L41" s="228">
        <f t="shared" si="9"/>
        <v>0</v>
      </c>
    </row>
    <row r="42" spans="1:12" x14ac:dyDescent="0.15">
      <c r="A42" s="224" t="s">
        <v>673</v>
      </c>
      <c r="B42" s="224" t="s">
        <v>179</v>
      </c>
      <c r="C42" s="224" t="s">
        <v>367</v>
      </c>
      <c r="D42" s="349">
        <f>INDEX(阪神!$D$3:$O$182,MATCH($B42&amp;$C42,阪神!$O$3:$O$182,0),1)</f>
        <v>19</v>
      </c>
      <c r="E42" s="227">
        <f>INDEX(阪神!$D$3:$O$182,MATCH($B42&amp;$C42,阪神!$O$3:$O$182,0),2)</f>
        <v>19</v>
      </c>
      <c r="F42" s="228">
        <f t="shared" si="5"/>
        <v>0</v>
      </c>
      <c r="G42" s="229">
        <f>INDEX(阪神!$D$3:$O$182,MATCH($B42&amp;$C42,阪神!$O$3:$O$182,0),4)</f>
        <v>0</v>
      </c>
      <c r="H42" s="230">
        <f>INDEX(阪神!$D$3:$O$182,MATCH($B42&amp;$C42,阪神!$O$3:$O$182,0),5)</f>
        <v>0</v>
      </c>
      <c r="I42" s="228">
        <f t="shared" si="6"/>
        <v>0</v>
      </c>
      <c r="J42" s="231">
        <f t="shared" si="7"/>
        <v>19</v>
      </c>
      <c r="K42" s="232">
        <f t="shared" si="8"/>
        <v>19</v>
      </c>
      <c r="L42" s="228">
        <f t="shared" si="9"/>
        <v>0</v>
      </c>
    </row>
    <row r="43" spans="1:12" x14ac:dyDescent="0.15">
      <c r="A43" s="224" t="s">
        <v>674</v>
      </c>
      <c r="B43" s="224" t="s">
        <v>675</v>
      </c>
      <c r="C43" s="224" t="s">
        <v>367</v>
      </c>
      <c r="D43" s="349">
        <f>INDEX(阪神!$D$3:$O$182,MATCH($B43&amp;$C43,阪神!$O$3:$O$182,0),1)</f>
        <v>6</v>
      </c>
      <c r="E43" s="227">
        <f>INDEX(阪神!$D$3:$O$182,MATCH($B43&amp;$C43,阪神!$O$3:$O$182,0),2)</f>
        <v>4</v>
      </c>
      <c r="F43" s="228">
        <f t="shared" si="5"/>
        <v>2</v>
      </c>
      <c r="G43" s="229">
        <f>INDEX(阪神!$D$3:$O$182,MATCH($B43&amp;$C43,阪神!$O$3:$O$182,0),4)</f>
        <v>0</v>
      </c>
      <c r="H43" s="230">
        <f>INDEX(阪神!$D$3:$O$182,MATCH($B43&amp;$C43,阪神!$O$3:$O$182,0),5)</f>
        <v>0</v>
      </c>
      <c r="I43" s="228">
        <f t="shared" si="6"/>
        <v>0</v>
      </c>
      <c r="J43" s="231">
        <f t="shared" si="7"/>
        <v>6</v>
      </c>
      <c r="K43" s="232">
        <f t="shared" si="8"/>
        <v>4</v>
      </c>
      <c r="L43" s="228">
        <f t="shared" si="9"/>
        <v>2</v>
      </c>
    </row>
    <row r="44" spans="1:12" x14ac:dyDescent="0.15">
      <c r="A44" s="224" t="s">
        <v>676</v>
      </c>
      <c r="B44" s="224" t="s">
        <v>180</v>
      </c>
      <c r="C44" s="224" t="s">
        <v>367</v>
      </c>
      <c r="D44" s="349">
        <f>INDEX(阪神!$D$3:$O$182,MATCH($B44&amp;$C44,阪神!$O$3:$O$182,0),1)</f>
        <v>18</v>
      </c>
      <c r="E44" s="227">
        <f>INDEX(阪神!$D$3:$O$182,MATCH($B44&amp;$C44,阪神!$O$3:$O$182,0),2)</f>
        <v>10</v>
      </c>
      <c r="F44" s="228">
        <f t="shared" si="5"/>
        <v>8</v>
      </c>
      <c r="G44" s="229">
        <f>INDEX(阪神!$D$3:$O$182,MATCH($B44&amp;$C44,阪神!$O$3:$O$182,0),4)</f>
        <v>0</v>
      </c>
      <c r="H44" s="230">
        <f>INDEX(阪神!$D$3:$O$182,MATCH($B44&amp;$C44,阪神!$O$3:$O$182,0),5)</f>
        <v>0</v>
      </c>
      <c r="I44" s="228">
        <f t="shared" si="6"/>
        <v>0</v>
      </c>
      <c r="J44" s="231">
        <f t="shared" si="7"/>
        <v>18</v>
      </c>
      <c r="K44" s="232">
        <f t="shared" si="8"/>
        <v>10</v>
      </c>
      <c r="L44" s="228">
        <f t="shared" si="9"/>
        <v>8</v>
      </c>
    </row>
    <row r="45" spans="1:12" x14ac:dyDescent="0.15">
      <c r="A45" s="224" t="s">
        <v>678</v>
      </c>
      <c r="B45" s="224" t="s">
        <v>679</v>
      </c>
      <c r="C45" s="224" t="s">
        <v>367</v>
      </c>
      <c r="D45" s="349">
        <f>INDEX(阪神!$D$3:$O$182,MATCH($B45&amp;$C45,阪神!$O$3:$O$182,0),1)</f>
        <v>7</v>
      </c>
      <c r="E45" s="227">
        <f>INDEX(阪神!$D$3:$O$182,MATCH($B45&amp;$C45,阪神!$O$3:$O$182,0),2)</f>
        <v>7</v>
      </c>
      <c r="F45" s="228">
        <f t="shared" si="5"/>
        <v>0</v>
      </c>
      <c r="G45" s="229">
        <f>INDEX(阪神!$D$3:$O$182,MATCH($B45&amp;$C45,阪神!$O$3:$O$182,0),4)</f>
        <v>0</v>
      </c>
      <c r="H45" s="230">
        <f>INDEX(阪神!$D$3:$O$182,MATCH($B45&amp;$C45,阪神!$O$3:$O$182,0),5)</f>
        <v>0</v>
      </c>
      <c r="I45" s="228">
        <f t="shared" si="6"/>
        <v>0</v>
      </c>
      <c r="J45" s="231">
        <f t="shared" si="7"/>
        <v>7</v>
      </c>
      <c r="K45" s="232">
        <f t="shared" si="8"/>
        <v>7</v>
      </c>
      <c r="L45" s="228">
        <f t="shared" si="9"/>
        <v>0</v>
      </c>
    </row>
    <row r="46" spans="1:12" x14ac:dyDescent="0.15">
      <c r="A46" s="224" t="s">
        <v>680</v>
      </c>
      <c r="B46" s="224" t="s">
        <v>298</v>
      </c>
      <c r="C46" s="224" t="s">
        <v>367</v>
      </c>
      <c r="D46" s="349">
        <f>INDEX(阪神!$D$3:$O$182,MATCH($B46&amp;$C46,阪神!$O$3:$O$182,0),1)</f>
        <v>2</v>
      </c>
      <c r="E46" s="227">
        <f>INDEX(阪神!$D$3:$O$182,MATCH($B46&amp;$C46,阪神!$O$3:$O$182,0),2)</f>
        <v>2</v>
      </c>
      <c r="F46" s="228">
        <f t="shared" si="5"/>
        <v>0</v>
      </c>
      <c r="G46" s="229">
        <f>INDEX(阪神!$D$3:$O$182,MATCH($B46&amp;$C46,阪神!$O$3:$O$182,0),4)</f>
        <v>0</v>
      </c>
      <c r="H46" s="230">
        <f>INDEX(阪神!$D$3:$O$182,MATCH($B46&amp;$C46,阪神!$O$3:$O$182,0),5)</f>
        <v>0</v>
      </c>
      <c r="I46" s="228">
        <f t="shared" si="6"/>
        <v>0</v>
      </c>
      <c r="J46" s="231">
        <f t="shared" si="7"/>
        <v>2</v>
      </c>
      <c r="K46" s="232">
        <f t="shared" si="8"/>
        <v>2</v>
      </c>
      <c r="L46" s="228">
        <f t="shared" si="9"/>
        <v>0</v>
      </c>
    </row>
    <row r="47" spans="1:12" x14ac:dyDescent="0.15">
      <c r="A47" s="224" t="s">
        <v>681</v>
      </c>
      <c r="B47" s="224" t="s">
        <v>182</v>
      </c>
      <c r="C47" s="224" t="s">
        <v>367</v>
      </c>
      <c r="D47" s="349">
        <f>INDEX(阪神!$D$3:$O$182,MATCH($B47&amp;$C47,阪神!$O$3:$O$182,0),1)</f>
        <v>19</v>
      </c>
      <c r="E47" s="227">
        <f>INDEX(阪神!$D$3:$O$182,MATCH($B47&amp;$C47,阪神!$O$3:$O$182,0),2)</f>
        <v>18</v>
      </c>
      <c r="F47" s="228">
        <f t="shared" si="5"/>
        <v>1</v>
      </c>
      <c r="G47" s="229">
        <f>INDEX(阪神!$D$3:$O$182,MATCH($B47&amp;$C47,阪神!$O$3:$O$182,0),4)</f>
        <v>0</v>
      </c>
      <c r="H47" s="230">
        <f>INDEX(阪神!$D$3:$O$182,MATCH($B47&amp;$C47,阪神!$O$3:$O$182,0),5)</f>
        <v>0</v>
      </c>
      <c r="I47" s="228">
        <f t="shared" si="6"/>
        <v>0</v>
      </c>
      <c r="J47" s="231">
        <f t="shared" si="7"/>
        <v>19</v>
      </c>
      <c r="K47" s="232">
        <f t="shared" si="8"/>
        <v>18</v>
      </c>
      <c r="L47" s="228">
        <f t="shared" si="9"/>
        <v>1</v>
      </c>
    </row>
    <row r="48" spans="1:12" x14ac:dyDescent="0.15">
      <c r="A48" s="224" t="s">
        <v>682</v>
      </c>
      <c r="B48" s="224" t="s">
        <v>299</v>
      </c>
      <c r="C48" s="224" t="s">
        <v>367</v>
      </c>
      <c r="D48" s="349">
        <f>INDEX(阪神!$D$3:$O$182,MATCH($B48&amp;$C48,阪神!$O$3:$O$182,0),1)</f>
        <v>8</v>
      </c>
      <c r="E48" s="227">
        <f>INDEX(阪神!$D$3:$O$182,MATCH($B48&amp;$C48,阪神!$O$3:$O$182,0),2)</f>
        <v>8</v>
      </c>
      <c r="F48" s="228">
        <f t="shared" si="5"/>
        <v>0</v>
      </c>
      <c r="G48" s="229">
        <f>INDEX(阪神!$D$3:$O$182,MATCH($B48&amp;$C48,阪神!$O$3:$O$182,0),4)</f>
        <v>0</v>
      </c>
      <c r="H48" s="230">
        <f>INDEX(阪神!$D$3:$O$182,MATCH($B48&amp;$C48,阪神!$O$3:$O$182,0),5)</f>
        <v>0</v>
      </c>
      <c r="I48" s="228">
        <f t="shared" si="6"/>
        <v>0</v>
      </c>
      <c r="J48" s="231">
        <f t="shared" si="7"/>
        <v>8</v>
      </c>
      <c r="K48" s="232">
        <f t="shared" si="8"/>
        <v>8</v>
      </c>
      <c r="L48" s="228">
        <f t="shared" si="9"/>
        <v>0</v>
      </c>
    </row>
    <row r="49" spans="1:12" x14ac:dyDescent="0.15">
      <c r="A49" s="224" t="s">
        <v>686</v>
      </c>
      <c r="B49" s="224" t="s">
        <v>184</v>
      </c>
      <c r="C49" s="224" t="s">
        <v>367</v>
      </c>
      <c r="D49" s="349">
        <f>INDEX(阪神!$D$3:$O$182,MATCH($B49&amp;$C49,阪神!$O$3:$O$182,0),1)</f>
        <v>8</v>
      </c>
      <c r="E49" s="227">
        <f>INDEX(阪神!$D$3:$O$182,MATCH($B49&amp;$C49,阪神!$O$3:$O$182,0),2)</f>
        <v>8</v>
      </c>
      <c r="F49" s="228">
        <f t="shared" si="5"/>
        <v>0</v>
      </c>
      <c r="G49" s="229">
        <f>INDEX(阪神!$D$3:$O$182,MATCH($B49&amp;$C49,阪神!$O$3:$O$182,0),4)</f>
        <v>0</v>
      </c>
      <c r="H49" s="230">
        <f>INDEX(阪神!$D$3:$O$182,MATCH($B49&amp;$C49,阪神!$O$3:$O$182,0),5)</f>
        <v>0</v>
      </c>
      <c r="I49" s="228">
        <f t="shared" si="6"/>
        <v>0</v>
      </c>
      <c r="J49" s="231">
        <f t="shared" si="7"/>
        <v>8</v>
      </c>
      <c r="K49" s="232">
        <f t="shared" si="8"/>
        <v>8</v>
      </c>
      <c r="L49" s="228">
        <f t="shared" si="9"/>
        <v>0</v>
      </c>
    </row>
    <row r="50" spans="1:12" x14ac:dyDescent="0.15">
      <c r="A50" s="224" t="s">
        <v>687</v>
      </c>
      <c r="B50" s="224" t="s">
        <v>688</v>
      </c>
      <c r="C50" s="224" t="s">
        <v>367</v>
      </c>
      <c r="D50" s="349">
        <f>INDEX(阪神!$D$3:$O$182,MATCH($B50&amp;$C50,阪神!$O$3:$O$182,0),1)</f>
        <v>17</v>
      </c>
      <c r="E50" s="227">
        <f>INDEX(阪神!$D$3:$O$182,MATCH($B50&amp;$C50,阪神!$O$3:$O$182,0),2)</f>
        <v>15</v>
      </c>
      <c r="F50" s="228">
        <f t="shared" si="5"/>
        <v>2</v>
      </c>
      <c r="G50" s="229">
        <f>INDEX(阪神!$D$3:$O$182,MATCH($B50&amp;$C50,阪神!$O$3:$O$182,0),4)</f>
        <v>0</v>
      </c>
      <c r="H50" s="230">
        <f>INDEX(阪神!$D$3:$O$182,MATCH($B50&amp;$C50,阪神!$O$3:$O$182,0),5)</f>
        <v>0</v>
      </c>
      <c r="I50" s="228">
        <f t="shared" si="6"/>
        <v>0</v>
      </c>
      <c r="J50" s="231">
        <f t="shared" si="7"/>
        <v>17</v>
      </c>
      <c r="K50" s="232">
        <f t="shared" si="8"/>
        <v>15</v>
      </c>
      <c r="L50" s="228">
        <f t="shared" si="9"/>
        <v>2</v>
      </c>
    </row>
    <row r="51" spans="1:12" x14ac:dyDescent="0.15">
      <c r="A51" s="224" t="s">
        <v>613</v>
      </c>
      <c r="B51" s="224" t="s">
        <v>614</v>
      </c>
      <c r="C51" s="224" t="s">
        <v>56</v>
      </c>
      <c r="D51" s="349">
        <f>INDEX(阪神!$D$3:$O$182,MATCH($B51&amp;$C51,阪神!$O$3:$O$182,0),1)</f>
        <v>34</v>
      </c>
      <c r="E51" s="227">
        <f>INDEX(阪神!$D$3:$O$182,MATCH($B51&amp;$C51,阪神!$O$3:$O$182,0),2)</f>
        <v>34</v>
      </c>
      <c r="F51" s="228">
        <f t="shared" si="5"/>
        <v>0</v>
      </c>
      <c r="G51" s="229">
        <f>INDEX(阪神!$D$3:$O$182,MATCH($B51&amp;$C51,阪神!$O$3:$O$182,0),4)</f>
        <v>0</v>
      </c>
      <c r="H51" s="230">
        <f>INDEX(阪神!$D$3:$O$182,MATCH($B51&amp;$C51,阪神!$O$3:$O$182,0),5)</f>
        <v>0</v>
      </c>
      <c r="I51" s="228">
        <f t="shared" si="6"/>
        <v>0</v>
      </c>
      <c r="J51" s="231">
        <f t="shared" si="7"/>
        <v>34</v>
      </c>
      <c r="K51" s="232">
        <f t="shared" si="8"/>
        <v>34</v>
      </c>
      <c r="L51" s="228">
        <f t="shared" si="9"/>
        <v>0</v>
      </c>
    </row>
    <row r="52" spans="1:12" x14ac:dyDescent="0.15">
      <c r="A52" s="224" t="s">
        <v>616</v>
      </c>
      <c r="B52" s="224" t="s">
        <v>617</v>
      </c>
      <c r="C52" s="224" t="s">
        <v>56</v>
      </c>
      <c r="D52" s="349">
        <f>INDEX(阪神!$D$3:$O$182,MATCH($B52&amp;$C52,阪神!$O$3:$O$182,0),1)</f>
        <v>43</v>
      </c>
      <c r="E52" s="227">
        <f>INDEX(阪神!$D$3:$O$182,MATCH($B52&amp;$C52,阪神!$O$3:$O$182,0),2)</f>
        <v>39</v>
      </c>
      <c r="F52" s="228">
        <f t="shared" si="5"/>
        <v>4</v>
      </c>
      <c r="G52" s="229">
        <f>INDEX(阪神!$D$3:$O$182,MATCH($B52&amp;$C52,阪神!$O$3:$O$182,0),4)</f>
        <v>0</v>
      </c>
      <c r="H52" s="230">
        <f>INDEX(阪神!$D$3:$O$182,MATCH($B52&amp;$C52,阪神!$O$3:$O$182,0),5)</f>
        <v>0</v>
      </c>
      <c r="I52" s="228">
        <f t="shared" si="6"/>
        <v>0</v>
      </c>
      <c r="J52" s="231">
        <f t="shared" si="7"/>
        <v>43</v>
      </c>
      <c r="K52" s="232">
        <f t="shared" si="8"/>
        <v>39</v>
      </c>
      <c r="L52" s="228">
        <f t="shared" si="9"/>
        <v>4</v>
      </c>
    </row>
    <row r="53" spans="1:12" x14ac:dyDescent="0.15">
      <c r="A53" s="224" t="s">
        <v>919</v>
      </c>
      <c r="B53" s="224" t="s">
        <v>920</v>
      </c>
      <c r="C53" s="224" t="s">
        <v>56</v>
      </c>
      <c r="D53" s="349">
        <f>INDEX(阪神!$D$3:$O$182,MATCH($B53&amp;$C53,阪神!$O$3:$O$182,0),1)</f>
        <v>40</v>
      </c>
      <c r="E53" s="227">
        <f>INDEX(阪神!$D$3:$O$182,MATCH($B53&amp;$C53,阪神!$O$3:$O$182,0),2)</f>
        <v>40</v>
      </c>
      <c r="F53" s="228">
        <f t="shared" si="5"/>
        <v>0</v>
      </c>
      <c r="G53" s="229">
        <f>INDEX(阪神!$D$3:$O$182,MATCH($B53&amp;$C53,阪神!$O$3:$O$182,0),4)</f>
        <v>0</v>
      </c>
      <c r="H53" s="230">
        <f>INDEX(阪神!$D$3:$O$182,MATCH($B53&amp;$C53,阪神!$O$3:$O$182,0),5)</f>
        <v>0</v>
      </c>
      <c r="I53" s="228">
        <f t="shared" si="6"/>
        <v>0</v>
      </c>
      <c r="J53" s="231">
        <f t="shared" si="7"/>
        <v>40</v>
      </c>
      <c r="K53" s="232">
        <f t="shared" si="8"/>
        <v>40</v>
      </c>
      <c r="L53" s="228">
        <f t="shared" si="9"/>
        <v>0</v>
      </c>
    </row>
    <row r="54" spans="1:12" x14ac:dyDescent="0.15">
      <c r="A54" s="224" t="s">
        <v>620</v>
      </c>
      <c r="B54" s="224" t="s">
        <v>289</v>
      </c>
      <c r="C54" s="224" t="s">
        <v>56</v>
      </c>
      <c r="D54" s="349">
        <f>INDEX(阪神!$D$3:$O$182,MATCH($B54&amp;$C54,阪神!$O$3:$O$182,0),1)</f>
        <v>48</v>
      </c>
      <c r="E54" s="227">
        <f>INDEX(阪神!$D$3:$O$182,MATCH($B54&amp;$C54,阪神!$O$3:$O$182,0),2)</f>
        <v>47</v>
      </c>
      <c r="F54" s="228">
        <f t="shared" si="5"/>
        <v>1</v>
      </c>
      <c r="G54" s="229">
        <f>INDEX(阪神!$D$3:$O$182,MATCH($B54&amp;$C54,阪神!$O$3:$O$182,0),4)</f>
        <v>0</v>
      </c>
      <c r="H54" s="230">
        <f>INDEX(阪神!$D$3:$O$182,MATCH($B54&amp;$C54,阪神!$O$3:$O$182,0),5)</f>
        <v>0</v>
      </c>
      <c r="I54" s="228">
        <f t="shared" si="6"/>
        <v>0</v>
      </c>
      <c r="J54" s="231">
        <f t="shared" si="7"/>
        <v>48</v>
      </c>
      <c r="K54" s="232">
        <f t="shared" si="8"/>
        <v>47</v>
      </c>
      <c r="L54" s="228">
        <f t="shared" si="9"/>
        <v>1</v>
      </c>
    </row>
    <row r="55" spans="1:12" x14ac:dyDescent="0.15">
      <c r="A55" s="224" t="s">
        <v>621</v>
      </c>
      <c r="B55" s="224" t="s">
        <v>622</v>
      </c>
      <c r="C55" s="224" t="s">
        <v>56</v>
      </c>
      <c r="D55" s="324">
        <f>INDEX(阪神!$D$3:$O$182,MATCH($B55&amp;$C55,阪神!$O$3:$O$182,0),1)</f>
        <v>24</v>
      </c>
      <c r="E55" s="319">
        <f>INDEX(阪神!$D$3:$O$182,MATCH($B55&amp;$C55,阪神!$O$3:$O$182,0),2)</f>
        <v>24</v>
      </c>
      <c r="F55" s="228">
        <f t="shared" si="5"/>
        <v>0</v>
      </c>
      <c r="G55" s="229">
        <f>INDEX(阪神!$D$3:$O$182,MATCH($B55&amp;$C55,阪神!$O$3:$O$182,0),4)</f>
        <v>40</v>
      </c>
      <c r="H55" s="230">
        <f>INDEX(阪神!$D$3:$O$182,MATCH($B55&amp;$C55,阪神!$O$3:$O$182,0),5)</f>
        <v>0</v>
      </c>
      <c r="I55" s="228">
        <f t="shared" si="6"/>
        <v>40</v>
      </c>
      <c r="J55" s="231">
        <f t="shared" si="7"/>
        <v>64</v>
      </c>
      <c r="K55" s="232">
        <f t="shared" si="8"/>
        <v>24</v>
      </c>
      <c r="L55" s="228">
        <f t="shared" si="9"/>
        <v>40</v>
      </c>
    </row>
    <row r="56" spans="1:12" x14ac:dyDescent="0.15">
      <c r="A56" s="224" t="s">
        <v>623</v>
      </c>
      <c r="B56" s="224" t="s">
        <v>290</v>
      </c>
      <c r="C56" s="224" t="s">
        <v>56</v>
      </c>
      <c r="D56" s="349">
        <f>INDEX(阪神!$D$3:$O$182,MATCH($B56&amp;$C56,阪神!$O$3:$O$182,0),1)</f>
        <v>0</v>
      </c>
      <c r="E56" s="227">
        <f>INDEX(阪神!$D$3:$O$182,MATCH($B56&amp;$C56,阪神!$O$3:$O$182,0),2)</f>
        <v>0</v>
      </c>
      <c r="F56" s="228">
        <f t="shared" si="5"/>
        <v>0</v>
      </c>
      <c r="G56" s="229">
        <f>INDEX(阪神!$D$3:$O$182,MATCH($B56&amp;$C56,阪神!$O$3:$O$182,0),4)</f>
        <v>120</v>
      </c>
      <c r="H56" s="230">
        <f>INDEX(阪神!$D$3:$O$182,MATCH($B56&amp;$C56,阪神!$O$3:$O$182,0),5)</f>
        <v>120</v>
      </c>
      <c r="I56" s="228">
        <f t="shared" si="6"/>
        <v>0</v>
      </c>
      <c r="J56" s="231">
        <f t="shared" si="7"/>
        <v>120</v>
      </c>
      <c r="K56" s="232">
        <f t="shared" si="8"/>
        <v>120</v>
      </c>
      <c r="L56" s="228">
        <f t="shared" si="9"/>
        <v>0</v>
      </c>
    </row>
    <row r="57" spans="1:12" x14ac:dyDescent="0.15">
      <c r="A57" s="224" t="s">
        <v>626</v>
      </c>
      <c r="B57" s="224" t="s">
        <v>627</v>
      </c>
      <c r="C57" s="224" t="s">
        <v>56</v>
      </c>
      <c r="D57" s="349">
        <f>INDEX(阪神!$D$3:$O$182,MATCH($B57&amp;$C57,阪神!$O$3:$O$182,0),1)</f>
        <v>0</v>
      </c>
      <c r="E57" s="227">
        <f>INDEX(阪神!$D$3:$O$182,MATCH($B57&amp;$C57,阪神!$O$3:$O$182,0),2)</f>
        <v>0</v>
      </c>
      <c r="F57" s="228">
        <f t="shared" si="5"/>
        <v>0</v>
      </c>
      <c r="G57" s="229">
        <f>INDEX(阪神!$D$3:$O$182,MATCH($B57&amp;$C57,阪神!$O$3:$O$182,0),4)</f>
        <v>51</v>
      </c>
      <c r="H57" s="230">
        <f>INDEX(阪神!$D$3:$O$182,MATCH($B57&amp;$C57,阪神!$O$3:$O$182,0),5)</f>
        <v>45</v>
      </c>
      <c r="I57" s="228">
        <f t="shared" si="6"/>
        <v>6</v>
      </c>
      <c r="J57" s="231">
        <f t="shared" si="7"/>
        <v>51</v>
      </c>
      <c r="K57" s="232">
        <f t="shared" si="8"/>
        <v>45</v>
      </c>
      <c r="L57" s="228">
        <f t="shared" si="9"/>
        <v>6</v>
      </c>
    </row>
    <row r="58" spans="1:12" x14ac:dyDescent="0.15">
      <c r="A58" s="224" t="s">
        <v>628</v>
      </c>
      <c r="B58" s="224" t="s">
        <v>629</v>
      </c>
      <c r="C58" s="224" t="s">
        <v>56</v>
      </c>
      <c r="D58" s="349">
        <f>INDEX(阪神!$D$3:$O$182,MATCH($B58&amp;$C58,阪神!$O$3:$O$182,0),1)</f>
        <v>48</v>
      </c>
      <c r="E58" s="227">
        <f>INDEX(阪神!$D$3:$O$182,MATCH($B58&amp;$C58,阪神!$O$3:$O$182,0),2)</f>
        <v>47</v>
      </c>
      <c r="F58" s="228">
        <f t="shared" si="5"/>
        <v>1</v>
      </c>
      <c r="G58" s="322">
        <f>INDEX(阪神!$D$3:$O$182,MATCH($B58&amp;$C58,阪神!$O$3:$O$182,0),4)</f>
        <v>0</v>
      </c>
      <c r="H58" s="323">
        <f>INDEX(阪神!$D$3:$O$182,MATCH($B58&amp;$C58,阪神!$O$3:$O$182,0),5)</f>
        <v>0</v>
      </c>
      <c r="I58" s="228">
        <f t="shared" si="6"/>
        <v>0</v>
      </c>
      <c r="J58" s="231">
        <f t="shared" si="7"/>
        <v>48</v>
      </c>
      <c r="K58" s="232">
        <f t="shared" si="8"/>
        <v>47</v>
      </c>
      <c r="L58" s="228">
        <f t="shared" si="9"/>
        <v>1</v>
      </c>
    </row>
    <row r="59" spans="1:12" x14ac:dyDescent="0.15">
      <c r="A59" s="224" t="s">
        <v>633</v>
      </c>
      <c r="B59" s="224" t="s">
        <v>634</v>
      </c>
      <c r="C59" s="224" t="s">
        <v>56</v>
      </c>
      <c r="D59" s="349">
        <f>INDEX(阪神!$D$3:$O$182,MATCH($B59&amp;$C59,阪神!$O$3:$O$182,0),1)</f>
        <v>50</v>
      </c>
      <c r="E59" s="227">
        <f>INDEX(阪神!$D$3:$O$182,MATCH($B59&amp;$C59,阪神!$O$3:$O$182,0),2)</f>
        <v>48</v>
      </c>
      <c r="F59" s="228">
        <f t="shared" si="5"/>
        <v>2</v>
      </c>
      <c r="G59" s="229">
        <f>INDEX(阪神!$D$3:$O$182,MATCH($B59&amp;$C59,阪神!$O$3:$O$182,0),4)</f>
        <v>0</v>
      </c>
      <c r="H59" s="230">
        <f>INDEX(阪神!$D$3:$O$182,MATCH($B59&amp;$C59,阪神!$O$3:$O$182,0),5)</f>
        <v>0</v>
      </c>
      <c r="I59" s="228">
        <f t="shared" si="6"/>
        <v>0</v>
      </c>
      <c r="J59" s="231">
        <f t="shared" si="7"/>
        <v>50</v>
      </c>
      <c r="K59" s="232">
        <f t="shared" si="8"/>
        <v>48</v>
      </c>
      <c r="L59" s="228">
        <f t="shared" si="9"/>
        <v>2</v>
      </c>
    </row>
    <row r="60" spans="1:12" s="223" customFormat="1" x14ac:dyDescent="0.15">
      <c r="A60" s="326" t="s">
        <v>636</v>
      </c>
      <c r="B60" s="326" t="s">
        <v>77</v>
      </c>
      <c r="C60" s="326" t="s">
        <v>56</v>
      </c>
      <c r="D60" s="324">
        <f>INDEX(阪神!$D$3:$O$182,MATCH($B60&amp;$C60,阪神!$O$3:$O$182,0),1)</f>
        <v>42</v>
      </c>
      <c r="E60" s="319">
        <f>INDEX(阪神!$D$3:$O$182,MATCH($B60&amp;$C60,阪神!$O$3:$O$182,0),2)</f>
        <v>0</v>
      </c>
      <c r="F60" s="327">
        <f t="shared" si="5"/>
        <v>42</v>
      </c>
      <c r="G60" s="322">
        <f>INDEX(阪神!$D$3:$O$182,MATCH($B60&amp;$C60,阪神!$O$3:$O$182,0),4)</f>
        <v>0</v>
      </c>
      <c r="H60" s="323">
        <f>INDEX(阪神!$D$3:$O$182,MATCH($B60&amp;$C60,阪神!$O$3:$O$182,0),5)</f>
        <v>0</v>
      </c>
      <c r="I60" s="327">
        <f t="shared" si="6"/>
        <v>0</v>
      </c>
      <c r="J60" s="328">
        <f t="shared" si="7"/>
        <v>42</v>
      </c>
      <c r="K60" s="329">
        <f t="shared" si="8"/>
        <v>0</v>
      </c>
      <c r="L60" s="327">
        <f t="shared" si="9"/>
        <v>42</v>
      </c>
    </row>
    <row r="61" spans="1:12" x14ac:dyDescent="0.15">
      <c r="A61" s="224" t="s">
        <v>641</v>
      </c>
      <c r="B61" s="224" t="s">
        <v>79</v>
      </c>
      <c r="C61" s="224" t="s">
        <v>56</v>
      </c>
      <c r="D61" s="349">
        <f>INDEX(阪神!$D$3:$O$182,MATCH($B61&amp;$C61,阪神!$O$3:$O$182,0),1)</f>
        <v>60</v>
      </c>
      <c r="E61" s="227">
        <f>INDEX(阪神!$D$3:$O$182,MATCH($B61&amp;$C61,阪神!$O$3:$O$182,0),2)</f>
        <v>33</v>
      </c>
      <c r="F61" s="228">
        <f t="shared" si="5"/>
        <v>27</v>
      </c>
      <c r="G61" s="229">
        <f>INDEX(阪神!$D$3:$O$182,MATCH($B61&amp;$C61,阪神!$O$3:$O$182,0),4)</f>
        <v>60</v>
      </c>
      <c r="H61" s="230">
        <f>INDEX(阪神!$D$3:$O$182,MATCH($B61&amp;$C61,阪神!$O$3:$O$182,0),5)</f>
        <v>43</v>
      </c>
      <c r="I61" s="228">
        <f t="shared" si="6"/>
        <v>17</v>
      </c>
      <c r="J61" s="231">
        <f t="shared" si="7"/>
        <v>120</v>
      </c>
      <c r="K61" s="232">
        <f t="shared" si="8"/>
        <v>76</v>
      </c>
      <c r="L61" s="228">
        <f t="shared" si="9"/>
        <v>44</v>
      </c>
    </row>
    <row r="62" spans="1:12" x14ac:dyDescent="0.15">
      <c r="A62" s="224" t="s">
        <v>645</v>
      </c>
      <c r="B62" s="224" t="s">
        <v>286</v>
      </c>
      <c r="C62" s="224" t="s">
        <v>56</v>
      </c>
      <c r="D62" s="349">
        <f>INDEX(阪神!$D$3:$O$182,MATCH($B62&amp;$C62,阪神!$O$3:$O$182,0),1)</f>
        <v>140</v>
      </c>
      <c r="E62" s="227">
        <f>INDEX(阪神!$D$3:$O$182,MATCH($B62&amp;$C62,阪神!$O$3:$O$182,0),2)</f>
        <v>140</v>
      </c>
      <c r="F62" s="228">
        <f t="shared" si="5"/>
        <v>0</v>
      </c>
      <c r="G62" s="229">
        <f>INDEX(阪神!$D$3:$O$182,MATCH($B62&amp;$C62,阪神!$O$3:$O$182,0),4)</f>
        <v>0</v>
      </c>
      <c r="H62" s="230">
        <f>INDEX(阪神!$D$3:$O$182,MATCH($B62&amp;$C62,阪神!$O$3:$O$182,0),5)</f>
        <v>0</v>
      </c>
      <c r="I62" s="228">
        <f t="shared" si="6"/>
        <v>0</v>
      </c>
      <c r="J62" s="231">
        <f t="shared" si="7"/>
        <v>140</v>
      </c>
      <c r="K62" s="232">
        <f t="shared" si="8"/>
        <v>140</v>
      </c>
      <c r="L62" s="228">
        <f t="shared" si="9"/>
        <v>0</v>
      </c>
    </row>
    <row r="63" spans="1:12" x14ac:dyDescent="0.15">
      <c r="A63" s="224" t="s">
        <v>646</v>
      </c>
      <c r="B63" s="224" t="s">
        <v>292</v>
      </c>
      <c r="C63" s="224" t="s">
        <v>56</v>
      </c>
      <c r="D63" s="349">
        <f>INDEX(阪神!$D$3:$O$182,MATCH($B63&amp;$C63,阪神!$O$3:$O$182,0),1)</f>
        <v>23</v>
      </c>
      <c r="E63" s="227">
        <f>INDEX(阪神!$D$3:$O$182,MATCH($B63&amp;$C63,阪神!$O$3:$O$182,0),2)</f>
        <v>23</v>
      </c>
      <c r="F63" s="228">
        <f t="shared" ref="F63:F89" si="10">D63-E63</f>
        <v>0</v>
      </c>
      <c r="G63" s="229">
        <f>INDEX(阪神!$D$3:$O$182,MATCH($B63&amp;$C63,阪神!$O$3:$O$182,0),4)</f>
        <v>0</v>
      </c>
      <c r="H63" s="230">
        <f>INDEX(阪神!$D$3:$O$182,MATCH($B63&amp;$C63,阪神!$O$3:$O$182,0),5)</f>
        <v>0</v>
      </c>
      <c r="I63" s="228">
        <f t="shared" ref="I63:I89" si="11">G63-H63</f>
        <v>0</v>
      </c>
      <c r="J63" s="231">
        <f t="shared" ref="J63:J89" si="12">D63+G63</f>
        <v>23</v>
      </c>
      <c r="K63" s="232">
        <f t="shared" ref="K63:K89" si="13">E63+H63</f>
        <v>23</v>
      </c>
      <c r="L63" s="228">
        <f t="shared" ref="L63:L89" si="14">J63-K63</f>
        <v>0</v>
      </c>
    </row>
    <row r="64" spans="1:12" x14ac:dyDescent="0.15">
      <c r="A64" s="224" t="s">
        <v>650</v>
      </c>
      <c r="B64" s="224" t="s">
        <v>293</v>
      </c>
      <c r="C64" s="224" t="s">
        <v>56</v>
      </c>
      <c r="D64" s="349">
        <f>INDEX(阪神!$D$3:$O$182,MATCH($B64&amp;$C64,阪神!$O$3:$O$182,0),1)</f>
        <v>51</v>
      </c>
      <c r="E64" s="227">
        <f>INDEX(阪神!$D$3:$O$182,MATCH($B64&amp;$C64,阪神!$O$3:$O$182,0),2)</f>
        <v>51</v>
      </c>
      <c r="F64" s="228">
        <f t="shared" si="10"/>
        <v>0</v>
      </c>
      <c r="G64" s="229">
        <f>INDEX(阪神!$D$3:$O$182,MATCH($B64&amp;$C64,阪神!$O$3:$O$182,0),4)</f>
        <v>51</v>
      </c>
      <c r="H64" s="230">
        <f>INDEX(阪神!$D$3:$O$182,MATCH($B64&amp;$C64,阪神!$O$3:$O$182,0),5)</f>
        <v>50</v>
      </c>
      <c r="I64" s="228">
        <f t="shared" si="11"/>
        <v>1</v>
      </c>
      <c r="J64" s="231">
        <f t="shared" si="12"/>
        <v>102</v>
      </c>
      <c r="K64" s="232">
        <f t="shared" si="13"/>
        <v>101</v>
      </c>
      <c r="L64" s="228">
        <f t="shared" si="14"/>
        <v>1</v>
      </c>
    </row>
    <row r="65" spans="1:12" x14ac:dyDescent="0.15">
      <c r="A65" s="224" t="s">
        <v>652</v>
      </c>
      <c r="B65" s="224" t="s">
        <v>653</v>
      </c>
      <c r="C65" s="224" t="s">
        <v>56</v>
      </c>
      <c r="D65" s="349">
        <f>INDEX(阪神!$D$3:$O$182,MATCH($B65&amp;$C65,阪神!$O$3:$O$182,0),1)</f>
        <v>199</v>
      </c>
      <c r="E65" s="227">
        <f>INDEX(阪神!$D$3:$O$182,MATCH($B65&amp;$C65,阪神!$O$3:$O$182,0),2)</f>
        <v>199</v>
      </c>
      <c r="F65" s="228">
        <f t="shared" si="10"/>
        <v>0</v>
      </c>
      <c r="G65" s="229">
        <f>INDEX(阪神!$D$3:$O$182,MATCH($B65&amp;$C65,阪神!$O$3:$O$182,0),4)</f>
        <v>0</v>
      </c>
      <c r="H65" s="230">
        <f>INDEX(阪神!$D$3:$O$182,MATCH($B65&amp;$C65,阪神!$O$3:$O$182,0),5)</f>
        <v>0</v>
      </c>
      <c r="I65" s="228">
        <f t="shared" si="11"/>
        <v>0</v>
      </c>
      <c r="J65" s="231">
        <f t="shared" si="12"/>
        <v>199</v>
      </c>
      <c r="K65" s="232">
        <f t="shared" si="13"/>
        <v>199</v>
      </c>
      <c r="L65" s="228">
        <f t="shared" si="14"/>
        <v>0</v>
      </c>
    </row>
    <row r="66" spans="1:12" x14ac:dyDescent="0.15">
      <c r="A66" s="224" t="s">
        <v>923</v>
      </c>
      <c r="B66" s="224" t="s">
        <v>924</v>
      </c>
      <c r="C66" s="224" t="s">
        <v>56</v>
      </c>
      <c r="D66" s="349">
        <f>INDEX(阪神!$D$3:$O$182,MATCH($B66&amp;$C66,阪神!$O$3:$O$182,0),1)</f>
        <v>52</v>
      </c>
      <c r="E66" s="227">
        <f>INDEX(阪神!$D$3:$O$182,MATCH($B66&amp;$C66,阪神!$O$3:$O$182,0),2)</f>
        <v>52</v>
      </c>
      <c r="F66" s="228">
        <f t="shared" si="10"/>
        <v>0</v>
      </c>
      <c r="G66" s="229">
        <f>INDEX(阪神!$D$3:$O$182,MATCH($B66&amp;$C66,阪神!$O$3:$O$182,0),4)</f>
        <v>0</v>
      </c>
      <c r="H66" s="230">
        <f>INDEX(阪神!$D$3:$O$182,MATCH($B66&amp;$C66,阪神!$O$3:$O$182,0),5)</f>
        <v>0</v>
      </c>
      <c r="I66" s="228">
        <f t="shared" si="11"/>
        <v>0</v>
      </c>
      <c r="J66" s="231">
        <f t="shared" si="12"/>
        <v>52</v>
      </c>
      <c r="K66" s="232">
        <f t="shared" si="13"/>
        <v>52</v>
      </c>
      <c r="L66" s="228">
        <f t="shared" si="14"/>
        <v>0</v>
      </c>
    </row>
    <row r="67" spans="1:12" x14ac:dyDescent="0.15">
      <c r="A67" s="224" t="s">
        <v>925</v>
      </c>
      <c r="B67" s="224" t="s">
        <v>926</v>
      </c>
      <c r="C67" s="224" t="s">
        <v>56</v>
      </c>
      <c r="D67" s="324">
        <f>INDEX(阪神!$D$3:$O$182,MATCH($B67&amp;$C67,阪神!$O$3:$O$182,0),1)</f>
        <v>60</v>
      </c>
      <c r="E67" s="227">
        <f>INDEX(阪神!$D$3:$O$182,MATCH($B67&amp;$C67,阪神!$O$3:$O$182,0),2)</f>
        <v>36</v>
      </c>
      <c r="F67" s="228">
        <f t="shared" si="10"/>
        <v>24</v>
      </c>
      <c r="G67" s="229">
        <f>INDEX(阪神!$D$3:$O$182,MATCH($B67&amp;$C67,阪神!$O$3:$O$182,0),4)</f>
        <v>0</v>
      </c>
      <c r="H67" s="230">
        <f>INDEX(阪神!$D$3:$O$182,MATCH($B67&amp;$C67,阪神!$O$3:$O$182,0),5)</f>
        <v>0</v>
      </c>
      <c r="I67" s="228">
        <f t="shared" si="11"/>
        <v>0</v>
      </c>
      <c r="J67" s="231">
        <f t="shared" si="12"/>
        <v>60</v>
      </c>
      <c r="K67" s="232">
        <f t="shared" si="13"/>
        <v>36</v>
      </c>
      <c r="L67" s="228">
        <f t="shared" si="14"/>
        <v>24</v>
      </c>
    </row>
    <row r="68" spans="1:12" x14ac:dyDescent="0.15">
      <c r="A68" s="224" t="s">
        <v>655</v>
      </c>
      <c r="B68" s="224" t="s">
        <v>85</v>
      </c>
      <c r="C68" s="224" t="s">
        <v>56</v>
      </c>
      <c r="D68" s="349">
        <f>INDEX(阪神!$D$3:$O$182,MATCH($B68&amp;$C68,阪神!$O$3:$O$182,0),1)</f>
        <v>55</v>
      </c>
      <c r="E68" s="227">
        <f>INDEX(阪神!$D$3:$O$182,MATCH($B68&amp;$C68,阪神!$O$3:$O$182,0),2)</f>
        <v>55</v>
      </c>
      <c r="F68" s="228">
        <f t="shared" si="10"/>
        <v>0</v>
      </c>
      <c r="G68" s="229">
        <f>INDEX(阪神!$D$3:$O$182,MATCH($B68&amp;$C68,阪神!$O$3:$O$182,0),4)</f>
        <v>0</v>
      </c>
      <c r="H68" s="230">
        <f>INDEX(阪神!$D$3:$O$182,MATCH($B68&amp;$C68,阪神!$O$3:$O$182,0),5)</f>
        <v>0</v>
      </c>
      <c r="I68" s="228">
        <f t="shared" si="11"/>
        <v>0</v>
      </c>
      <c r="J68" s="231">
        <f t="shared" si="12"/>
        <v>55</v>
      </c>
      <c r="K68" s="232">
        <f t="shared" si="13"/>
        <v>55</v>
      </c>
      <c r="L68" s="228">
        <f t="shared" si="14"/>
        <v>0</v>
      </c>
    </row>
    <row r="69" spans="1:12" x14ac:dyDescent="0.15">
      <c r="A69" s="224" t="s">
        <v>660</v>
      </c>
      <c r="B69" s="224" t="s">
        <v>288</v>
      </c>
      <c r="C69" s="224" t="s">
        <v>56</v>
      </c>
      <c r="D69" s="349">
        <f>INDEX(阪神!$D$3:$O$182,MATCH($B69&amp;$C69,阪神!$O$3:$O$182,0),1)</f>
        <v>30</v>
      </c>
      <c r="E69" s="227">
        <f>INDEX(阪神!$D$3:$O$182,MATCH($B69&amp;$C69,阪神!$O$3:$O$182,0),2)</f>
        <v>29</v>
      </c>
      <c r="F69" s="228">
        <f t="shared" si="10"/>
        <v>1</v>
      </c>
      <c r="G69" s="229">
        <f>INDEX(阪神!$D$3:$O$182,MATCH($B69&amp;$C69,阪神!$O$3:$O$182,0),4)</f>
        <v>0</v>
      </c>
      <c r="H69" s="230">
        <f>INDEX(阪神!$D$3:$O$182,MATCH($B69&amp;$C69,阪神!$O$3:$O$182,0),5)</f>
        <v>0</v>
      </c>
      <c r="I69" s="228">
        <f t="shared" si="11"/>
        <v>0</v>
      </c>
      <c r="J69" s="231">
        <f t="shared" si="12"/>
        <v>30</v>
      </c>
      <c r="K69" s="232">
        <f t="shared" si="13"/>
        <v>29</v>
      </c>
      <c r="L69" s="228">
        <f t="shared" si="14"/>
        <v>1</v>
      </c>
    </row>
    <row r="70" spans="1:12" x14ac:dyDescent="0.15">
      <c r="A70" s="224" t="s">
        <v>661</v>
      </c>
      <c r="B70" s="224" t="s">
        <v>662</v>
      </c>
      <c r="C70" s="224" t="s">
        <v>56</v>
      </c>
      <c r="D70" s="324">
        <f>INDEX(阪神!$D$3:$O$182,MATCH($B70&amp;$C70,阪神!$O$3:$O$182,0),1)</f>
        <v>13</v>
      </c>
      <c r="E70" s="319">
        <f>INDEX(阪神!$D$3:$O$182,MATCH($B70&amp;$C70,阪神!$O$3:$O$182,0),2)</f>
        <v>13</v>
      </c>
      <c r="F70" s="228">
        <f t="shared" si="10"/>
        <v>0</v>
      </c>
      <c r="G70" s="229">
        <f>INDEX(阪神!$D$3:$O$182,MATCH($B70&amp;$C70,阪神!$O$3:$O$182,0),4)</f>
        <v>0</v>
      </c>
      <c r="H70" s="230">
        <f>INDEX(阪神!$D$3:$O$182,MATCH($B70&amp;$C70,阪神!$O$3:$O$182,0),5)</f>
        <v>0</v>
      </c>
      <c r="I70" s="228">
        <f t="shared" si="11"/>
        <v>0</v>
      </c>
      <c r="J70" s="231">
        <f t="shared" si="12"/>
        <v>13</v>
      </c>
      <c r="K70" s="232">
        <f t="shared" si="13"/>
        <v>13</v>
      </c>
      <c r="L70" s="228">
        <f t="shared" si="14"/>
        <v>0</v>
      </c>
    </row>
    <row r="71" spans="1:12" x14ac:dyDescent="0.15">
      <c r="A71" s="224" t="s">
        <v>664</v>
      </c>
      <c r="B71" s="224" t="s">
        <v>665</v>
      </c>
      <c r="C71" s="224" t="s">
        <v>56</v>
      </c>
      <c r="D71" s="349">
        <f>INDEX(阪神!$D$3:$O$182,MATCH($B71&amp;$C71,阪神!$O$3:$O$182,0),1)</f>
        <v>0</v>
      </c>
      <c r="E71" s="227">
        <f>INDEX(阪神!$D$3:$O$182,MATCH($B71&amp;$C71,阪神!$O$3:$O$182,0),2)</f>
        <v>0</v>
      </c>
      <c r="F71" s="228">
        <f t="shared" si="10"/>
        <v>0</v>
      </c>
      <c r="G71" s="229">
        <f>INDEX(阪神!$D$3:$O$182,MATCH($B71&amp;$C71,阪神!$O$3:$O$182,0),4)</f>
        <v>45</v>
      </c>
      <c r="H71" s="230">
        <f>INDEX(阪神!$D$3:$O$182,MATCH($B71&amp;$C71,阪神!$O$3:$O$182,0),5)</f>
        <v>45</v>
      </c>
      <c r="I71" s="228">
        <f t="shared" si="11"/>
        <v>0</v>
      </c>
      <c r="J71" s="231">
        <f t="shared" si="12"/>
        <v>45</v>
      </c>
      <c r="K71" s="232">
        <f t="shared" si="13"/>
        <v>45</v>
      </c>
      <c r="L71" s="228">
        <f t="shared" si="14"/>
        <v>0</v>
      </c>
    </row>
    <row r="72" spans="1:12" x14ac:dyDescent="0.15">
      <c r="A72" s="224" t="s">
        <v>669</v>
      </c>
      <c r="B72" s="224" t="s">
        <v>670</v>
      </c>
      <c r="C72" s="224" t="s">
        <v>56</v>
      </c>
      <c r="D72" s="349">
        <f>INDEX(阪神!$D$3:$O$182,MATCH($B72&amp;$C72,阪神!$O$3:$O$182,0),1)</f>
        <v>32</v>
      </c>
      <c r="E72" s="227">
        <f>INDEX(阪神!$D$3:$O$182,MATCH($B72&amp;$C72,阪神!$O$3:$O$182,0),2)</f>
        <v>32</v>
      </c>
      <c r="F72" s="228">
        <f t="shared" si="10"/>
        <v>0</v>
      </c>
      <c r="G72" s="229">
        <f>INDEX(阪神!$D$3:$O$182,MATCH($B72&amp;$C72,阪神!$O$3:$O$182,0),4)</f>
        <v>0</v>
      </c>
      <c r="H72" s="230">
        <f>INDEX(阪神!$D$3:$O$182,MATCH($B72&amp;$C72,阪神!$O$3:$O$182,0),5)</f>
        <v>0</v>
      </c>
      <c r="I72" s="228">
        <f t="shared" si="11"/>
        <v>0</v>
      </c>
      <c r="J72" s="231">
        <f t="shared" si="12"/>
        <v>32</v>
      </c>
      <c r="K72" s="232">
        <f t="shared" si="13"/>
        <v>32</v>
      </c>
      <c r="L72" s="228">
        <f t="shared" si="14"/>
        <v>0</v>
      </c>
    </row>
    <row r="73" spans="1:12" x14ac:dyDescent="0.15">
      <c r="A73" s="224" t="s">
        <v>683</v>
      </c>
      <c r="B73" s="224" t="s">
        <v>684</v>
      </c>
      <c r="C73" s="224" t="s">
        <v>56</v>
      </c>
      <c r="D73" s="349">
        <f>INDEX(阪神!$D$3:$O$182,MATCH($B73&amp;$C73,阪神!$O$3:$O$182,0),1)</f>
        <v>4</v>
      </c>
      <c r="E73" s="227">
        <f>INDEX(阪神!$D$3:$O$182,MATCH($B73&amp;$C73,阪神!$O$3:$O$182,0),2)</f>
        <v>0</v>
      </c>
      <c r="F73" s="228">
        <f t="shared" si="10"/>
        <v>4</v>
      </c>
      <c r="G73" s="229">
        <f>INDEX(阪神!$D$3:$O$182,MATCH($B73&amp;$C73,阪神!$O$3:$O$182,0),4)</f>
        <v>0</v>
      </c>
      <c r="H73" s="230">
        <f>INDEX(阪神!$D$3:$O$182,MATCH($B73&amp;$C73,阪神!$O$3:$O$182,0),5)</f>
        <v>0</v>
      </c>
      <c r="I73" s="228">
        <f t="shared" si="11"/>
        <v>0</v>
      </c>
      <c r="J73" s="231">
        <f t="shared" si="12"/>
        <v>4</v>
      </c>
      <c r="K73" s="232">
        <f t="shared" si="13"/>
        <v>0</v>
      </c>
      <c r="L73" s="228">
        <f t="shared" si="14"/>
        <v>4</v>
      </c>
    </row>
    <row r="74" spans="1:12" x14ac:dyDescent="0.15">
      <c r="A74" s="224" t="s">
        <v>685</v>
      </c>
      <c r="B74" s="224" t="s">
        <v>183</v>
      </c>
      <c r="C74" s="224" t="s">
        <v>56</v>
      </c>
      <c r="D74" s="349">
        <f>INDEX(阪神!$D$3:$O$182,MATCH($B74&amp;$C74,阪神!$O$3:$O$182,0),1)</f>
        <v>19</v>
      </c>
      <c r="E74" s="227">
        <f>INDEX(阪神!$D$3:$O$182,MATCH($B74&amp;$C74,阪神!$O$3:$O$182,0),2)</f>
        <v>19</v>
      </c>
      <c r="F74" s="228">
        <f t="shared" si="10"/>
        <v>0</v>
      </c>
      <c r="G74" s="229">
        <f>INDEX(阪神!$D$3:$O$182,MATCH($B74&amp;$C74,阪神!$O$3:$O$182,0),4)</f>
        <v>0</v>
      </c>
      <c r="H74" s="230">
        <f>INDEX(阪神!$D$3:$O$182,MATCH($B74&amp;$C74,阪神!$O$3:$O$182,0),5)</f>
        <v>0</v>
      </c>
      <c r="I74" s="228">
        <f t="shared" si="11"/>
        <v>0</v>
      </c>
      <c r="J74" s="231">
        <f t="shared" si="12"/>
        <v>19</v>
      </c>
      <c r="K74" s="232">
        <f t="shared" si="13"/>
        <v>19</v>
      </c>
      <c r="L74" s="228">
        <f t="shared" si="14"/>
        <v>0</v>
      </c>
    </row>
    <row r="75" spans="1:12" x14ac:dyDescent="0.15">
      <c r="A75" s="224" t="s">
        <v>690</v>
      </c>
      <c r="B75" s="224" t="s">
        <v>186</v>
      </c>
      <c r="C75" s="224" t="s">
        <v>56</v>
      </c>
      <c r="D75" s="349">
        <f>INDEX(阪神!$D$3:$O$182,MATCH($B75&amp;$C75,阪神!$O$3:$O$182,0),1)</f>
        <v>19</v>
      </c>
      <c r="E75" s="227">
        <f>INDEX(阪神!$D$3:$O$182,MATCH($B75&amp;$C75,阪神!$O$3:$O$182,0),2)</f>
        <v>19</v>
      </c>
      <c r="F75" s="228">
        <f t="shared" si="10"/>
        <v>0</v>
      </c>
      <c r="G75" s="229">
        <f>INDEX(阪神!$D$3:$O$182,MATCH($B75&amp;$C75,阪神!$O$3:$O$182,0),4)</f>
        <v>0</v>
      </c>
      <c r="H75" s="230">
        <f>INDEX(阪神!$D$3:$O$182,MATCH($B75&amp;$C75,阪神!$O$3:$O$182,0),5)</f>
        <v>0</v>
      </c>
      <c r="I75" s="228">
        <f t="shared" si="11"/>
        <v>0</v>
      </c>
      <c r="J75" s="231">
        <f t="shared" si="12"/>
        <v>19</v>
      </c>
      <c r="K75" s="232">
        <f t="shared" si="13"/>
        <v>19</v>
      </c>
      <c r="L75" s="228">
        <f t="shared" si="14"/>
        <v>0</v>
      </c>
    </row>
    <row r="76" spans="1:12" x14ac:dyDescent="0.15">
      <c r="A76" s="224" t="s">
        <v>615</v>
      </c>
      <c r="B76" s="224" t="s">
        <v>73</v>
      </c>
      <c r="C76" s="224" t="s">
        <v>366</v>
      </c>
      <c r="D76" s="349">
        <f>INDEX(阪神!$D$3:$O$182,MATCH($B76&amp;$C76,阪神!$O$3:$O$182,0),1)</f>
        <v>24</v>
      </c>
      <c r="E76" s="227">
        <f>INDEX(阪神!$D$3:$O$182,MATCH($B76&amp;$C76,阪神!$O$3:$O$182,0),2)</f>
        <v>24</v>
      </c>
      <c r="F76" s="228">
        <f t="shared" si="10"/>
        <v>0</v>
      </c>
      <c r="G76" s="229">
        <f>INDEX(阪神!$D$3:$O$182,MATCH($B76&amp;$C76,阪神!$O$3:$O$182,0),4)</f>
        <v>0</v>
      </c>
      <c r="H76" s="230">
        <f>INDEX(阪神!$D$3:$O$182,MATCH($B76&amp;$C76,阪神!$O$3:$O$182,0),5)</f>
        <v>0</v>
      </c>
      <c r="I76" s="228">
        <f t="shared" si="11"/>
        <v>0</v>
      </c>
      <c r="J76" s="231">
        <f t="shared" si="12"/>
        <v>24</v>
      </c>
      <c r="K76" s="232">
        <f t="shared" si="13"/>
        <v>24</v>
      </c>
      <c r="L76" s="228">
        <f t="shared" si="14"/>
        <v>0</v>
      </c>
    </row>
    <row r="77" spans="1:12" x14ac:dyDescent="0.15">
      <c r="A77" s="224" t="s">
        <v>626</v>
      </c>
      <c r="B77" s="224" t="s">
        <v>627</v>
      </c>
      <c r="C77" s="224" t="s">
        <v>366</v>
      </c>
      <c r="D77" s="351">
        <f>INDEX(阪神!$D$3:$O$182,MATCH($B77&amp;$C77,阪神!$O$3:$O$182,0),1)</f>
        <v>0</v>
      </c>
      <c r="E77" s="274">
        <f>INDEX(阪神!$D$3:$O$182,MATCH($B77&amp;$C77,阪神!$O$3:$O$182,0),2)</f>
        <v>0</v>
      </c>
      <c r="F77" s="352">
        <f t="shared" si="10"/>
        <v>0</v>
      </c>
      <c r="G77" s="353">
        <f>INDEX(阪神!$D$3:$O$182,MATCH($B77&amp;$C77,阪神!$O$3:$O$182,0),4)</f>
        <v>180</v>
      </c>
      <c r="H77" s="354">
        <f>INDEX(阪神!$D$3:$O$182,MATCH($B77&amp;$C77,阪神!$O$3:$O$182,0),5)</f>
        <v>177</v>
      </c>
      <c r="I77" s="352">
        <f t="shared" si="11"/>
        <v>3</v>
      </c>
      <c r="J77" s="355">
        <f t="shared" si="12"/>
        <v>180</v>
      </c>
      <c r="K77" s="356">
        <f t="shared" si="13"/>
        <v>177</v>
      </c>
      <c r="L77" s="352">
        <f t="shared" si="14"/>
        <v>3</v>
      </c>
    </row>
    <row r="78" spans="1:12" x14ac:dyDescent="0.15">
      <c r="A78" s="224" t="s">
        <v>628</v>
      </c>
      <c r="B78" s="224" t="s">
        <v>629</v>
      </c>
      <c r="C78" s="225" t="s">
        <v>366</v>
      </c>
      <c r="D78" s="226">
        <f>INDEX(阪神!$D$3:$O$182,MATCH($B78&amp;$C78,阪神!$O$3:$O$182,0),1)</f>
        <v>0</v>
      </c>
      <c r="E78" s="227">
        <f>INDEX(阪神!$D$3:$O$182,MATCH($B78&amp;$C78,阪神!$O$3:$O$182,0),2)</f>
        <v>0</v>
      </c>
      <c r="F78" s="228">
        <f t="shared" si="10"/>
        <v>0</v>
      </c>
      <c r="G78" s="229">
        <f>INDEX(阪神!$D$3:$O$182,MATCH($B78&amp;$C78,阪神!$O$3:$O$182,0),4)</f>
        <v>151</v>
      </c>
      <c r="H78" s="230">
        <f>INDEX(阪神!$D$3:$O$182,MATCH($B78&amp;$C78,阪神!$O$3:$O$182,0),5)</f>
        <v>25</v>
      </c>
      <c r="I78" s="228">
        <f t="shared" si="11"/>
        <v>126</v>
      </c>
      <c r="J78" s="231">
        <f t="shared" si="12"/>
        <v>151</v>
      </c>
      <c r="K78" s="232">
        <f t="shared" si="13"/>
        <v>25</v>
      </c>
      <c r="L78" s="228">
        <f t="shared" si="14"/>
        <v>126</v>
      </c>
    </row>
    <row r="79" spans="1:12" x14ac:dyDescent="0.15">
      <c r="A79" s="224" t="s">
        <v>630</v>
      </c>
      <c r="B79" s="224" t="s">
        <v>284</v>
      </c>
      <c r="C79" s="225" t="s">
        <v>366</v>
      </c>
      <c r="D79" s="226">
        <f>INDEX(阪神!$D$3:$O$182,MATCH($B79&amp;$C79,阪神!$O$3:$O$182,0),1)</f>
        <v>60</v>
      </c>
      <c r="E79" s="227">
        <f>INDEX(阪神!$D$3:$O$182,MATCH($B79&amp;$C79,阪神!$O$3:$O$182,0),2)</f>
        <v>60</v>
      </c>
      <c r="F79" s="228">
        <f t="shared" si="10"/>
        <v>0</v>
      </c>
      <c r="G79" s="229">
        <f>INDEX(阪神!$D$3:$O$182,MATCH($B79&amp;$C79,阪神!$O$3:$O$182,0),4)</f>
        <v>60</v>
      </c>
      <c r="H79" s="230">
        <f>INDEX(阪神!$D$3:$O$182,MATCH($B79&amp;$C79,阪神!$O$3:$O$182,0),5)</f>
        <v>60</v>
      </c>
      <c r="I79" s="228">
        <f t="shared" si="11"/>
        <v>0</v>
      </c>
      <c r="J79" s="231">
        <f t="shared" si="12"/>
        <v>120</v>
      </c>
      <c r="K79" s="232">
        <f t="shared" si="13"/>
        <v>120</v>
      </c>
      <c r="L79" s="228">
        <f t="shared" si="14"/>
        <v>0</v>
      </c>
    </row>
    <row r="80" spans="1:12" x14ac:dyDescent="0.15">
      <c r="A80" s="224" t="s">
        <v>632</v>
      </c>
      <c r="B80" s="224" t="s">
        <v>285</v>
      </c>
      <c r="C80" s="225" t="s">
        <v>366</v>
      </c>
      <c r="D80" s="226">
        <f>INDEX(阪神!$D$3:$O$182,MATCH($B80&amp;$C80,阪神!$O$3:$O$182,0),1)</f>
        <v>0</v>
      </c>
      <c r="E80" s="227">
        <f>INDEX(阪神!$D$3:$O$182,MATCH($B80&amp;$C80,阪神!$O$3:$O$182,0),2)</f>
        <v>0</v>
      </c>
      <c r="F80" s="228">
        <f t="shared" si="10"/>
        <v>0</v>
      </c>
      <c r="G80" s="229">
        <f>INDEX(阪神!$D$3:$O$182,MATCH($B80&amp;$C80,阪神!$O$3:$O$182,0),4)</f>
        <v>44</v>
      </c>
      <c r="H80" s="230">
        <f>INDEX(阪神!$D$3:$O$182,MATCH($B80&amp;$C80,阪神!$O$3:$O$182,0),5)</f>
        <v>44</v>
      </c>
      <c r="I80" s="228">
        <f t="shared" si="11"/>
        <v>0</v>
      </c>
      <c r="J80" s="231">
        <f t="shared" si="12"/>
        <v>44</v>
      </c>
      <c r="K80" s="232">
        <f t="shared" si="13"/>
        <v>44</v>
      </c>
      <c r="L80" s="228">
        <f t="shared" si="14"/>
        <v>0</v>
      </c>
    </row>
    <row r="81" spans="1:12" x14ac:dyDescent="0.15">
      <c r="A81" s="224" t="s">
        <v>633</v>
      </c>
      <c r="B81" s="224" t="s">
        <v>634</v>
      </c>
      <c r="C81" s="225" t="s">
        <v>366</v>
      </c>
      <c r="D81" s="226">
        <f>INDEX(阪神!$D$3:$O$182,MATCH($B81&amp;$C81,阪神!$O$3:$O$182,0),1)</f>
        <v>90</v>
      </c>
      <c r="E81" s="227">
        <f>INDEX(阪神!$D$3:$O$182,MATCH($B81&amp;$C81,阪神!$O$3:$O$182,0),2)</f>
        <v>73</v>
      </c>
      <c r="F81" s="228">
        <f t="shared" si="10"/>
        <v>17</v>
      </c>
      <c r="G81" s="229">
        <f>INDEX(阪神!$D$3:$O$182,MATCH($B81&amp;$C81,阪神!$O$3:$O$182,0),4)</f>
        <v>0</v>
      </c>
      <c r="H81" s="230">
        <f>INDEX(阪神!$D$3:$O$182,MATCH($B81&amp;$C81,阪神!$O$3:$O$182,0),5)</f>
        <v>0</v>
      </c>
      <c r="I81" s="228">
        <f t="shared" si="11"/>
        <v>0</v>
      </c>
      <c r="J81" s="231">
        <f t="shared" si="12"/>
        <v>90</v>
      </c>
      <c r="K81" s="232">
        <f t="shared" si="13"/>
        <v>73</v>
      </c>
      <c r="L81" s="228">
        <f t="shared" si="14"/>
        <v>17</v>
      </c>
    </row>
    <row r="82" spans="1:12" x14ac:dyDescent="0.15">
      <c r="A82" s="224" t="s">
        <v>635</v>
      </c>
      <c r="B82" s="224" t="s">
        <v>291</v>
      </c>
      <c r="C82" s="225" t="s">
        <v>366</v>
      </c>
      <c r="D82" s="226">
        <f>INDEX(阪神!$D$3:$O$182,MATCH($B82&amp;$C82,阪神!$O$3:$O$182,0),1)</f>
        <v>0</v>
      </c>
      <c r="E82" s="227">
        <f>INDEX(阪神!$D$3:$O$182,MATCH($B82&amp;$C82,阪神!$O$3:$O$182,0),2)</f>
        <v>0</v>
      </c>
      <c r="F82" s="228">
        <f t="shared" si="10"/>
        <v>0</v>
      </c>
      <c r="G82" s="229">
        <f>INDEX(阪神!$D$3:$O$182,MATCH($B82&amp;$C82,阪神!$O$3:$O$182,0),4)</f>
        <v>57</v>
      </c>
      <c r="H82" s="230">
        <f>INDEX(阪神!$D$3:$O$182,MATCH($B82&amp;$C82,阪神!$O$3:$O$182,0),5)</f>
        <v>55</v>
      </c>
      <c r="I82" s="228">
        <f t="shared" si="11"/>
        <v>2</v>
      </c>
      <c r="J82" s="231">
        <f t="shared" si="12"/>
        <v>57</v>
      </c>
      <c r="K82" s="232">
        <f t="shared" si="13"/>
        <v>55</v>
      </c>
      <c r="L82" s="228">
        <f t="shared" si="14"/>
        <v>2</v>
      </c>
    </row>
    <row r="83" spans="1:12" x14ac:dyDescent="0.15">
      <c r="A83" s="224" t="s">
        <v>637</v>
      </c>
      <c r="B83" s="224" t="s">
        <v>295</v>
      </c>
      <c r="C83" s="225" t="s">
        <v>366</v>
      </c>
      <c r="D83" s="226">
        <f>INDEX(阪神!$D$3:$O$182,MATCH($B83&amp;$C83,阪神!$O$3:$O$182,0),1)</f>
        <v>182</v>
      </c>
      <c r="E83" s="227">
        <f>INDEX(阪神!$D$3:$O$182,MATCH($B83&amp;$C83,阪神!$O$3:$O$182,0),2)</f>
        <v>182</v>
      </c>
      <c r="F83" s="228">
        <f t="shared" si="10"/>
        <v>0</v>
      </c>
      <c r="G83" s="229">
        <f>INDEX(阪神!$D$3:$O$182,MATCH($B83&amp;$C83,阪神!$O$3:$O$182,0),4)</f>
        <v>0</v>
      </c>
      <c r="H83" s="230">
        <f>INDEX(阪神!$D$3:$O$182,MATCH($B83&amp;$C83,阪神!$O$3:$O$182,0),5)</f>
        <v>0</v>
      </c>
      <c r="I83" s="228">
        <f t="shared" si="11"/>
        <v>0</v>
      </c>
      <c r="J83" s="231">
        <f t="shared" si="12"/>
        <v>182</v>
      </c>
      <c r="K83" s="232">
        <f t="shared" si="13"/>
        <v>182</v>
      </c>
      <c r="L83" s="228">
        <f t="shared" si="14"/>
        <v>0</v>
      </c>
    </row>
    <row r="84" spans="1:12" x14ac:dyDescent="0.15">
      <c r="A84" s="224" t="s">
        <v>639</v>
      </c>
      <c r="B84" s="224" t="s">
        <v>640</v>
      </c>
      <c r="C84" s="225" t="s">
        <v>366</v>
      </c>
      <c r="D84" s="226">
        <f>INDEX(阪神!$D$3:$O$182,MATCH($B84&amp;$C84,阪神!$O$3:$O$182,0),1)</f>
        <v>0</v>
      </c>
      <c r="E84" s="227">
        <f>INDEX(阪神!$D$3:$O$182,MATCH($B84&amp;$C84,阪神!$O$3:$O$182,0),2)</f>
        <v>0</v>
      </c>
      <c r="F84" s="228">
        <f t="shared" si="10"/>
        <v>0</v>
      </c>
      <c r="G84" s="229">
        <f>INDEX(阪神!$D$3:$O$182,MATCH($B84&amp;$C84,阪神!$O$3:$O$182,0),4)</f>
        <v>190</v>
      </c>
      <c r="H84" s="230">
        <f>INDEX(阪神!$D$3:$O$182,MATCH($B84&amp;$C84,阪神!$O$3:$O$182,0),5)</f>
        <v>190</v>
      </c>
      <c r="I84" s="228">
        <f t="shared" si="11"/>
        <v>0</v>
      </c>
      <c r="J84" s="231">
        <f t="shared" si="12"/>
        <v>190</v>
      </c>
      <c r="K84" s="232">
        <f t="shared" si="13"/>
        <v>190</v>
      </c>
      <c r="L84" s="228">
        <f t="shared" si="14"/>
        <v>0</v>
      </c>
    </row>
    <row r="85" spans="1:12" x14ac:dyDescent="0.15">
      <c r="A85" s="224" t="s">
        <v>642</v>
      </c>
      <c r="B85" s="224" t="s">
        <v>80</v>
      </c>
      <c r="C85" s="224" t="s">
        <v>366</v>
      </c>
      <c r="D85" s="349">
        <f>INDEX(阪神!$D$3:$O$182,MATCH($B85&amp;$C85,阪神!$O$3:$O$182,0),1)</f>
        <v>0</v>
      </c>
      <c r="E85" s="227">
        <f>INDEX(阪神!$D$3:$O$182,MATCH($B85&amp;$C85,阪神!$O$3:$O$182,0),2)</f>
        <v>0</v>
      </c>
      <c r="F85" s="228">
        <f t="shared" si="10"/>
        <v>0</v>
      </c>
      <c r="G85" s="229">
        <f>INDEX(阪神!$D$3:$O$182,MATCH($B85&amp;$C85,阪神!$O$3:$O$182,0),4)</f>
        <v>20</v>
      </c>
      <c r="H85" s="230">
        <f>INDEX(阪神!$D$3:$O$182,MATCH($B85&amp;$C85,阪神!$O$3:$O$182,0),5)</f>
        <v>20</v>
      </c>
      <c r="I85" s="228">
        <f t="shared" si="11"/>
        <v>0</v>
      </c>
      <c r="J85" s="231">
        <f t="shared" si="12"/>
        <v>20</v>
      </c>
      <c r="K85" s="232">
        <f t="shared" si="13"/>
        <v>20</v>
      </c>
      <c r="L85" s="228">
        <f t="shared" si="14"/>
        <v>0</v>
      </c>
    </row>
    <row r="86" spans="1:12" x14ac:dyDescent="0.15">
      <c r="A86" s="224" t="s">
        <v>643</v>
      </c>
      <c r="B86" s="224" t="s">
        <v>81</v>
      </c>
      <c r="C86" s="224" t="s">
        <v>366</v>
      </c>
      <c r="D86" s="324">
        <f>INDEX(阪神!$D$3:$O$182,MATCH($B86&amp;$C86,阪神!$O$3:$O$182,0),1)</f>
        <v>33</v>
      </c>
      <c r="E86" s="319">
        <f>INDEX(阪神!$D$3:$O$182,MATCH($B86&amp;$C86,阪神!$O$3:$O$182,0),2)</f>
        <v>32</v>
      </c>
      <c r="F86" s="228">
        <f t="shared" si="10"/>
        <v>1</v>
      </c>
      <c r="G86" s="229">
        <f>INDEX(阪神!$D$3:$O$182,MATCH($B86&amp;$C86,阪神!$O$3:$O$182,0),4)</f>
        <v>53</v>
      </c>
      <c r="H86" s="230">
        <f>INDEX(阪神!$D$3:$O$182,MATCH($B86&amp;$C86,阪神!$O$3:$O$182,0),5)</f>
        <v>53</v>
      </c>
      <c r="I86" s="228">
        <f t="shared" si="11"/>
        <v>0</v>
      </c>
      <c r="J86" s="231">
        <f t="shared" si="12"/>
        <v>86</v>
      </c>
      <c r="K86" s="232">
        <f t="shared" si="13"/>
        <v>85</v>
      </c>
      <c r="L86" s="228">
        <f t="shared" si="14"/>
        <v>1</v>
      </c>
    </row>
    <row r="87" spans="1:12" x14ac:dyDescent="0.15">
      <c r="A87" s="224" t="s">
        <v>647</v>
      </c>
      <c r="B87" s="224" t="s">
        <v>648</v>
      </c>
      <c r="C87" s="224" t="s">
        <v>366</v>
      </c>
      <c r="D87" s="349">
        <f>INDEX(阪神!$D$3:$O$182,MATCH($B87&amp;$C87,阪神!$O$3:$O$182,0),1)</f>
        <v>0</v>
      </c>
      <c r="E87" s="227">
        <f>INDEX(阪神!$D$3:$O$182,MATCH($B87&amp;$C87,阪神!$O$3:$O$182,0),2)</f>
        <v>0</v>
      </c>
      <c r="F87" s="228">
        <f t="shared" si="10"/>
        <v>0</v>
      </c>
      <c r="G87" s="229">
        <f>INDEX(阪神!$D$3:$O$182,MATCH($B87&amp;$C87,阪神!$O$3:$O$182,0),4)</f>
        <v>61</v>
      </c>
      <c r="H87" s="230">
        <f>INDEX(阪神!$D$3:$O$182,MATCH($B87&amp;$C87,阪神!$O$3:$O$182,0),5)</f>
        <v>61</v>
      </c>
      <c r="I87" s="228">
        <f t="shared" si="11"/>
        <v>0</v>
      </c>
      <c r="J87" s="231">
        <f t="shared" si="12"/>
        <v>61</v>
      </c>
      <c r="K87" s="232">
        <f t="shared" si="13"/>
        <v>61</v>
      </c>
      <c r="L87" s="228">
        <f t="shared" si="14"/>
        <v>0</v>
      </c>
    </row>
    <row r="88" spans="1:12" x14ac:dyDescent="0.15">
      <c r="A88" s="224" t="s">
        <v>650</v>
      </c>
      <c r="B88" s="224" t="s">
        <v>293</v>
      </c>
      <c r="C88" s="224" t="s">
        <v>366</v>
      </c>
      <c r="D88" s="351">
        <f>INDEX(阪神!$D$3:$O$182,MATCH($B88&amp;$C88,阪神!$O$3:$O$182,0),1)</f>
        <v>0</v>
      </c>
      <c r="E88" s="274">
        <f>INDEX(阪神!$D$3:$O$182,MATCH($B88&amp;$C88,阪神!$O$3:$O$182,0),2)</f>
        <v>0</v>
      </c>
      <c r="F88" s="352">
        <f t="shared" si="10"/>
        <v>0</v>
      </c>
      <c r="G88" s="353">
        <f>INDEX(阪神!$D$3:$O$182,MATCH($B88&amp;$C88,阪神!$O$3:$O$182,0),4)</f>
        <v>45</v>
      </c>
      <c r="H88" s="354">
        <f>INDEX(阪神!$D$3:$O$182,MATCH($B88&amp;$C88,阪神!$O$3:$O$182,0),5)</f>
        <v>44</v>
      </c>
      <c r="I88" s="352">
        <f t="shared" si="11"/>
        <v>1</v>
      </c>
      <c r="J88" s="355">
        <f t="shared" si="12"/>
        <v>45</v>
      </c>
      <c r="K88" s="356">
        <f t="shared" si="13"/>
        <v>44</v>
      </c>
      <c r="L88" s="352">
        <f t="shared" si="14"/>
        <v>1</v>
      </c>
    </row>
    <row r="89" spans="1:12" x14ac:dyDescent="0.15">
      <c r="A89" s="224" t="s">
        <v>654</v>
      </c>
      <c r="B89" s="224" t="s">
        <v>84</v>
      </c>
      <c r="C89" s="225" t="s">
        <v>366</v>
      </c>
      <c r="D89" s="226">
        <f>INDEX(阪神!$D$3:$O$182,MATCH($B89&amp;$C89,阪神!$O$3:$O$182,0),1)</f>
        <v>0</v>
      </c>
      <c r="E89" s="227">
        <f>INDEX(阪神!$D$3:$O$182,MATCH($B89&amp;$C89,阪神!$O$3:$O$182,0),2)</f>
        <v>0</v>
      </c>
      <c r="F89" s="228">
        <f t="shared" si="10"/>
        <v>0</v>
      </c>
      <c r="G89" s="229">
        <f>INDEX(阪神!$D$3:$O$182,MATCH($B89&amp;$C89,阪神!$O$3:$O$182,0),4)</f>
        <v>84</v>
      </c>
      <c r="H89" s="230">
        <f>INDEX(阪神!$D$3:$O$182,MATCH($B89&amp;$C89,阪神!$O$3:$O$182,0),5)</f>
        <v>84</v>
      </c>
      <c r="I89" s="228">
        <f t="shared" si="11"/>
        <v>0</v>
      </c>
      <c r="J89" s="231">
        <f t="shared" si="12"/>
        <v>84</v>
      </c>
      <c r="K89" s="232">
        <f t="shared" si="13"/>
        <v>84</v>
      </c>
      <c r="L89" s="228">
        <f t="shared" si="14"/>
        <v>0</v>
      </c>
    </row>
    <row r="90" spans="1:12" x14ac:dyDescent="0.15">
      <c r="A90" s="224" t="s">
        <v>923</v>
      </c>
      <c r="B90" s="224" t="s">
        <v>924</v>
      </c>
      <c r="C90" s="225" t="s">
        <v>366</v>
      </c>
      <c r="D90" s="226">
        <f>INDEX(阪神!$D$3:$O$182,MATCH($B90&amp;$C90,阪神!$O$3:$O$182,0),1)</f>
        <v>0</v>
      </c>
      <c r="E90" s="227">
        <f>INDEX(阪神!$D$3:$O$182,MATCH($B90&amp;$C90,阪神!$O$3:$O$182,0),2)</f>
        <v>0</v>
      </c>
      <c r="F90" s="228">
        <f t="shared" ref="F90:F106" si="15">D90-E90</f>
        <v>0</v>
      </c>
      <c r="G90" s="229">
        <f>INDEX(阪神!$D$3:$O$182,MATCH($B90&amp;$C90,阪神!$O$3:$O$182,0),4)</f>
        <v>46</v>
      </c>
      <c r="H90" s="230">
        <f>INDEX(阪神!$D$3:$O$182,MATCH($B90&amp;$C90,阪神!$O$3:$O$182,0),5)</f>
        <v>46</v>
      </c>
      <c r="I90" s="228">
        <f t="shared" ref="I90:I106" si="16">G90-H90</f>
        <v>0</v>
      </c>
      <c r="J90" s="231">
        <f t="shared" ref="J90:J102" si="17">D90+G90</f>
        <v>46</v>
      </c>
      <c r="K90" s="232">
        <f t="shared" ref="K90:K102" si="18">E90+H90</f>
        <v>46</v>
      </c>
      <c r="L90" s="228">
        <f t="shared" ref="L90:L102" si="19">J90-K90</f>
        <v>0</v>
      </c>
    </row>
    <row r="91" spans="1:12" x14ac:dyDescent="0.15">
      <c r="A91" s="224" t="s">
        <v>925</v>
      </c>
      <c r="B91" s="224" t="s">
        <v>926</v>
      </c>
      <c r="C91" s="225" t="s">
        <v>366</v>
      </c>
      <c r="D91" s="226">
        <f>INDEX(阪神!$D$3:$O$182,MATCH($B91&amp;$C91,阪神!$O$3:$O$182,0),1)</f>
        <v>0</v>
      </c>
      <c r="E91" s="227">
        <f>INDEX(阪神!$D$3:$O$182,MATCH($B91&amp;$C91,阪神!$O$3:$O$182,0),2)</f>
        <v>0</v>
      </c>
      <c r="F91" s="228">
        <f t="shared" si="15"/>
        <v>0</v>
      </c>
      <c r="G91" s="229">
        <f>INDEX(阪神!$D$3:$O$182,MATCH($B91&amp;$C91,阪神!$O$3:$O$182,0),4)</f>
        <v>51</v>
      </c>
      <c r="H91" s="230">
        <f>INDEX(阪神!$D$3:$O$182,MATCH($B91&amp;$C91,阪神!$O$3:$O$182,0),5)</f>
        <v>51</v>
      </c>
      <c r="I91" s="228">
        <f t="shared" si="16"/>
        <v>0</v>
      </c>
      <c r="J91" s="231">
        <f t="shared" si="17"/>
        <v>51</v>
      </c>
      <c r="K91" s="232">
        <f t="shared" si="18"/>
        <v>51</v>
      </c>
      <c r="L91" s="228">
        <f t="shared" si="19"/>
        <v>0</v>
      </c>
    </row>
    <row r="92" spans="1:12" x14ac:dyDescent="0.15">
      <c r="A92" s="224" t="s">
        <v>655</v>
      </c>
      <c r="B92" s="224" t="s">
        <v>85</v>
      </c>
      <c r="C92" s="224" t="s">
        <v>366</v>
      </c>
      <c r="D92" s="226">
        <f>INDEX(阪神!$D$3:$O$182,MATCH($B92&amp;$C92,阪神!$O$3:$O$182,0),1)</f>
        <v>20</v>
      </c>
      <c r="E92" s="227">
        <f>INDEX(阪神!$D$3:$O$182,MATCH($B92&amp;$C92,阪神!$O$3:$O$182,0),2)</f>
        <v>14</v>
      </c>
      <c r="F92" s="228">
        <f t="shared" si="15"/>
        <v>6</v>
      </c>
      <c r="G92" s="229">
        <f>INDEX(阪神!$D$3:$O$182,MATCH($B92&amp;$C92,阪神!$O$3:$O$182,0),4)</f>
        <v>0</v>
      </c>
      <c r="H92" s="230">
        <f>INDEX(阪神!$D$3:$O$182,MATCH($B92&amp;$C92,阪神!$O$3:$O$182,0),5)</f>
        <v>0</v>
      </c>
      <c r="I92" s="228">
        <f t="shared" si="16"/>
        <v>0</v>
      </c>
      <c r="J92" s="231">
        <f t="shared" si="17"/>
        <v>20</v>
      </c>
      <c r="K92" s="232">
        <f t="shared" si="18"/>
        <v>14</v>
      </c>
      <c r="L92" s="228">
        <f t="shared" si="19"/>
        <v>6</v>
      </c>
    </row>
    <row r="93" spans="1:12" x14ac:dyDescent="0.15">
      <c r="A93" s="224" t="s">
        <v>656</v>
      </c>
      <c r="B93" s="224" t="s">
        <v>86</v>
      </c>
      <c r="C93" s="224" t="s">
        <v>366</v>
      </c>
      <c r="D93" s="349">
        <f>INDEX(阪神!$D$3:$O$182,MATCH($B93&amp;$C93,阪神!$O$3:$O$182,0),1)</f>
        <v>0</v>
      </c>
      <c r="E93" s="227">
        <f>INDEX(阪神!$D$3:$O$182,MATCH($B93&amp;$C93,阪神!$O$3:$O$182,0),2)</f>
        <v>0</v>
      </c>
      <c r="F93" s="228">
        <f t="shared" si="15"/>
        <v>0</v>
      </c>
      <c r="G93" s="229">
        <f>INDEX(阪神!$D$3:$O$182,MATCH($B93&amp;$C93,阪神!$O$3:$O$182,0),4)</f>
        <v>57</v>
      </c>
      <c r="H93" s="230">
        <f>INDEX(阪神!$D$3:$O$182,MATCH($B93&amp;$C93,阪神!$O$3:$O$182,0),5)</f>
        <v>51</v>
      </c>
      <c r="I93" s="228">
        <f t="shared" si="16"/>
        <v>6</v>
      </c>
      <c r="J93" s="231">
        <f t="shared" si="17"/>
        <v>57</v>
      </c>
      <c r="K93" s="232">
        <f t="shared" si="18"/>
        <v>51</v>
      </c>
      <c r="L93" s="228">
        <f t="shared" si="19"/>
        <v>6</v>
      </c>
    </row>
    <row r="94" spans="1:12" x14ac:dyDescent="0.15">
      <c r="A94" s="224" t="s">
        <v>657</v>
      </c>
      <c r="B94" s="224" t="s">
        <v>87</v>
      </c>
      <c r="C94" s="224" t="s">
        <v>366</v>
      </c>
      <c r="D94" s="226">
        <f>INDEX(阪神!$D$3:$O$182,MATCH($B94&amp;$C94,阪神!$O$3:$O$182,0),1)</f>
        <v>0</v>
      </c>
      <c r="E94" s="227">
        <f>INDEX(阪神!$D$3:$O$182,MATCH($B94&amp;$C94,阪神!$O$3:$O$182,0),2)</f>
        <v>0</v>
      </c>
      <c r="F94" s="228">
        <f t="shared" si="15"/>
        <v>0</v>
      </c>
      <c r="G94" s="229">
        <f>INDEX(阪神!$D$3:$O$182,MATCH($B94&amp;$C94,阪神!$O$3:$O$182,0),4)</f>
        <v>59</v>
      </c>
      <c r="H94" s="230">
        <f>INDEX(阪神!$D$3:$O$182,MATCH($B94&amp;$C94,阪神!$O$3:$O$182,0),5)</f>
        <v>59</v>
      </c>
      <c r="I94" s="228">
        <f t="shared" si="16"/>
        <v>0</v>
      </c>
      <c r="J94" s="231">
        <f t="shared" si="17"/>
        <v>59</v>
      </c>
      <c r="K94" s="232">
        <f t="shared" si="18"/>
        <v>59</v>
      </c>
      <c r="L94" s="228">
        <f t="shared" si="19"/>
        <v>0</v>
      </c>
    </row>
    <row r="95" spans="1:12" x14ac:dyDescent="0.15">
      <c r="A95" s="224" t="s">
        <v>658</v>
      </c>
      <c r="B95" s="224" t="s">
        <v>88</v>
      </c>
      <c r="C95" s="224" t="s">
        <v>366</v>
      </c>
      <c r="D95" s="226">
        <f>INDEX(阪神!$D$3:$O$182,MATCH($B95&amp;$C95,阪神!$O$3:$O$182,0),1)</f>
        <v>0</v>
      </c>
      <c r="E95" s="227">
        <f>INDEX(阪神!$D$3:$O$182,MATCH($B95&amp;$C95,阪神!$O$3:$O$182,0),2)</f>
        <v>0</v>
      </c>
      <c r="F95" s="228">
        <f t="shared" si="15"/>
        <v>0</v>
      </c>
      <c r="G95" s="229">
        <f>INDEX(阪神!$D$3:$O$182,MATCH($B95&amp;$C95,阪神!$O$3:$O$182,0),4)</f>
        <v>65</v>
      </c>
      <c r="H95" s="230">
        <f>INDEX(阪神!$D$3:$O$182,MATCH($B95&amp;$C95,阪神!$O$3:$O$182,0),5)</f>
        <v>65</v>
      </c>
      <c r="I95" s="228">
        <f t="shared" si="16"/>
        <v>0</v>
      </c>
      <c r="J95" s="231">
        <f t="shared" si="17"/>
        <v>65</v>
      </c>
      <c r="K95" s="232">
        <f t="shared" si="18"/>
        <v>65</v>
      </c>
      <c r="L95" s="228">
        <f t="shared" si="19"/>
        <v>0</v>
      </c>
    </row>
    <row r="96" spans="1:12" x14ac:dyDescent="0.15">
      <c r="A96" s="224" t="s">
        <v>660</v>
      </c>
      <c r="B96" s="224" t="s">
        <v>288</v>
      </c>
      <c r="C96" s="224" t="s">
        <v>366</v>
      </c>
      <c r="D96" s="226">
        <f>INDEX(阪神!$D$3:$O$182,MATCH($B96&amp;$C96,阪神!$O$3:$O$182,0),1)</f>
        <v>0</v>
      </c>
      <c r="E96" s="227">
        <f>INDEX(阪神!$D$3:$O$182,MATCH($B96&amp;$C96,阪神!$O$3:$O$182,0),2)</f>
        <v>0</v>
      </c>
      <c r="F96" s="228">
        <f t="shared" si="15"/>
        <v>0</v>
      </c>
      <c r="G96" s="229">
        <f>INDEX(阪神!$D$3:$O$182,MATCH($B96&amp;$C96,阪神!$O$3:$O$182,0),4)</f>
        <v>204</v>
      </c>
      <c r="H96" s="230">
        <f>INDEX(阪神!$D$3:$O$182,MATCH($B96&amp;$C96,阪神!$O$3:$O$182,0),5)</f>
        <v>204</v>
      </c>
      <c r="I96" s="228">
        <f t="shared" si="16"/>
        <v>0</v>
      </c>
      <c r="J96" s="231">
        <f t="shared" si="17"/>
        <v>204</v>
      </c>
      <c r="K96" s="232">
        <f t="shared" si="18"/>
        <v>204</v>
      </c>
      <c r="L96" s="228">
        <f t="shared" si="19"/>
        <v>0</v>
      </c>
    </row>
    <row r="97" spans="1:12" x14ac:dyDescent="0.15">
      <c r="A97" s="224" t="s">
        <v>661</v>
      </c>
      <c r="B97" s="224" t="s">
        <v>662</v>
      </c>
      <c r="C97" s="225" t="s">
        <v>366</v>
      </c>
      <c r="D97" s="226">
        <f>INDEX(阪神!$D$3:$O$182,MATCH($B97&amp;$C97,阪神!$O$3:$O$182,0),1)</f>
        <v>0</v>
      </c>
      <c r="E97" s="227">
        <f>INDEX(阪神!$D$3:$O$182,MATCH($B97&amp;$C97,阪神!$O$3:$O$182,0),2)</f>
        <v>0</v>
      </c>
      <c r="F97" s="228">
        <f t="shared" si="15"/>
        <v>0</v>
      </c>
      <c r="G97" s="229">
        <f>INDEX(阪神!$D$3:$O$182,MATCH($B97&amp;$C97,阪神!$O$3:$O$182,0),4)</f>
        <v>36</v>
      </c>
      <c r="H97" s="230">
        <f>INDEX(阪神!$D$3:$O$182,MATCH($B97&amp;$C97,阪神!$O$3:$O$182,0),5)</f>
        <v>36</v>
      </c>
      <c r="I97" s="228">
        <f t="shared" si="16"/>
        <v>0</v>
      </c>
      <c r="J97" s="231">
        <f t="shared" si="17"/>
        <v>36</v>
      </c>
      <c r="K97" s="232">
        <f t="shared" si="18"/>
        <v>36</v>
      </c>
      <c r="L97" s="228">
        <f t="shared" si="19"/>
        <v>0</v>
      </c>
    </row>
    <row r="98" spans="1:12" x14ac:dyDescent="0.15">
      <c r="A98" s="224" t="s">
        <v>664</v>
      </c>
      <c r="B98" s="224" t="s">
        <v>665</v>
      </c>
      <c r="C98" s="225" t="s">
        <v>366</v>
      </c>
      <c r="D98" s="226">
        <f>INDEX(阪神!$D$3:$O$182,MATCH($B98&amp;$C98,阪神!$O$3:$O$182,0),1)</f>
        <v>0</v>
      </c>
      <c r="E98" s="227">
        <f>INDEX(阪神!$D$3:$O$182,MATCH($B98&amp;$C98,阪神!$O$3:$O$182,0),2)</f>
        <v>0</v>
      </c>
      <c r="F98" s="228">
        <f t="shared" si="15"/>
        <v>0</v>
      </c>
      <c r="G98" s="229">
        <f>INDEX(阪神!$D$3:$O$182,MATCH($B98&amp;$C98,阪神!$O$3:$O$182,0),4)</f>
        <v>75</v>
      </c>
      <c r="H98" s="230">
        <f>INDEX(阪神!$D$3:$O$182,MATCH($B98&amp;$C98,阪神!$O$3:$O$182,0),5)</f>
        <v>75</v>
      </c>
      <c r="I98" s="228">
        <f t="shared" si="16"/>
        <v>0</v>
      </c>
      <c r="J98" s="231">
        <f t="shared" si="17"/>
        <v>75</v>
      </c>
      <c r="K98" s="232">
        <f t="shared" si="18"/>
        <v>75</v>
      </c>
      <c r="L98" s="228">
        <f t="shared" si="19"/>
        <v>0</v>
      </c>
    </row>
    <row r="99" spans="1:12" x14ac:dyDescent="0.15">
      <c r="A99" s="350" t="s">
        <v>666</v>
      </c>
      <c r="B99" s="224" t="s">
        <v>667</v>
      </c>
      <c r="C99" s="224" t="s">
        <v>366</v>
      </c>
      <c r="D99" s="349">
        <f>INDEX(阪神!$D$3:$O$182,MATCH($B99&amp;$C99,阪神!$O$3:$O$182,0),1)</f>
        <v>0</v>
      </c>
      <c r="E99" s="227">
        <f>INDEX(阪神!$D$3:$O$182,MATCH($B99&amp;$C99,阪神!$O$3:$O$182,0),2)</f>
        <v>0</v>
      </c>
      <c r="F99" s="228">
        <f t="shared" si="15"/>
        <v>0</v>
      </c>
      <c r="G99" s="229">
        <f>INDEX(阪神!$D$3:$O$182,MATCH($B99&amp;$C99,阪神!$O$3:$O$182,0),4)</f>
        <v>35</v>
      </c>
      <c r="H99" s="230">
        <f>INDEX(阪神!$D$3:$O$182,MATCH($B99&amp;$C99,阪神!$O$3:$O$182,0),5)</f>
        <v>35</v>
      </c>
      <c r="I99" s="228">
        <f t="shared" si="16"/>
        <v>0</v>
      </c>
      <c r="J99" s="231">
        <f t="shared" si="17"/>
        <v>35</v>
      </c>
      <c r="K99" s="232">
        <f t="shared" si="18"/>
        <v>35</v>
      </c>
      <c r="L99" s="228">
        <f t="shared" si="19"/>
        <v>0</v>
      </c>
    </row>
    <row r="100" spans="1:12" x14ac:dyDescent="0.15">
      <c r="A100" s="224" t="s">
        <v>669</v>
      </c>
      <c r="B100" s="224" t="s">
        <v>670</v>
      </c>
      <c r="C100" s="224" t="s">
        <v>366</v>
      </c>
      <c r="D100" s="349">
        <f>INDEX(阪神!$D$3:$O$182,MATCH($B100&amp;$C100,阪神!$O$3:$O$182,0),1)</f>
        <v>0</v>
      </c>
      <c r="E100" s="227">
        <f>INDEX(阪神!$D$3:$O$182,MATCH($B100&amp;$C100,阪神!$O$3:$O$182,0),2)</f>
        <v>0</v>
      </c>
      <c r="F100" s="228">
        <f t="shared" si="15"/>
        <v>0</v>
      </c>
      <c r="G100" s="229">
        <f>INDEX(阪神!$D$3:$O$182,MATCH($B100&amp;$C100,阪神!$O$3:$O$182,0),4)</f>
        <v>120</v>
      </c>
      <c r="H100" s="230">
        <f>INDEX(阪神!$D$3:$O$182,MATCH($B100&amp;$C100,阪神!$O$3:$O$182,0),5)</f>
        <v>120</v>
      </c>
      <c r="I100" s="228">
        <f t="shared" si="16"/>
        <v>0</v>
      </c>
      <c r="J100" s="231">
        <f t="shared" si="17"/>
        <v>120</v>
      </c>
      <c r="K100" s="232">
        <f t="shared" si="18"/>
        <v>120</v>
      </c>
      <c r="L100" s="228">
        <f t="shared" si="19"/>
        <v>0</v>
      </c>
    </row>
    <row r="101" spans="1:12" x14ac:dyDescent="0.15">
      <c r="A101" s="224" t="s">
        <v>671</v>
      </c>
      <c r="B101" s="224" t="s">
        <v>301</v>
      </c>
      <c r="C101" s="224" t="s">
        <v>366</v>
      </c>
      <c r="D101" s="349">
        <f>INDEX(阪神!$D$3:$O$182,MATCH($B101&amp;$C101,阪神!$O$3:$O$182,0),1)</f>
        <v>19</v>
      </c>
      <c r="E101" s="227">
        <f>INDEX(阪神!$D$3:$O$182,MATCH($B101&amp;$C101,阪神!$O$3:$O$182,0),2)</f>
        <v>0</v>
      </c>
      <c r="F101" s="228">
        <f t="shared" si="15"/>
        <v>19</v>
      </c>
      <c r="G101" s="229">
        <f>INDEX(阪神!$D$3:$O$182,MATCH($B101&amp;$C101,阪神!$O$3:$O$182,0),4)</f>
        <v>0</v>
      </c>
      <c r="H101" s="230">
        <f>INDEX(阪神!$D$3:$O$182,MATCH($B101&amp;$C101,阪神!$O$3:$O$182,0),5)</f>
        <v>0</v>
      </c>
      <c r="I101" s="228">
        <f t="shared" si="16"/>
        <v>0</v>
      </c>
      <c r="J101" s="231">
        <f t="shared" si="17"/>
        <v>19</v>
      </c>
      <c r="K101" s="232">
        <f t="shared" si="18"/>
        <v>0</v>
      </c>
      <c r="L101" s="228">
        <f t="shared" si="19"/>
        <v>19</v>
      </c>
    </row>
    <row r="102" spans="1:12" x14ac:dyDescent="0.15">
      <c r="A102" s="224" t="s">
        <v>677</v>
      </c>
      <c r="B102" s="224" t="s">
        <v>181</v>
      </c>
      <c r="C102" s="224" t="s">
        <v>366</v>
      </c>
      <c r="D102" s="349">
        <f>INDEX(阪神!$D$3:$O$182,MATCH($B102&amp;$C102,阪神!$O$3:$O$182,0),1)</f>
        <v>9</v>
      </c>
      <c r="E102" s="227">
        <f>INDEX(阪神!$D$3:$O$182,MATCH($B102&amp;$C102,阪神!$O$3:$O$182,0),2)</f>
        <v>8</v>
      </c>
      <c r="F102" s="228">
        <f t="shared" si="15"/>
        <v>1</v>
      </c>
      <c r="G102" s="229">
        <f>INDEX(阪神!$D$3:$O$182,MATCH($B102&amp;$C102,阪神!$O$3:$O$182,0),4)</f>
        <v>10</v>
      </c>
      <c r="H102" s="230">
        <f>INDEX(阪神!$D$3:$O$182,MATCH($B102&amp;$C102,阪神!$O$3:$O$182,0),5)</f>
        <v>3</v>
      </c>
      <c r="I102" s="228">
        <f t="shared" si="16"/>
        <v>7</v>
      </c>
      <c r="J102" s="231">
        <f t="shared" si="17"/>
        <v>19</v>
      </c>
      <c r="K102" s="232">
        <f t="shared" si="18"/>
        <v>11</v>
      </c>
      <c r="L102" s="228">
        <f t="shared" si="19"/>
        <v>8</v>
      </c>
    </row>
    <row r="103" spans="1:12" x14ac:dyDescent="0.15">
      <c r="A103" s="224" t="s">
        <v>631</v>
      </c>
      <c r="B103" s="224" t="s">
        <v>76</v>
      </c>
      <c r="C103" s="224" t="s">
        <v>554</v>
      </c>
      <c r="D103" s="349">
        <f>INDEX(阪神!$D$3:$O$182,MATCH($B103&amp;$C103,阪神!$O$3:$O$182,0),1)</f>
        <v>77</v>
      </c>
      <c r="E103" s="227">
        <f>INDEX(阪神!$D$3:$O$182,MATCH($B103&amp;$C103,阪神!$O$3:$O$182,0),2)</f>
        <v>40</v>
      </c>
      <c r="F103" s="228">
        <f t="shared" si="15"/>
        <v>37</v>
      </c>
      <c r="G103" s="229">
        <f>INDEX(阪神!$D$3:$O$182,MATCH($B103&amp;$C103,阪神!$O$3:$O$182,0),4)</f>
        <v>0</v>
      </c>
      <c r="H103" s="230">
        <f>INDEX(阪神!$D$3:$O$182,MATCH($B103&amp;$C103,阪神!$O$3:$O$182,0),5)</f>
        <v>0</v>
      </c>
      <c r="I103" s="228">
        <f t="shared" si="16"/>
        <v>0</v>
      </c>
      <c r="J103" s="231">
        <f t="shared" ref="J103:J106" si="20">D103+G103</f>
        <v>77</v>
      </c>
      <c r="K103" s="232">
        <f t="shared" ref="K103:K106" si="21">E103+H103</f>
        <v>40</v>
      </c>
      <c r="L103" s="228">
        <f t="shared" ref="L103:L106" si="22">J103-K103</f>
        <v>37</v>
      </c>
    </row>
    <row r="104" spans="1:12" x14ac:dyDescent="0.15">
      <c r="A104" s="224" t="s">
        <v>655</v>
      </c>
      <c r="B104" s="224" t="s">
        <v>85</v>
      </c>
      <c r="C104" s="224" t="s">
        <v>554</v>
      </c>
      <c r="D104" s="349">
        <f>INDEX(阪神!$D$3:$O$182,MATCH($B104&amp;$C104,阪神!$O$3:$O$182,0),1)</f>
        <v>20</v>
      </c>
      <c r="E104" s="227">
        <f>INDEX(阪神!$D$3:$O$182,MATCH($B104&amp;$C104,阪神!$O$3:$O$182,0),2)</f>
        <v>0</v>
      </c>
      <c r="F104" s="228">
        <f t="shared" si="15"/>
        <v>20</v>
      </c>
      <c r="G104" s="229">
        <f>INDEX(阪神!$D$3:$O$182,MATCH($B104&amp;$C104,阪神!$O$3:$O$182,0),4)</f>
        <v>0</v>
      </c>
      <c r="H104" s="230">
        <f>INDEX(阪神!$D$3:$O$182,MATCH($B104&amp;$C104,阪神!$O$3:$O$182,0),5)</f>
        <v>0</v>
      </c>
      <c r="I104" s="228">
        <f t="shared" si="16"/>
        <v>0</v>
      </c>
      <c r="J104" s="231">
        <f t="shared" si="20"/>
        <v>20</v>
      </c>
      <c r="K104" s="232">
        <f t="shared" si="21"/>
        <v>0</v>
      </c>
      <c r="L104" s="228">
        <f t="shared" si="22"/>
        <v>20</v>
      </c>
    </row>
    <row r="105" spans="1:12" x14ac:dyDescent="0.15">
      <c r="A105" s="224" t="s">
        <v>689</v>
      </c>
      <c r="B105" s="224" t="s">
        <v>185</v>
      </c>
      <c r="C105" s="224" t="s">
        <v>554</v>
      </c>
      <c r="D105" s="349">
        <f>INDEX(阪神!$D$3:$O$182,MATCH($B105&amp;$C105,阪神!$O$3:$O$182,0),1)</f>
        <v>0</v>
      </c>
      <c r="E105" s="227">
        <f>INDEX(阪神!$D$3:$O$182,MATCH($B105&amp;$C105,阪神!$O$3:$O$182,0),2)</f>
        <v>0</v>
      </c>
      <c r="F105" s="228">
        <f t="shared" si="15"/>
        <v>0</v>
      </c>
      <c r="G105" s="229">
        <f>INDEX(阪神!$D$3:$O$182,MATCH($B105&amp;$C105,阪神!$O$3:$O$182,0),4)</f>
        <v>0</v>
      </c>
      <c r="H105" s="230">
        <f>INDEX(阪神!$D$3:$O$182,MATCH($B105&amp;$C105,阪神!$O$3:$O$182,0),5)</f>
        <v>0</v>
      </c>
      <c r="I105" s="228">
        <f t="shared" si="16"/>
        <v>0</v>
      </c>
      <c r="J105" s="231">
        <f t="shared" si="20"/>
        <v>0</v>
      </c>
      <c r="K105" s="232">
        <f t="shared" si="21"/>
        <v>0</v>
      </c>
      <c r="L105" s="228">
        <f t="shared" si="22"/>
        <v>0</v>
      </c>
    </row>
    <row r="106" spans="1:12" x14ac:dyDescent="0.15">
      <c r="A106" s="254" t="s">
        <v>619</v>
      </c>
      <c r="B106" s="254" t="s">
        <v>75</v>
      </c>
      <c r="C106" s="254" t="s">
        <v>555</v>
      </c>
      <c r="D106" s="357">
        <f>INDEX(阪神!$D$3:$O$182,MATCH($B106&amp;$C106,阪神!$O$3:$O$182,0),1)</f>
        <v>43</v>
      </c>
      <c r="E106" s="256">
        <f>INDEX(阪神!$D$3:$O$182,MATCH($B106&amp;$C106,阪神!$O$3:$O$182,0),2)</f>
        <v>43</v>
      </c>
      <c r="F106" s="358">
        <f t="shared" si="15"/>
        <v>0</v>
      </c>
      <c r="G106" s="359">
        <f>INDEX(阪神!$D$3:$O$182,MATCH($B106&amp;$C106,阪神!$O$3:$O$182,0),4)</f>
        <v>0</v>
      </c>
      <c r="H106" s="360">
        <f>INDEX(阪神!$D$3:$O$182,MATCH($B106&amp;$C106,阪神!$O$3:$O$182,0),5)</f>
        <v>0</v>
      </c>
      <c r="I106" s="358">
        <f t="shared" si="16"/>
        <v>0</v>
      </c>
      <c r="J106" s="361">
        <f t="shared" si="20"/>
        <v>43</v>
      </c>
      <c r="K106" s="362">
        <f t="shared" si="21"/>
        <v>43</v>
      </c>
      <c r="L106" s="358">
        <f t="shared" si="22"/>
        <v>0</v>
      </c>
    </row>
    <row r="108" spans="1:12" x14ac:dyDescent="0.15">
      <c r="C108" s="332" t="s">
        <v>203</v>
      </c>
    </row>
    <row r="109" spans="1:12" x14ac:dyDescent="0.15">
      <c r="C109" s="426" t="s">
        <v>131</v>
      </c>
      <c r="D109" s="421" t="s">
        <v>137</v>
      </c>
      <c r="E109" s="421"/>
      <c r="F109" s="421"/>
      <c r="G109" s="422" t="s">
        <v>138</v>
      </c>
      <c r="H109" s="422"/>
      <c r="I109" s="422"/>
      <c r="J109" s="423" t="s">
        <v>139</v>
      </c>
      <c r="K109" s="424"/>
      <c r="L109" s="425"/>
    </row>
    <row r="110" spans="1:12" x14ac:dyDescent="0.15">
      <c r="C110" s="426"/>
      <c r="D110" s="335" t="s">
        <v>136</v>
      </c>
      <c r="E110" s="336" t="s">
        <v>846</v>
      </c>
      <c r="F110" s="337" t="s">
        <v>847</v>
      </c>
      <c r="G110" s="338" t="s">
        <v>136</v>
      </c>
      <c r="H110" s="339" t="s">
        <v>846</v>
      </c>
      <c r="I110" s="337" t="s">
        <v>847</v>
      </c>
      <c r="J110" s="393" t="s">
        <v>136</v>
      </c>
      <c r="K110" s="394" t="s">
        <v>846</v>
      </c>
      <c r="L110" s="337" t="s">
        <v>847</v>
      </c>
    </row>
    <row r="111" spans="1:12" x14ac:dyDescent="0.15">
      <c r="C111" s="267" t="s">
        <v>132</v>
      </c>
      <c r="D111" s="363">
        <f t="shared" ref="D111:D116" si="23">SUMIF($C$3:$C$106,C111,$D$3:$D$106)</f>
        <v>2473</v>
      </c>
      <c r="E111" s="364">
        <f t="shared" ref="E111:E116" si="24">SUMIF($C$3:$C$106,C111,$E$3:$E$106)</f>
        <v>2321</v>
      </c>
      <c r="F111" s="365">
        <f t="shared" ref="F111:F117" si="25">D111-E111</f>
        <v>152</v>
      </c>
      <c r="G111" s="366">
        <f t="shared" ref="G111:G116" si="26">SUMIF($C$3:$C$106,C111,$G$3:$G$106)</f>
        <v>0</v>
      </c>
      <c r="H111" s="367">
        <f t="shared" ref="H111:H116" si="27">SUMIF($C$3:$C$106,C111,$H$3:$H$106)</f>
        <v>0</v>
      </c>
      <c r="I111" s="365">
        <f t="shared" ref="I111:I117" si="28">G111-H111</f>
        <v>0</v>
      </c>
      <c r="J111" s="368">
        <f t="shared" ref="J111:J116" si="29">D111+G111</f>
        <v>2473</v>
      </c>
      <c r="K111" s="369">
        <f t="shared" ref="K111:K116" si="30">E111+H111</f>
        <v>2321</v>
      </c>
      <c r="L111" s="365">
        <f t="shared" ref="L111:L117" si="31">J111-K111</f>
        <v>152</v>
      </c>
    </row>
    <row r="112" spans="1:12" x14ac:dyDescent="0.15">
      <c r="C112" s="225" t="s">
        <v>133</v>
      </c>
      <c r="D112" s="370">
        <f t="shared" si="23"/>
        <v>2839</v>
      </c>
      <c r="E112" s="371">
        <f t="shared" si="24"/>
        <v>2601</v>
      </c>
      <c r="F112" s="228">
        <f t="shared" si="25"/>
        <v>238</v>
      </c>
      <c r="G112" s="372">
        <f t="shared" si="26"/>
        <v>0</v>
      </c>
      <c r="H112" s="373">
        <f t="shared" si="27"/>
        <v>0</v>
      </c>
      <c r="I112" s="228">
        <f t="shared" si="28"/>
        <v>0</v>
      </c>
      <c r="J112" s="374">
        <f t="shared" si="29"/>
        <v>2839</v>
      </c>
      <c r="K112" s="375">
        <f t="shared" si="30"/>
        <v>2601</v>
      </c>
      <c r="L112" s="228">
        <f t="shared" si="31"/>
        <v>238</v>
      </c>
    </row>
    <row r="113" spans="3:12" x14ac:dyDescent="0.15">
      <c r="C113" s="225" t="s">
        <v>142</v>
      </c>
      <c r="D113" s="370">
        <f t="shared" si="23"/>
        <v>1086</v>
      </c>
      <c r="E113" s="371">
        <f t="shared" si="24"/>
        <v>980</v>
      </c>
      <c r="F113" s="228">
        <f t="shared" si="25"/>
        <v>106</v>
      </c>
      <c r="G113" s="372">
        <f t="shared" si="26"/>
        <v>367</v>
      </c>
      <c r="H113" s="373">
        <f t="shared" si="27"/>
        <v>303</v>
      </c>
      <c r="I113" s="228">
        <f t="shared" si="28"/>
        <v>64</v>
      </c>
      <c r="J113" s="374">
        <f t="shared" si="29"/>
        <v>1453</v>
      </c>
      <c r="K113" s="375">
        <f t="shared" si="30"/>
        <v>1283</v>
      </c>
      <c r="L113" s="228">
        <f t="shared" si="31"/>
        <v>170</v>
      </c>
    </row>
    <row r="114" spans="3:12" x14ac:dyDescent="0.15">
      <c r="C114" s="225" t="s">
        <v>134</v>
      </c>
      <c r="D114" s="370">
        <f t="shared" si="23"/>
        <v>437</v>
      </c>
      <c r="E114" s="371">
        <f t="shared" si="24"/>
        <v>393</v>
      </c>
      <c r="F114" s="228">
        <f t="shared" si="25"/>
        <v>44</v>
      </c>
      <c r="G114" s="372">
        <f t="shared" si="26"/>
        <v>1703</v>
      </c>
      <c r="H114" s="373">
        <f t="shared" si="27"/>
        <v>1558</v>
      </c>
      <c r="I114" s="228">
        <f t="shared" si="28"/>
        <v>145</v>
      </c>
      <c r="J114" s="374">
        <f t="shared" si="29"/>
        <v>2140</v>
      </c>
      <c r="K114" s="375">
        <f t="shared" si="30"/>
        <v>1951</v>
      </c>
      <c r="L114" s="228">
        <f t="shared" si="31"/>
        <v>189</v>
      </c>
    </row>
    <row r="115" spans="3:12" x14ac:dyDescent="0.15">
      <c r="C115" s="225" t="s">
        <v>141</v>
      </c>
      <c r="D115" s="370">
        <f t="shared" si="23"/>
        <v>97</v>
      </c>
      <c r="E115" s="371">
        <f t="shared" si="24"/>
        <v>40</v>
      </c>
      <c r="F115" s="228">
        <f t="shared" si="25"/>
        <v>57</v>
      </c>
      <c r="G115" s="372">
        <f t="shared" si="26"/>
        <v>0</v>
      </c>
      <c r="H115" s="373">
        <f t="shared" si="27"/>
        <v>0</v>
      </c>
      <c r="I115" s="228">
        <f t="shared" si="28"/>
        <v>0</v>
      </c>
      <c r="J115" s="374">
        <f t="shared" si="29"/>
        <v>97</v>
      </c>
      <c r="K115" s="375">
        <f t="shared" si="30"/>
        <v>40</v>
      </c>
      <c r="L115" s="228">
        <f t="shared" si="31"/>
        <v>57</v>
      </c>
    </row>
    <row r="116" spans="3:12" ht="19.5" thickBot="1" x14ac:dyDescent="0.2">
      <c r="C116" s="376" t="s">
        <v>135</v>
      </c>
      <c r="D116" s="377">
        <f t="shared" si="23"/>
        <v>43</v>
      </c>
      <c r="E116" s="378">
        <f t="shared" si="24"/>
        <v>43</v>
      </c>
      <c r="F116" s="379">
        <f t="shared" si="25"/>
        <v>0</v>
      </c>
      <c r="G116" s="380">
        <f t="shared" si="26"/>
        <v>0</v>
      </c>
      <c r="H116" s="381">
        <f t="shared" si="27"/>
        <v>0</v>
      </c>
      <c r="I116" s="379">
        <f t="shared" si="28"/>
        <v>0</v>
      </c>
      <c r="J116" s="382">
        <f t="shared" si="29"/>
        <v>43</v>
      </c>
      <c r="K116" s="383">
        <f t="shared" si="30"/>
        <v>43</v>
      </c>
      <c r="L116" s="379">
        <f t="shared" si="31"/>
        <v>0</v>
      </c>
    </row>
    <row r="117" spans="3:12" ht="19.5" thickTop="1" x14ac:dyDescent="0.15">
      <c r="C117" s="384" t="s">
        <v>204</v>
      </c>
      <c r="D117" s="385">
        <f>SUM(D111:D116)</f>
        <v>6975</v>
      </c>
      <c r="E117" s="386">
        <f>SUM(E111:E116)</f>
        <v>6378</v>
      </c>
      <c r="F117" s="387">
        <f t="shared" si="25"/>
        <v>597</v>
      </c>
      <c r="G117" s="388">
        <f>SUM(G111:G116)</f>
        <v>2070</v>
      </c>
      <c r="H117" s="389">
        <f>SUM(H111:H116)</f>
        <v>1861</v>
      </c>
      <c r="I117" s="387">
        <f t="shared" si="28"/>
        <v>209</v>
      </c>
      <c r="J117" s="390">
        <f>SUM(J111:J116)</f>
        <v>9045</v>
      </c>
      <c r="K117" s="391">
        <f>SUM(K111:K116)</f>
        <v>8239</v>
      </c>
      <c r="L117" s="387">
        <f t="shared" si="31"/>
        <v>806</v>
      </c>
    </row>
  </sheetData>
  <autoFilter ref="A2:L106" xr:uid="{11EF543B-8C04-4D83-9CB4-2625A460D1B8}"/>
  <mergeCells count="7">
    <mergeCell ref="D1:F1"/>
    <mergeCell ref="G1:I1"/>
    <mergeCell ref="J1:L1"/>
    <mergeCell ref="C109:C110"/>
    <mergeCell ref="D109:F109"/>
    <mergeCell ref="G109:I109"/>
    <mergeCell ref="J109:L109"/>
  </mergeCells>
  <phoneticPr fontId="1"/>
  <pageMargins left="0.70866141732283472" right="0.70866141732283472" top="0.74803149606299213" bottom="0.74803149606299213" header="0.31496062992125984" footer="0.31496062992125984"/>
  <pageSetup paperSize="9" scale="63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1442F-3024-4E98-9198-63B43FB505D6}">
  <sheetPr>
    <tabColor rgb="FFFFFF00"/>
    <pageSetUpPr fitToPage="1"/>
  </sheetPr>
  <dimension ref="A1:L89"/>
  <sheetViews>
    <sheetView showGridLines="0" view="pageBreakPreview" zoomScale="85" zoomScaleNormal="85" zoomScaleSheetLayoutView="85" workbookViewId="0">
      <pane ySplit="3" topLeftCell="A4" activePane="bottomLeft" state="frozen"/>
      <selection activeCell="M1" sqref="M1:N1048576"/>
      <selection pane="bottomLeft" activeCell="A3" sqref="A3"/>
    </sheetView>
  </sheetViews>
  <sheetFormatPr defaultRowHeight="18.75" x14ac:dyDescent="0.15"/>
  <cols>
    <col min="1" max="1" width="9.75" style="1" customWidth="1"/>
    <col min="2" max="2" width="37.25" style="1" customWidth="1"/>
    <col min="3" max="3" width="14.375" style="1" customWidth="1"/>
    <col min="4" max="12" width="8.875" style="1" customWidth="1"/>
    <col min="13" max="16384" width="9" style="1"/>
  </cols>
  <sheetData>
    <row r="1" spans="1:12" x14ac:dyDescent="0.15">
      <c r="A1" s="259" t="s">
        <v>208</v>
      </c>
      <c r="B1" s="259"/>
      <c r="C1" s="259"/>
      <c r="D1" s="417" t="s">
        <v>137</v>
      </c>
      <c r="E1" s="417"/>
      <c r="F1" s="417"/>
      <c r="G1" s="415" t="s">
        <v>138</v>
      </c>
      <c r="H1" s="415"/>
      <c r="I1" s="415"/>
      <c r="J1" s="416" t="s">
        <v>139</v>
      </c>
      <c r="K1" s="416"/>
      <c r="L1" s="416"/>
    </row>
    <row r="2" spans="1:12" x14ac:dyDescent="0.15">
      <c r="A2" s="260" t="s">
        <v>129</v>
      </c>
      <c r="B2" s="23" t="s">
        <v>130</v>
      </c>
      <c r="C2" s="52" t="s">
        <v>131</v>
      </c>
      <c r="D2" s="261" t="s">
        <v>136</v>
      </c>
      <c r="E2" s="262" t="s">
        <v>846</v>
      </c>
      <c r="F2" s="265" t="s">
        <v>847</v>
      </c>
      <c r="G2" s="6" t="s">
        <v>136</v>
      </c>
      <c r="H2" s="7" t="s">
        <v>846</v>
      </c>
      <c r="I2" s="265" t="s">
        <v>847</v>
      </c>
      <c r="J2" s="263" t="s">
        <v>136</v>
      </c>
      <c r="K2" s="264" t="s">
        <v>846</v>
      </c>
      <c r="L2" s="265" t="s">
        <v>847</v>
      </c>
    </row>
    <row r="3" spans="1:12" x14ac:dyDescent="0.15">
      <c r="A3" s="433" t="s">
        <v>567</v>
      </c>
      <c r="B3" s="24" t="s">
        <v>66</v>
      </c>
      <c r="C3" s="24" t="s">
        <v>360</v>
      </c>
      <c r="D3" s="239">
        <f>INDEX(阪神!$D$3:$O$182,MATCH($B3&amp;$C3,阪神!$O$3:$O$182,0),1)</f>
        <v>7</v>
      </c>
      <c r="E3" s="55">
        <f>INDEX(阪神!$D$3:$O$182,MATCH($B3&amp;$C3,阪神!$O$3:$O$182,0),2)</f>
        <v>6</v>
      </c>
      <c r="F3" s="10">
        <f t="shared" ref="F3:F33" si="0">D3-E3</f>
        <v>1</v>
      </c>
      <c r="G3" s="345">
        <f>INDEX(阪神!$D$3:$O$182,MATCH($B3&amp;$C3,阪神!$O$3:$O$182,0),4)</f>
        <v>0</v>
      </c>
      <c r="H3" s="346">
        <f>INDEX(阪神!$D$3:$O$182,MATCH($B3&amp;$C3,阪神!$O$3:$O$182,0),5)</f>
        <v>0</v>
      </c>
      <c r="I3" s="10">
        <f t="shared" ref="I3:I33" si="1">G3-H3</f>
        <v>0</v>
      </c>
      <c r="J3" s="56">
        <f t="shared" ref="J3:J33" si="2">D3+G3</f>
        <v>7</v>
      </c>
      <c r="K3" s="57">
        <f t="shared" ref="K3:K33" si="3">E3+H3</f>
        <v>6</v>
      </c>
      <c r="L3" s="10">
        <f t="shared" ref="L3:L33" si="4">J3-K3</f>
        <v>1</v>
      </c>
    </row>
    <row r="4" spans="1:12" x14ac:dyDescent="0.15">
      <c r="A4" s="25" t="s">
        <v>578</v>
      </c>
      <c r="B4" s="25" t="s">
        <v>281</v>
      </c>
      <c r="C4" s="25" t="s">
        <v>360</v>
      </c>
      <c r="D4" s="11">
        <f>INDEX(阪神!$D$3:$O$182,MATCH($B4&amp;$C4,阪神!$O$3:$O$182,0),1)</f>
        <v>8</v>
      </c>
      <c r="E4" s="12">
        <f>INDEX(阪神!$D$3:$O$182,MATCH($B4&amp;$C4,阪神!$O$3:$O$182,0),2)</f>
        <v>8</v>
      </c>
      <c r="F4" s="13">
        <f t="shared" si="0"/>
        <v>0</v>
      </c>
      <c r="G4" s="19">
        <f>INDEX(阪神!$D$3:$O$182,MATCH($B4&amp;$C4,阪神!$O$3:$O$182,0),4)</f>
        <v>0</v>
      </c>
      <c r="H4" s="20">
        <f>INDEX(阪神!$D$3:$O$182,MATCH($B4&amp;$C4,阪神!$O$3:$O$182,0),5)</f>
        <v>0</v>
      </c>
      <c r="I4" s="13">
        <f t="shared" si="1"/>
        <v>0</v>
      </c>
      <c r="J4" s="58">
        <f t="shared" si="2"/>
        <v>8</v>
      </c>
      <c r="K4" s="59">
        <f t="shared" si="3"/>
        <v>8</v>
      </c>
      <c r="L4" s="13">
        <f t="shared" si="4"/>
        <v>0</v>
      </c>
    </row>
    <row r="5" spans="1:12" x14ac:dyDescent="0.15">
      <c r="A5" s="25" t="s">
        <v>582</v>
      </c>
      <c r="B5" s="25" t="s">
        <v>69</v>
      </c>
      <c r="C5" s="25" t="s">
        <v>360</v>
      </c>
      <c r="D5" s="11">
        <f>INDEX(阪神!$D$3:$O$182,MATCH($B5&amp;$C5,阪神!$O$3:$O$182,0),1)</f>
        <v>8</v>
      </c>
      <c r="E5" s="12">
        <f>INDEX(阪神!$D$3:$O$182,MATCH($B5&amp;$C5,阪神!$O$3:$O$182,0),2)</f>
        <v>8</v>
      </c>
      <c r="F5" s="13">
        <f t="shared" si="0"/>
        <v>0</v>
      </c>
      <c r="G5" s="19">
        <f>INDEX(阪神!$D$3:$O$182,MATCH($B5&amp;$C5,阪神!$O$3:$O$182,0),4)</f>
        <v>0</v>
      </c>
      <c r="H5" s="20">
        <f>INDEX(阪神!$D$3:$O$182,MATCH($B5&amp;$C5,阪神!$O$3:$O$182,0),5)</f>
        <v>0</v>
      </c>
      <c r="I5" s="13">
        <f t="shared" si="1"/>
        <v>0</v>
      </c>
      <c r="J5" s="58">
        <f t="shared" si="2"/>
        <v>8</v>
      </c>
      <c r="K5" s="59">
        <f t="shared" si="3"/>
        <v>8</v>
      </c>
      <c r="L5" s="13">
        <f t="shared" si="4"/>
        <v>0</v>
      </c>
    </row>
    <row r="6" spans="1:12" x14ac:dyDescent="0.15">
      <c r="A6" s="25" t="s">
        <v>583</v>
      </c>
      <c r="B6" s="25" t="s">
        <v>70</v>
      </c>
      <c r="C6" s="25" t="s">
        <v>360</v>
      </c>
      <c r="D6" s="11">
        <f>INDEX(阪神!$D$3:$O$182,MATCH($B6&amp;$C6,阪神!$O$3:$O$182,0),1)</f>
        <v>68</v>
      </c>
      <c r="E6" s="12">
        <f>INDEX(阪神!$D$3:$O$182,MATCH($B6&amp;$C6,阪神!$O$3:$O$182,0),2)</f>
        <v>66</v>
      </c>
      <c r="F6" s="13">
        <f t="shared" si="0"/>
        <v>2</v>
      </c>
      <c r="G6" s="19">
        <f>INDEX(阪神!$D$3:$O$182,MATCH($B6&amp;$C6,阪神!$O$3:$O$182,0),4)</f>
        <v>0</v>
      </c>
      <c r="H6" s="20">
        <f>INDEX(阪神!$D$3:$O$182,MATCH($B6&amp;$C6,阪神!$O$3:$O$182,0),5)</f>
        <v>0</v>
      </c>
      <c r="I6" s="13">
        <f t="shared" si="1"/>
        <v>0</v>
      </c>
      <c r="J6" s="58">
        <f t="shared" si="2"/>
        <v>68</v>
      </c>
      <c r="K6" s="59">
        <f t="shared" si="3"/>
        <v>66</v>
      </c>
      <c r="L6" s="13">
        <f t="shared" si="4"/>
        <v>2</v>
      </c>
    </row>
    <row r="7" spans="1:12" x14ac:dyDescent="0.15">
      <c r="A7" s="25" t="s">
        <v>585</v>
      </c>
      <c r="B7" s="25" t="s">
        <v>71</v>
      </c>
      <c r="C7" s="25" t="s">
        <v>360</v>
      </c>
      <c r="D7" s="11">
        <f>INDEX(阪神!$D$3:$O$182,MATCH($B7&amp;$C7,阪神!$O$3:$O$182,0),1)</f>
        <v>88</v>
      </c>
      <c r="E7" s="12">
        <f>INDEX(阪神!$D$3:$O$182,MATCH($B7&amp;$C7,阪神!$O$3:$O$182,0),2)</f>
        <v>87</v>
      </c>
      <c r="F7" s="13">
        <f t="shared" si="0"/>
        <v>1</v>
      </c>
      <c r="G7" s="19">
        <f>INDEX(阪神!$D$3:$O$182,MATCH($B7&amp;$C7,阪神!$O$3:$O$182,0),4)</f>
        <v>0</v>
      </c>
      <c r="H7" s="20">
        <f>INDEX(阪神!$D$3:$O$182,MATCH($B7&amp;$C7,阪神!$O$3:$O$182,0),5)</f>
        <v>0</v>
      </c>
      <c r="I7" s="13">
        <f t="shared" si="1"/>
        <v>0</v>
      </c>
      <c r="J7" s="58">
        <f t="shared" si="2"/>
        <v>88</v>
      </c>
      <c r="K7" s="59">
        <f t="shared" si="3"/>
        <v>87</v>
      </c>
      <c r="L7" s="13">
        <f t="shared" si="4"/>
        <v>1</v>
      </c>
    </row>
    <row r="8" spans="1:12" x14ac:dyDescent="0.15">
      <c r="A8" s="25" t="s">
        <v>593</v>
      </c>
      <c r="B8" s="25" t="s">
        <v>594</v>
      </c>
      <c r="C8" s="25" t="s">
        <v>360</v>
      </c>
      <c r="D8" s="11">
        <f>INDEX(阪神!$D$3:$O$182,MATCH($B8&amp;$C8,阪神!$O$3:$O$182,0),1)</f>
        <v>4</v>
      </c>
      <c r="E8" s="12">
        <f>INDEX(阪神!$D$3:$O$182,MATCH($B8&amp;$C8,阪神!$O$3:$O$182,0),2)</f>
        <v>4</v>
      </c>
      <c r="F8" s="13">
        <f t="shared" si="0"/>
        <v>0</v>
      </c>
      <c r="G8" s="19">
        <f>INDEX(阪神!$D$3:$O$182,MATCH($B8&amp;$C8,阪神!$O$3:$O$182,0),4)</f>
        <v>0</v>
      </c>
      <c r="H8" s="20">
        <f>INDEX(阪神!$D$3:$O$182,MATCH($B8&amp;$C8,阪神!$O$3:$O$182,0),5)</f>
        <v>0</v>
      </c>
      <c r="I8" s="13">
        <f t="shared" si="1"/>
        <v>0</v>
      </c>
      <c r="J8" s="58">
        <f t="shared" si="2"/>
        <v>4</v>
      </c>
      <c r="K8" s="59">
        <f t="shared" si="3"/>
        <v>4</v>
      </c>
      <c r="L8" s="13">
        <f t="shared" si="4"/>
        <v>0</v>
      </c>
    </row>
    <row r="9" spans="1:12" x14ac:dyDescent="0.15">
      <c r="A9" s="25" t="s">
        <v>559</v>
      </c>
      <c r="B9" s="25" t="s">
        <v>560</v>
      </c>
      <c r="C9" s="25" t="s">
        <v>367</v>
      </c>
      <c r="D9" s="11">
        <f>INDEX(阪神!$D$3:$O$182,MATCH($B9&amp;$C9,阪神!$O$3:$O$182,0),1)</f>
        <v>55</v>
      </c>
      <c r="E9" s="12">
        <f>INDEX(阪神!$D$3:$O$182,MATCH($B9&amp;$C9,阪神!$O$3:$O$182,0),2)</f>
        <v>46</v>
      </c>
      <c r="F9" s="13">
        <f t="shared" si="0"/>
        <v>9</v>
      </c>
      <c r="G9" s="19">
        <f>INDEX(阪神!$D$3:$O$182,MATCH($B9&amp;$C9,阪神!$O$3:$O$182,0),4)</f>
        <v>0</v>
      </c>
      <c r="H9" s="20">
        <f>INDEX(阪神!$D$3:$O$182,MATCH($B9&amp;$C9,阪神!$O$3:$O$182,0),5)</f>
        <v>0</v>
      </c>
      <c r="I9" s="13">
        <f t="shared" si="1"/>
        <v>0</v>
      </c>
      <c r="J9" s="58">
        <f t="shared" si="2"/>
        <v>55</v>
      </c>
      <c r="K9" s="59">
        <f t="shared" si="3"/>
        <v>46</v>
      </c>
      <c r="L9" s="13">
        <f t="shared" si="4"/>
        <v>9</v>
      </c>
    </row>
    <row r="10" spans="1:12" x14ac:dyDescent="0.15">
      <c r="A10" s="25" t="s">
        <v>565</v>
      </c>
      <c r="B10" s="25" t="s">
        <v>64</v>
      </c>
      <c r="C10" s="25" t="s">
        <v>367</v>
      </c>
      <c r="D10" s="11">
        <f>INDEX(阪神!$D$3:$O$182,MATCH($B10&amp;$C10,阪神!$O$3:$O$182,0),1)</f>
        <v>100</v>
      </c>
      <c r="E10" s="12">
        <f>INDEX(阪神!$D$3:$O$182,MATCH($B10&amp;$C10,阪神!$O$3:$O$182,0),2)</f>
        <v>100</v>
      </c>
      <c r="F10" s="13">
        <f t="shared" si="0"/>
        <v>0</v>
      </c>
      <c r="G10" s="19">
        <f>INDEX(阪神!$D$3:$O$182,MATCH($B10&amp;$C10,阪神!$O$3:$O$182,0),4)</f>
        <v>0</v>
      </c>
      <c r="H10" s="20">
        <f>INDEX(阪神!$D$3:$O$182,MATCH($B10&amp;$C10,阪神!$O$3:$O$182,0),5)</f>
        <v>0</v>
      </c>
      <c r="I10" s="13">
        <f t="shared" si="1"/>
        <v>0</v>
      </c>
      <c r="J10" s="58">
        <f t="shared" si="2"/>
        <v>100</v>
      </c>
      <c r="K10" s="59">
        <f t="shared" si="3"/>
        <v>100</v>
      </c>
      <c r="L10" s="13">
        <f t="shared" si="4"/>
        <v>0</v>
      </c>
    </row>
    <row r="11" spans="1:12" x14ac:dyDescent="0.15">
      <c r="A11" s="25" t="s">
        <v>567</v>
      </c>
      <c r="B11" s="25" t="s">
        <v>66</v>
      </c>
      <c r="C11" s="25" t="s">
        <v>367</v>
      </c>
      <c r="D11" s="11">
        <f>INDEX(阪神!$D$3:$O$182,MATCH($B11&amp;$C11,阪神!$O$3:$O$182,0),1)</f>
        <v>243</v>
      </c>
      <c r="E11" s="12">
        <f>INDEX(阪神!$D$3:$O$182,MATCH($B11&amp;$C11,阪神!$O$3:$O$182,0),2)</f>
        <v>236</v>
      </c>
      <c r="F11" s="13">
        <f t="shared" si="0"/>
        <v>7</v>
      </c>
      <c r="G11" s="19">
        <f>INDEX(阪神!$D$3:$O$182,MATCH($B11&amp;$C11,阪神!$O$3:$O$182,0),4)</f>
        <v>0</v>
      </c>
      <c r="H11" s="20">
        <f>INDEX(阪神!$D$3:$O$182,MATCH($B11&amp;$C11,阪神!$O$3:$O$182,0),5)</f>
        <v>0</v>
      </c>
      <c r="I11" s="13">
        <f t="shared" si="1"/>
        <v>0</v>
      </c>
      <c r="J11" s="58">
        <f t="shared" si="2"/>
        <v>243</v>
      </c>
      <c r="K11" s="59">
        <f t="shared" si="3"/>
        <v>236</v>
      </c>
      <c r="L11" s="13">
        <f t="shared" si="4"/>
        <v>7</v>
      </c>
    </row>
    <row r="12" spans="1:12" x14ac:dyDescent="0.15">
      <c r="A12" s="25" t="s">
        <v>570</v>
      </c>
      <c r="B12" s="25" t="s">
        <v>571</v>
      </c>
      <c r="C12" s="25" t="s">
        <v>367</v>
      </c>
      <c r="D12" s="11">
        <f>INDEX(阪神!$D$3:$O$182,MATCH($B12&amp;$C12,阪神!$O$3:$O$182,0),1)</f>
        <v>199</v>
      </c>
      <c r="E12" s="12">
        <f>INDEX(阪神!$D$3:$O$182,MATCH($B12&amp;$C12,阪神!$O$3:$O$182,0),2)</f>
        <v>165</v>
      </c>
      <c r="F12" s="13">
        <f t="shared" si="0"/>
        <v>34</v>
      </c>
      <c r="G12" s="19">
        <f>INDEX(阪神!$D$3:$O$182,MATCH($B12&amp;$C12,阪神!$O$3:$O$182,0),4)</f>
        <v>0</v>
      </c>
      <c r="H12" s="20">
        <f>INDEX(阪神!$D$3:$O$182,MATCH($B12&amp;$C12,阪神!$O$3:$O$182,0),5)</f>
        <v>0</v>
      </c>
      <c r="I12" s="13">
        <f t="shared" si="1"/>
        <v>0</v>
      </c>
      <c r="J12" s="58">
        <f t="shared" si="2"/>
        <v>199</v>
      </c>
      <c r="K12" s="59">
        <f t="shared" si="3"/>
        <v>165</v>
      </c>
      <c r="L12" s="13">
        <f t="shared" si="4"/>
        <v>34</v>
      </c>
    </row>
    <row r="13" spans="1:12" x14ac:dyDescent="0.15">
      <c r="A13" s="25" t="s">
        <v>572</v>
      </c>
      <c r="B13" s="25" t="s">
        <v>573</v>
      </c>
      <c r="C13" s="25" t="s">
        <v>367</v>
      </c>
      <c r="D13" s="11">
        <f>INDEX(阪神!$D$3:$O$182,MATCH($B13&amp;$C13,阪神!$O$3:$O$182,0),1)</f>
        <v>12</v>
      </c>
      <c r="E13" s="12">
        <f>INDEX(阪神!$D$3:$O$182,MATCH($B13&amp;$C13,阪神!$O$3:$O$182,0),2)</f>
        <v>12</v>
      </c>
      <c r="F13" s="13">
        <f t="shared" si="0"/>
        <v>0</v>
      </c>
      <c r="G13" s="19">
        <f>INDEX(阪神!$D$3:$O$182,MATCH($B13&amp;$C13,阪神!$O$3:$O$182,0),4)</f>
        <v>0</v>
      </c>
      <c r="H13" s="20">
        <f>INDEX(阪神!$D$3:$O$182,MATCH($B13&amp;$C13,阪神!$O$3:$O$182,0),5)</f>
        <v>0</v>
      </c>
      <c r="I13" s="13">
        <f t="shared" si="1"/>
        <v>0</v>
      </c>
      <c r="J13" s="58">
        <f t="shared" si="2"/>
        <v>12</v>
      </c>
      <c r="K13" s="59">
        <f t="shared" si="3"/>
        <v>12</v>
      </c>
      <c r="L13" s="13">
        <f t="shared" si="4"/>
        <v>0</v>
      </c>
    </row>
    <row r="14" spans="1:12" x14ac:dyDescent="0.15">
      <c r="A14" s="25" t="s">
        <v>575</v>
      </c>
      <c r="B14" s="25" t="s">
        <v>280</v>
      </c>
      <c r="C14" s="25" t="s">
        <v>367</v>
      </c>
      <c r="D14" s="11">
        <f>INDEX(阪神!$D$3:$O$182,MATCH($B14&amp;$C14,阪神!$O$3:$O$182,0),1)</f>
        <v>155</v>
      </c>
      <c r="E14" s="12">
        <f>INDEX(阪神!$D$3:$O$182,MATCH($B14&amp;$C14,阪神!$O$3:$O$182,0),2)</f>
        <v>28</v>
      </c>
      <c r="F14" s="13">
        <f t="shared" si="0"/>
        <v>127</v>
      </c>
      <c r="G14" s="19">
        <f>INDEX(阪神!$D$3:$O$182,MATCH($B14&amp;$C14,阪神!$O$3:$O$182,0),4)</f>
        <v>0</v>
      </c>
      <c r="H14" s="20">
        <f>INDEX(阪神!$D$3:$O$182,MATCH($B14&amp;$C14,阪神!$O$3:$O$182,0),5)</f>
        <v>0</v>
      </c>
      <c r="I14" s="13">
        <f t="shared" si="1"/>
        <v>0</v>
      </c>
      <c r="J14" s="58">
        <f t="shared" si="2"/>
        <v>155</v>
      </c>
      <c r="K14" s="59">
        <f t="shared" si="3"/>
        <v>28</v>
      </c>
      <c r="L14" s="13">
        <f t="shared" si="4"/>
        <v>127</v>
      </c>
    </row>
    <row r="15" spans="1:12" x14ac:dyDescent="0.15">
      <c r="A15" s="25" t="s">
        <v>578</v>
      </c>
      <c r="B15" s="25" t="s">
        <v>281</v>
      </c>
      <c r="C15" s="25" t="s">
        <v>367</v>
      </c>
      <c r="D15" s="27">
        <f>INDEX(阪神!$D$3:$O$182,MATCH($B15&amp;$C15,阪神!$O$3:$O$182,0),1)</f>
        <v>123</v>
      </c>
      <c r="E15" s="12">
        <f>INDEX(阪神!$D$3:$O$182,MATCH($B15&amp;$C15,阪神!$O$3:$O$182,0),2)</f>
        <v>119</v>
      </c>
      <c r="F15" s="13">
        <f t="shared" si="0"/>
        <v>4</v>
      </c>
      <c r="G15" s="19">
        <f>INDEX(阪神!$D$3:$O$182,MATCH($B15&amp;$C15,阪神!$O$3:$O$182,0),4)</f>
        <v>0</v>
      </c>
      <c r="H15" s="20">
        <f>INDEX(阪神!$D$3:$O$182,MATCH($B15&amp;$C15,阪神!$O$3:$O$182,0),5)</f>
        <v>0</v>
      </c>
      <c r="I15" s="13">
        <f t="shared" si="1"/>
        <v>0</v>
      </c>
      <c r="J15" s="58">
        <f t="shared" si="2"/>
        <v>123</v>
      </c>
      <c r="K15" s="59">
        <f t="shared" si="3"/>
        <v>119</v>
      </c>
      <c r="L15" s="13">
        <f t="shared" si="4"/>
        <v>4</v>
      </c>
    </row>
    <row r="16" spans="1:12" x14ac:dyDescent="0.15">
      <c r="A16" s="25" t="s">
        <v>580</v>
      </c>
      <c r="B16" s="25" t="s">
        <v>581</v>
      </c>
      <c r="C16" s="25" t="s">
        <v>367</v>
      </c>
      <c r="D16" s="11">
        <f>INDEX(阪神!$D$3:$O$182,MATCH($B16&amp;$C16,阪神!$O$3:$O$182,0),1)</f>
        <v>106</v>
      </c>
      <c r="E16" s="12">
        <f>INDEX(阪神!$D$3:$O$182,MATCH($B16&amp;$C16,阪神!$O$3:$O$182,0),2)</f>
        <v>96</v>
      </c>
      <c r="F16" s="13">
        <f t="shared" si="0"/>
        <v>10</v>
      </c>
      <c r="G16" s="19">
        <f>INDEX(阪神!$D$3:$O$182,MATCH($B16&amp;$C16,阪神!$O$3:$O$182,0),4)</f>
        <v>0</v>
      </c>
      <c r="H16" s="20">
        <f>INDEX(阪神!$D$3:$O$182,MATCH($B16&amp;$C16,阪神!$O$3:$O$182,0),5)</f>
        <v>0</v>
      </c>
      <c r="I16" s="13">
        <f t="shared" si="1"/>
        <v>0</v>
      </c>
      <c r="J16" s="58">
        <f t="shared" si="2"/>
        <v>106</v>
      </c>
      <c r="K16" s="59">
        <f t="shared" si="3"/>
        <v>96</v>
      </c>
      <c r="L16" s="13">
        <f t="shared" si="4"/>
        <v>10</v>
      </c>
    </row>
    <row r="17" spans="1:12" x14ac:dyDescent="0.15">
      <c r="A17" s="25" t="s">
        <v>582</v>
      </c>
      <c r="B17" s="25" t="s">
        <v>69</v>
      </c>
      <c r="C17" s="25" t="s">
        <v>367</v>
      </c>
      <c r="D17" s="11">
        <f>INDEX(阪神!$D$3:$O$182,MATCH($B17&amp;$C17,阪神!$O$3:$O$182,0),1)</f>
        <v>110</v>
      </c>
      <c r="E17" s="12">
        <f>INDEX(阪神!$D$3:$O$182,MATCH($B17&amp;$C17,阪神!$O$3:$O$182,0),2)</f>
        <v>96</v>
      </c>
      <c r="F17" s="13">
        <f t="shared" si="0"/>
        <v>14</v>
      </c>
      <c r="G17" s="19">
        <f>INDEX(阪神!$D$3:$O$182,MATCH($B17&amp;$C17,阪神!$O$3:$O$182,0),4)</f>
        <v>0</v>
      </c>
      <c r="H17" s="20">
        <f>INDEX(阪神!$D$3:$O$182,MATCH($B17&amp;$C17,阪神!$O$3:$O$182,0),5)</f>
        <v>0</v>
      </c>
      <c r="I17" s="13">
        <f t="shared" si="1"/>
        <v>0</v>
      </c>
      <c r="J17" s="58">
        <f t="shared" si="2"/>
        <v>110</v>
      </c>
      <c r="K17" s="59">
        <f t="shared" si="3"/>
        <v>96</v>
      </c>
      <c r="L17" s="13">
        <f t="shared" si="4"/>
        <v>14</v>
      </c>
    </row>
    <row r="18" spans="1:12" x14ac:dyDescent="0.15">
      <c r="A18" s="25" t="s">
        <v>583</v>
      </c>
      <c r="B18" s="25" t="s">
        <v>70</v>
      </c>
      <c r="C18" s="25" t="s">
        <v>367</v>
      </c>
      <c r="D18" s="11">
        <f>INDEX(阪神!$D$3:$O$182,MATCH($B18&amp;$C18,阪神!$O$3:$O$182,0),1)</f>
        <v>325</v>
      </c>
      <c r="E18" s="12">
        <f>INDEX(阪神!$D$3:$O$182,MATCH($B18&amp;$C18,阪神!$O$3:$O$182,0),2)</f>
        <v>315</v>
      </c>
      <c r="F18" s="13">
        <f t="shared" si="0"/>
        <v>10</v>
      </c>
      <c r="G18" s="19">
        <f>INDEX(阪神!$D$3:$O$182,MATCH($B18&amp;$C18,阪神!$O$3:$O$182,0),4)</f>
        <v>0</v>
      </c>
      <c r="H18" s="20">
        <f>INDEX(阪神!$D$3:$O$182,MATCH($B18&amp;$C18,阪神!$O$3:$O$182,0),5)</f>
        <v>0</v>
      </c>
      <c r="I18" s="13">
        <f t="shared" si="1"/>
        <v>0</v>
      </c>
      <c r="J18" s="58">
        <f t="shared" si="2"/>
        <v>325</v>
      </c>
      <c r="K18" s="59">
        <f t="shared" si="3"/>
        <v>315</v>
      </c>
      <c r="L18" s="13">
        <f t="shared" si="4"/>
        <v>10</v>
      </c>
    </row>
    <row r="19" spans="1:12" x14ac:dyDescent="0.15">
      <c r="A19" s="25" t="s">
        <v>584</v>
      </c>
      <c r="B19" s="25" t="s">
        <v>282</v>
      </c>
      <c r="C19" s="25" t="s">
        <v>367</v>
      </c>
      <c r="D19" s="11">
        <f>INDEX(阪神!$D$3:$O$182,MATCH($B19&amp;$C19,阪神!$O$3:$O$182,0),1)</f>
        <v>55</v>
      </c>
      <c r="E19" s="12">
        <f>INDEX(阪神!$D$3:$O$182,MATCH($B19&amp;$C19,阪神!$O$3:$O$182,0),2)</f>
        <v>40</v>
      </c>
      <c r="F19" s="13">
        <f t="shared" si="0"/>
        <v>15</v>
      </c>
      <c r="G19" s="19">
        <f>INDEX(阪神!$D$3:$O$182,MATCH($B19&amp;$C19,阪神!$O$3:$O$182,0),4)</f>
        <v>0</v>
      </c>
      <c r="H19" s="20">
        <f>INDEX(阪神!$D$3:$O$182,MATCH($B19&amp;$C19,阪神!$O$3:$O$182,0),5)</f>
        <v>0</v>
      </c>
      <c r="I19" s="13">
        <f t="shared" si="1"/>
        <v>0</v>
      </c>
      <c r="J19" s="58">
        <f t="shared" si="2"/>
        <v>55</v>
      </c>
      <c r="K19" s="59">
        <f t="shared" si="3"/>
        <v>40</v>
      </c>
      <c r="L19" s="13">
        <f t="shared" si="4"/>
        <v>15</v>
      </c>
    </row>
    <row r="20" spans="1:12" x14ac:dyDescent="0.15">
      <c r="A20" s="25" t="s">
        <v>585</v>
      </c>
      <c r="B20" s="25" t="s">
        <v>71</v>
      </c>
      <c r="C20" s="25" t="s">
        <v>367</v>
      </c>
      <c r="D20" s="11">
        <f>INDEX(阪神!$D$3:$O$182,MATCH($B20&amp;$C20,阪神!$O$3:$O$182,0),1)</f>
        <v>317</v>
      </c>
      <c r="E20" s="12">
        <f>INDEX(阪神!$D$3:$O$182,MATCH($B20&amp;$C20,阪神!$O$3:$O$182,0),2)</f>
        <v>309</v>
      </c>
      <c r="F20" s="13">
        <f t="shared" si="0"/>
        <v>8</v>
      </c>
      <c r="G20" s="19">
        <f>INDEX(阪神!$D$3:$O$182,MATCH($B20&amp;$C20,阪神!$O$3:$O$182,0),4)</f>
        <v>0</v>
      </c>
      <c r="H20" s="20">
        <f>INDEX(阪神!$D$3:$O$182,MATCH($B20&amp;$C20,阪神!$O$3:$O$182,0),5)</f>
        <v>0</v>
      </c>
      <c r="I20" s="13">
        <f t="shared" si="1"/>
        <v>0</v>
      </c>
      <c r="J20" s="58">
        <f t="shared" si="2"/>
        <v>317</v>
      </c>
      <c r="K20" s="59">
        <f t="shared" si="3"/>
        <v>309</v>
      </c>
      <c r="L20" s="13">
        <f t="shared" si="4"/>
        <v>8</v>
      </c>
    </row>
    <row r="21" spans="1:12" x14ac:dyDescent="0.15">
      <c r="A21" s="25" t="s">
        <v>586</v>
      </c>
      <c r="B21" s="25" t="s">
        <v>587</v>
      </c>
      <c r="C21" s="25" t="s">
        <v>367</v>
      </c>
      <c r="D21" s="11">
        <f>INDEX(阪神!$D$3:$O$182,MATCH($B21&amp;$C21,阪神!$O$3:$O$182,0),1)</f>
        <v>54</v>
      </c>
      <c r="E21" s="12">
        <f>INDEX(阪神!$D$3:$O$182,MATCH($B21&amp;$C21,阪神!$O$3:$O$182,0),2)</f>
        <v>47</v>
      </c>
      <c r="F21" s="13">
        <f t="shared" si="0"/>
        <v>7</v>
      </c>
      <c r="G21" s="19">
        <f>INDEX(阪神!$D$3:$O$182,MATCH($B21&amp;$C21,阪神!$O$3:$O$182,0),4)</f>
        <v>0</v>
      </c>
      <c r="H21" s="20">
        <f>INDEX(阪神!$D$3:$O$182,MATCH($B21&amp;$C21,阪神!$O$3:$O$182,0),5)</f>
        <v>0</v>
      </c>
      <c r="I21" s="13">
        <f t="shared" si="1"/>
        <v>0</v>
      </c>
      <c r="J21" s="58">
        <f t="shared" si="2"/>
        <v>54</v>
      </c>
      <c r="K21" s="59">
        <f t="shared" si="3"/>
        <v>47</v>
      </c>
      <c r="L21" s="13">
        <f t="shared" si="4"/>
        <v>7</v>
      </c>
    </row>
    <row r="22" spans="1:12" x14ac:dyDescent="0.15">
      <c r="A22" s="25" t="s">
        <v>593</v>
      </c>
      <c r="B22" s="25" t="s">
        <v>594</v>
      </c>
      <c r="C22" s="25" t="s">
        <v>367</v>
      </c>
      <c r="D22" s="11">
        <f>INDEX(阪神!$D$3:$O$182,MATCH($B22&amp;$C22,阪神!$O$3:$O$182,0),1)</f>
        <v>394</v>
      </c>
      <c r="E22" s="12">
        <f>INDEX(阪神!$D$3:$O$182,MATCH($B22&amp;$C22,阪神!$O$3:$O$182,0),2)</f>
        <v>320</v>
      </c>
      <c r="F22" s="13">
        <f t="shared" si="0"/>
        <v>74</v>
      </c>
      <c r="G22" s="19">
        <f>INDEX(阪神!$D$3:$O$182,MATCH($B22&amp;$C22,阪神!$O$3:$O$182,0),4)</f>
        <v>0</v>
      </c>
      <c r="H22" s="20">
        <f>INDEX(阪神!$D$3:$O$182,MATCH($B22&amp;$C22,阪神!$O$3:$O$182,0),5)</f>
        <v>0</v>
      </c>
      <c r="I22" s="13">
        <f t="shared" si="1"/>
        <v>0</v>
      </c>
      <c r="J22" s="58">
        <f t="shared" si="2"/>
        <v>394</v>
      </c>
      <c r="K22" s="59">
        <f t="shared" si="3"/>
        <v>320</v>
      </c>
      <c r="L22" s="13">
        <f t="shared" si="4"/>
        <v>74</v>
      </c>
    </row>
    <row r="23" spans="1:12" x14ac:dyDescent="0.15">
      <c r="A23" s="25" t="s">
        <v>599</v>
      </c>
      <c r="B23" s="25" t="s">
        <v>283</v>
      </c>
      <c r="C23" s="25" t="s">
        <v>367</v>
      </c>
      <c r="D23" s="11">
        <f>INDEX(阪神!$D$3:$O$182,MATCH($B23&amp;$C23,阪神!$O$3:$O$182,0),1)</f>
        <v>40</v>
      </c>
      <c r="E23" s="12">
        <f>INDEX(阪神!$D$3:$O$182,MATCH($B23&amp;$C23,阪神!$O$3:$O$182,0),2)</f>
        <v>40</v>
      </c>
      <c r="F23" s="13">
        <f t="shared" si="0"/>
        <v>0</v>
      </c>
      <c r="G23" s="19">
        <f>INDEX(阪神!$D$3:$O$182,MATCH($B23&amp;$C23,阪神!$O$3:$O$182,0),4)</f>
        <v>0</v>
      </c>
      <c r="H23" s="20">
        <f>INDEX(阪神!$D$3:$O$182,MATCH($B23&amp;$C23,阪神!$O$3:$O$182,0),5)</f>
        <v>0</v>
      </c>
      <c r="I23" s="13">
        <f t="shared" si="1"/>
        <v>0</v>
      </c>
      <c r="J23" s="58">
        <f t="shared" si="2"/>
        <v>40</v>
      </c>
      <c r="K23" s="59">
        <f t="shared" si="3"/>
        <v>40</v>
      </c>
      <c r="L23" s="13">
        <f t="shared" si="4"/>
        <v>0</v>
      </c>
    </row>
    <row r="24" spans="1:12" x14ac:dyDescent="0.15">
      <c r="A24" s="25" t="s">
        <v>934</v>
      </c>
      <c r="B24" s="25" t="s">
        <v>929</v>
      </c>
      <c r="C24" s="25" t="s">
        <v>367</v>
      </c>
      <c r="D24" s="11">
        <f>INDEX(阪神!$D$3:$O$182,MATCH($B24&amp;$C24,阪神!$O$3:$O$182,0),1)</f>
        <v>405</v>
      </c>
      <c r="E24" s="12">
        <f>INDEX(阪神!$D$3:$O$182,MATCH($B24&amp;$C24,阪神!$O$3:$O$182,0),2)</f>
        <v>396</v>
      </c>
      <c r="F24" s="13">
        <f t="shared" si="0"/>
        <v>9</v>
      </c>
      <c r="G24" s="19">
        <f>INDEX(阪神!$D$3:$O$182,MATCH($B24&amp;$C24,阪神!$O$3:$O$182,0),4)</f>
        <v>0</v>
      </c>
      <c r="H24" s="20">
        <f>INDEX(阪神!$D$3:$O$182,MATCH($B24&amp;$C24,阪神!$O$3:$O$182,0),5)</f>
        <v>0</v>
      </c>
      <c r="I24" s="13">
        <f t="shared" si="1"/>
        <v>0</v>
      </c>
      <c r="J24" s="58">
        <f t="shared" si="2"/>
        <v>405</v>
      </c>
      <c r="K24" s="59">
        <f t="shared" si="3"/>
        <v>396</v>
      </c>
      <c r="L24" s="13">
        <f t="shared" si="4"/>
        <v>9</v>
      </c>
    </row>
    <row r="25" spans="1:12" x14ac:dyDescent="0.15">
      <c r="A25" s="25" t="s">
        <v>600</v>
      </c>
      <c r="B25" s="25" t="s">
        <v>296</v>
      </c>
      <c r="C25" s="25" t="s">
        <v>367</v>
      </c>
      <c r="D25" s="11">
        <f>INDEX(阪神!$D$3:$O$182,MATCH($B25&amp;$C25,阪神!$O$3:$O$182,0),1)</f>
        <v>18</v>
      </c>
      <c r="E25" s="12">
        <f>INDEX(阪神!$D$3:$O$182,MATCH($B25&amp;$C25,阪神!$O$3:$O$182,0),2)</f>
        <v>0</v>
      </c>
      <c r="F25" s="13">
        <f t="shared" si="0"/>
        <v>18</v>
      </c>
      <c r="G25" s="19">
        <f>INDEX(阪神!$D$3:$O$182,MATCH($B25&amp;$C25,阪神!$O$3:$O$182,0),4)</f>
        <v>0</v>
      </c>
      <c r="H25" s="20">
        <f>INDEX(阪神!$D$3:$O$182,MATCH($B25&amp;$C25,阪神!$O$3:$O$182,0),5)</f>
        <v>0</v>
      </c>
      <c r="I25" s="13">
        <f t="shared" si="1"/>
        <v>0</v>
      </c>
      <c r="J25" s="58">
        <f t="shared" si="2"/>
        <v>18</v>
      </c>
      <c r="K25" s="59">
        <f t="shared" si="3"/>
        <v>0</v>
      </c>
      <c r="L25" s="13">
        <f t="shared" si="4"/>
        <v>18</v>
      </c>
    </row>
    <row r="26" spans="1:12" x14ac:dyDescent="0.15">
      <c r="A26" s="25" t="s">
        <v>601</v>
      </c>
      <c r="B26" s="25" t="s">
        <v>171</v>
      </c>
      <c r="C26" s="25" t="s">
        <v>367</v>
      </c>
      <c r="D26" s="11">
        <f>INDEX(阪神!$D$3:$O$182,MATCH($B26&amp;$C26,阪神!$O$3:$O$182,0),1)</f>
        <v>9</v>
      </c>
      <c r="E26" s="12">
        <f>INDEX(阪神!$D$3:$O$182,MATCH($B26&amp;$C26,阪神!$O$3:$O$182,0),2)</f>
        <v>4</v>
      </c>
      <c r="F26" s="13">
        <f t="shared" si="0"/>
        <v>5</v>
      </c>
      <c r="G26" s="19">
        <f>INDEX(阪神!$D$3:$O$182,MATCH($B26&amp;$C26,阪神!$O$3:$O$182,0),4)</f>
        <v>0</v>
      </c>
      <c r="H26" s="20">
        <f>INDEX(阪神!$D$3:$O$182,MATCH($B26&amp;$C26,阪神!$O$3:$O$182,0),5)</f>
        <v>0</v>
      </c>
      <c r="I26" s="13">
        <f t="shared" si="1"/>
        <v>0</v>
      </c>
      <c r="J26" s="58">
        <f t="shared" si="2"/>
        <v>9</v>
      </c>
      <c r="K26" s="59">
        <f t="shared" si="3"/>
        <v>4</v>
      </c>
      <c r="L26" s="13">
        <f t="shared" si="4"/>
        <v>5</v>
      </c>
    </row>
    <row r="27" spans="1:12" x14ac:dyDescent="0.15">
      <c r="A27" s="25" t="s">
        <v>602</v>
      </c>
      <c r="B27" s="25" t="s">
        <v>172</v>
      </c>
      <c r="C27" s="25" t="s">
        <v>367</v>
      </c>
      <c r="D27" s="11">
        <f>INDEX(阪神!$D$3:$O$182,MATCH($B27&amp;$C27,阪神!$O$3:$O$182,0),1)</f>
        <v>19</v>
      </c>
      <c r="E27" s="12">
        <f>INDEX(阪神!$D$3:$O$182,MATCH($B27&amp;$C27,阪神!$O$3:$O$182,0),2)</f>
        <v>14</v>
      </c>
      <c r="F27" s="13">
        <f t="shared" si="0"/>
        <v>5</v>
      </c>
      <c r="G27" s="19">
        <f>INDEX(阪神!$D$3:$O$182,MATCH($B27&amp;$C27,阪神!$O$3:$O$182,0),4)</f>
        <v>0</v>
      </c>
      <c r="H27" s="20">
        <f>INDEX(阪神!$D$3:$O$182,MATCH($B27&amp;$C27,阪神!$O$3:$O$182,0),5)</f>
        <v>0</v>
      </c>
      <c r="I27" s="13">
        <f t="shared" si="1"/>
        <v>0</v>
      </c>
      <c r="J27" s="58">
        <f t="shared" si="2"/>
        <v>19</v>
      </c>
      <c r="K27" s="59">
        <f t="shared" si="3"/>
        <v>14</v>
      </c>
      <c r="L27" s="13">
        <f t="shared" si="4"/>
        <v>5</v>
      </c>
    </row>
    <row r="28" spans="1:12" x14ac:dyDescent="0.15">
      <c r="A28" s="25" t="s">
        <v>603</v>
      </c>
      <c r="B28" s="25" t="s">
        <v>297</v>
      </c>
      <c r="C28" s="25" t="s">
        <v>367</v>
      </c>
      <c r="D28" s="11">
        <f>INDEX(阪神!$D$3:$O$182,MATCH($B28&amp;$C28,阪神!$O$3:$O$182,0),1)</f>
        <v>19</v>
      </c>
      <c r="E28" s="12">
        <f>INDEX(阪神!$D$3:$O$182,MATCH($B28&amp;$C28,阪神!$O$3:$O$182,0),2)</f>
        <v>19</v>
      </c>
      <c r="F28" s="13">
        <f t="shared" si="0"/>
        <v>0</v>
      </c>
      <c r="G28" s="19">
        <f>INDEX(阪神!$D$3:$O$182,MATCH($B28&amp;$C28,阪神!$O$3:$O$182,0),4)</f>
        <v>0</v>
      </c>
      <c r="H28" s="20">
        <f>INDEX(阪神!$D$3:$O$182,MATCH($B28&amp;$C28,阪神!$O$3:$O$182,0),5)</f>
        <v>0</v>
      </c>
      <c r="I28" s="13">
        <f t="shared" si="1"/>
        <v>0</v>
      </c>
      <c r="J28" s="58">
        <f t="shared" si="2"/>
        <v>19</v>
      </c>
      <c r="K28" s="59">
        <f t="shared" si="3"/>
        <v>19</v>
      </c>
      <c r="L28" s="13">
        <f t="shared" si="4"/>
        <v>0</v>
      </c>
    </row>
    <row r="29" spans="1:12" x14ac:dyDescent="0.15">
      <c r="A29" s="25" t="s">
        <v>604</v>
      </c>
      <c r="B29" s="25" t="s">
        <v>605</v>
      </c>
      <c r="C29" s="25" t="s">
        <v>367</v>
      </c>
      <c r="D29" s="11">
        <f>INDEX(阪神!$D$3:$O$182,MATCH($B29&amp;$C29,阪神!$O$3:$O$182,0),1)</f>
        <v>19</v>
      </c>
      <c r="E29" s="12">
        <f>INDEX(阪神!$D$3:$O$182,MATCH($B29&amp;$C29,阪神!$O$3:$O$182,0),2)</f>
        <v>19</v>
      </c>
      <c r="F29" s="13">
        <f t="shared" si="0"/>
        <v>0</v>
      </c>
      <c r="G29" s="19">
        <f>INDEX(阪神!$D$3:$O$182,MATCH($B29&amp;$C29,阪神!$O$3:$O$182,0),4)</f>
        <v>0</v>
      </c>
      <c r="H29" s="20">
        <f>INDEX(阪神!$D$3:$O$182,MATCH($B29&amp;$C29,阪神!$O$3:$O$182,0),5)</f>
        <v>0</v>
      </c>
      <c r="I29" s="13">
        <f t="shared" si="1"/>
        <v>0</v>
      </c>
      <c r="J29" s="58">
        <f t="shared" si="2"/>
        <v>19</v>
      </c>
      <c r="K29" s="59">
        <f t="shared" si="3"/>
        <v>19</v>
      </c>
      <c r="L29" s="13">
        <f t="shared" si="4"/>
        <v>0</v>
      </c>
    </row>
    <row r="30" spans="1:12" x14ac:dyDescent="0.15">
      <c r="A30" s="25" t="s">
        <v>606</v>
      </c>
      <c r="B30" s="25" t="s">
        <v>173</v>
      </c>
      <c r="C30" s="25" t="s">
        <v>367</v>
      </c>
      <c r="D30" s="11">
        <f>INDEX(阪神!$D$3:$O$182,MATCH($B30&amp;$C30,阪神!$O$3:$O$182,0),1)</f>
        <v>19</v>
      </c>
      <c r="E30" s="12">
        <f>INDEX(阪神!$D$3:$O$182,MATCH($B30&amp;$C30,阪神!$O$3:$O$182,0),2)</f>
        <v>19</v>
      </c>
      <c r="F30" s="13">
        <f t="shared" si="0"/>
        <v>0</v>
      </c>
      <c r="G30" s="19">
        <f>INDEX(阪神!$D$3:$O$182,MATCH($B30&amp;$C30,阪神!$O$3:$O$182,0),4)</f>
        <v>0</v>
      </c>
      <c r="H30" s="20">
        <f>INDEX(阪神!$D$3:$O$182,MATCH($B30&amp;$C30,阪神!$O$3:$O$182,0),5)</f>
        <v>0</v>
      </c>
      <c r="I30" s="13">
        <f t="shared" si="1"/>
        <v>0</v>
      </c>
      <c r="J30" s="58">
        <f t="shared" si="2"/>
        <v>19</v>
      </c>
      <c r="K30" s="59">
        <f t="shared" si="3"/>
        <v>19</v>
      </c>
      <c r="L30" s="13">
        <f t="shared" si="4"/>
        <v>0</v>
      </c>
    </row>
    <row r="31" spans="1:12" x14ac:dyDescent="0.15">
      <c r="A31" s="25" t="s">
        <v>607</v>
      </c>
      <c r="B31" s="25" t="s">
        <v>174</v>
      </c>
      <c r="C31" s="25" t="s">
        <v>367</v>
      </c>
      <c r="D31" s="11">
        <f>INDEX(阪神!$D$3:$O$182,MATCH($B31&amp;$C31,阪神!$O$3:$O$182,0),1)</f>
        <v>19</v>
      </c>
      <c r="E31" s="12">
        <f>INDEX(阪神!$D$3:$O$182,MATCH($B31&amp;$C31,阪神!$O$3:$O$182,0),2)</f>
        <v>8</v>
      </c>
      <c r="F31" s="13">
        <f t="shared" si="0"/>
        <v>11</v>
      </c>
      <c r="G31" s="19">
        <f>INDEX(阪神!$D$3:$O$182,MATCH($B31&amp;$C31,阪神!$O$3:$O$182,0),4)</f>
        <v>0</v>
      </c>
      <c r="H31" s="20">
        <f>INDEX(阪神!$D$3:$O$182,MATCH($B31&amp;$C31,阪神!$O$3:$O$182,0),5)</f>
        <v>0</v>
      </c>
      <c r="I31" s="13">
        <f t="shared" si="1"/>
        <v>0</v>
      </c>
      <c r="J31" s="58">
        <f t="shared" si="2"/>
        <v>19</v>
      </c>
      <c r="K31" s="59">
        <f t="shared" si="3"/>
        <v>8</v>
      </c>
      <c r="L31" s="13">
        <f t="shared" si="4"/>
        <v>11</v>
      </c>
    </row>
    <row r="32" spans="1:12" x14ac:dyDescent="0.15">
      <c r="A32" s="25" t="s">
        <v>856</v>
      </c>
      <c r="B32" s="25" t="s">
        <v>857</v>
      </c>
      <c r="C32" s="25" t="s">
        <v>367</v>
      </c>
      <c r="D32" s="11">
        <f>INDEX(阪神!$D$3:$O$182,MATCH($B32&amp;$C32,阪神!$O$3:$O$182,0),1)</f>
        <v>13</v>
      </c>
      <c r="E32" s="12">
        <f>INDEX(阪神!$D$3:$O$182,MATCH($B32&amp;$C32,阪神!$O$3:$O$182,0),2)</f>
        <v>13</v>
      </c>
      <c r="F32" s="13">
        <f t="shared" si="0"/>
        <v>0</v>
      </c>
      <c r="G32" s="19">
        <f>INDEX(阪神!$D$3:$O$182,MATCH($B32&amp;$C32,阪神!$O$3:$O$182,0),4)</f>
        <v>0</v>
      </c>
      <c r="H32" s="20">
        <f>INDEX(阪神!$D$3:$O$182,MATCH($B32&amp;$C32,阪神!$O$3:$O$182,0),5)</f>
        <v>0</v>
      </c>
      <c r="I32" s="13">
        <f t="shared" si="1"/>
        <v>0</v>
      </c>
      <c r="J32" s="58">
        <f t="shared" si="2"/>
        <v>13</v>
      </c>
      <c r="K32" s="59">
        <f t="shared" si="3"/>
        <v>13</v>
      </c>
      <c r="L32" s="13">
        <f t="shared" si="4"/>
        <v>0</v>
      </c>
    </row>
    <row r="33" spans="1:12" x14ac:dyDescent="0.15">
      <c r="A33" s="25" t="s">
        <v>612</v>
      </c>
      <c r="B33" s="25" t="s">
        <v>178</v>
      </c>
      <c r="C33" s="25" t="s">
        <v>367</v>
      </c>
      <c r="D33" s="11">
        <f>INDEX(阪神!$D$3:$O$182,MATCH($B33&amp;$C33,阪神!$O$3:$O$182,0),1)</f>
        <v>19</v>
      </c>
      <c r="E33" s="12">
        <f>INDEX(阪神!$D$3:$O$182,MATCH($B33&amp;$C33,阪神!$O$3:$O$182,0),2)</f>
        <v>18</v>
      </c>
      <c r="F33" s="13">
        <f t="shared" si="0"/>
        <v>1</v>
      </c>
      <c r="G33" s="19">
        <f>INDEX(阪神!$D$3:$O$182,MATCH($B33&amp;$C33,阪神!$O$3:$O$182,0),4)</f>
        <v>0</v>
      </c>
      <c r="H33" s="20">
        <f>INDEX(阪神!$D$3:$O$182,MATCH($B33&amp;$C33,阪神!$O$3:$O$182,0),5)</f>
        <v>0</v>
      </c>
      <c r="I33" s="13">
        <f t="shared" si="1"/>
        <v>0</v>
      </c>
      <c r="J33" s="58">
        <f t="shared" si="2"/>
        <v>19</v>
      </c>
      <c r="K33" s="59">
        <f t="shared" si="3"/>
        <v>18</v>
      </c>
      <c r="L33" s="13">
        <f t="shared" si="4"/>
        <v>1</v>
      </c>
    </row>
    <row r="34" spans="1:12" x14ac:dyDescent="0.15">
      <c r="A34" s="25" t="s">
        <v>556</v>
      </c>
      <c r="B34" s="25" t="s">
        <v>930</v>
      </c>
      <c r="C34" s="25" t="s">
        <v>56</v>
      </c>
      <c r="D34" s="11">
        <f>INDEX(阪神!$D$3:$O$182,MATCH($B34&amp;$C34,阪神!$O$3:$O$182,0),1)</f>
        <v>160</v>
      </c>
      <c r="E34" s="12">
        <f>INDEX(阪神!$D$3:$O$182,MATCH($B34&amp;$C34,阪神!$O$3:$O$182,0),2)</f>
        <v>160</v>
      </c>
      <c r="F34" s="13">
        <f t="shared" ref="F34:F62" si="5">D34-E34</f>
        <v>0</v>
      </c>
      <c r="G34" s="19">
        <f>INDEX(阪神!$D$3:$O$182,MATCH($B34&amp;$C34,阪神!$O$3:$O$182,0),4)</f>
        <v>0</v>
      </c>
      <c r="H34" s="20">
        <f>INDEX(阪神!$D$3:$O$182,MATCH($B34&amp;$C34,阪神!$O$3:$O$182,0),5)</f>
        <v>0</v>
      </c>
      <c r="I34" s="13">
        <f t="shared" ref="I34:I62" si="6">G34-H34</f>
        <v>0</v>
      </c>
      <c r="J34" s="58">
        <f t="shared" ref="J34:J62" si="7">D34+G34</f>
        <v>160</v>
      </c>
      <c r="K34" s="59">
        <f t="shared" ref="K34:K62" si="8">E34+H34</f>
        <v>160</v>
      </c>
      <c r="L34" s="13">
        <f t="shared" ref="L34:L62" si="9">J34-K34</f>
        <v>0</v>
      </c>
    </row>
    <row r="35" spans="1:12" x14ac:dyDescent="0.15">
      <c r="A35" s="25" t="s">
        <v>557</v>
      </c>
      <c r="B35" s="25" t="s">
        <v>558</v>
      </c>
      <c r="C35" s="25" t="s">
        <v>56</v>
      </c>
      <c r="D35" s="11">
        <f>INDEX(阪神!$D$3:$O$182,MATCH($B35&amp;$C35,阪神!$O$3:$O$182,0),1)</f>
        <v>0</v>
      </c>
      <c r="E35" s="12">
        <f>INDEX(阪神!$D$3:$O$182,MATCH($B35&amp;$C35,阪神!$O$3:$O$182,0),2)</f>
        <v>0</v>
      </c>
      <c r="F35" s="13">
        <f t="shared" si="5"/>
        <v>0</v>
      </c>
      <c r="G35" s="19">
        <f>INDEX(阪神!$D$3:$O$182,MATCH($B35&amp;$C35,阪神!$O$3:$O$182,0),4)</f>
        <v>44</v>
      </c>
      <c r="H35" s="20">
        <f>INDEX(阪神!$D$3:$O$182,MATCH($B35&amp;$C35,阪神!$O$3:$O$182,0),5)</f>
        <v>43</v>
      </c>
      <c r="I35" s="13">
        <f t="shared" si="6"/>
        <v>1</v>
      </c>
      <c r="J35" s="58">
        <f t="shared" si="7"/>
        <v>44</v>
      </c>
      <c r="K35" s="59">
        <f t="shared" si="8"/>
        <v>43</v>
      </c>
      <c r="L35" s="13">
        <f t="shared" si="9"/>
        <v>1</v>
      </c>
    </row>
    <row r="36" spans="1:12" x14ac:dyDescent="0.15">
      <c r="A36" s="25" t="s">
        <v>566</v>
      </c>
      <c r="B36" s="25" t="s">
        <v>65</v>
      </c>
      <c r="C36" s="25" t="s">
        <v>56</v>
      </c>
      <c r="D36" s="11">
        <f>INDEX(阪神!$D$3:$O$182,MATCH($B36&amp;$C36,阪神!$O$3:$O$182,0),1)</f>
        <v>60</v>
      </c>
      <c r="E36" s="12">
        <f>INDEX(阪神!$D$3:$O$182,MATCH($B36&amp;$C36,阪神!$O$3:$O$182,0),2)</f>
        <v>60</v>
      </c>
      <c r="F36" s="13">
        <f t="shared" si="5"/>
        <v>0</v>
      </c>
      <c r="G36" s="19">
        <f>INDEX(阪神!$D$3:$O$182,MATCH($B36&amp;$C36,阪神!$O$3:$O$182,0),4)</f>
        <v>0</v>
      </c>
      <c r="H36" s="20">
        <f>INDEX(阪神!$D$3:$O$182,MATCH($B36&amp;$C36,阪神!$O$3:$O$182,0),5)</f>
        <v>0</v>
      </c>
      <c r="I36" s="13">
        <f t="shared" si="6"/>
        <v>0</v>
      </c>
      <c r="J36" s="58">
        <f t="shared" si="7"/>
        <v>60</v>
      </c>
      <c r="K36" s="59">
        <f t="shared" si="8"/>
        <v>60</v>
      </c>
      <c r="L36" s="13">
        <f t="shared" si="9"/>
        <v>0</v>
      </c>
    </row>
    <row r="37" spans="1:12" x14ac:dyDescent="0.15">
      <c r="A37" s="25" t="s">
        <v>568</v>
      </c>
      <c r="B37" s="25" t="s">
        <v>931</v>
      </c>
      <c r="C37" s="25" t="s">
        <v>56</v>
      </c>
      <c r="D37" s="11">
        <f>INDEX(阪神!$D$3:$O$182,MATCH($B37&amp;$C37,阪神!$O$3:$O$182,0),1)</f>
        <v>38</v>
      </c>
      <c r="E37" s="12">
        <f>INDEX(阪神!$D$3:$O$182,MATCH($B37&amp;$C37,阪神!$O$3:$O$182,0),2)</f>
        <v>37</v>
      </c>
      <c r="F37" s="13">
        <f t="shared" si="5"/>
        <v>1</v>
      </c>
      <c r="G37" s="19">
        <f>INDEX(阪神!$D$3:$O$182,MATCH($B37&amp;$C37,阪神!$O$3:$O$182,0),4)</f>
        <v>50</v>
      </c>
      <c r="H37" s="20">
        <f>INDEX(阪神!$D$3:$O$182,MATCH($B37&amp;$C37,阪神!$O$3:$O$182,0),5)</f>
        <v>50</v>
      </c>
      <c r="I37" s="13">
        <f t="shared" si="6"/>
        <v>0</v>
      </c>
      <c r="J37" s="58">
        <f t="shared" si="7"/>
        <v>88</v>
      </c>
      <c r="K37" s="59">
        <f t="shared" si="8"/>
        <v>87</v>
      </c>
      <c r="L37" s="13">
        <f t="shared" si="9"/>
        <v>1</v>
      </c>
    </row>
    <row r="38" spans="1:12" x14ac:dyDescent="0.15">
      <c r="A38" s="25" t="s">
        <v>572</v>
      </c>
      <c r="B38" s="25" t="s">
        <v>573</v>
      </c>
      <c r="C38" s="25" t="s">
        <v>56</v>
      </c>
      <c r="D38" s="11">
        <f>INDEX(阪神!$D$3:$O$182,MATCH($B38&amp;$C38,阪神!$O$3:$O$182,0),1)</f>
        <v>151</v>
      </c>
      <c r="E38" s="12">
        <f>INDEX(阪神!$D$3:$O$182,MATCH($B38&amp;$C38,阪神!$O$3:$O$182,0),2)</f>
        <v>151</v>
      </c>
      <c r="F38" s="13">
        <f t="shared" si="5"/>
        <v>0</v>
      </c>
      <c r="G38" s="19">
        <f>INDEX(阪神!$D$3:$O$182,MATCH($B38&amp;$C38,阪神!$O$3:$O$182,0),4)</f>
        <v>0</v>
      </c>
      <c r="H38" s="20">
        <f>INDEX(阪神!$D$3:$O$182,MATCH($B38&amp;$C38,阪神!$O$3:$O$182,0),5)</f>
        <v>0</v>
      </c>
      <c r="I38" s="13">
        <f t="shared" si="6"/>
        <v>0</v>
      </c>
      <c r="J38" s="58">
        <f t="shared" si="7"/>
        <v>151</v>
      </c>
      <c r="K38" s="59">
        <f t="shared" si="8"/>
        <v>151</v>
      </c>
      <c r="L38" s="13">
        <f t="shared" si="9"/>
        <v>0</v>
      </c>
    </row>
    <row r="39" spans="1:12" x14ac:dyDescent="0.15">
      <c r="A39" s="25" t="s">
        <v>574</v>
      </c>
      <c r="B39" s="25" t="s">
        <v>67</v>
      </c>
      <c r="C39" s="25" t="s">
        <v>56</v>
      </c>
      <c r="D39" s="318">
        <f>INDEX(阪神!$D$3:$O$182,MATCH($B39&amp;$C39,阪神!$O$3:$O$182,0),1)</f>
        <v>39</v>
      </c>
      <c r="E39" s="12">
        <f>INDEX(阪神!$D$3:$O$182,MATCH($B39&amp;$C39,阪神!$O$3:$O$182,0),2)</f>
        <v>30</v>
      </c>
      <c r="F39" s="13">
        <f t="shared" si="5"/>
        <v>9</v>
      </c>
      <c r="G39" s="19">
        <f>INDEX(阪神!$D$3:$O$182,MATCH($B39&amp;$C39,阪神!$O$3:$O$182,0),4)</f>
        <v>0</v>
      </c>
      <c r="H39" s="20">
        <f>INDEX(阪神!$D$3:$O$182,MATCH($B39&amp;$C39,阪神!$O$3:$O$182,0),5)</f>
        <v>0</v>
      </c>
      <c r="I39" s="13">
        <f t="shared" si="6"/>
        <v>0</v>
      </c>
      <c r="J39" s="58">
        <f t="shared" si="7"/>
        <v>39</v>
      </c>
      <c r="K39" s="59">
        <f t="shared" si="8"/>
        <v>30</v>
      </c>
      <c r="L39" s="13">
        <f t="shared" si="9"/>
        <v>9</v>
      </c>
    </row>
    <row r="40" spans="1:12" x14ac:dyDescent="0.15">
      <c r="A40" s="25" t="s">
        <v>576</v>
      </c>
      <c r="B40" s="25" t="s">
        <v>577</v>
      </c>
      <c r="C40" s="25" t="s">
        <v>56</v>
      </c>
      <c r="D40" s="11">
        <f>INDEX(阪神!$D$3:$O$182,MATCH($B40&amp;$C40,阪神!$O$3:$O$182,0),1)</f>
        <v>0</v>
      </c>
      <c r="E40" s="12">
        <f>INDEX(阪神!$D$3:$O$182,MATCH($B40&amp;$C40,阪神!$O$3:$O$182,0),2)</f>
        <v>0</v>
      </c>
      <c r="F40" s="13">
        <f t="shared" si="5"/>
        <v>0</v>
      </c>
      <c r="G40" s="19">
        <f>INDEX(阪神!$D$3:$O$182,MATCH($B40&amp;$C40,阪神!$O$3:$O$182,0),4)</f>
        <v>162</v>
      </c>
      <c r="H40" s="20">
        <f>INDEX(阪神!$D$3:$O$182,MATCH($B40&amp;$C40,阪神!$O$3:$O$182,0),5)</f>
        <v>144</v>
      </c>
      <c r="I40" s="13">
        <f t="shared" si="6"/>
        <v>18</v>
      </c>
      <c r="J40" s="58">
        <f t="shared" si="7"/>
        <v>162</v>
      </c>
      <c r="K40" s="59">
        <f t="shared" si="8"/>
        <v>144</v>
      </c>
      <c r="L40" s="13">
        <f t="shared" si="9"/>
        <v>18</v>
      </c>
    </row>
    <row r="41" spans="1:12" x14ac:dyDescent="0.15">
      <c r="A41" s="25" t="s">
        <v>580</v>
      </c>
      <c r="B41" s="25" t="s">
        <v>581</v>
      </c>
      <c r="C41" s="25" t="s">
        <v>56</v>
      </c>
      <c r="D41" s="11">
        <f>INDEX(阪神!$D$3:$O$182,MATCH($B41&amp;$C41,阪神!$O$3:$O$182,0),1)</f>
        <v>55</v>
      </c>
      <c r="E41" s="12">
        <f>INDEX(阪神!$D$3:$O$182,MATCH($B41&amp;$C41,阪神!$O$3:$O$182,0),2)</f>
        <v>19</v>
      </c>
      <c r="F41" s="13">
        <f t="shared" si="5"/>
        <v>36</v>
      </c>
      <c r="G41" s="19">
        <f>INDEX(阪神!$D$3:$O$182,MATCH($B41&amp;$C41,阪神!$O$3:$O$182,0),4)</f>
        <v>0</v>
      </c>
      <c r="H41" s="20">
        <f>INDEX(阪神!$D$3:$O$182,MATCH($B41&amp;$C41,阪神!$O$3:$O$182,0),5)</f>
        <v>0</v>
      </c>
      <c r="I41" s="13">
        <f t="shared" si="6"/>
        <v>0</v>
      </c>
      <c r="J41" s="58">
        <f t="shared" si="7"/>
        <v>55</v>
      </c>
      <c r="K41" s="59">
        <f t="shared" si="8"/>
        <v>19</v>
      </c>
      <c r="L41" s="13">
        <f t="shared" si="9"/>
        <v>36</v>
      </c>
    </row>
    <row r="42" spans="1:12" x14ac:dyDescent="0.15">
      <c r="A42" s="25" t="s">
        <v>588</v>
      </c>
      <c r="B42" s="25" t="s">
        <v>589</v>
      </c>
      <c r="C42" s="25" t="s">
        <v>56</v>
      </c>
      <c r="D42" s="11">
        <f>INDEX(阪神!$D$3:$O$182,MATCH($B42&amp;$C42,阪神!$O$3:$O$182,0),1)</f>
        <v>39</v>
      </c>
      <c r="E42" s="12">
        <f>INDEX(阪神!$D$3:$O$182,MATCH($B42&amp;$C42,阪神!$O$3:$O$182,0),2)</f>
        <v>39</v>
      </c>
      <c r="F42" s="13">
        <f t="shared" si="5"/>
        <v>0</v>
      </c>
      <c r="G42" s="19">
        <f>INDEX(阪神!$D$3:$O$182,MATCH($B42&amp;$C42,阪神!$O$3:$O$182,0),4)</f>
        <v>0</v>
      </c>
      <c r="H42" s="20">
        <f>INDEX(阪神!$D$3:$O$182,MATCH($B42&amp;$C42,阪神!$O$3:$O$182,0),5)</f>
        <v>0</v>
      </c>
      <c r="I42" s="13">
        <f t="shared" si="6"/>
        <v>0</v>
      </c>
      <c r="J42" s="58">
        <f t="shared" si="7"/>
        <v>39</v>
      </c>
      <c r="K42" s="59">
        <f t="shared" si="8"/>
        <v>39</v>
      </c>
      <c r="L42" s="13">
        <f t="shared" si="9"/>
        <v>0</v>
      </c>
    </row>
    <row r="43" spans="1:12" x14ac:dyDescent="0.15">
      <c r="A43" s="25" t="s">
        <v>590</v>
      </c>
      <c r="B43" s="25" t="s">
        <v>591</v>
      </c>
      <c r="C43" s="25" t="s">
        <v>56</v>
      </c>
      <c r="D43" s="11">
        <f>INDEX(阪神!$D$3:$O$182,MATCH($B43&amp;$C43,阪神!$O$3:$O$182,0),1)</f>
        <v>0</v>
      </c>
      <c r="E43" s="12">
        <f>INDEX(阪神!$D$3:$O$182,MATCH($B43&amp;$C43,阪神!$O$3:$O$182,0),2)</f>
        <v>0</v>
      </c>
      <c r="F43" s="13">
        <f t="shared" si="5"/>
        <v>0</v>
      </c>
      <c r="G43" s="19">
        <f>INDEX(阪神!$D$3:$O$182,MATCH($B43&amp;$C43,阪神!$O$3:$O$182,0),4)</f>
        <v>25</v>
      </c>
      <c r="H43" s="20">
        <f>INDEX(阪神!$D$3:$O$182,MATCH($B43&amp;$C43,阪神!$O$3:$O$182,0),5)</f>
        <v>25</v>
      </c>
      <c r="I43" s="13">
        <f t="shared" si="6"/>
        <v>0</v>
      </c>
      <c r="J43" s="58">
        <f t="shared" si="7"/>
        <v>25</v>
      </c>
      <c r="K43" s="59">
        <f t="shared" si="8"/>
        <v>25</v>
      </c>
      <c r="L43" s="13">
        <f t="shared" si="9"/>
        <v>0</v>
      </c>
    </row>
    <row r="44" spans="1:12" x14ac:dyDescent="0.15">
      <c r="A44" s="25" t="s">
        <v>592</v>
      </c>
      <c r="B44" s="25" t="s">
        <v>72</v>
      </c>
      <c r="C44" s="25" t="s">
        <v>56</v>
      </c>
      <c r="D44" s="11">
        <f>INDEX(阪神!$D$3:$O$182,MATCH($B44&amp;$C44,阪神!$O$3:$O$182,0),1)</f>
        <v>49</v>
      </c>
      <c r="E44" s="12">
        <f>INDEX(阪神!$D$3:$O$182,MATCH($B44&amp;$C44,阪神!$O$3:$O$182,0),2)</f>
        <v>49</v>
      </c>
      <c r="F44" s="13">
        <f t="shared" si="5"/>
        <v>0</v>
      </c>
      <c r="G44" s="19">
        <f>INDEX(阪神!$D$3:$O$182,MATCH($B44&amp;$C44,阪神!$O$3:$O$182,0),4)</f>
        <v>0</v>
      </c>
      <c r="H44" s="20">
        <f>INDEX(阪神!$D$3:$O$182,MATCH($B44&amp;$C44,阪神!$O$3:$O$182,0),5)</f>
        <v>0</v>
      </c>
      <c r="I44" s="13">
        <f t="shared" si="6"/>
        <v>0</v>
      </c>
      <c r="J44" s="58">
        <f t="shared" si="7"/>
        <v>49</v>
      </c>
      <c r="K44" s="59">
        <f t="shared" si="8"/>
        <v>49</v>
      </c>
      <c r="L44" s="13">
        <f t="shared" si="9"/>
        <v>0</v>
      </c>
    </row>
    <row r="45" spans="1:12" x14ac:dyDescent="0.15">
      <c r="A45" s="25" t="s">
        <v>595</v>
      </c>
      <c r="B45" s="25" t="s">
        <v>596</v>
      </c>
      <c r="C45" s="25" t="s">
        <v>56</v>
      </c>
      <c r="D45" s="11">
        <f>INDEX(阪神!$D$3:$O$182,MATCH($B45&amp;$C45,阪神!$O$3:$O$182,0),1)</f>
        <v>0</v>
      </c>
      <c r="E45" s="12">
        <f>INDEX(阪神!$D$3:$O$182,MATCH($B45&amp;$C45,阪神!$O$3:$O$182,0),2)</f>
        <v>0</v>
      </c>
      <c r="F45" s="13">
        <f t="shared" si="5"/>
        <v>0</v>
      </c>
      <c r="G45" s="19">
        <f>INDEX(阪神!$D$3:$O$182,MATCH($B45&amp;$C45,阪神!$O$3:$O$182,0),4)</f>
        <v>90</v>
      </c>
      <c r="H45" s="20">
        <f>INDEX(阪神!$D$3:$O$182,MATCH($B45&amp;$C45,阪神!$O$3:$O$182,0),5)</f>
        <v>90</v>
      </c>
      <c r="I45" s="13">
        <f t="shared" si="6"/>
        <v>0</v>
      </c>
      <c r="J45" s="58">
        <f t="shared" si="7"/>
        <v>90</v>
      </c>
      <c r="K45" s="59">
        <f t="shared" si="8"/>
        <v>90</v>
      </c>
      <c r="L45" s="13">
        <f t="shared" si="9"/>
        <v>0</v>
      </c>
    </row>
    <row r="46" spans="1:12" x14ac:dyDescent="0.15">
      <c r="A46" s="25" t="s">
        <v>599</v>
      </c>
      <c r="B46" s="25" t="s">
        <v>283</v>
      </c>
      <c r="C46" s="25" t="s">
        <v>56</v>
      </c>
      <c r="D46" s="11">
        <f>INDEX(阪神!$D$3:$O$182,MATCH($B46&amp;$C46,阪神!$O$3:$O$182,0),1)</f>
        <v>40</v>
      </c>
      <c r="E46" s="12">
        <f>INDEX(阪神!$D$3:$O$182,MATCH($B46&amp;$C46,阪神!$O$3:$O$182,0),2)</f>
        <v>40</v>
      </c>
      <c r="F46" s="13">
        <f t="shared" si="5"/>
        <v>0</v>
      </c>
      <c r="G46" s="19">
        <f>INDEX(阪神!$D$3:$O$182,MATCH($B46&amp;$C46,阪神!$O$3:$O$182,0),4)</f>
        <v>0</v>
      </c>
      <c r="H46" s="20">
        <f>INDEX(阪神!$D$3:$O$182,MATCH($B46&amp;$C46,阪神!$O$3:$O$182,0),5)</f>
        <v>0</v>
      </c>
      <c r="I46" s="13">
        <f t="shared" si="6"/>
        <v>0</v>
      </c>
      <c r="J46" s="58">
        <f t="shared" si="7"/>
        <v>40</v>
      </c>
      <c r="K46" s="59">
        <f t="shared" si="8"/>
        <v>40</v>
      </c>
      <c r="L46" s="13">
        <f t="shared" si="9"/>
        <v>0</v>
      </c>
    </row>
    <row r="47" spans="1:12" x14ac:dyDescent="0.15">
      <c r="A47" s="25" t="s">
        <v>935</v>
      </c>
      <c r="B47" s="25" t="s">
        <v>932</v>
      </c>
      <c r="C47" s="25" t="s">
        <v>56</v>
      </c>
      <c r="D47" s="11">
        <f>INDEX(阪神!$D$3:$O$182,MATCH($B47&amp;$C47,阪神!$O$3:$O$182,0),1)</f>
        <v>0</v>
      </c>
      <c r="E47" s="12">
        <f>INDEX(阪神!$D$3:$O$182,MATCH($B47&amp;$C47,阪神!$O$3:$O$182,0),2)</f>
        <v>0</v>
      </c>
      <c r="F47" s="13">
        <f t="shared" si="5"/>
        <v>0</v>
      </c>
      <c r="G47" s="19">
        <f>INDEX(阪神!$D$3:$O$182,MATCH($B47&amp;$C47,阪神!$O$3:$O$182,0),4)</f>
        <v>120</v>
      </c>
      <c r="H47" s="20">
        <f>INDEX(阪神!$D$3:$O$182,MATCH($B47&amp;$C47,阪神!$O$3:$O$182,0),5)</f>
        <v>120</v>
      </c>
      <c r="I47" s="13">
        <f t="shared" si="6"/>
        <v>0</v>
      </c>
      <c r="J47" s="58">
        <f t="shared" si="7"/>
        <v>120</v>
      </c>
      <c r="K47" s="59">
        <f t="shared" si="8"/>
        <v>120</v>
      </c>
      <c r="L47" s="13">
        <f t="shared" si="9"/>
        <v>0</v>
      </c>
    </row>
    <row r="48" spans="1:12" x14ac:dyDescent="0.15">
      <c r="A48" s="25" t="s">
        <v>608</v>
      </c>
      <c r="B48" s="25" t="s">
        <v>175</v>
      </c>
      <c r="C48" s="25" t="s">
        <v>56</v>
      </c>
      <c r="D48" s="11">
        <f>INDEX(阪神!$D$3:$O$182,MATCH($B48&amp;$C48,阪神!$O$3:$O$182,0),1)</f>
        <v>15</v>
      </c>
      <c r="E48" s="12">
        <f>INDEX(阪神!$D$3:$O$182,MATCH($B48&amp;$C48,阪神!$O$3:$O$182,0),2)</f>
        <v>12</v>
      </c>
      <c r="F48" s="13">
        <f t="shared" si="5"/>
        <v>3</v>
      </c>
      <c r="G48" s="19">
        <f>INDEX(阪神!$D$3:$O$182,MATCH($B48&amp;$C48,阪神!$O$3:$O$182,0),4)</f>
        <v>4</v>
      </c>
      <c r="H48" s="20">
        <f>INDEX(阪神!$D$3:$O$182,MATCH($B48&amp;$C48,阪神!$O$3:$O$182,0),5)</f>
        <v>0</v>
      </c>
      <c r="I48" s="13">
        <f t="shared" si="6"/>
        <v>4</v>
      </c>
      <c r="J48" s="58">
        <f t="shared" si="7"/>
        <v>19</v>
      </c>
      <c r="K48" s="59">
        <f t="shared" si="8"/>
        <v>12</v>
      </c>
      <c r="L48" s="13">
        <f t="shared" si="9"/>
        <v>7</v>
      </c>
    </row>
    <row r="49" spans="1:12" x14ac:dyDescent="0.15">
      <c r="A49" s="25" t="s">
        <v>557</v>
      </c>
      <c r="B49" s="25" t="s">
        <v>558</v>
      </c>
      <c r="C49" s="25" t="s">
        <v>366</v>
      </c>
      <c r="D49" s="11">
        <f>INDEX(阪神!$D$3:$O$182,MATCH($B49&amp;$C49,阪神!$O$3:$O$182,0),1)</f>
        <v>0</v>
      </c>
      <c r="E49" s="12">
        <f>INDEX(阪神!$D$3:$O$182,MATCH($B49&amp;$C49,阪神!$O$3:$O$182,0),2)</f>
        <v>0</v>
      </c>
      <c r="F49" s="13">
        <f t="shared" si="5"/>
        <v>0</v>
      </c>
      <c r="G49" s="19">
        <f>INDEX(阪神!$D$3:$O$182,MATCH($B49&amp;$C49,阪神!$O$3:$O$182,0),4)</f>
        <v>154</v>
      </c>
      <c r="H49" s="20">
        <f>INDEX(阪神!$D$3:$O$182,MATCH($B49&amp;$C49,阪神!$O$3:$O$182,0),5)</f>
        <v>153</v>
      </c>
      <c r="I49" s="13">
        <f t="shared" si="6"/>
        <v>1</v>
      </c>
      <c r="J49" s="58">
        <f t="shared" si="7"/>
        <v>154</v>
      </c>
      <c r="K49" s="59">
        <f t="shared" si="8"/>
        <v>153</v>
      </c>
      <c r="L49" s="13">
        <f t="shared" si="9"/>
        <v>1</v>
      </c>
    </row>
    <row r="50" spans="1:12" x14ac:dyDescent="0.15">
      <c r="A50" s="25" t="s">
        <v>559</v>
      </c>
      <c r="B50" s="25" t="s">
        <v>560</v>
      </c>
      <c r="C50" s="25" t="s">
        <v>366</v>
      </c>
      <c r="D50" s="11">
        <f>INDEX(阪神!$D$3:$O$182,MATCH($B50&amp;$C50,阪神!$O$3:$O$182,0),1)</f>
        <v>0</v>
      </c>
      <c r="E50" s="12">
        <f>INDEX(阪神!$D$3:$O$182,MATCH($B50&amp;$C50,阪神!$O$3:$O$182,0),2)</f>
        <v>0</v>
      </c>
      <c r="F50" s="13">
        <f t="shared" si="5"/>
        <v>0</v>
      </c>
      <c r="G50" s="19">
        <f>INDEX(阪神!$D$3:$O$182,MATCH($B50&amp;$C50,阪神!$O$3:$O$182,0),4)</f>
        <v>60</v>
      </c>
      <c r="H50" s="20">
        <f>INDEX(阪神!$D$3:$O$182,MATCH($B50&amp;$C50,阪神!$O$3:$O$182,0),5)</f>
        <v>58</v>
      </c>
      <c r="I50" s="13">
        <f t="shared" si="6"/>
        <v>2</v>
      </c>
      <c r="J50" s="58">
        <f t="shared" si="7"/>
        <v>60</v>
      </c>
      <c r="K50" s="59">
        <f t="shared" si="8"/>
        <v>58</v>
      </c>
      <c r="L50" s="13">
        <f t="shared" si="9"/>
        <v>2</v>
      </c>
    </row>
    <row r="51" spans="1:12" x14ac:dyDescent="0.15">
      <c r="A51" s="25" t="s">
        <v>561</v>
      </c>
      <c r="B51" s="25" t="s">
        <v>562</v>
      </c>
      <c r="C51" s="25" t="s">
        <v>366</v>
      </c>
      <c r="D51" s="11">
        <f>INDEX(阪神!$D$3:$O$182,MATCH($B51&amp;$C51,阪神!$O$3:$O$182,0),1)</f>
        <v>0</v>
      </c>
      <c r="E51" s="12">
        <f>INDEX(阪神!$D$3:$O$182,MATCH($B51&amp;$C51,阪神!$O$3:$O$182,0),2)</f>
        <v>0</v>
      </c>
      <c r="F51" s="13">
        <f t="shared" si="5"/>
        <v>0</v>
      </c>
      <c r="G51" s="19">
        <f>INDEX(阪神!$D$3:$O$182,MATCH($B51&amp;$C51,阪神!$O$3:$O$182,0),4)</f>
        <v>360</v>
      </c>
      <c r="H51" s="20">
        <f>INDEX(阪神!$D$3:$O$182,MATCH($B51&amp;$C51,阪神!$O$3:$O$182,0),5)</f>
        <v>359</v>
      </c>
      <c r="I51" s="13">
        <f t="shared" si="6"/>
        <v>1</v>
      </c>
      <c r="J51" s="58">
        <f t="shared" si="7"/>
        <v>360</v>
      </c>
      <c r="K51" s="59">
        <f t="shared" si="8"/>
        <v>359</v>
      </c>
      <c r="L51" s="13">
        <f t="shared" si="9"/>
        <v>1</v>
      </c>
    </row>
    <row r="52" spans="1:12" x14ac:dyDescent="0.15">
      <c r="A52" s="25" t="s">
        <v>563</v>
      </c>
      <c r="B52" s="25" t="s">
        <v>564</v>
      </c>
      <c r="C52" s="25" t="s">
        <v>366</v>
      </c>
      <c r="D52" s="27">
        <f>INDEX(阪神!$D$3:$O$182,MATCH($B52&amp;$C52,阪神!$O$3:$O$182,0),1)</f>
        <v>0</v>
      </c>
      <c r="E52" s="12">
        <f>INDEX(阪神!$D$3:$O$182,MATCH($B52&amp;$C52,阪神!$O$3:$O$182,0),2)</f>
        <v>0</v>
      </c>
      <c r="F52" s="13">
        <f t="shared" si="5"/>
        <v>0</v>
      </c>
      <c r="G52" s="19">
        <f>INDEX(阪神!$D$3:$O$182,MATCH($B52&amp;$C52,阪神!$O$3:$O$182,0),4)</f>
        <v>180</v>
      </c>
      <c r="H52" s="20">
        <f>INDEX(阪神!$D$3:$O$182,MATCH($B52&amp;$C52,阪神!$O$3:$O$182,0),5)</f>
        <v>180</v>
      </c>
      <c r="I52" s="13">
        <f t="shared" si="6"/>
        <v>0</v>
      </c>
      <c r="J52" s="58">
        <f t="shared" si="7"/>
        <v>180</v>
      </c>
      <c r="K52" s="59">
        <f t="shared" si="8"/>
        <v>180</v>
      </c>
      <c r="L52" s="13">
        <f t="shared" si="9"/>
        <v>0</v>
      </c>
    </row>
    <row r="53" spans="1:12" x14ac:dyDescent="0.15">
      <c r="A53" s="25" t="s">
        <v>565</v>
      </c>
      <c r="B53" s="25" t="s">
        <v>64</v>
      </c>
      <c r="C53" s="25" t="s">
        <v>366</v>
      </c>
      <c r="D53" s="11">
        <f>INDEX(阪神!$D$3:$O$182,MATCH($B53&amp;$C53,阪神!$O$3:$O$182,0),1)</f>
        <v>350</v>
      </c>
      <c r="E53" s="12">
        <f>INDEX(阪神!$D$3:$O$182,MATCH($B53&amp;$C53,阪神!$O$3:$O$182,0),2)</f>
        <v>350</v>
      </c>
      <c r="F53" s="13">
        <f t="shared" si="5"/>
        <v>0</v>
      </c>
      <c r="G53" s="19">
        <f>INDEX(阪神!$D$3:$O$182,MATCH($B53&amp;$C53,阪神!$O$3:$O$182,0),4)</f>
        <v>0</v>
      </c>
      <c r="H53" s="20">
        <f>INDEX(阪神!$D$3:$O$182,MATCH($B53&amp;$C53,阪神!$O$3:$O$182,0),5)</f>
        <v>0</v>
      </c>
      <c r="I53" s="13">
        <f t="shared" si="6"/>
        <v>0</v>
      </c>
      <c r="J53" s="58">
        <f t="shared" si="7"/>
        <v>350</v>
      </c>
      <c r="K53" s="59">
        <f t="shared" si="8"/>
        <v>350</v>
      </c>
      <c r="L53" s="13">
        <f t="shared" si="9"/>
        <v>0</v>
      </c>
    </row>
    <row r="54" spans="1:12" x14ac:dyDescent="0.15">
      <c r="A54" s="25" t="s">
        <v>566</v>
      </c>
      <c r="B54" s="25" t="s">
        <v>65</v>
      </c>
      <c r="C54" s="25" t="s">
        <v>366</v>
      </c>
      <c r="D54" s="11">
        <f>INDEX(阪神!$D$3:$O$182,MATCH($B54&amp;$C54,阪神!$O$3:$O$182,0),1)</f>
        <v>9</v>
      </c>
      <c r="E54" s="12">
        <f>INDEX(阪神!$D$3:$O$182,MATCH($B54&amp;$C54,阪神!$O$3:$O$182,0),2)</f>
        <v>9</v>
      </c>
      <c r="F54" s="13">
        <f t="shared" si="5"/>
        <v>0</v>
      </c>
      <c r="G54" s="19">
        <f>INDEX(阪神!$D$3:$O$182,MATCH($B54&amp;$C54,阪神!$O$3:$O$182,0),4)</f>
        <v>0</v>
      </c>
      <c r="H54" s="20">
        <f>INDEX(阪神!$D$3:$O$182,MATCH($B54&amp;$C54,阪神!$O$3:$O$182,0),5)</f>
        <v>0</v>
      </c>
      <c r="I54" s="13">
        <f t="shared" si="6"/>
        <v>0</v>
      </c>
      <c r="J54" s="58">
        <f t="shared" si="7"/>
        <v>9</v>
      </c>
      <c r="K54" s="59">
        <f t="shared" si="8"/>
        <v>9</v>
      </c>
      <c r="L54" s="13">
        <f t="shared" si="9"/>
        <v>0</v>
      </c>
    </row>
    <row r="55" spans="1:12" x14ac:dyDescent="0.15">
      <c r="A55" s="25" t="s">
        <v>568</v>
      </c>
      <c r="B55" s="25" t="s">
        <v>931</v>
      </c>
      <c r="C55" s="25" t="s">
        <v>366</v>
      </c>
      <c r="D55" s="318">
        <f>INDEX(阪神!$D$3:$O$182,MATCH($B55&amp;$C55,阪神!$O$3:$O$182,0),1)</f>
        <v>214</v>
      </c>
      <c r="E55" s="319">
        <f>INDEX(阪神!$D$3:$O$182,MATCH($B55&amp;$C55,阪神!$O$3:$O$182,0),2)</f>
        <v>173</v>
      </c>
      <c r="F55" s="13">
        <f t="shared" si="5"/>
        <v>41</v>
      </c>
      <c r="G55" s="19">
        <f>INDEX(阪神!$D$3:$O$182,MATCH($B55&amp;$C55,阪神!$O$3:$O$182,0),4)</f>
        <v>163</v>
      </c>
      <c r="H55" s="20">
        <f>INDEX(阪神!$D$3:$O$182,MATCH($B55&amp;$C55,阪神!$O$3:$O$182,0),5)</f>
        <v>104</v>
      </c>
      <c r="I55" s="13">
        <f t="shared" si="6"/>
        <v>59</v>
      </c>
      <c r="J55" s="58">
        <f t="shared" si="7"/>
        <v>377</v>
      </c>
      <c r="K55" s="59">
        <f t="shared" si="8"/>
        <v>277</v>
      </c>
      <c r="L55" s="13">
        <f t="shared" si="9"/>
        <v>100</v>
      </c>
    </row>
    <row r="56" spans="1:12" x14ac:dyDescent="0.15">
      <c r="A56" s="25" t="s">
        <v>569</v>
      </c>
      <c r="B56" s="25" t="s">
        <v>294</v>
      </c>
      <c r="C56" s="25" t="s">
        <v>366</v>
      </c>
      <c r="D56" s="11">
        <f>INDEX(阪神!$D$3:$O$182,MATCH($B56&amp;$C56,阪神!$O$3:$O$182,0),1)</f>
        <v>0</v>
      </c>
      <c r="E56" s="12">
        <f>INDEX(阪神!$D$3:$O$182,MATCH($B56&amp;$C56,阪神!$O$3:$O$182,0),2)</f>
        <v>0</v>
      </c>
      <c r="F56" s="13">
        <f t="shared" si="5"/>
        <v>0</v>
      </c>
      <c r="G56" s="19">
        <f>INDEX(阪神!$D$3:$O$182,MATCH($B56&amp;$C56,阪神!$O$3:$O$182,0),4)</f>
        <v>65</v>
      </c>
      <c r="H56" s="20">
        <f>INDEX(阪神!$D$3:$O$182,MATCH($B56&amp;$C56,阪神!$O$3:$O$182,0),5)</f>
        <v>65</v>
      </c>
      <c r="I56" s="13">
        <f t="shared" si="6"/>
        <v>0</v>
      </c>
      <c r="J56" s="58">
        <f t="shared" si="7"/>
        <v>65</v>
      </c>
      <c r="K56" s="59">
        <f t="shared" si="8"/>
        <v>65</v>
      </c>
      <c r="L56" s="13">
        <f t="shared" si="9"/>
        <v>0</v>
      </c>
    </row>
    <row r="57" spans="1:12" x14ac:dyDescent="0.15">
      <c r="A57" s="25" t="s">
        <v>572</v>
      </c>
      <c r="B57" s="25" t="s">
        <v>573</v>
      </c>
      <c r="C57" s="25" t="s">
        <v>366</v>
      </c>
      <c r="D57" s="11">
        <f>INDEX(阪神!$D$3:$O$182,MATCH($B57&amp;$C57,阪神!$O$3:$O$182,0),1)</f>
        <v>234</v>
      </c>
      <c r="E57" s="12">
        <f>INDEX(阪神!$D$3:$O$182,MATCH($B57&amp;$C57,阪神!$O$3:$O$182,0),2)</f>
        <v>201</v>
      </c>
      <c r="F57" s="13">
        <f t="shared" si="5"/>
        <v>33</v>
      </c>
      <c r="G57" s="19">
        <f>INDEX(阪神!$D$3:$O$182,MATCH($B57&amp;$C57,阪神!$O$3:$O$182,0),4)</f>
        <v>0</v>
      </c>
      <c r="H57" s="20">
        <f>INDEX(阪神!$D$3:$O$182,MATCH($B57&amp;$C57,阪神!$O$3:$O$182,0),5)</f>
        <v>0</v>
      </c>
      <c r="I57" s="13">
        <f t="shared" si="6"/>
        <v>0</v>
      </c>
      <c r="J57" s="58">
        <f t="shared" si="7"/>
        <v>234</v>
      </c>
      <c r="K57" s="59">
        <f t="shared" si="8"/>
        <v>201</v>
      </c>
      <c r="L57" s="13">
        <f t="shared" si="9"/>
        <v>33</v>
      </c>
    </row>
    <row r="58" spans="1:12" x14ac:dyDescent="0.15">
      <c r="A58" s="25" t="s">
        <v>574</v>
      </c>
      <c r="B58" s="25" t="s">
        <v>67</v>
      </c>
      <c r="C58" s="25" t="s">
        <v>366</v>
      </c>
      <c r="D58" s="11">
        <f>INDEX(阪神!$D$3:$O$182,MATCH($B58&amp;$C58,阪神!$O$3:$O$182,0),1)</f>
        <v>0</v>
      </c>
      <c r="E58" s="12">
        <f>INDEX(阪神!$D$3:$O$182,MATCH($B58&amp;$C58,阪神!$O$3:$O$182,0),2)</f>
        <v>0</v>
      </c>
      <c r="F58" s="13">
        <f t="shared" si="5"/>
        <v>0</v>
      </c>
      <c r="G58" s="19">
        <f>INDEX(阪神!$D$3:$O$182,MATCH($B58&amp;$C58,阪神!$O$3:$O$182,0),4)</f>
        <v>44</v>
      </c>
      <c r="H58" s="20">
        <f>INDEX(阪神!$D$3:$O$182,MATCH($B58&amp;$C58,阪神!$O$3:$O$182,0),5)</f>
        <v>33</v>
      </c>
      <c r="I58" s="13">
        <f t="shared" si="6"/>
        <v>11</v>
      </c>
      <c r="J58" s="58">
        <f t="shared" si="7"/>
        <v>44</v>
      </c>
      <c r="K58" s="59">
        <f t="shared" si="8"/>
        <v>33</v>
      </c>
      <c r="L58" s="13">
        <f t="shared" si="9"/>
        <v>11</v>
      </c>
    </row>
    <row r="59" spans="1:12" x14ac:dyDescent="0.15">
      <c r="A59" s="25" t="s">
        <v>579</v>
      </c>
      <c r="B59" s="25" t="s">
        <v>68</v>
      </c>
      <c r="C59" s="25" t="s">
        <v>366</v>
      </c>
      <c r="D59" s="11">
        <f>INDEX(阪神!$D$3:$O$182,MATCH($B59&amp;$C59,阪神!$O$3:$O$182,0),1)</f>
        <v>0</v>
      </c>
      <c r="E59" s="12">
        <f>INDEX(阪神!$D$3:$O$182,MATCH($B59&amp;$C59,阪神!$O$3:$O$182,0),2)</f>
        <v>0</v>
      </c>
      <c r="F59" s="13">
        <f t="shared" si="5"/>
        <v>0</v>
      </c>
      <c r="G59" s="19">
        <f>INDEX(阪神!$D$3:$O$182,MATCH($B59&amp;$C59,阪神!$O$3:$O$182,0),4)</f>
        <v>160</v>
      </c>
      <c r="H59" s="20">
        <f>INDEX(阪神!$D$3:$O$182,MATCH($B59&amp;$C59,阪神!$O$3:$O$182,0),5)</f>
        <v>158</v>
      </c>
      <c r="I59" s="13">
        <f t="shared" si="6"/>
        <v>2</v>
      </c>
      <c r="J59" s="58">
        <f t="shared" si="7"/>
        <v>160</v>
      </c>
      <c r="K59" s="59">
        <f t="shared" si="8"/>
        <v>158</v>
      </c>
      <c r="L59" s="13">
        <f t="shared" si="9"/>
        <v>2</v>
      </c>
    </row>
    <row r="60" spans="1:12" x14ac:dyDescent="0.15">
      <c r="A60" s="25" t="s">
        <v>584</v>
      </c>
      <c r="B60" s="25" t="s">
        <v>282</v>
      </c>
      <c r="C60" s="25" t="s">
        <v>366</v>
      </c>
      <c r="D60" s="11">
        <f>INDEX(阪神!$D$3:$O$182,MATCH($B60&amp;$C60,阪神!$O$3:$O$182,0),1)</f>
        <v>0</v>
      </c>
      <c r="E60" s="12">
        <f>INDEX(阪神!$D$3:$O$182,MATCH($B60&amp;$C60,阪神!$O$3:$O$182,0),2)</f>
        <v>0</v>
      </c>
      <c r="F60" s="13">
        <f t="shared" si="5"/>
        <v>0</v>
      </c>
      <c r="G60" s="19">
        <f>INDEX(阪神!$D$3:$O$182,MATCH($B60&amp;$C60,阪神!$O$3:$O$182,0),4)</f>
        <v>55</v>
      </c>
      <c r="H60" s="20">
        <f>INDEX(阪神!$D$3:$O$182,MATCH($B60&amp;$C60,阪神!$O$3:$O$182,0),5)</f>
        <v>55</v>
      </c>
      <c r="I60" s="13">
        <f t="shared" si="6"/>
        <v>0</v>
      </c>
      <c r="J60" s="58">
        <f t="shared" si="7"/>
        <v>55</v>
      </c>
      <c r="K60" s="59">
        <f t="shared" si="8"/>
        <v>55</v>
      </c>
      <c r="L60" s="13">
        <f t="shared" si="9"/>
        <v>0</v>
      </c>
    </row>
    <row r="61" spans="1:12" x14ac:dyDescent="0.15">
      <c r="A61" s="25" t="s">
        <v>586</v>
      </c>
      <c r="B61" s="25" t="s">
        <v>587</v>
      </c>
      <c r="C61" s="25" t="s">
        <v>366</v>
      </c>
      <c r="D61" s="11">
        <f>INDEX(阪神!$D$3:$O$182,MATCH($B61&amp;$C61,阪神!$O$3:$O$182,0),1)</f>
        <v>0</v>
      </c>
      <c r="E61" s="12">
        <f>INDEX(阪神!$D$3:$O$182,MATCH($B61&amp;$C61,阪神!$O$3:$O$182,0),2)</f>
        <v>0</v>
      </c>
      <c r="F61" s="13">
        <f t="shared" si="5"/>
        <v>0</v>
      </c>
      <c r="G61" s="19">
        <f>INDEX(阪神!$D$3:$O$182,MATCH($B61&amp;$C61,阪神!$O$3:$O$182,0),4)</f>
        <v>29</v>
      </c>
      <c r="H61" s="20">
        <f>INDEX(阪神!$D$3:$O$182,MATCH($B61&amp;$C61,阪神!$O$3:$O$182,0),5)</f>
        <v>25</v>
      </c>
      <c r="I61" s="13">
        <f t="shared" si="6"/>
        <v>4</v>
      </c>
      <c r="J61" s="58">
        <f t="shared" si="7"/>
        <v>29</v>
      </c>
      <c r="K61" s="59">
        <f t="shared" si="8"/>
        <v>25</v>
      </c>
      <c r="L61" s="13">
        <f t="shared" si="9"/>
        <v>4</v>
      </c>
    </row>
    <row r="62" spans="1:12" x14ac:dyDescent="0.15">
      <c r="A62" s="25" t="s">
        <v>590</v>
      </c>
      <c r="B62" s="25" t="s">
        <v>591</v>
      </c>
      <c r="C62" s="25" t="s">
        <v>366</v>
      </c>
      <c r="D62" s="11">
        <f>INDEX(阪神!$D$3:$O$182,MATCH($B62&amp;$C62,阪神!$O$3:$O$182,0),1)</f>
        <v>0</v>
      </c>
      <c r="E62" s="12">
        <f>INDEX(阪神!$D$3:$O$182,MATCH($B62&amp;$C62,阪神!$O$3:$O$182,0),2)</f>
        <v>0</v>
      </c>
      <c r="F62" s="13">
        <f t="shared" si="5"/>
        <v>0</v>
      </c>
      <c r="G62" s="19">
        <f>INDEX(阪神!$D$3:$O$182,MATCH($B62&amp;$C62,阪神!$O$3:$O$182,0),4)</f>
        <v>78</v>
      </c>
      <c r="H62" s="20">
        <f>INDEX(阪神!$D$3:$O$182,MATCH($B62&amp;$C62,阪神!$O$3:$O$182,0),5)</f>
        <v>78</v>
      </c>
      <c r="I62" s="13">
        <f t="shared" si="6"/>
        <v>0</v>
      </c>
      <c r="J62" s="58">
        <f t="shared" si="7"/>
        <v>78</v>
      </c>
      <c r="K62" s="59">
        <f t="shared" si="8"/>
        <v>78</v>
      </c>
      <c r="L62" s="13">
        <f t="shared" si="9"/>
        <v>0</v>
      </c>
    </row>
    <row r="63" spans="1:12" x14ac:dyDescent="0.15">
      <c r="A63" s="25" t="s">
        <v>592</v>
      </c>
      <c r="B63" s="25" t="s">
        <v>72</v>
      </c>
      <c r="C63" s="25" t="s">
        <v>366</v>
      </c>
      <c r="D63" s="11">
        <f>INDEX(阪神!$D$3:$O$182,MATCH($B63&amp;$C63,阪神!$O$3:$O$182,0),1)</f>
        <v>0</v>
      </c>
      <c r="E63" s="12">
        <f>INDEX(阪神!$D$3:$O$182,MATCH($B63&amp;$C63,阪神!$O$3:$O$182,0),2)</f>
        <v>0</v>
      </c>
      <c r="F63" s="13">
        <f t="shared" ref="F63:F78" si="10">D63-E63</f>
        <v>0</v>
      </c>
      <c r="G63" s="19">
        <f>INDEX(阪神!$D$3:$O$182,MATCH($B63&amp;$C63,阪神!$O$3:$O$182,0),4)</f>
        <v>48</v>
      </c>
      <c r="H63" s="20">
        <f>INDEX(阪神!$D$3:$O$182,MATCH($B63&amp;$C63,阪神!$O$3:$O$182,0),5)</f>
        <v>48</v>
      </c>
      <c r="I63" s="13">
        <f t="shared" ref="I63:I72" si="11">G63-H63</f>
        <v>0</v>
      </c>
      <c r="J63" s="58">
        <f t="shared" ref="J63:J72" si="12">D63+G63</f>
        <v>48</v>
      </c>
      <c r="K63" s="59">
        <f t="shared" ref="K63:K72" si="13">E63+H63</f>
        <v>48</v>
      </c>
      <c r="L63" s="13">
        <f t="shared" ref="L63:L72" si="14">J63-K63</f>
        <v>0</v>
      </c>
    </row>
    <row r="64" spans="1:12" x14ac:dyDescent="0.15">
      <c r="A64" s="25" t="s">
        <v>595</v>
      </c>
      <c r="B64" s="25" t="s">
        <v>596</v>
      </c>
      <c r="C64" s="25" t="s">
        <v>366</v>
      </c>
      <c r="D64" s="11">
        <f>INDEX(阪神!$D$3:$O$182,MATCH($B64&amp;$C64,阪神!$O$3:$O$182,0),1)</f>
        <v>80</v>
      </c>
      <c r="E64" s="12">
        <f>INDEX(阪神!$D$3:$O$182,MATCH($B64&amp;$C64,阪神!$O$3:$O$182,0),2)</f>
        <v>80</v>
      </c>
      <c r="F64" s="13">
        <f t="shared" si="10"/>
        <v>0</v>
      </c>
      <c r="G64" s="19">
        <f>INDEX(阪神!$D$3:$O$182,MATCH($B64&amp;$C64,阪神!$O$3:$O$182,0),4)</f>
        <v>40</v>
      </c>
      <c r="H64" s="20">
        <f>INDEX(阪神!$D$3:$O$182,MATCH($B64&amp;$C64,阪神!$O$3:$O$182,0),5)</f>
        <v>40</v>
      </c>
      <c r="I64" s="13">
        <f t="shared" si="11"/>
        <v>0</v>
      </c>
      <c r="J64" s="58">
        <f t="shared" si="12"/>
        <v>120</v>
      </c>
      <c r="K64" s="59">
        <f t="shared" si="13"/>
        <v>120</v>
      </c>
      <c r="L64" s="13">
        <f t="shared" si="14"/>
        <v>0</v>
      </c>
    </row>
    <row r="65" spans="1:12" x14ac:dyDescent="0.15">
      <c r="A65" s="25" t="s">
        <v>597</v>
      </c>
      <c r="B65" s="25" t="s">
        <v>598</v>
      </c>
      <c r="C65" s="25" t="s">
        <v>366</v>
      </c>
      <c r="D65" s="11">
        <f>INDEX(阪神!$D$3:$O$182,MATCH($B65&amp;$C65,阪神!$O$3:$O$182,0),1)</f>
        <v>0</v>
      </c>
      <c r="E65" s="12">
        <f>INDEX(阪神!$D$3:$O$182,MATCH($B65&amp;$C65,阪神!$O$3:$O$182,0),2)</f>
        <v>0</v>
      </c>
      <c r="F65" s="13">
        <f t="shared" si="10"/>
        <v>0</v>
      </c>
      <c r="G65" s="19">
        <f>INDEX(阪神!$D$3:$O$182,MATCH($B65&amp;$C65,阪神!$O$3:$O$182,0),4)</f>
        <v>35</v>
      </c>
      <c r="H65" s="20">
        <f>INDEX(阪神!$D$3:$O$182,MATCH($B65&amp;$C65,阪神!$O$3:$O$182,0),5)</f>
        <v>35</v>
      </c>
      <c r="I65" s="13">
        <f t="shared" si="11"/>
        <v>0</v>
      </c>
      <c r="J65" s="58">
        <f t="shared" si="12"/>
        <v>35</v>
      </c>
      <c r="K65" s="59">
        <f t="shared" si="13"/>
        <v>35</v>
      </c>
      <c r="L65" s="13">
        <f t="shared" si="14"/>
        <v>0</v>
      </c>
    </row>
    <row r="66" spans="1:12" x14ac:dyDescent="0.15">
      <c r="A66" s="25" t="s">
        <v>935</v>
      </c>
      <c r="B66" s="25" t="s">
        <v>932</v>
      </c>
      <c r="C66" s="25" t="s">
        <v>366</v>
      </c>
      <c r="D66" s="11">
        <f>INDEX(阪神!$D$3:$O$182,MATCH($B66&amp;$C66,阪神!$O$3:$O$182,0),1)</f>
        <v>40</v>
      </c>
      <c r="E66" s="12">
        <f>INDEX(阪神!$D$3:$O$182,MATCH($B66&amp;$C66,阪神!$O$3:$O$182,0),2)</f>
        <v>40</v>
      </c>
      <c r="F66" s="13">
        <f t="shared" si="10"/>
        <v>0</v>
      </c>
      <c r="G66" s="19">
        <f>INDEX(阪神!$D$3:$O$182,MATCH($B66&amp;$C66,阪神!$O$3:$O$182,0),4)</f>
        <v>0</v>
      </c>
      <c r="H66" s="20">
        <f>INDEX(阪神!$D$3:$O$182,MATCH($B66&amp;$C66,阪神!$O$3:$O$182,0),5)</f>
        <v>0</v>
      </c>
      <c r="I66" s="13">
        <f t="shared" si="11"/>
        <v>0</v>
      </c>
      <c r="J66" s="58">
        <f t="shared" si="12"/>
        <v>40</v>
      </c>
      <c r="K66" s="59">
        <f t="shared" si="13"/>
        <v>40</v>
      </c>
      <c r="L66" s="13">
        <f t="shared" si="14"/>
        <v>0</v>
      </c>
    </row>
    <row r="67" spans="1:12" x14ac:dyDescent="0.15">
      <c r="A67" s="25" t="s">
        <v>610</v>
      </c>
      <c r="B67" s="25" t="s">
        <v>300</v>
      </c>
      <c r="C67" s="25" t="s">
        <v>366</v>
      </c>
      <c r="D67" s="11">
        <f>INDEX(阪神!$D$3:$O$182,MATCH($B67&amp;$C67,阪神!$O$3:$O$182,0),1)</f>
        <v>19</v>
      </c>
      <c r="E67" s="12">
        <f>INDEX(阪神!$D$3:$O$182,MATCH($B67&amp;$C67,阪神!$O$3:$O$182,0),2)</f>
        <v>19</v>
      </c>
      <c r="F67" s="13">
        <f t="shared" si="10"/>
        <v>0</v>
      </c>
      <c r="G67" s="19">
        <f>INDEX(阪神!$D$3:$O$182,MATCH($B67&amp;$C67,阪神!$O$3:$O$182,0),4)</f>
        <v>0</v>
      </c>
      <c r="H67" s="20">
        <f>INDEX(阪神!$D$3:$O$182,MATCH($B67&amp;$C67,阪神!$O$3:$O$182,0),5)</f>
        <v>0</v>
      </c>
      <c r="I67" s="13">
        <f t="shared" si="11"/>
        <v>0</v>
      </c>
      <c r="J67" s="58">
        <f t="shared" si="12"/>
        <v>19</v>
      </c>
      <c r="K67" s="59">
        <f t="shared" si="13"/>
        <v>19</v>
      </c>
      <c r="L67" s="13">
        <f t="shared" si="14"/>
        <v>0</v>
      </c>
    </row>
    <row r="68" spans="1:12" x14ac:dyDescent="0.15">
      <c r="A68" s="25" t="s">
        <v>611</v>
      </c>
      <c r="B68" s="25" t="s">
        <v>177</v>
      </c>
      <c r="C68" s="25" t="s">
        <v>366</v>
      </c>
      <c r="D68" s="11">
        <f>INDEX(阪神!$D$3:$O$182,MATCH($B68&amp;$C68,阪神!$O$3:$O$182,0),1)</f>
        <v>19</v>
      </c>
      <c r="E68" s="12">
        <f>INDEX(阪神!$D$3:$O$182,MATCH($B68&amp;$C68,阪神!$O$3:$O$182,0),2)</f>
        <v>19</v>
      </c>
      <c r="F68" s="13">
        <f t="shared" si="10"/>
        <v>0</v>
      </c>
      <c r="G68" s="19">
        <f>INDEX(阪神!$D$3:$O$182,MATCH($B68&amp;$C68,阪神!$O$3:$O$182,0),4)</f>
        <v>0</v>
      </c>
      <c r="H68" s="20">
        <f>INDEX(阪神!$D$3:$O$182,MATCH($B68&amp;$C68,阪神!$O$3:$O$182,0),5)</f>
        <v>0</v>
      </c>
      <c r="I68" s="13">
        <f t="shared" si="11"/>
        <v>0</v>
      </c>
      <c r="J68" s="58">
        <f t="shared" si="12"/>
        <v>19</v>
      </c>
      <c r="K68" s="59">
        <f t="shared" si="13"/>
        <v>19</v>
      </c>
      <c r="L68" s="13">
        <f t="shared" si="14"/>
        <v>0</v>
      </c>
    </row>
    <row r="69" spans="1:12" x14ac:dyDescent="0.15">
      <c r="A69" s="25" t="s">
        <v>559</v>
      </c>
      <c r="B69" s="25" t="s">
        <v>560</v>
      </c>
      <c r="C69" s="25" t="s">
        <v>554</v>
      </c>
      <c r="D69" s="11">
        <f>INDEX(阪神!$D$3:$O$182,MATCH($B69&amp;$C69,阪神!$O$3:$O$182,0),1)</f>
        <v>42</v>
      </c>
      <c r="E69" s="12">
        <f>INDEX(阪神!$D$3:$O$182,MATCH($B69&amp;$C69,阪神!$O$3:$O$182,0),2)</f>
        <v>0</v>
      </c>
      <c r="F69" s="13">
        <f t="shared" si="10"/>
        <v>42</v>
      </c>
      <c r="G69" s="19">
        <f>INDEX(阪神!$D$3:$O$182,MATCH($B69&amp;$C69,阪神!$O$3:$O$182,0),4)</f>
        <v>0</v>
      </c>
      <c r="H69" s="20">
        <f>INDEX(阪神!$D$3:$O$182,MATCH($B69&amp;$C69,阪神!$O$3:$O$182,0),5)</f>
        <v>0</v>
      </c>
      <c r="I69" s="13">
        <f t="shared" si="11"/>
        <v>0</v>
      </c>
      <c r="J69" s="58">
        <f t="shared" si="12"/>
        <v>42</v>
      </c>
      <c r="K69" s="59">
        <f t="shared" si="13"/>
        <v>0</v>
      </c>
      <c r="L69" s="13">
        <f t="shared" si="14"/>
        <v>42</v>
      </c>
    </row>
    <row r="70" spans="1:12" x14ac:dyDescent="0.15">
      <c r="A70" s="25" t="s">
        <v>567</v>
      </c>
      <c r="B70" s="25" t="s">
        <v>66</v>
      </c>
      <c r="C70" s="25" t="s">
        <v>554</v>
      </c>
      <c r="D70" s="11">
        <f>INDEX(阪神!$D$3:$O$182,MATCH($B70&amp;$C70,阪神!$O$3:$O$182,0),1)</f>
        <v>50</v>
      </c>
      <c r="E70" s="12">
        <f>INDEX(阪神!$D$3:$O$182,MATCH($B70&amp;$C70,阪神!$O$3:$O$182,0),2)</f>
        <v>50</v>
      </c>
      <c r="F70" s="13">
        <f t="shared" si="10"/>
        <v>0</v>
      </c>
      <c r="G70" s="19">
        <f>INDEX(阪神!$D$3:$O$182,MATCH($B70&amp;$C70,阪神!$O$3:$O$182,0),4)</f>
        <v>0</v>
      </c>
      <c r="H70" s="20">
        <f>INDEX(阪神!$D$3:$O$182,MATCH($B70&amp;$C70,阪神!$O$3:$O$182,0),5)</f>
        <v>0</v>
      </c>
      <c r="I70" s="13">
        <f t="shared" si="11"/>
        <v>0</v>
      </c>
      <c r="J70" s="58">
        <f t="shared" si="12"/>
        <v>50</v>
      </c>
      <c r="K70" s="59">
        <f t="shared" si="13"/>
        <v>50</v>
      </c>
      <c r="L70" s="13">
        <f t="shared" si="14"/>
        <v>0</v>
      </c>
    </row>
    <row r="71" spans="1:12" x14ac:dyDescent="0.15">
      <c r="A71" s="25" t="s">
        <v>580</v>
      </c>
      <c r="B71" s="25" t="s">
        <v>581</v>
      </c>
      <c r="C71" s="25" t="s">
        <v>554</v>
      </c>
      <c r="D71" s="11">
        <f>INDEX(阪神!$D$3:$O$182,MATCH($B71&amp;$C71,阪神!$O$3:$O$182,0),1)</f>
        <v>38</v>
      </c>
      <c r="E71" s="12">
        <f>INDEX(阪神!$D$3:$O$182,MATCH($B71&amp;$C71,阪神!$O$3:$O$182,0),2)</f>
        <v>0</v>
      </c>
      <c r="F71" s="13">
        <f t="shared" si="10"/>
        <v>38</v>
      </c>
      <c r="G71" s="19">
        <f>INDEX(阪神!$D$3:$O$182,MATCH($B71&amp;$C71,阪神!$O$3:$O$182,0),4)</f>
        <v>0</v>
      </c>
      <c r="H71" s="20">
        <f>INDEX(阪神!$D$3:$O$182,MATCH($B71&amp;$C71,阪神!$O$3:$O$182,0),5)</f>
        <v>0</v>
      </c>
      <c r="I71" s="13">
        <f t="shared" si="11"/>
        <v>0</v>
      </c>
      <c r="J71" s="58">
        <f t="shared" si="12"/>
        <v>38</v>
      </c>
      <c r="K71" s="59">
        <f t="shared" si="13"/>
        <v>0</v>
      </c>
      <c r="L71" s="13">
        <f t="shared" si="14"/>
        <v>38</v>
      </c>
    </row>
    <row r="72" spans="1:12" x14ac:dyDescent="0.15">
      <c r="A72" s="25" t="s">
        <v>583</v>
      </c>
      <c r="B72" s="25" t="s">
        <v>70</v>
      </c>
      <c r="C72" s="25" t="s">
        <v>554</v>
      </c>
      <c r="D72" s="11">
        <f>INDEX(阪神!$D$3:$O$182,MATCH($B72&amp;$C72,阪神!$O$3:$O$182,0),1)</f>
        <v>43</v>
      </c>
      <c r="E72" s="12">
        <f>INDEX(阪神!$D$3:$O$182,MATCH($B72&amp;$C72,阪神!$O$3:$O$182,0),2)</f>
        <v>0</v>
      </c>
      <c r="F72" s="13">
        <f t="shared" si="10"/>
        <v>43</v>
      </c>
      <c r="G72" s="19">
        <f>INDEX(阪神!$D$3:$O$182,MATCH($B72&amp;$C72,阪神!$O$3:$O$182,0),4)</f>
        <v>0</v>
      </c>
      <c r="H72" s="20">
        <f>INDEX(阪神!$D$3:$O$182,MATCH($B72&amp;$C72,阪神!$O$3:$O$182,0),5)</f>
        <v>0</v>
      </c>
      <c r="I72" s="13">
        <f t="shared" si="11"/>
        <v>0</v>
      </c>
      <c r="J72" s="58">
        <f t="shared" si="12"/>
        <v>43</v>
      </c>
      <c r="K72" s="59">
        <f t="shared" si="13"/>
        <v>0</v>
      </c>
      <c r="L72" s="13">
        <f t="shared" si="14"/>
        <v>43</v>
      </c>
    </row>
    <row r="73" spans="1:12" x14ac:dyDescent="0.15">
      <c r="A73" s="25" t="s">
        <v>585</v>
      </c>
      <c r="B73" s="25" t="s">
        <v>71</v>
      </c>
      <c r="C73" s="25" t="s">
        <v>554</v>
      </c>
      <c r="D73" s="11">
        <f>INDEX(阪神!$D$3:$O$182,MATCH($B73&amp;$C73,阪神!$O$3:$O$182,0),1)</f>
        <v>9</v>
      </c>
      <c r="E73" s="12">
        <f>INDEX(阪神!$D$3:$O$182,MATCH($B73&amp;$C73,阪神!$O$3:$O$182,0),2)</f>
        <v>0</v>
      </c>
      <c r="F73" s="13">
        <f t="shared" si="10"/>
        <v>9</v>
      </c>
      <c r="G73" s="19">
        <f>INDEX(阪神!$D$3:$O$182,MATCH($B73&amp;$C73,阪神!$O$3:$O$182,0),4)</f>
        <v>0</v>
      </c>
      <c r="H73" s="20">
        <f>INDEX(阪神!$D$3:$O$182,MATCH($B73&amp;$C73,阪神!$O$3:$O$182,0),5)</f>
        <v>0</v>
      </c>
      <c r="I73" s="13">
        <f t="shared" ref="I73:I78" si="15">G73-H73</f>
        <v>0</v>
      </c>
      <c r="J73" s="58">
        <f t="shared" ref="J73:J78" si="16">D73+G73</f>
        <v>9</v>
      </c>
      <c r="K73" s="59">
        <f t="shared" ref="K73:K78" si="17">E73+H73</f>
        <v>0</v>
      </c>
      <c r="L73" s="13">
        <f t="shared" ref="L73:L78" si="18">J73-K73</f>
        <v>9</v>
      </c>
    </row>
    <row r="74" spans="1:12" x14ac:dyDescent="0.15">
      <c r="A74" s="25" t="s">
        <v>593</v>
      </c>
      <c r="B74" s="25" t="s">
        <v>594</v>
      </c>
      <c r="C74" s="25" t="s">
        <v>554</v>
      </c>
      <c r="D74" s="11">
        <f>INDEX(阪神!$D$3:$O$182,MATCH($B74&amp;$C74,阪神!$O$3:$O$182,0),1)</f>
        <v>47</v>
      </c>
      <c r="E74" s="12">
        <f>INDEX(阪神!$D$3:$O$182,MATCH($B74&amp;$C74,阪神!$O$3:$O$182,0),2)</f>
        <v>0</v>
      </c>
      <c r="F74" s="13">
        <f t="shared" si="10"/>
        <v>47</v>
      </c>
      <c r="G74" s="19">
        <f>INDEX(阪神!$D$3:$O$182,MATCH($B74&amp;$C74,阪神!$O$3:$O$182,0),4)</f>
        <v>0</v>
      </c>
      <c r="H74" s="20">
        <f>INDEX(阪神!$D$3:$O$182,MATCH($B74&amp;$C74,阪神!$O$3:$O$182,0),5)</f>
        <v>0</v>
      </c>
      <c r="I74" s="13">
        <f t="shared" si="15"/>
        <v>0</v>
      </c>
      <c r="J74" s="58">
        <f t="shared" si="16"/>
        <v>47</v>
      </c>
      <c r="K74" s="59">
        <f t="shared" si="17"/>
        <v>0</v>
      </c>
      <c r="L74" s="13">
        <f t="shared" si="18"/>
        <v>47</v>
      </c>
    </row>
    <row r="75" spans="1:12" x14ac:dyDescent="0.15">
      <c r="A75" s="25" t="s">
        <v>609</v>
      </c>
      <c r="B75" s="25" t="s">
        <v>176</v>
      </c>
      <c r="C75" s="25" t="s">
        <v>554</v>
      </c>
      <c r="D75" s="11">
        <f>INDEX(阪神!$D$3:$O$182,MATCH($B75&amp;$C75,阪神!$O$3:$O$182,0),1)</f>
        <v>11</v>
      </c>
      <c r="E75" s="12">
        <f>INDEX(阪神!$D$3:$O$182,MATCH($B75&amp;$C75,阪神!$O$3:$O$182,0),2)</f>
        <v>0</v>
      </c>
      <c r="F75" s="13">
        <f t="shared" si="10"/>
        <v>11</v>
      </c>
      <c r="G75" s="19">
        <f>INDEX(阪神!$D$3:$O$182,MATCH($B75&amp;$C75,阪神!$O$3:$O$182,0),4)</f>
        <v>0</v>
      </c>
      <c r="H75" s="20">
        <f>INDEX(阪神!$D$3:$O$182,MATCH($B75&amp;$C75,阪神!$O$3:$O$182,0),5)</f>
        <v>0</v>
      </c>
      <c r="I75" s="13">
        <f t="shared" si="15"/>
        <v>0</v>
      </c>
      <c r="J75" s="58">
        <f t="shared" si="16"/>
        <v>11</v>
      </c>
      <c r="K75" s="59">
        <f t="shared" si="17"/>
        <v>0</v>
      </c>
      <c r="L75" s="13">
        <f t="shared" si="18"/>
        <v>11</v>
      </c>
    </row>
    <row r="76" spans="1:12" x14ac:dyDescent="0.15">
      <c r="A76" s="25" t="s">
        <v>575</v>
      </c>
      <c r="B76" s="25" t="s">
        <v>280</v>
      </c>
      <c r="C76" s="25" t="s">
        <v>555</v>
      </c>
      <c r="D76" s="11">
        <f>INDEX(阪神!$D$3:$O$182,MATCH($B76&amp;$C76,阪神!$O$3:$O$182,0),1)</f>
        <v>21</v>
      </c>
      <c r="E76" s="12">
        <f>INDEX(阪神!$D$3:$O$182,MATCH($B76&amp;$C76,阪神!$O$3:$O$182,0),2)</f>
        <v>0</v>
      </c>
      <c r="F76" s="13">
        <f t="shared" si="10"/>
        <v>21</v>
      </c>
      <c r="G76" s="19">
        <f>INDEX(阪神!$D$3:$O$182,MATCH($B76&amp;$C76,阪神!$O$3:$O$182,0),4)</f>
        <v>0</v>
      </c>
      <c r="H76" s="20">
        <f>INDEX(阪神!$D$3:$O$182,MATCH($B76&amp;$C76,阪神!$O$3:$O$182,0),5)</f>
        <v>0</v>
      </c>
      <c r="I76" s="13">
        <f t="shared" si="15"/>
        <v>0</v>
      </c>
      <c r="J76" s="58">
        <f t="shared" si="16"/>
        <v>21</v>
      </c>
      <c r="K76" s="59">
        <f t="shared" si="17"/>
        <v>0</v>
      </c>
      <c r="L76" s="13">
        <f t="shared" si="18"/>
        <v>21</v>
      </c>
    </row>
    <row r="77" spans="1:12" x14ac:dyDescent="0.15">
      <c r="A77" s="25" t="s">
        <v>582</v>
      </c>
      <c r="B77" s="25" t="s">
        <v>69</v>
      </c>
      <c r="C77" s="25" t="s">
        <v>555</v>
      </c>
      <c r="D77" s="11">
        <f>INDEX(阪神!$D$3:$O$182,MATCH($B77&amp;$C77,阪神!$O$3:$O$182,0),1)</f>
        <v>0</v>
      </c>
      <c r="E77" s="12">
        <f>INDEX(阪神!$D$3:$O$182,MATCH($B77&amp;$C77,阪神!$O$3:$O$182,0),2)</f>
        <v>0</v>
      </c>
      <c r="F77" s="13">
        <f t="shared" si="10"/>
        <v>0</v>
      </c>
      <c r="G77" s="19">
        <f>INDEX(阪神!$D$3:$O$182,MATCH($B77&amp;$C77,阪神!$O$3:$O$182,0),4)</f>
        <v>38</v>
      </c>
      <c r="H77" s="20">
        <f>INDEX(阪神!$D$3:$O$182,MATCH($B77&amp;$C77,阪神!$O$3:$O$182,0),5)</f>
        <v>21</v>
      </c>
      <c r="I77" s="13">
        <f t="shared" si="15"/>
        <v>17</v>
      </c>
      <c r="J77" s="58">
        <f t="shared" si="16"/>
        <v>38</v>
      </c>
      <c r="K77" s="59">
        <f t="shared" si="17"/>
        <v>21</v>
      </c>
      <c r="L77" s="13">
        <f t="shared" si="18"/>
        <v>17</v>
      </c>
    </row>
    <row r="78" spans="1:12" x14ac:dyDescent="0.15">
      <c r="A78" s="26" t="s">
        <v>936</v>
      </c>
      <c r="B78" s="26" t="s">
        <v>933</v>
      </c>
      <c r="C78" s="26" t="s">
        <v>555</v>
      </c>
      <c r="D78" s="14">
        <f>INDEX(阪神!$D$3:$O$182,MATCH($B78&amp;$C78,阪神!$O$3:$O$182,0),1)</f>
        <v>19</v>
      </c>
      <c r="E78" s="15">
        <f>INDEX(阪神!$D$3:$O$182,MATCH($B78&amp;$C78,阪神!$O$3:$O$182,0),2)</f>
        <v>0</v>
      </c>
      <c r="F78" s="16">
        <f t="shared" si="10"/>
        <v>19</v>
      </c>
      <c r="G78" s="21">
        <f>INDEX(阪神!$D$3:$O$182,MATCH($B78&amp;$C78,阪神!$O$3:$O$182,0),4)</f>
        <v>0</v>
      </c>
      <c r="H78" s="22">
        <f>INDEX(阪神!$D$3:$O$182,MATCH($B78&amp;$C78,阪神!$O$3:$O$182,0),5)</f>
        <v>0</v>
      </c>
      <c r="I78" s="16">
        <f t="shared" si="15"/>
        <v>0</v>
      </c>
      <c r="J78" s="60">
        <f t="shared" si="16"/>
        <v>19</v>
      </c>
      <c r="K78" s="61">
        <f t="shared" si="17"/>
        <v>0</v>
      </c>
      <c r="L78" s="16">
        <f t="shared" si="18"/>
        <v>19</v>
      </c>
    </row>
    <row r="80" spans="1:12" x14ac:dyDescent="0.15">
      <c r="C80" s="1" t="s">
        <v>203</v>
      </c>
    </row>
    <row r="81" spans="3:12" x14ac:dyDescent="0.15">
      <c r="C81" s="410" t="s">
        <v>131</v>
      </c>
      <c r="D81" s="417" t="s">
        <v>137</v>
      </c>
      <c r="E81" s="417"/>
      <c r="F81" s="417"/>
      <c r="G81" s="415" t="s">
        <v>138</v>
      </c>
      <c r="H81" s="415"/>
      <c r="I81" s="415"/>
      <c r="J81" s="418" t="s">
        <v>139</v>
      </c>
      <c r="K81" s="419"/>
      <c r="L81" s="420"/>
    </row>
    <row r="82" spans="3:12" x14ac:dyDescent="0.15">
      <c r="C82" s="410"/>
      <c r="D82" s="312" t="s">
        <v>136</v>
      </c>
      <c r="E82" s="313" t="s">
        <v>846</v>
      </c>
      <c r="F82" s="316" t="s">
        <v>847</v>
      </c>
      <c r="G82" s="6" t="s">
        <v>136</v>
      </c>
      <c r="H82" s="7" t="s">
        <v>846</v>
      </c>
      <c r="I82" s="316" t="s">
        <v>847</v>
      </c>
      <c r="J82" s="395" t="s">
        <v>136</v>
      </c>
      <c r="K82" s="396" t="s">
        <v>846</v>
      </c>
      <c r="L82" s="316" t="s">
        <v>847</v>
      </c>
    </row>
    <row r="83" spans="3:12" x14ac:dyDescent="0.15">
      <c r="C83" s="39" t="s">
        <v>132</v>
      </c>
      <c r="D83" s="80">
        <f t="shared" ref="D83:D88" si="19">SUMIF($C$3:$C$78,C83,$D$3:$D$78)</f>
        <v>183</v>
      </c>
      <c r="E83" s="81">
        <f t="shared" ref="E83:E88" si="20">SUMIF($C$3:$C$78,C83,$E$3:$E$78)</f>
        <v>179</v>
      </c>
      <c r="F83" s="10">
        <f>D83-E83</f>
        <v>4</v>
      </c>
      <c r="G83" s="72">
        <f t="shared" ref="G83:G88" si="21">SUMIF($C$3:$C$78,C83,$G$3:$G$78)</f>
        <v>0</v>
      </c>
      <c r="H83" s="73">
        <f t="shared" ref="H83:H88" si="22">SUMIF($C$3:$C$78,C83,$H$3:$H$78)</f>
        <v>0</v>
      </c>
      <c r="I83" s="10">
        <f>G83-H83</f>
        <v>0</v>
      </c>
      <c r="J83" s="64">
        <f t="shared" ref="J83:J88" si="23">D83+G83</f>
        <v>183</v>
      </c>
      <c r="K83" s="65">
        <f t="shared" ref="K83:K88" si="24">E83+H83</f>
        <v>179</v>
      </c>
      <c r="L83" s="10">
        <f t="shared" ref="L83:L88" si="25">J83-K83</f>
        <v>4</v>
      </c>
    </row>
    <row r="84" spans="3:12" x14ac:dyDescent="0.15">
      <c r="C84" s="28" t="s">
        <v>133</v>
      </c>
      <c r="D84" s="82">
        <f t="shared" si="19"/>
        <v>2847</v>
      </c>
      <c r="E84" s="83">
        <f t="shared" si="20"/>
        <v>2479</v>
      </c>
      <c r="F84" s="13">
        <f t="shared" ref="F84:F88" si="26">D84-E84</f>
        <v>368</v>
      </c>
      <c r="G84" s="74">
        <f t="shared" si="21"/>
        <v>0</v>
      </c>
      <c r="H84" s="75">
        <f t="shared" si="22"/>
        <v>0</v>
      </c>
      <c r="I84" s="13">
        <f t="shared" ref="I84:I88" si="27">G84-H84</f>
        <v>0</v>
      </c>
      <c r="J84" s="66">
        <f t="shared" si="23"/>
        <v>2847</v>
      </c>
      <c r="K84" s="67">
        <f t="shared" si="24"/>
        <v>2479</v>
      </c>
      <c r="L84" s="13">
        <f t="shared" si="25"/>
        <v>368</v>
      </c>
    </row>
    <row r="85" spans="3:12" x14ac:dyDescent="0.15">
      <c r="C85" s="28" t="s">
        <v>142</v>
      </c>
      <c r="D85" s="82">
        <f t="shared" si="19"/>
        <v>646</v>
      </c>
      <c r="E85" s="83">
        <f t="shared" si="20"/>
        <v>597</v>
      </c>
      <c r="F85" s="13">
        <f t="shared" si="26"/>
        <v>49</v>
      </c>
      <c r="G85" s="74">
        <f t="shared" si="21"/>
        <v>495</v>
      </c>
      <c r="H85" s="75">
        <f t="shared" si="22"/>
        <v>472</v>
      </c>
      <c r="I85" s="13">
        <f t="shared" si="27"/>
        <v>23</v>
      </c>
      <c r="J85" s="66">
        <f t="shared" si="23"/>
        <v>1141</v>
      </c>
      <c r="K85" s="67">
        <f t="shared" si="24"/>
        <v>1069</v>
      </c>
      <c r="L85" s="13">
        <f t="shared" si="25"/>
        <v>72</v>
      </c>
    </row>
    <row r="86" spans="3:12" x14ac:dyDescent="0.15">
      <c r="C86" s="28" t="s">
        <v>134</v>
      </c>
      <c r="D86" s="82">
        <f t="shared" si="19"/>
        <v>965</v>
      </c>
      <c r="E86" s="83">
        <f t="shared" si="20"/>
        <v>891</v>
      </c>
      <c r="F86" s="13">
        <f t="shared" si="26"/>
        <v>74</v>
      </c>
      <c r="G86" s="74">
        <f t="shared" si="21"/>
        <v>1471</v>
      </c>
      <c r="H86" s="75">
        <f t="shared" si="22"/>
        <v>1391</v>
      </c>
      <c r="I86" s="13">
        <f t="shared" si="27"/>
        <v>80</v>
      </c>
      <c r="J86" s="66">
        <f t="shared" si="23"/>
        <v>2436</v>
      </c>
      <c r="K86" s="67">
        <f t="shared" si="24"/>
        <v>2282</v>
      </c>
      <c r="L86" s="13">
        <f t="shared" si="25"/>
        <v>154</v>
      </c>
    </row>
    <row r="87" spans="3:12" x14ac:dyDescent="0.15">
      <c r="C87" s="28" t="s">
        <v>141</v>
      </c>
      <c r="D87" s="82">
        <f t="shared" si="19"/>
        <v>240</v>
      </c>
      <c r="E87" s="83">
        <f t="shared" si="20"/>
        <v>50</v>
      </c>
      <c r="F87" s="13">
        <f t="shared" si="26"/>
        <v>190</v>
      </c>
      <c r="G87" s="74">
        <f t="shared" si="21"/>
        <v>0</v>
      </c>
      <c r="H87" s="75">
        <f t="shared" si="22"/>
        <v>0</v>
      </c>
      <c r="I87" s="13">
        <f t="shared" si="27"/>
        <v>0</v>
      </c>
      <c r="J87" s="66">
        <f t="shared" si="23"/>
        <v>240</v>
      </c>
      <c r="K87" s="67">
        <f t="shared" si="24"/>
        <v>50</v>
      </c>
      <c r="L87" s="13">
        <f t="shared" si="25"/>
        <v>190</v>
      </c>
    </row>
    <row r="88" spans="3:12" ht="19.5" thickBot="1" x14ac:dyDescent="0.2">
      <c r="C88" s="40" t="s">
        <v>135</v>
      </c>
      <c r="D88" s="84">
        <f t="shared" si="19"/>
        <v>40</v>
      </c>
      <c r="E88" s="85">
        <f t="shared" si="20"/>
        <v>0</v>
      </c>
      <c r="F88" s="44">
        <f t="shared" si="26"/>
        <v>40</v>
      </c>
      <c r="G88" s="76">
        <f t="shared" si="21"/>
        <v>38</v>
      </c>
      <c r="H88" s="77">
        <f t="shared" si="22"/>
        <v>21</v>
      </c>
      <c r="I88" s="44">
        <f t="shared" si="27"/>
        <v>17</v>
      </c>
      <c r="J88" s="68">
        <f t="shared" si="23"/>
        <v>78</v>
      </c>
      <c r="K88" s="69">
        <f t="shared" si="24"/>
        <v>21</v>
      </c>
      <c r="L88" s="44">
        <f t="shared" si="25"/>
        <v>57</v>
      </c>
    </row>
    <row r="89" spans="3:12" ht="19.5" thickTop="1" x14ac:dyDescent="0.15">
      <c r="C89" s="46" t="s">
        <v>204</v>
      </c>
      <c r="D89" s="86">
        <f>SUM(D83:D88)</f>
        <v>4921</v>
      </c>
      <c r="E89" s="87">
        <f t="shared" ref="E89:L89" si="28">SUM(E83:E88)</f>
        <v>4196</v>
      </c>
      <c r="F89" s="45">
        <f t="shared" si="28"/>
        <v>725</v>
      </c>
      <c r="G89" s="78">
        <f t="shared" si="28"/>
        <v>2004</v>
      </c>
      <c r="H89" s="79">
        <f t="shared" si="28"/>
        <v>1884</v>
      </c>
      <c r="I89" s="45">
        <f t="shared" si="28"/>
        <v>120</v>
      </c>
      <c r="J89" s="70">
        <f t="shared" si="28"/>
        <v>6925</v>
      </c>
      <c r="K89" s="71">
        <f t="shared" si="28"/>
        <v>6080</v>
      </c>
      <c r="L89" s="45">
        <f t="shared" si="28"/>
        <v>845</v>
      </c>
    </row>
  </sheetData>
  <autoFilter ref="A2:L78" xr:uid="{D100B865-0339-430F-98DF-752CFAB4683D}"/>
  <mergeCells count="7">
    <mergeCell ref="D1:F1"/>
    <mergeCell ref="G1:I1"/>
    <mergeCell ref="J1:L1"/>
    <mergeCell ref="C81:C82"/>
    <mergeCell ref="D81:F81"/>
    <mergeCell ref="G81:I81"/>
    <mergeCell ref="J81:L81"/>
  </mergeCells>
  <phoneticPr fontId="1"/>
  <pageMargins left="0.70866141732283472" right="0.70866141732283472" top="0.74803149606299213" bottom="0.74803149606299213" header="0.31496062992125984" footer="0.31496062992125984"/>
  <pageSetup paperSize="9" scale="63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DB8DB-32D0-40A5-94DA-84C77CECB019}">
  <sheetPr>
    <tabColor rgb="FFFFC000"/>
  </sheetPr>
  <dimension ref="A1:L99"/>
  <sheetViews>
    <sheetView showGridLines="0" view="pageBreakPreview" zoomScale="85" zoomScaleNormal="85" zoomScaleSheetLayoutView="85" workbookViewId="0">
      <pane ySplit="3" topLeftCell="A4" activePane="bottomLeft" state="frozen"/>
      <selection activeCell="M1" sqref="M1:N1048576"/>
      <selection pane="bottomLeft" activeCell="K65" sqref="K65"/>
    </sheetView>
  </sheetViews>
  <sheetFormatPr defaultRowHeight="18.75" x14ac:dyDescent="0.15"/>
  <cols>
    <col min="1" max="1" width="9.75" style="1" customWidth="1"/>
    <col min="2" max="2" width="37.25" style="1" customWidth="1"/>
    <col min="3" max="3" width="14.375" style="1" customWidth="1"/>
    <col min="4" max="12" width="8.875" style="1" customWidth="1"/>
    <col min="13" max="16384" width="9" style="1"/>
  </cols>
  <sheetData>
    <row r="1" spans="1:12" x14ac:dyDescent="0.15">
      <c r="A1" s="1" t="s">
        <v>209</v>
      </c>
      <c r="D1" s="417" t="s">
        <v>137</v>
      </c>
      <c r="E1" s="417"/>
      <c r="F1" s="417"/>
      <c r="G1" s="415" t="s">
        <v>138</v>
      </c>
      <c r="H1" s="415"/>
      <c r="I1" s="415"/>
      <c r="J1" s="416" t="s">
        <v>139</v>
      </c>
      <c r="K1" s="416"/>
      <c r="L1" s="416"/>
    </row>
    <row r="2" spans="1:12" x14ac:dyDescent="0.15">
      <c r="A2" s="260" t="s">
        <v>129</v>
      </c>
      <c r="B2" s="23" t="s">
        <v>130</v>
      </c>
      <c r="C2" s="52" t="s">
        <v>131</v>
      </c>
      <c r="D2" s="261" t="s">
        <v>136</v>
      </c>
      <c r="E2" s="262" t="s">
        <v>846</v>
      </c>
      <c r="F2" s="265" t="s">
        <v>847</v>
      </c>
      <c r="G2" s="6" t="s">
        <v>136</v>
      </c>
      <c r="H2" s="7" t="s">
        <v>846</v>
      </c>
      <c r="I2" s="265" t="s">
        <v>847</v>
      </c>
      <c r="J2" s="263" t="s">
        <v>136</v>
      </c>
      <c r="K2" s="264" t="s">
        <v>846</v>
      </c>
      <c r="L2" s="265" t="s">
        <v>847</v>
      </c>
    </row>
    <row r="3" spans="1:12" x14ac:dyDescent="0.15">
      <c r="A3" s="24" t="s">
        <v>495</v>
      </c>
      <c r="B3" s="24" t="s">
        <v>302</v>
      </c>
      <c r="C3" s="24" t="s">
        <v>360</v>
      </c>
      <c r="D3" s="8">
        <v>26</v>
      </c>
      <c r="E3" s="9">
        <v>24</v>
      </c>
      <c r="F3" s="10">
        <f t="shared" ref="F3:F33" si="0">D3-E3</f>
        <v>2</v>
      </c>
      <c r="G3" s="17">
        <v>0</v>
      </c>
      <c r="H3" s="18">
        <v>0</v>
      </c>
      <c r="I3" s="10">
        <f t="shared" ref="I3:I33" si="1">G3-H3</f>
        <v>0</v>
      </c>
      <c r="J3" s="56">
        <f t="shared" ref="J3:J33" si="2">D3+G3</f>
        <v>26</v>
      </c>
      <c r="K3" s="57">
        <f t="shared" ref="K3:K33" si="3">E3+H3</f>
        <v>24</v>
      </c>
      <c r="L3" s="10">
        <f t="shared" ref="L3:L33" si="4">J3-K3</f>
        <v>2</v>
      </c>
    </row>
    <row r="4" spans="1:12" x14ac:dyDescent="0.15">
      <c r="A4" s="25" t="s">
        <v>506</v>
      </c>
      <c r="B4" s="25" t="s">
        <v>55</v>
      </c>
      <c r="C4" s="25" t="s">
        <v>360</v>
      </c>
      <c r="D4" s="11">
        <v>272</v>
      </c>
      <c r="E4" s="12">
        <v>262</v>
      </c>
      <c r="F4" s="13">
        <f t="shared" si="0"/>
        <v>10</v>
      </c>
      <c r="G4" s="19">
        <v>0</v>
      </c>
      <c r="H4" s="20">
        <v>0</v>
      </c>
      <c r="I4" s="13">
        <f t="shared" si="1"/>
        <v>0</v>
      </c>
      <c r="J4" s="58">
        <f t="shared" si="2"/>
        <v>272</v>
      </c>
      <c r="K4" s="59">
        <f t="shared" si="3"/>
        <v>262</v>
      </c>
      <c r="L4" s="13">
        <f t="shared" si="4"/>
        <v>10</v>
      </c>
    </row>
    <row r="5" spans="1:12" x14ac:dyDescent="0.15">
      <c r="A5" s="25" t="s">
        <v>510</v>
      </c>
      <c r="B5" s="25" t="s">
        <v>511</v>
      </c>
      <c r="C5" s="25" t="s">
        <v>360</v>
      </c>
      <c r="D5" s="11">
        <v>8</v>
      </c>
      <c r="E5" s="12">
        <v>6</v>
      </c>
      <c r="F5" s="13">
        <f t="shared" si="0"/>
        <v>2</v>
      </c>
      <c r="G5" s="19">
        <v>0</v>
      </c>
      <c r="H5" s="20">
        <v>0</v>
      </c>
      <c r="I5" s="13">
        <f t="shared" si="1"/>
        <v>0</v>
      </c>
      <c r="J5" s="58">
        <f t="shared" si="2"/>
        <v>8</v>
      </c>
      <c r="K5" s="59">
        <f t="shared" si="3"/>
        <v>6</v>
      </c>
      <c r="L5" s="13">
        <f t="shared" si="4"/>
        <v>2</v>
      </c>
    </row>
    <row r="6" spans="1:12" x14ac:dyDescent="0.15">
      <c r="A6" s="25" t="s">
        <v>524</v>
      </c>
      <c r="B6" s="25" t="s">
        <v>61</v>
      </c>
      <c r="C6" s="25" t="s">
        <v>360</v>
      </c>
      <c r="D6" s="11">
        <v>8</v>
      </c>
      <c r="E6" s="12">
        <v>8</v>
      </c>
      <c r="F6" s="13">
        <f t="shared" si="0"/>
        <v>0</v>
      </c>
      <c r="G6" s="19">
        <v>0</v>
      </c>
      <c r="H6" s="20">
        <v>0</v>
      </c>
      <c r="I6" s="13">
        <f t="shared" si="1"/>
        <v>0</v>
      </c>
      <c r="J6" s="58">
        <f t="shared" si="2"/>
        <v>8</v>
      </c>
      <c r="K6" s="59">
        <f t="shared" si="3"/>
        <v>8</v>
      </c>
      <c r="L6" s="13">
        <f t="shared" si="4"/>
        <v>0</v>
      </c>
    </row>
    <row r="7" spans="1:12" x14ac:dyDescent="0.15">
      <c r="A7" s="25" t="s">
        <v>528</v>
      </c>
      <c r="B7" s="25" t="s">
        <v>303</v>
      </c>
      <c r="C7" s="25" t="s">
        <v>360</v>
      </c>
      <c r="D7" s="11">
        <v>79</v>
      </c>
      <c r="E7" s="12">
        <v>78</v>
      </c>
      <c r="F7" s="13">
        <f t="shared" si="0"/>
        <v>1</v>
      </c>
      <c r="G7" s="19">
        <v>0</v>
      </c>
      <c r="H7" s="20">
        <v>0</v>
      </c>
      <c r="I7" s="13">
        <f t="shared" si="1"/>
        <v>0</v>
      </c>
      <c r="J7" s="58">
        <f t="shared" si="2"/>
        <v>79</v>
      </c>
      <c r="K7" s="59">
        <f t="shared" si="3"/>
        <v>78</v>
      </c>
      <c r="L7" s="13">
        <f t="shared" si="4"/>
        <v>1</v>
      </c>
    </row>
    <row r="8" spans="1:12" x14ac:dyDescent="0.15">
      <c r="A8" s="25" t="s">
        <v>532</v>
      </c>
      <c r="B8" s="25" t="s">
        <v>533</v>
      </c>
      <c r="C8" s="25" t="s">
        <v>360</v>
      </c>
      <c r="D8" s="11">
        <v>22</v>
      </c>
      <c r="E8" s="12">
        <v>22</v>
      </c>
      <c r="F8" s="13">
        <f t="shared" si="0"/>
        <v>0</v>
      </c>
      <c r="G8" s="19">
        <v>0</v>
      </c>
      <c r="H8" s="20">
        <v>0</v>
      </c>
      <c r="I8" s="13">
        <f t="shared" si="1"/>
        <v>0</v>
      </c>
      <c r="J8" s="58">
        <f t="shared" si="2"/>
        <v>22</v>
      </c>
      <c r="K8" s="59">
        <f t="shared" si="3"/>
        <v>22</v>
      </c>
      <c r="L8" s="13">
        <f t="shared" si="4"/>
        <v>0</v>
      </c>
    </row>
    <row r="9" spans="1:12" x14ac:dyDescent="0.15">
      <c r="A9" s="25" t="s">
        <v>491</v>
      </c>
      <c r="B9" s="25" t="s">
        <v>50</v>
      </c>
      <c r="C9" s="25" t="s">
        <v>367</v>
      </c>
      <c r="D9" s="11">
        <v>39</v>
      </c>
      <c r="E9" s="12">
        <v>37</v>
      </c>
      <c r="F9" s="13">
        <f t="shared" si="0"/>
        <v>2</v>
      </c>
      <c r="G9" s="19">
        <v>0</v>
      </c>
      <c r="H9" s="20">
        <v>0</v>
      </c>
      <c r="I9" s="13">
        <f t="shared" si="1"/>
        <v>0</v>
      </c>
      <c r="J9" s="58">
        <f t="shared" si="2"/>
        <v>39</v>
      </c>
      <c r="K9" s="59">
        <f t="shared" si="3"/>
        <v>37</v>
      </c>
      <c r="L9" s="13">
        <f t="shared" si="4"/>
        <v>2</v>
      </c>
    </row>
    <row r="10" spans="1:12" x14ac:dyDescent="0.15">
      <c r="A10" s="25" t="s">
        <v>492</v>
      </c>
      <c r="B10" s="25" t="s">
        <v>51</v>
      </c>
      <c r="C10" s="25" t="s">
        <v>367</v>
      </c>
      <c r="D10" s="11">
        <v>50</v>
      </c>
      <c r="E10" s="12">
        <v>50</v>
      </c>
      <c r="F10" s="13">
        <f t="shared" si="0"/>
        <v>0</v>
      </c>
      <c r="G10" s="19">
        <v>0</v>
      </c>
      <c r="H10" s="20">
        <v>0</v>
      </c>
      <c r="I10" s="13">
        <f t="shared" si="1"/>
        <v>0</v>
      </c>
      <c r="J10" s="58">
        <f t="shared" si="2"/>
        <v>50</v>
      </c>
      <c r="K10" s="59">
        <f t="shared" si="3"/>
        <v>50</v>
      </c>
      <c r="L10" s="13">
        <f t="shared" si="4"/>
        <v>0</v>
      </c>
    </row>
    <row r="11" spans="1:12" x14ac:dyDescent="0.15">
      <c r="A11" s="25" t="s">
        <v>493</v>
      </c>
      <c r="B11" s="25" t="s">
        <v>859</v>
      </c>
      <c r="C11" s="25" t="s">
        <v>367</v>
      </c>
      <c r="D11" s="11">
        <v>91</v>
      </c>
      <c r="E11" s="12">
        <v>89</v>
      </c>
      <c r="F11" s="13">
        <f t="shared" si="0"/>
        <v>2</v>
      </c>
      <c r="G11" s="19">
        <v>0</v>
      </c>
      <c r="H11" s="20">
        <v>0</v>
      </c>
      <c r="I11" s="13">
        <f t="shared" si="1"/>
        <v>0</v>
      </c>
      <c r="J11" s="58">
        <f t="shared" si="2"/>
        <v>91</v>
      </c>
      <c r="K11" s="59">
        <f t="shared" si="3"/>
        <v>89</v>
      </c>
      <c r="L11" s="13">
        <f t="shared" si="4"/>
        <v>2</v>
      </c>
    </row>
    <row r="12" spans="1:12" x14ac:dyDescent="0.15">
      <c r="A12" s="25" t="s">
        <v>494</v>
      </c>
      <c r="B12" s="25" t="s">
        <v>52</v>
      </c>
      <c r="C12" s="25" t="s">
        <v>367</v>
      </c>
      <c r="D12" s="11">
        <v>113</v>
      </c>
      <c r="E12" s="12">
        <v>108</v>
      </c>
      <c r="F12" s="13">
        <f t="shared" si="0"/>
        <v>5</v>
      </c>
      <c r="G12" s="19">
        <v>0</v>
      </c>
      <c r="H12" s="20">
        <v>0</v>
      </c>
      <c r="I12" s="13">
        <f t="shared" si="1"/>
        <v>0</v>
      </c>
      <c r="J12" s="58">
        <f t="shared" si="2"/>
        <v>113</v>
      </c>
      <c r="K12" s="59">
        <f t="shared" si="3"/>
        <v>108</v>
      </c>
      <c r="L12" s="13">
        <f t="shared" si="4"/>
        <v>5</v>
      </c>
    </row>
    <row r="13" spans="1:12" x14ac:dyDescent="0.15">
      <c r="A13" s="25" t="s">
        <v>495</v>
      </c>
      <c r="B13" s="25" t="s">
        <v>302</v>
      </c>
      <c r="C13" s="25" t="s">
        <v>367</v>
      </c>
      <c r="D13" s="318">
        <v>319</v>
      </c>
      <c r="E13" s="12">
        <v>305</v>
      </c>
      <c r="F13" s="13">
        <f t="shared" si="0"/>
        <v>14</v>
      </c>
      <c r="G13" s="19">
        <v>0</v>
      </c>
      <c r="H13" s="20">
        <v>0</v>
      </c>
      <c r="I13" s="13">
        <f t="shared" si="1"/>
        <v>0</v>
      </c>
      <c r="J13" s="58">
        <f t="shared" si="2"/>
        <v>319</v>
      </c>
      <c r="K13" s="59">
        <f t="shared" si="3"/>
        <v>305</v>
      </c>
      <c r="L13" s="13">
        <f t="shared" si="4"/>
        <v>14</v>
      </c>
    </row>
    <row r="14" spans="1:12" s="223" customFormat="1" x14ac:dyDescent="0.15">
      <c r="A14" s="25" t="s">
        <v>499</v>
      </c>
      <c r="B14" s="25" t="s">
        <v>305</v>
      </c>
      <c r="C14" s="25" t="s">
        <v>367</v>
      </c>
      <c r="D14" s="11">
        <v>74</v>
      </c>
      <c r="E14" s="12">
        <v>48</v>
      </c>
      <c r="F14" s="13">
        <f t="shared" si="0"/>
        <v>26</v>
      </c>
      <c r="G14" s="19">
        <v>0</v>
      </c>
      <c r="H14" s="20">
        <v>0</v>
      </c>
      <c r="I14" s="13">
        <f t="shared" si="1"/>
        <v>0</v>
      </c>
      <c r="J14" s="58">
        <f t="shared" si="2"/>
        <v>74</v>
      </c>
      <c r="K14" s="59">
        <f t="shared" si="3"/>
        <v>48</v>
      </c>
      <c r="L14" s="13">
        <f t="shared" si="4"/>
        <v>26</v>
      </c>
    </row>
    <row r="15" spans="1:12" s="223" customFormat="1" x14ac:dyDescent="0.15">
      <c r="A15" s="25" t="s">
        <v>500</v>
      </c>
      <c r="B15" s="25" t="s">
        <v>501</v>
      </c>
      <c r="C15" s="25" t="s">
        <v>367</v>
      </c>
      <c r="D15" s="11">
        <v>113</v>
      </c>
      <c r="E15" s="12">
        <v>75</v>
      </c>
      <c r="F15" s="13">
        <f t="shared" si="0"/>
        <v>38</v>
      </c>
      <c r="G15" s="19">
        <v>0</v>
      </c>
      <c r="H15" s="20">
        <v>0</v>
      </c>
      <c r="I15" s="13">
        <f t="shared" si="1"/>
        <v>0</v>
      </c>
      <c r="J15" s="58">
        <f t="shared" si="2"/>
        <v>113</v>
      </c>
      <c r="K15" s="59">
        <f t="shared" si="3"/>
        <v>75</v>
      </c>
      <c r="L15" s="13">
        <f t="shared" si="4"/>
        <v>38</v>
      </c>
    </row>
    <row r="16" spans="1:12" s="223" customFormat="1" x14ac:dyDescent="0.15">
      <c r="A16" s="25" t="s">
        <v>503</v>
      </c>
      <c r="B16" s="25" t="s">
        <v>504</v>
      </c>
      <c r="C16" s="25" t="s">
        <v>367</v>
      </c>
      <c r="D16" s="11">
        <v>174</v>
      </c>
      <c r="E16" s="12">
        <v>174</v>
      </c>
      <c r="F16" s="13">
        <f t="shared" si="0"/>
        <v>0</v>
      </c>
      <c r="G16" s="19">
        <v>0</v>
      </c>
      <c r="H16" s="20">
        <v>0</v>
      </c>
      <c r="I16" s="13">
        <f t="shared" si="1"/>
        <v>0</v>
      </c>
      <c r="J16" s="58">
        <f t="shared" si="2"/>
        <v>174</v>
      </c>
      <c r="K16" s="59">
        <f t="shared" si="3"/>
        <v>174</v>
      </c>
      <c r="L16" s="13">
        <f t="shared" si="4"/>
        <v>0</v>
      </c>
    </row>
    <row r="17" spans="1:12" s="223" customFormat="1" x14ac:dyDescent="0.15">
      <c r="A17" s="25" t="s">
        <v>505</v>
      </c>
      <c r="B17" s="25" t="s">
        <v>54</v>
      </c>
      <c r="C17" s="25" t="s">
        <v>367</v>
      </c>
      <c r="D17" s="11">
        <v>59</v>
      </c>
      <c r="E17" s="12">
        <v>54</v>
      </c>
      <c r="F17" s="13">
        <f t="shared" si="0"/>
        <v>5</v>
      </c>
      <c r="G17" s="19">
        <v>0</v>
      </c>
      <c r="H17" s="20">
        <v>0</v>
      </c>
      <c r="I17" s="13">
        <f t="shared" si="1"/>
        <v>0</v>
      </c>
      <c r="J17" s="58">
        <f t="shared" si="2"/>
        <v>59</v>
      </c>
      <c r="K17" s="59">
        <f t="shared" si="3"/>
        <v>54</v>
      </c>
      <c r="L17" s="13">
        <f t="shared" si="4"/>
        <v>5</v>
      </c>
    </row>
    <row r="18" spans="1:12" x14ac:dyDescent="0.15">
      <c r="A18" s="25" t="s">
        <v>506</v>
      </c>
      <c r="B18" s="25" t="s">
        <v>55</v>
      </c>
      <c r="C18" s="25" t="s">
        <v>367</v>
      </c>
      <c r="D18" s="11">
        <v>328</v>
      </c>
      <c r="E18" s="12">
        <v>325</v>
      </c>
      <c r="F18" s="13">
        <f t="shared" si="0"/>
        <v>3</v>
      </c>
      <c r="G18" s="19">
        <v>0</v>
      </c>
      <c r="H18" s="20">
        <v>0</v>
      </c>
      <c r="I18" s="13">
        <f t="shared" si="1"/>
        <v>0</v>
      </c>
      <c r="J18" s="58">
        <f t="shared" si="2"/>
        <v>328</v>
      </c>
      <c r="K18" s="59">
        <f t="shared" si="3"/>
        <v>325</v>
      </c>
      <c r="L18" s="13">
        <f t="shared" si="4"/>
        <v>3</v>
      </c>
    </row>
    <row r="19" spans="1:12" x14ac:dyDescent="0.15">
      <c r="A19" s="25" t="s">
        <v>507</v>
      </c>
      <c r="B19" s="25" t="s">
        <v>306</v>
      </c>
      <c r="C19" s="25" t="s">
        <v>367</v>
      </c>
      <c r="D19" s="11">
        <v>49</v>
      </c>
      <c r="E19" s="12">
        <v>46</v>
      </c>
      <c r="F19" s="13">
        <f t="shared" si="0"/>
        <v>3</v>
      </c>
      <c r="G19" s="19">
        <v>0</v>
      </c>
      <c r="H19" s="20">
        <v>0</v>
      </c>
      <c r="I19" s="13">
        <f t="shared" si="1"/>
        <v>0</v>
      </c>
      <c r="J19" s="58">
        <f t="shared" si="2"/>
        <v>49</v>
      </c>
      <c r="K19" s="59">
        <f t="shared" si="3"/>
        <v>46</v>
      </c>
      <c r="L19" s="13">
        <f t="shared" si="4"/>
        <v>3</v>
      </c>
    </row>
    <row r="20" spans="1:12" s="223" customFormat="1" x14ac:dyDescent="0.15">
      <c r="A20" s="25" t="s">
        <v>508</v>
      </c>
      <c r="B20" s="25" t="s">
        <v>509</v>
      </c>
      <c r="C20" s="25" t="s">
        <v>367</v>
      </c>
      <c r="D20" s="11">
        <v>60</v>
      </c>
      <c r="E20" s="12">
        <v>60</v>
      </c>
      <c r="F20" s="13">
        <f t="shared" si="0"/>
        <v>0</v>
      </c>
      <c r="G20" s="229">
        <v>0</v>
      </c>
      <c r="H20" s="230">
        <v>0</v>
      </c>
      <c r="I20" s="13">
        <f t="shared" si="1"/>
        <v>0</v>
      </c>
      <c r="J20" s="58">
        <f t="shared" si="2"/>
        <v>60</v>
      </c>
      <c r="K20" s="59">
        <f t="shared" si="3"/>
        <v>60</v>
      </c>
      <c r="L20" s="13">
        <f t="shared" si="4"/>
        <v>0</v>
      </c>
    </row>
    <row r="21" spans="1:12" s="223" customFormat="1" x14ac:dyDescent="0.15">
      <c r="A21" s="25" t="s">
        <v>510</v>
      </c>
      <c r="B21" s="25" t="s">
        <v>511</v>
      </c>
      <c r="C21" s="25" t="s">
        <v>367</v>
      </c>
      <c r="D21" s="11">
        <v>241</v>
      </c>
      <c r="E21" s="12">
        <v>221</v>
      </c>
      <c r="F21" s="13">
        <f t="shared" si="0"/>
        <v>20</v>
      </c>
      <c r="G21" s="229">
        <v>0</v>
      </c>
      <c r="H21" s="230">
        <v>0</v>
      </c>
      <c r="I21" s="13">
        <f t="shared" si="1"/>
        <v>0</v>
      </c>
      <c r="J21" s="58">
        <f t="shared" si="2"/>
        <v>241</v>
      </c>
      <c r="K21" s="59">
        <f t="shared" si="3"/>
        <v>221</v>
      </c>
      <c r="L21" s="13">
        <f t="shared" si="4"/>
        <v>20</v>
      </c>
    </row>
    <row r="22" spans="1:12" s="223" customFormat="1" x14ac:dyDescent="0.15">
      <c r="A22" s="25" t="s">
        <v>512</v>
      </c>
      <c r="B22" s="25" t="s">
        <v>513</v>
      </c>
      <c r="C22" s="25" t="s">
        <v>367</v>
      </c>
      <c r="D22" s="11">
        <v>46</v>
      </c>
      <c r="E22" s="12">
        <v>42</v>
      </c>
      <c r="F22" s="13">
        <f t="shared" si="0"/>
        <v>4</v>
      </c>
      <c r="G22" s="229">
        <v>0</v>
      </c>
      <c r="H22" s="230">
        <v>0</v>
      </c>
      <c r="I22" s="13">
        <f t="shared" si="1"/>
        <v>0</v>
      </c>
      <c r="J22" s="58">
        <f t="shared" si="2"/>
        <v>46</v>
      </c>
      <c r="K22" s="59">
        <f t="shared" si="3"/>
        <v>42</v>
      </c>
      <c r="L22" s="13">
        <f t="shared" si="4"/>
        <v>4</v>
      </c>
    </row>
    <row r="23" spans="1:12" s="223" customFormat="1" x14ac:dyDescent="0.15">
      <c r="A23" s="25" t="s">
        <v>514</v>
      </c>
      <c r="B23" s="25" t="s">
        <v>515</v>
      </c>
      <c r="C23" s="25" t="s">
        <v>367</v>
      </c>
      <c r="D23" s="318">
        <v>104</v>
      </c>
      <c r="E23" s="319">
        <v>92</v>
      </c>
      <c r="F23" s="13">
        <f t="shared" si="0"/>
        <v>12</v>
      </c>
      <c r="G23" s="229">
        <v>0</v>
      </c>
      <c r="H23" s="230">
        <v>0</v>
      </c>
      <c r="I23" s="13">
        <f t="shared" si="1"/>
        <v>0</v>
      </c>
      <c r="J23" s="58">
        <f t="shared" si="2"/>
        <v>104</v>
      </c>
      <c r="K23" s="59">
        <f t="shared" si="3"/>
        <v>92</v>
      </c>
      <c r="L23" s="13">
        <f t="shared" si="4"/>
        <v>12</v>
      </c>
    </row>
    <row r="24" spans="1:12" s="223" customFormat="1" x14ac:dyDescent="0.15">
      <c r="A24" s="25" t="s">
        <v>516</v>
      </c>
      <c r="B24" s="25" t="s">
        <v>57</v>
      </c>
      <c r="C24" s="25" t="s">
        <v>367</v>
      </c>
      <c r="D24" s="11">
        <v>78</v>
      </c>
      <c r="E24" s="12">
        <v>76</v>
      </c>
      <c r="F24" s="13">
        <f t="shared" si="0"/>
        <v>2</v>
      </c>
      <c r="G24" s="229">
        <v>0</v>
      </c>
      <c r="H24" s="230">
        <v>0</v>
      </c>
      <c r="I24" s="13">
        <f t="shared" si="1"/>
        <v>0</v>
      </c>
      <c r="J24" s="58">
        <f t="shared" si="2"/>
        <v>78</v>
      </c>
      <c r="K24" s="59">
        <f t="shared" si="3"/>
        <v>76</v>
      </c>
      <c r="L24" s="13">
        <f t="shared" si="4"/>
        <v>2</v>
      </c>
    </row>
    <row r="25" spans="1:12" s="223" customFormat="1" x14ac:dyDescent="0.15">
      <c r="A25" s="25" t="s">
        <v>517</v>
      </c>
      <c r="B25" s="25" t="s">
        <v>518</v>
      </c>
      <c r="C25" s="25" t="s">
        <v>367</v>
      </c>
      <c r="D25" s="11">
        <v>94</v>
      </c>
      <c r="E25" s="12">
        <v>94</v>
      </c>
      <c r="F25" s="13">
        <f t="shared" si="0"/>
        <v>0</v>
      </c>
      <c r="G25" s="229">
        <v>0</v>
      </c>
      <c r="H25" s="230">
        <v>0</v>
      </c>
      <c r="I25" s="13">
        <f t="shared" si="1"/>
        <v>0</v>
      </c>
      <c r="J25" s="58">
        <f t="shared" si="2"/>
        <v>94</v>
      </c>
      <c r="K25" s="59">
        <f t="shared" si="3"/>
        <v>94</v>
      </c>
      <c r="L25" s="13">
        <f t="shared" si="4"/>
        <v>0</v>
      </c>
    </row>
    <row r="26" spans="1:12" s="223" customFormat="1" x14ac:dyDescent="0.15">
      <c r="A26" s="25" t="s">
        <v>522</v>
      </c>
      <c r="B26" s="25" t="s">
        <v>59</v>
      </c>
      <c r="C26" s="25" t="s">
        <v>367</v>
      </c>
      <c r="D26" s="11">
        <v>59</v>
      </c>
      <c r="E26" s="12">
        <v>57</v>
      </c>
      <c r="F26" s="13">
        <f t="shared" si="0"/>
        <v>2</v>
      </c>
      <c r="G26" s="229">
        <v>0</v>
      </c>
      <c r="H26" s="230">
        <v>0</v>
      </c>
      <c r="I26" s="13">
        <f t="shared" si="1"/>
        <v>0</v>
      </c>
      <c r="J26" s="58">
        <f t="shared" si="2"/>
        <v>59</v>
      </c>
      <c r="K26" s="59">
        <f t="shared" si="3"/>
        <v>57</v>
      </c>
      <c r="L26" s="13">
        <f t="shared" si="4"/>
        <v>2</v>
      </c>
    </row>
    <row r="27" spans="1:12" s="223" customFormat="1" x14ac:dyDescent="0.15">
      <c r="A27" s="25" t="s">
        <v>523</v>
      </c>
      <c r="B27" s="25" t="s">
        <v>60</v>
      </c>
      <c r="C27" s="25" t="s">
        <v>367</v>
      </c>
      <c r="D27" s="11">
        <v>29</v>
      </c>
      <c r="E27" s="12">
        <v>29</v>
      </c>
      <c r="F27" s="13">
        <f t="shared" si="0"/>
        <v>0</v>
      </c>
      <c r="G27" s="229">
        <v>0</v>
      </c>
      <c r="H27" s="230">
        <v>0</v>
      </c>
      <c r="I27" s="13">
        <f t="shared" si="1"/>
        <v>0</v>
      </c>
      <c r="J27" s="58">
        <f t="shared" si="2"/>
        <v>29</v>
      </c>
      <c r="K27" s="59">
        <f t="shared" si="3"/>
        <v>29</v>
      </c>
      <c r="L27" s="13">
        <f t="shared" si="4"/>
        <v>0</v>
      </c>
    </row>
    <row r="28" spans="1:12" x14ac:dyDescent="0.15">
      <c r="A28" s="25" t="s">
        <v>524</v>
      </c>
      <c r="B28" s="25" t="s">
        <v>61</v>
      </c>
      <c r="C28" s="25" t="s">
        <v>367</v>
      </c>
      <c r="D28" s="11">
        <v>352</v>
      </c>
      <c r="E28" s="12">
        <v>323</v>
      </c>
      <c r="F28" s="13">
        <f t="shared" si="0"/>
        <v>29</v>
      </c>
      <c r="G28" s="19">
        <v>0</v>
      </c>
      <c r="H28" s="20">
        <v>0</v>
      </c>
      <c r="I28" s="13">
        <f t="shared" si="1"/>
        <v>0</v>
      </c>
      <c r="J28" s="58">
        <f t="shared" si="2"/>
        <v>352</v>
      </c>
      <c r="K28" s="59">
        <f t="shared" si="3"/>
        <v>323</v>
      </c>
      <c r="L28" s="13">
        <f t="shared" si="4"/>
        <v>29</v>
      </c>
    </row>
    <row r="29" spans="1:12" x14ac:dyDescent="0.15">
      <c r="A29" s="25" t="s">
        <v>527</v>
      </c>
      <c r="B29" s="25" t="s">
        <v>62</v>
      </c>
      <c r="C29" s="25" t="s">
        <v>367</v>
      </c>
      <c r="D29" s="11">
        <v>99</v>
      </c>
      <c r="E29" s="12">
        <v>88</v>
      </c>
      <c r="F29" s="13">
        <f t="shared" si="0"/>
        <v>11</v>
      </c>
      <c r="G29" s="19">
        <v>0</v>
      </c>
      <c r="H29" s="20">
        <v>0</v>
      </c>
      <c r="I29" s="13">
        <f t="shared" si="1"/>
        <v>0</v>
      </c>
      <c r="J29" s="58">
        <f t="shared" si="2"/>
        <v>99</v>
      </c>
      <c r="K29" s="59">
        <f t="shared" si="3"/>
        <v>88</v>
      </c>
      <c r="L29" s="13">
        <f t="shared" si="4"/>
        <v>11</v>
      </c>
    </row>
    <row r="30" spans="1:12" x14ac:dyDescent="0.15">
      <c r="A30" s="25" t="s">
        <v>908</v>
      </c>
      <c r="B30" s="25" t="s">
        <v>909</v>
      </c>
      <c r="C30" s="25" t="s">
        <v>367</v>
      </c>
      <c r="D30" s="11">
        <v>149</v>
      </c>
      <c r="E30" s="12">
        <v>149</v>
      </c>
      <c r="F30" s="13">
        <f t="shared" si="0"/>
        <v>0</v>
      </c>
      <c r="G30" s="19">
        <v>0</v>
      </c>
      <c r="H30" s="20">
        <v>0</v>
      </c>
      <c r="I30" s="13">
        <f t="shared" si="1"/>
        <v>0</v>
      </c>
      <c r="J30" s="58">
        <f t="shared" si="2"/>
        <v>149</v>
      </c>
      <c r="K30" s="59">
        <f t="shared" si="3"/>
        <v>149</v>
      </c>
      <c r="L30" s="13">
        <f t="shared" si="4"/>
        <v>0</v>
      </c>
    </row>
    <row r="31" spans="1:12" x14ac:dyDescent="0.15">
      <c r="A31" s="25" t="s">
        <v>528</v>
      </c>
      <c r="B31" s="25" t="s">
        <v>303</v>
      </c>
      <c r="C31" s="25" t="s">
        <v>367</v>
      </c>
      <c r="D31" s="11">
        <v>43</v>
      </c>
      <c r="E31" s="12">
        <v>43</v>
      </c>
      <c r="F31" s="13">
        <f t="shared" si="0"/>
        <v>0</v>
      </c>
      <c r="G31" s="19">
        <v>0</v>
      </c>
      <c r="H31" s="20">
        <v>0</v>
      </c>
      <c r="I31" s="13">
        <f t="shared" si="1"/>
        <v>0</v>
      </c>
      <c r="J31" s="58">
        <f t="shared" si="2"/>
        <v>43</v>
      </c>
      <c r="K31" s="59">
        <f t="shared" si="3"/>
        <v>43</v>
      </c>
      <c r="L31" s="13">
        <f t="shared" si="4"/>
        <v>0</v>
      </c>
    </row>
    <row r="32" spans="1:12" x14ac:dyDescent="0.15">
      <c r="A32" s="25" t="s">
        <v>532</v>
      </c>
      <c r="B32" s="25" t="s">
        <v>533</v>
      </c>
      <c r="C32" s="25" t="s">
        <v>367</v>
      </c>
      <c r="D32" s="11">
        <v>360</v>
      </c>
      <c r="E32" s="12">
        <v>360</v>
      </c>
      <c r="F32" s="13">
        <f t="shared" si="0"/>
        <v>0</v>
      </c>
      <c r="G32" s="19">
        <v>0</v>
      </c>
      <c r="H32" s="20">
        <v>0</v>
      </c>
      <c r="I32" s="13">
        <f t="shared" si="1"/>
        <v>0</v>
      </c>
      <c r="J32" s="58">
        <f t="shared" si="2"/>
        <v>360</v>
      </c>
      <c r="K32" s="59">
        <f t="shared" si="3"/>
        <v>360</v>
      </c>
      <c r="L32" s="13">
        <f t="shared" si="4"/>
        <v>0</v>
      </c>
    </row>
    <row r="33" spans="1:12" x14ac:dyDescent="0.15">
      <c r="A33" s="25" t="s">
        <v>536</v>
      </c>
      <c r="B33" s="25" t="s">
        <v>307</v>
      </c>
      <c r="C33" s="25" t="s">
        <v>367</v>
      </c>
      <c r="D33" s="11">
        <v>19</v>
      </c>
      <c r="E33" s="12">
        <v>19</v>
      </c>
      <c r="F33" s="13">
        <f t="shared" si="0"/>
        <v>0</v>
      </c>
      <c r="G33" s="19">
        <v>0</v>
      </c>
      <c r="H33" s="20">
        <v>0</v>
      </c>
      <c r="I33" s="13">
        <f t="shared" si="1"/>
        <v>0</v>
      </c>
      <c r="J33" s="58">
        <f t="shared" si="2"/>
        <v>19</v>
      </c>
      <c r="K33" s="59">
        <f t="shared" si="3"/>
        <v>19</v>
      </c>
      <c r="L33" s="13">
        <f t="shared" si="4"/>
        <v>0</v>
      </c>
    </row>
    <row r="34" spans="1:12" x14ac:dyDescent="0.15">
      <c r="A34" s="25" t="s">
        <v>537</v>
      </c>
      <c r="B34" s="25" t="s">
        <v>860</v>
      </c>
      <c r="C34" s="25" t="s">
        <v>367</v>
      </c>
      <c r="D34" s="11">
        <v>15</v>
      </c>
      <c r="E34" s="12">
        <v>10</v>
      </c>
      <c r="F34" s="13">
        <f t="shared" ref="F34:F62" si="5">D34-E34</f>
        <v>5</v>
      </c>
      <c r="G34" s="19">
        <v>4</v>
      </c>
      <c r="H34" s="20">
        <v>0</v>
      </c>
      <c r="I34" s="13">
        <f t="shared" ref="I34:I62" si="6">G34-H34</f>
        <v>4</v>
      </c>
      <c r="J34" s="58">
        <f t="shared" ref="J34:J62" si="7">D34+G34</f>
        <v>19</v>
      </c>
      <c r="K34" s="59">
        <f t="shared" ref="K34:K62" si="8">E34+H34</f>
        <v>10</v>
      </c>
      <c r="L34" s="13">
        <f t="shared" ref="L34:L62" si="9">J34-K34</f>
        <v>9</v>
      </c>
    </row>
    <row r="35" spans="1:12" x14ac:dyDescent="0.15">
      <c r="A35" s="25" t="s">
        <v>538</v>
      </c>
      <c r="B35" s="25" t="s">
        <v>163</v>
      </c>
      <c r="C35" s="25" t="s">
        <v>367</v>
      </c>
      <c r="D35" s="11">
        <v>19</v>
      </c>
      <c r="E35" s="12">
        <v>19</v>
      </c>
      <c r="F35" s="13">
        <f t="shared" si="5"/>
        <v>0</v>
      </c>
      <c r="G35" s="19">
        <v>0</v>
      </c>
      <c r="H35" s="20">
        <v>0</v>
      </c>
      <c r="I35" s="13">
        <f t="shared" si="6"/>
        <v>0</v>
      </c>
      <c r="J35" s="58">
        <f t="shared" si="7"/>
        <v>19</v>
      </c>
      <c r="K35" s="59">
        <f t="shared" si="8"/>
        <v>19</v>
      </c>
      <c r="L35" s="13">
        <f t="shared" si="9"/>
        <v>0</v>
      </c>
    </row>
    <row r="36" spans="1:12" x14ac:dyDescent="0.15">
      <c r="A36" s="25" t="s">
        <v>539</v>
      </c>
      <c r="B36" s="25" t="s">
        <v>540</v>
      </c>
      <c r="C36" s="25" t="s">
        <v>367</v>
      </c>
      <c r="D36" s="11">
        <v>19</v>
      </c>
      <c r="E36" s="12">
        <v>19</v>
      </c>
      <c r="F36" s="13">
        <f t="shared" si="5"/>
        <v>0</v>
      </c>
      <c r="G36" s="19">
        <v>0</v>
      </c>
      <c r="H36" s="20">
        <v>0</v>
      </c>
      <c r="I36" s="13">
        <f t="shared" si="6"/>
        <v>0</v>
      </c>
      <c r="J36" s="58">
        <f t="shared" si="7"/>
        <v>19</v>
      </c>
      <c r="K36" s="59">
        <f t="shared" si="8"/>
        <v>19</v>
      </c>
      <c r="L36" s="13">
        <f t="shared" si="9"/>
        <v>0</v>
      </c>
    </row>
    <row r="37" spans="1:12" x14ac:dyDescent="0.15">
      <c r="A37" s="25" t="s">
        <v>542</v>
      </c>
      <c r="B37" s="25" t="s">
        <v>164</v>
      </c>
      <c r="C37" s="25" t="s">
        <v>367</v>
      </c>
      <c r="D37" s="11">
        <v>10</v>
      </c>
      <c r="E37" s="12">
        <v>5</v>
      </c>
      <c r="F37" s="13">
        <f t="shared" si="5"/>
        <v>5</v>
      </c>
      <c r="G37" s="19">
        <v>0</v>
      </c>
      <c r="H37" s="20">
        <v>0</v>
      </c>
      <c r="I37" s="13">
        <f t="shared" si="6"/>
        <v>0</v>
      </c>
      <c r="J37" s="58">
        <f t="shared" si="7"/>
        <v>10</v>
      </c>
      <c r="K37" s="59">
        <f t="shared" si="8"/>
        <v>5</v>
      </c>
      <c r="L37" s="13">
        <f t="shared" si="9"/>
        <v>5</v>
      </c>
    </row>
    <row r="38" spans="1:12" x14ac:dyDescent="0.15">
      <c r="A38" s="25" t="s">
        <v>910</v>
      </c>
      <c r="B38" s="25" t="s">
        <v>911</v>
      </c>
      <c r="C38" s="25" t="s">
        <v>367</v>
      </c>
      <c r="D38" s="11">
        <v>19</v>
      </c>
      <c r="E38" s="12">
        <v>18</v>
      </c>
      <c r="F38" s="13">
        <f t="shared" si="5"/>
        <v>1</v>
      </c>
      <c r="G38" s="19">
        <v>0</v>
      </c>
      <c r="H38" s="20">
        <v>0</v>
      </c>
      <c r="I38" s="13">
        <f t="shared" si="6"/>
        <v>0</v>
      </c>
      <c r="J38" s="58">
        <f t="shared" si="7"/>
        <v>19</v>
      </c>
      <c r="K38" s="59">
        <f t="shared" si="8"/>
        <v>18</v>
      </c>
      <c r="L38" s="13">
        <f t="shared" si="9"/>
        <v>1</v>
      </c>
    </row>
    <row r="39" spans="1:12" x14ac:dyDescent="0.15">
      <c r="A39" s="25" t="s">
        <v>544</v>
      </c>
      <c r="B39" s="25" t="s">
        <v>347</v>
      </c>
      <c r="C39" s="25" t="s">
        <v>367</v>
      </c>
      <c r="D39" s="11">
        <v>10</v>
      </c>
      <c r="E39" s="12">
        <v>10</v>
      </c>
      <c r="F39" s="13">
        <f t="shared" si="5"/>
        <v>0</v>
      </c>
      <c r="G39" s="19">
        <v>0</v>
      </c>
      <c r="H39" s="20">
        <v>0</v>
      </c>
      <c r="I39" s="13">
        <f t="shared" si="6"/>
        <v>0</v>
      </c>
      <c r="J39" s="58">
        <f t="shared" si="7"/>
        <v>10</v>
      </c>
      <c r="K39" s="59">
        <f t="shared" si="8"/>
        <v>10</v>
      </c>
      <c r="L39" s="13">
        <f t="shared" si="9"/>
        <v>0</v>
      </c>
    </row>
    <row r="40" spans="1:12" x14ac:dyDescent="0.15">
      <c r="A40" s="25" t="s">
        <v>547</v>
      </c>
      <c r="B40" s="25" t="s">
        <v>168</v>
      </c>
      <c r="C40" s="25" t="s">
        <v>367</v>
      </c>
      <c r="D40" s="11">
        <v>13</v>
      </c>
      <c r="E40" s="12">
        <v>13</v>
      </c>
      <c r="F40" s="13">
        <f t="shared" si="5"/>
        <v>0</v>
      </c>
      <c r="G40" s="19">
        <v>0</v>
      </c>
      <c r="H40" s="20">
        <v>0</v>
      </c>
      <c r="I40" s="13">
        <f t="shared" si="6"/>
        <v>0</v>
      </c>
      <c r="J40" s="58">
        <f t="shared" si="7"/>
        <v>13</v>
      </c>
      <c r="K40" s="59">
        <f t="shared" si="8"/>
        <v>13</v>
      </c>
      <c r="L40" s="13">
        <f t="shared" si="9"/>
        <v>0</v>
      </c>
    </row>
    <row r="41" spans="1:12" x14ac:dyDescent="0.15">
      <c r="A41" s="25" t="s">
        <v>169</v>
      </c>
      <c r="B41" s="25" t="s">
        <v>548</v>
      </c>
      <c r="C41" s="25" t="s">
        <v>367</v>
      </c>
      <c r="D41" s="11">
        <v>19</v>
      </c>
      <c r="E41" s="12">
        <v>19</v>
      </c>
      <c r="F41" s="13">
        <f t="shared" si="5"/>
        <v>0</v>
      </c>
      <c r="G41" s="19">
        <v>0</v>
      </c>
      <c r="H41" s="20">
        <v>0</v>
      </c>
      <c r="I41" s="13">
        <f t="shared" si="6"/>
        <v>0</v>
      </c>
      <c r="J41" s="58">
        <f t="shared" si="7"/>
        <v>19</v>
      </c>
      <c r="K41" s="59">
        <f t="shared" si="8"/>
        <v>19</v>
      </c>
      <c r="L41" s="13">
        <f t="shared" si="9"/>
        <v>0</v>
      </c>
    </row>
    <row r="42" spans="1:12" x14ac:dyDescent="0.15">
      <c r="A42" s="25" t="s">
        <v>912</v>
      </c>
      <c r="B42" s="25" t="s">
        <v>913</v>
      </c>
      <c r="C42" s="25" t="s">
        <v>367</v>
      </c>
      <c r="D42" s="11">
        <v>19</v>
      </c>
      <c r="E42" s="12">
        <v>19</v>
      </c>
      <c r="F42" s="13">
        <f t="shared" si="5"/>
        <v>0</v>
      </c>
      <c r="G42" s="19">
        <v>0</v>
      </c>
      <c r="H42" s="20">
        <v>0</v>
      </c>
      <c r="I42" s="13">
        <f t="shared" si="6"/>
        <v>0</v>
      </c>
      <c r="J42" s="58">
        <f t="shared" si="7"/>
        <v>19</v>
      </c>
      <c r="K42" s="59">
        <f t="shared" si="8"/>
        <v>19</v>
      </c>
      <c r="L42" s="13">
        <f t="shared" si="9"/>
        <v>0</v>
      </c>
    </row>
    <row r="43" spans="1:12" x14ac:dyDescent="0.15">
      <c r="A43" s="25" t="s">
        <v>549</v>
      </c>
      <c r="B43" s="25" t="s">
        <v>308</v>
      </c>
      <c r="C43" s="25" t="s">
        <v>367</v>
      </c>
      <c r="D43" s="11">
        <v>10</v>
      </c>
      <c r="E43" s="12">
        <v>10</v>
      </c>
      <c r="F43" s="13">
        <f t="shared" si="5"/>
        <v>0</v>
      </c>
      <c r="G43" s="19">
        <v>0</v>
      </c>
      <c r="H43" s="20">
        <v>0</v>
      </c>
      <c r="I43" s="13">
        <f t="shared" si="6"/>
        <v>0</v>
      </c>
      <c r="J43" s="58">
        <f t="shared" si="7"/>
        <v>10</v>
      </c>
      <c r="K43" s="59">
        <f t="shared" si="8"/>
        <v>10</v>
      </c>
      <c r="L43" s="13">
        <f t="shared" si="9"/>
        <v>0</v>
      </c>
    </row>
    <row r="44" spans="1:12" x14ac:dyDescent="0.15">
      <c r="A44" s="25" t="s">
        <v>550</v>
      </c>
      <c r="B44" s="25" t="s">
        <v>304</v>
      </c>
      <c r="C44" s="25" t="s">
        <v>367</v>
      </c>
      <c r="D44" s="11">
        <v>3</v>
      </c>
      <c r="E44" s="12">
        <v>3</v>
      </c>
      <c r="F44" s="13">
        <f t="shared" si="5"/>
        <v>0</v>
      </c>
      <c r="G44" s="19">
        <v>0</v>
      </c>
      <c r="H44" s="20">
        <v>0</v>
      </c>
      <c r="I44" s="13">
        <f t="shared" si="6"/>
        <v>0</v>
      </c>
      <c r="J44" s="58">
        <f t="shared" si="7"/>
        <v>3</v>
      </c>
      <c r="K44" s="59">
        <f t="shared" si="8"/>
        <v>3</v>
      </c>
      <c r="L44" s="13">
        <f t="shared" si="9"/>
        <v>0</v>
      </c>
    </row>
    <row r="45" spans="1:12" x14ac:dyDescent="0.15">
      <c r="A45" s="25" t="s">
        <v>553</v>
      </c>
      <c r="B45" s="25" t="s">
        <v>309</v>
      </c>
      <c r="C45" s="25" t="s">
        <v>367</v>
      </c>
      <c r="D45" s="11">
        <v>19</v>
      </c>
      <c r="E45" s="12">
        <v>17</v>
      </c>
      <c r="F45" s="13">
        <f t="shared" si="5"/>
        <v>2</v>
      </c>
      <c r="G45" s="19">
        <v>0</v>
      </c>
      <c r="H45" s="20">
        <v>0</v>
      </c>
      <c r="I45" s="13">
        <f t="shared" si="6"/>
        <v>0</v>
      </c>
      <c r="J45" s="58">
        <f t="shared" si="7"/>
        <v>19</v>
      </c>
      <c r="K45" s="59">
        <f t="shared" si="8"/>
        <v>17</v>
      </c>
      <c r="L45" s="13">
        <f t="shared" si="9"/>
        <v>2</v>
      </c>
    </row>
    <row r="46" spans="1:12" x14ac:dyDescent="0.15">
      <c r="A46" s="25" t="s">
        <v>490</v>
      </c>
      <c r="B46" s="25" t="s">
        <v>0</v>
      </c>
      <c r="C46" s="25" t="s">
        <v>56</v>
      </c>
      <c r="D46" s="11">
        <v>95</v>
      </c>
      <c r="E46" s="12">
        <v>86</v>
      </c>
      <c r="F46" s="13">
        <f t="shared" si="5"/>
        <v>9</v>
      </c>
      <c r="G46" s="19">
        <v>0</v>
      </c>
      <c r="H46" s="20">
        <v>0</v>
      </c>
      <c r="I46" s="13">
        <f t="shared" si="6"/>
        <v>0</v>
      </c>
      <c r="J46" s="58">
        <f t="shared" si="7"/>
        <v>95</v>
      </c>
      <c r="K46" s="59">
        <f t="shared" si="8"/>
        <v>86</v>
      </c>
      <c r="L46" s="13">
        <f t="shared" si="9"/>
        <v>9</v>
      </c>
    </row>
    <row r="47" spans="1:12" x14ac:dyDescent="0.15">
      <c r="A47" s="25" t="s">
        <v>491</v>
      </c>
      <c r="B47" s="25" t="s">
        <v>50</v>
      </c>
      <c r="C47" s="25" t="s">
        <v>56</v>
      </c>
      <c r="D47" s="11">
        <v>50</v>
      </c>
      <c r="E47" s="12">
        <v>50</v>
      </c>
      <c r="F47" s="13">
        <f t="shared" si="5"/>
        <v>0</v>
      </c>
      <c r="G47" s="19">
        <v>0</v>
      </c>
      <c r="H47" s="20">
        <v>0</v>
      </c>
      <c r="I47" s="13">
        <f t="shared" si="6"/>
        <v>0</v>
      </c>
      <c r="J47" s="58">
        <f t="shared" si="7"/>
        <v>50</v>
      </c>
      <c r="K47" s="59">
        <f t="shared" si="8"/>
        <v>50</v>
      </c>
      <c r="L47" s="13">
        <f t="shared" si="9"/>
        <v>0</v>
      </c>
    </row>
    <row r="48" spans="1:12" x14ac:dyDescent="0.15">
      <c r="A48" s="25" t="s">
        <v>492</v>
      </c>
      <c r="B48" s="25" t="s">
        <v>51</v>
      </c>
      <c r="C48" s="25" t="s">
        <v>56</v>
      </c>
      <c r="D48" s="11">
        <v>30</v>
      </c>
      <c r="E48" s="12">
        <v>30</v>
      </c>
      <c r="F48" s="13">
        <f t="shared" si="5"/>
        <v>0</v>
      </c>
      <c r="G48" s="19">
        <v>0</v>
      </c>
      <c r="H48" s="20">
        <v>0</v>
      </c>
      <c r="I48" s="13">
        <f t="shared" si="6"/>
        <v>0</v>
      </c>
      <c r="J48" s="58">
        <f t="shared" si="7"/>
        <v>30</v>
      </c>
      <c r="K48" s="59">
        <f t="shared" si="8"/>
        <v>30</v>
      </c>
      <c r="L48" s="13">
        <f t="shared" si="9"/>
        <v>0</v>
      </c>
    </row>
    <row r="49" spans="1:12" x14ac:dyDescent="0.15">
      <c r="A49" s="25" t="s">
        <v>493</v>
      </c>
      <c r="B49" s="25" t="s">
        <v>859</v>
      </c>
      <c r="C49" s="25" t="s">
        <v>56</v>
      </c>
      <c r="D49" s="11">
        <v>80</v>
      </c>
      <c r="E49" s="12">
        <v>77</v>
      </c>
      <c r="F49" s="13">
        <f t="shared" si="5"/>
        <v>3</v>
      </c>
      <c r="G49" s="19">
        <v>0</v>
      </c>
      <c r="H49" s="20">
        <v>0</v>
      </c>
      <c r="I49" s="13">
        <f t="shared" si="6"/>
        <v>0</v>
      </c>
      <c r="J49" s="58">
        <f t="shared" si="7"/>
        <v>80</v>
      </c>
      <c r="K49" s="59">
        <f t="shared" si="8"/>
        <v>77</v>
      </c>
      <c r="L49" s="13">
        <f t="shared" si="9"/>
        <v>3</v>
      </c>
    </row>
    <row r="50" spans="1:12" x14ac:dyDescent="0.15">
      <c r="A50" s="25" t="s">
        <v>494</v>
      </c>
      <c r="B50" s="25" t="s">
        <v>52</v>
      </c>
      <c r="C50" s="25" t="s">
        <v>56</v>
      </c>
      <c r="D50" s="11">
        <v>86</v>
      </c>
      <c r="E50" s="12">
        <v>84</v>
      </c>
      <c r="F50" s="13">
        <f t="shared" si="5"/>
        <v>2</v>
      </c>
      <c r="G50" s="19">
        <v>0</v>
      </c>
      <c r="H50" s="20">
        <v>0</v>
      </c>
      <c r="I50" s="13">
        <f t="shared" si="6"/>
        <v>0</v>
      </c>
      <c r="J50" s="58">
        <f t="shared" si="7"/>
        <v>86</v>
      </c>
      <c r="K50" s="59">
        <f t="shared" si="8"/>
        <v>84</v>
      </c>
      <c r="L50" s="13">
        <f t="shared" si="9"/>
        <v>2</v>
      </c>
    </row>
    <row r="51" spans="1:12" x14ac:dyDescent="0.15">
      <c r="A51" s="25" t="s">
        <v>497</v>
      </c>
      <c r="B51" s="25" t="s">
        <v>310</v>
      </c>
      <c r="C51" s="25" t="s">
        <v>56</v>
      </c>
      <c r="D51" s="11">
        <v>0</v>
      </c>
      <c r="E51" s="12">
        <v>0</v>
      </c>
      <c r="F51" s="13">
        <f t="shared" si="5"/>
        <v>0</v>
      </c>
      <c r="G51" s="19">
        <v>120</v>
      </c>
      <c r="H51" s="20">
        <v>120</v>
      </c>
      <c r="I51" s="13">
        <f t="shared" si="6"/>
        <v>0</v>
      </c>
      <c r="J51" s="58">
        <f t="shared" si="7"/>
        <v>120</v>
      </c>
      <c r="K51" s="59">
        <f t="shared" si="8"/>
        <v>120</v>
      </c>
      <c r="L51" s="13">
        <f t="shared" si="9"/>
        <v>0</v>
      </c>
    </row>
    <row r="52" spans="1:12" x14ac:dyDescent="0.15">
      <c r="A52" s="25" t="s">
        <v>499</v>
      </c>
      <c r="B52" s="25" t="s">
        <v>305</v>
      </c>
      <c r="C52" s="25" t="s">
        <v>56</v>
      </c>
      <c r="D52" s="11">
        <v>44</v>
      </c>
      <c r="E52" s="12">
        <v>37</v>
      </c>
      <c r="F52" s="13">
        <f t="shared" si="5"/>
        <v>7</v>
      </c>
      <c r="G52" s="19">
        <v>0</v>
      </c>
      <c r="H52" s="20">
        <v>0</v>
      </c>
      <c r="I52" s="13">
        <f t="shared" si="6"/>
        <v>0</v>
      </c>
      <c r="J52" s="58">
        <f t="shared" si="7"/>
        <v>44</v>
      </c>
      <c r="K52" s="59">
        <f t="shared" si="8"/>
        <v>37</v>
      </c>
      <c r="L52" s="13">
        <f t="shared" si="9"/>
        <v>7</v>
      </c>
    </row>
    <row r="53" spans="1:12" x14ac:dyDescent="0.15">
      <c r="A53" s="25" t="s">
        <v>500</v>
      </c>
      <c r="B53" s="25" t="s">
        <v>501</v>
      </c>
      <c r="C53" s="25" t="s">
        <v>56</v>
      </c>
      <c r="D53" s="11">
        <v>77</v>
      </c>
      <c r="E53" s="12">
        <v>50</v>
      </c>
      <c r="F53" s="13">
        <f t="shared" si="5"/>
        <v>27</v>
      </c>
      <c r="G53" s="19">
        <v>0</v>
      </c>
      <c r="H53" s="20">
        <v>0</v>
      </c>
      <c r="I53" s="13">
        <f t="shared" si="6"/>
        <v>0</v>
      </c>
      <c r="J53" s="58">
        <f t="shared" si="7"/>
        <v>77</v>
      </c>
      <c r="K53" s="59">
        <f t="shared" si="8"/>
        <v>50</v>
      </c>
      <c r="L53" s="13">
        <f t="shared" si="9"/>
        <v>27</v>
      </c>
    </row>
    <row r="54" spans="1:12" x14ac:dyDescent="0.15">
      <c r="A54" s="25" t="s">
        <v>502</v>
      </c>
      <c r="B54" s="25" t="s">
        <v>53</v>
      </c>
      <c r="C54" s="25" t="s">
        <v>56</v>
      </c>
      <c r="D54" s="11">
        <v>0</v>
      </c>
      <c r="E54" s="12">
        <v>0</v>
      </c>
      <c r="F54" s="13">
        <f t="shared" si="5"/>
        <v>0</v>
      </c>
      <c r="G54" s="19">
        <v>24</v>
      </c>
      <c r="H54" s="20">
        <v>24</v>
      </c>
      <c r="I54" s="13">
        <f t="shared" si="6"/>
        <v>0</v>
      </c>
      <c r="J54" s="58">
        <f t="shared" si="7"/>
        <v>24</v>
      </c>
      <c r="K54" s="59">
        <f t="shared" si="8"/>
        <v>24</v>
      </c>
      <c r="L54" s="13">
        <f t="shared" si="9"/>
        <v>0</v>
      </c>
    </row>
    <row r="55" spans="1:12" x14ac:dyDescent="0.15">
      <c r="A55" s="25" t="s">
        <v>508</v>
      </c>
      <c r="B55" s="25" t="s">
        <v>509</v>
      </c>
      <c r="C55" s="25" t="s">
        <v>56</v>
      </c>
      <c r="D55" s="11">
        <v>0</v>
      </c>
      <c r="E55" s="12">
        <v>0</v>
      </c>
      <c r="F55" s="13">
        <f t="shared" si="5"/>
        <v>0</v>
      </c>
      <c r="G55" s="19">
        <v>60</v>
      </c>
      <c r="H55" s="20">
        <v>60</v>
      </c>
      <c r="I55" s="13">
        <f t="shared" si="6"/>
        <v>0</v>
      </c>
      <c r="J55" s="58">
        <f t="shared" si="7"/>
        <v>60</v>
      </c>
      <c r="K55" s="59">
        <f t="shared" si="8"/>
        <v>60</v>
      </c>
      <c r="L55" s="13">
        <f t="shared" si="9"/>
        <v>0</v>
      </c>
    </row>
    <row r="56" spans="1:12" x14ac:dyDescent="0.15">
      <c r="A56" s="25" t="s">
        <v>510</v>
      </c>
      <c r="B56" s="25" t="s">
        <v>511</v>
      </c>
      <c r="C56" s="25" t="s">
        <v>56</v>
      </c>
      <c r="D56" s="11">
        <v>80</v>
      </c>
      <c r="E56" s="12">
        <v>80</v>
      </c>
      <c r="F56" s="13">
        <f t="shared" si="5"/>
        <v>0</v>
      </c>
      <c r="G56" s="19">
        <v>0</v>
      </c>
      <c r="H56" s="20">
        <v>0</v>
      </c>
      <c r="I56" s="13">
        <f t="shared" si="6"/>
        <v>0</v>
      </c>
      <c r="J56" s="58">
        <f t="shared" si="7"/>
        <v>80</v>
      </c>
      <c r="K56" s="59">
        <f t="shared" si="8"/>
        <v>80</v>
      </c>
      <c r="L56" s="13">
        <f t="shared" si="9"/>
        <v>0</v>
      </c>
    </row>
    <row r="57" spans="1:12" x14ac:dyDescent="0.15">
      <c r="A57" s="25" t="s">
        <v>512</v>
      </c>
      <c r="B57" s="25" t="s">
        <v>513</v>
      </c>
      <c r="C57" s="25" t="s">
        <v>56</v>
      </c>
      <c r="D57" s="11">
        <v>0</v>
      </c>
      <c r="E57" s="12">
        <v>0</v>
      </c>
      <c r="F57" s="13">
        <f t="shared" si="5"/>
        <v>0</v>
      </c>
      <c r="G57" s="19">
        <v>24</v>
      </c>
      <c r="H57" s="20">
        <v>24</v>
      </c>
      <c r="I57" s="13">
        <f t="shared" si="6"/>
        <v>0</v>
      </c>
      <c r="J57" s="58">
        <f t="shared" si="7"/>
        <v>24</v>
      </c>
      <c r="K57" s="59">
        <f t="shared" si="8"/>
        <v>24</v>
      </c>
      <c r="L57" s="13">
        <f t="shared" si="9"/>
        <v>0</v>
      </c>
    </row>
    <row r="58" spans="1:12" s="223" customFormat="1" x14ac:dyDescent="0.15">
      <c r="A58" s="25" t="s">
        <v>517</v>
      </c>
      <c r="B58" s="25" t="s">
        <v>518</v>
      </c>
      <c r="C58" s="25" t="s">
        <v>56</v>
      </c>
      <c r="D58" s="11">
        <v>48</v>
      </c>
      <c r="E58" s="12">
        <v>42</v>
      </c>
      <c r="F58" s="13">
        <f t="shared" si="5"/>
        <v>6</v>
      </c>
      <c r="G58" s="19">
        <v>0</v>
      </c>
      <c r="H58" s="20">
        <v>0</v>
      </c>
      <c r="I58" s="13">
        <f t="shared" si="6"/>
        <v>0</v>
      </c>
      <c r="J58" s="58">
        <f t="shared" si="7"/>
        <v>48</v>
      </c>
      <c r="K58" s="59">
        <f t="shared" si="8"/>
        <v>42</v>
      </c>
      <c r="L58" s="13">
        <f t="shared" si="9"/>
        <v>6</v>
      </c>
    </row>
    <row r="59" spans="1:12" s="223" customFormat="1" x14ac:dyDescent="0.15">
      <c r="A59" s="25" t="s">
        <v>519</v>
      </c>
      <c r="B59" s="25" t="s">
        <v>58</v>
      </c>
      <c r="C59" s="25" t="s">
        <v>56</v>
      </c>
      <c r="D59" s="11">
        <v>100</v>
      </c>
      <c r="E59" s="12">
        <v>98</v>
      </c>
      <c r="F59" s="13">
        <f t="shared" si="5"/>
        <v>2</v>
      </c>
      <c r="G59" s="19">
        <v>0</v>
      </c>
      <c r="H59" s="20">
        <v>0</v>
      </c>
      <c r="I59" s="13">
        <f t="shared" si="6"/>
        <v>0</v>
      </c>
      <c r="J59" s="58">
        <f t="shared" si="7"/>
        <v>100</v>
      </c>
      <c r="K59" s="59">
        <f t="shared" si="8"/>
        <v>98</v>
      </c>
      <c r="L59" s="13">
        <f t="shared" si="9"/>
        <v>2</v>
      </c>
    </row>
    <row r="60" spans="1:12" s="223" customFormat="1" x14ac:dyDescent="0.15">
      <c r="A60" s="25" t="s">
        <v>520</v>
      </c>
      <c r="B60" s="25" t="s">
        <v>521</v>
      </c>
      <c r="C60" s="25" t="s">
        <v>56</v>
      </c>
      <c r="D60" s="11">
        <v>0</v>
      </c>
      <c r="E60" s="12">
        <v>0</v>
      </c>
      <c r="F60" s="13">
        <f t="shared" si="5"/>
        <v>0</v>
      </c>
      <c r="G60" s="19">
        <v>109</v>
      </c>
      <c r="H60" s="20">
        <v>109</v>
      </c>
      <c r="I60" s="13">
        <f t="shared" si="6"/>
        <v>0</v>
      </c>
      <c r="J60" s="58">
        <f t="shared" si="7"/>
        <v>109</v>
      </c>
      <c r="K60" s="59">
        <f t="shared" si="8"/>
        <v>109</v>
      </c>
      <c r="L60" s="13">
        <f t="shared" si="9"/>
        <v>0</v>
      </c>
    </row>
    <row r="61" spans="1:12" s="223" customFormat="1" x14ac:dyDescent="0.15">
      <c r="A61" s="25" t="s">
        <v>523</v>
      </c>
      <c r="B61" s="25" t="s">
        <v>60</v>
      </c>
      <c r="C61" s="25" t="s">
        <v>56</v>
      </c>
      <c r="D61" s="11">
        <v>20</v>
      </c>
      <c r="E61" s="12">
        <v>20</v>
      </c>
      <c r="F61" s="13">
        <f t="shared" si="5"/>
        <v>0</v>
      </c>
      <c r="G61" s="19">
        <v>0</v>
      </c>
      <c r="H61" s="20">
        <v>0</v>
      </c>
      <c r="I61" s="13">
        <f t="shared" si="6"/>
        <v>0</v>
      </c>
      <c r="J61" s="58">
        <f t="shared" si="7"/>
        <v>20</v>
      </c>
      <c r="K61" s="59">
        <f t="shared" si="8"/>
        <v>20</v>
      </c>
      <c r="L61" s="13">
        <f t="shared" si="9"/>
        <v>0</v>
      </c>
    </row>
    <row r="62" spans="1:12" s="223" customFormat="1" x14ac:dyDescent="0.15">
      <c r="A62" s="25" t="s">
        <v>528</v>
      </c>
      <c r="B62" s="25" t="s">
        <v>303</v>
      </c>
      <c r="C62" s="25" t="s">
        <v>56</v>
      </c>
      <c r="D62" s="11">
        <v>50</v>
      </c>
      <c r="E62" s="12">
        <v>49</v>
      </c>
      <c r="F62" s="13">
        <f t="shared" si="5"/>
        <v>1</v>
      </c>
      <c r="G62" s="19">
        <v>0</v>
      </c>
      <c r="H62" s="20">
        <v>0</v>
      </c>
      <c r="I62" s="13">
        <f t="shared" si="6"/>
        <v>0</v>
      </c>
      <c r="J62" s="58">
        <f t="shared" si="7"/>
        <v>50</v>
      </c>
      <c r="K62" s="59">
        <f t="shared" si="8"/>
        <v>49</v>
      </c>
      <c r="L62" s="13">
        <f t="shared" si="9"/>
        <v>1</v>
      </c>
    </row>
    <row r="63" spans="1:12" s="223" customFormat="1" x14ac:dyDescent="0.15">
      <c r="A63" s="25" t="s">
        <v>543</v>
      </c>
      <c r="B63" s="25" t="s">
        <v>165</v>
      </c>
      <c r="C63" s="25" t="s">
        <v>56</v>
      </c>
      <c r="D63" s="11">
        <v>19</v>
      </c>
      <c r="E63" s="12">
        <v>19</v>
      </c>
      <c r="F63" s="13">
        <f t="shared" ref="F63:F88" si="10">D63-E63</f>
        <v>0</v>
      </c>
      <c r="G63" s="19">
        <v>0</v>
      </c>
      <c r="H63" s="20">
        <v>0</v>
      </c>
      <c r="I63" s="13">
        <f t="shared" ref="I63:I88" si="11">G63-H63</f>
        <v>0</v>
      </c>
      <c r="J63" s="58">
        <f t="shared" ref="J63:J88" si="12">D63+G63</f>
        <v>19</v>
      </c>
      <c r="K63" s="59">
        <f t="shared" ref="K63:K88" si="13">E63+H63</f>
        <v>19</v>
      </c>
      <c r="L63" s="13">
        <f t="shared" ref="L63:L88" si="14">J63-K63</f>
        <v>0</v>
      </c>
    </row>
    <row r="64" spans="1:12" s="223" customFormat="1" x14ac:dyDescent="0.15">
      <c r="A64" s="25" t="s">
        <v>546</v>
      </c>
      <c r="B64" s="25" t="s">
        <v>167</v>
      </c>
      <c r="C64" s="25" t="s">
        <v>56</v>
      </c>
      <c r="D64" s="11">
        <v>2</v>
      </c>
      <c r="E64" s="12">
        <v>2</v>
      </c>
      <c r="F64" s="13">
        <f t="shared" si="10"/>
        <v>0</v>
      </c>
      <c r="G64" s="19">
        <v>0</v>
      </c>
      <c r="H64" s="20">
        <v>0</v>
      </c>
      <c r="I64" s="13">
        <f t="shared" si="11"/>
        <v>0</v>
      </c>
      <c r="J64" s="58">
        <f t="shared" si="12"/>
        <v>2</v>
      </c>
      <c r="K64" s="59">
        <f t="shared" si="13"/>
        <v>2</v>
      </c>
      <c r="L64" s="13">
        <f t="shared" si="14"/>
        <v>0</v>
      </c>
    </row>
    <row r="65" spans="1:12" s="223" customFormat="1" x14ac:dyDescent="0.15">
      <c r="A65" s="25" t="s">
        <v>492</v>
      </c>
      <c r="B65" s="25" t="s">
        <v>51</v>
      </c>
      <c r="C65" s="25" t="s">
        <v>366</v>
      </c>
      <c r="D65" s="318">
        <v>0</v>
      </c>
      <c r="E65" s="319">
        <v>0</v>
      </c>
      <c r="F65" s="13">
        <f t="shared" si="10"/>
        <v>0</v>
      </c>
      <c r="G65" s="19">
        <v>54</v>
      </c>
      <c r="H65" s="397">
        <v>54</v>
      </c>
      <c r="I65" s="13">
        <f t="shared" si="11"/>
        <v>0</v>
      </c>
      <c r="J65" s="58">
        <f t="shared" si="12"/>
        <v>54</v>
      </c>
      <c r="K65" s="59">
        <f t="shared" si="13"/>
        <v>54</v>
      </c>
      <c r="L65" s="13">
        <f t="shared" si="14"/>
        <v>0</v>
      </c>
    </row>
    <row r="66" spans="1:12" s="223" customFormat="1" x14ac:dyDescent="0.15">
      <c r="A66" s="25" t="s">
        <v>493</v>
      </c>
      <c r="B66" s="25" t="s">
        <v>859</v>
      </c>
      <c r="C66" s="25" t="s">
        <v>366</v>
      </c>
      <c r="D66" s="11">
        <v>0</v>
      </c>
      <c r="E66" s="12">
        <v>0</v>
      </c>
      <c r="F66" s="13">
        <f t="shared" si="10"/>
        <v>0</v>
      </c>
      <c r="G66" s="19">
        <v>48</v>
      </c>
      <c r="H66" s="20">
        <v>48</v>
      </c>
      <c r="I66" s="13">
        <f t="shared" si="11"/>
        <v>0</v>
      </c>
      <c r="J66" s="58">
        <f t="shared" si="12"/>
        <v>48</v>
      </c>
      <c r="K66" s="59">
        <f t="shared" si="13"/>
        <v>48</v>
      </c>
      <c r="L66" s="13">
        <f t="shared" si="14"/>
        <v>0</v>
      </c>
    </row>
    <row r="67" spans="1:12" s="223" customFormat="1" x14ac:dyDescent="0.15">
      <c r="A67" s="25" t="s">
        <v>496</v>
      </c>
      <c r="B67" s="25" t="s">
        <v>311</v>
      </c>
      <c r="C67" s="25" t="s">
        <v>366</v>
      </c>
      <c r="D67" s="11">
        <v>0</v>
      </c>
      <c r="E67" s="12">
        <v>0</v>
      </c>
      <c r="F67" s="13">
        <f t="shared" si="10"/>
        <v>0</v>
      </c>
      <c r="G67" s="19">
        <v>100</v>
      </c>
      <c r="H67" s="20">
        <v>100</v>
      </c>
      <c r="I67" s="13">
        <f t="shared" si="11"/>
        <v>0</v>
      </c>
      <c r="J67" s="58">
        <f t="shared" si="12"/>
        <v>100</v>
      </c>
      <c r="K67" s="59">
        <f t="shared" si="13"/>
        <v>100</v>
      </c>
      <c r="L67" s="13">
        <f t="shared" si="14"/>
        <v>0</v>
      </c>
    </row>
    <row r="68" spans="1:12" s="223" customFormat="1" x14ac:dyDescent="0.15">
      <c r="A68" s="25" t="s">
        <v>497</v>
      </c>
      <c r="B68" s="25" t="s">
        <v>310</v>
      </c>
      <c r="C68" s="25" t="s">
        <v>366</v>
      </c>
      <c r="D68" s="11">
        <v>0</v>
      </c>
      <c r="E68" s="12">
        <v>0</v>
      </c>
      <c r="F68" s="13">
        <f t="shared" si="10"/>
        <v>0</v>
      </c>
      <c r="G68" s="19">
        <v>60</v>
      </c>
      <c r="H68" s="20">
        <v>60</v>
      </c>
      <c r="I68" s="13">
        <f t="shared" si="11"/>
        <v>0</v>
      </c>
      <c r="J68" s="58">
        <f t="shared" si="12"/>
        <v>60</v>
      </c>
      <c r="K68" s="59">
        <f t="shared" si="13"/>
        <v>60</v>
      </c>
      <c r="L68" s="13">
        <f t="shared" si="14"/>
        <v>0</v>
      </c>
    </row>
    <row r="69" spans="1:12" s="223" customFormat="1" x14ac:dyDescent="0.15">
      <c r="A69" s="25" t="s">
        <v>498</v>
      </c>
      <c r="B69" s="25" t="s">
        <v>861</v>
      </c>
      <c r="C69" s="25" t="s">
        <v>366</v>
      </c>
      <c r="D69" s="11">
        <v>0</v>
      </c>
      <c r="E69" s="12">
        <v>0</v>
      </c>
      <c r="F69" s="13">
        <f t="shared" si="10"/>
        <v>0</v>
      </c>
      <c r="G69" s="19">
        <v>120</v>
      </c>
      <c r="H69" s="20">
        <v>118</v>
      </c>
      <c r="I69" s="13">
        <f t="shared" si="11"/>
        <v>2</v>
      </c>
      <c r="J69" s="58">
        <f t="shared" si="12"/>
        <v>120</v>
      </c>
      <c r="K69" s="59">
        <f t="shared" si="13"/>
        <v>118</v>
      </c>
      <c r="L69" s="13">
        <f t="shared" si="14"/>
        <v>2</v>
      </c>
    </row>
    <row r="70" spans="1:12" x14ac:dyDescent="0.15">
      <c r="A70" s="25" t="s">
        <v>499</v>
      </c>
      <c r="B70" s="25" t="s">
        <v>305</v>
      </c>
      <c r="C70" s="25" t="s">
        <v>366</v>
      </c>
      <c r="D70" s="11">
        <v>41</v>
      </c>
      <c r="E70" s="12">
        <v>23</v>
      </c>
      <c r="F70" s="13">
        <f t="shared" si="10"/>
        <v>18</v>
      </c>
      <c r="G70" s="19">
        <v>0</v>
      </c>
      <c r="H70" s="20">
        <v>0</v>
      </c>
      <c r="I70" s="13">
        <f t="shared" si="11"/>
        <v>0</v>
      </c>
      <c r="J70" s="58">
        <f t="shared" si="12"/>
        <v>41</v>
      </c>
      <c r="K70" s="59">
        <f t="shared" si="13"/>
        <v>23</v>
      </c>
      <c r="L70" s="13">
        <f t="shared" si="14"/>
        <v>18</v>
      </c>
    </row>
    <row r="71" spans="1:12" x14ac:dyDescent="0.15">
      <c r="A71" s="25" t="s">
        <v>502</v>
      </c>
      <c r="B71" s="25" t="s">
        <v>53</v>
      </c>
      <c r="C71" s="25" t="s">
        <v>366</v>
      </c>
      <c r="D71" s="11">
        <v>0</v>
      </c>
      <c r="E71" s="12">
        <v>0</v>
      </c>
      <c r="F71" s="13">
        <f t="shared" si="10"/>
        <v>0</v>
      </c>
      <c r="G71" s="19">
        <v>170</v>
      </c>
      <c r="H71" s="20">
        <v>170</v>
      </c>
      <c r="I71" s="13">
        <f t="shared" si="11"/>
        <v>0</v>
      </c>
      <c r="J71" s="58">
        <f t="shared" si="12"/>
        <v>170</v>
      </c>
      <c r="K71" s="59">
        <f t="shared" si="13"/>
        <v>170</v>
      </c>
      <c r="L71" s="13">
        <f t="shared" si="14"/>
        <v>0</v>
      </c>
    </row>
    <row r="72" spans="1:12" s="223" customFormat="1" x14ac:dyDescent="0.15">
      <c r="A72" s="25" t="s">
        <v>507</v>
      </c>
      <c r="B72" s="25" t="s">
        <v>306</v>
      </c>
      <c r="C72" s="25" t="s">
        <v>366</v>
      </c>
      <c r="D72" s="226">
        <v>0</v>
      </c>
      <c r="E72" s="227">
        <v>0</v>
      </c>
      <c r="F72" s="228">
        <f t="shared" si="10"/>
        <v>0</v>
      </c>
      <c r="G72" s="19">
        <v>47</v>
      </c>
      <c r="H72" s="20">
        <v>46</v>
      </c>
      <c r="I72" s="13">
        <f t="shared" si="11"/>
        <v>1</v>
      </c>
      <c r="J72" s="58">
        <f t="shared" si="12"/>
        <v>47</v>
      </c>
      <c r="K72" s="59">
        <f t="shared" si="13"/>
        <v>46</v>
      </c>
      <c r="L72" s="13">
        <f t="shared" si="14"/>
        <v>1</v>
      </c>
    </row>
    <row r="73" spans="1:12" s="223" customFormat="1" x14ac:dyDescent="0.15">
      <c r="A73" s="25" t="s">
        <v>512</v>
      </c>
      <c r="B73" s="25" t="s">
        <v>513</v>
      </c>
      <c r="C73" s="25" t="s">
        <v>366</v>
      </c>
      <c r="D73" s="226">
        <v>0</v>
      </c>
      <c r="E73" s="227">
        <v>0</v>
      </c>
      <c r="F73" s="228">
        <f t="shared" si="10"/>
        <v>0</v>
      </c>
      <c r="G73" s="19">
        <v>33</v>
      </c>
      <c r="H73" s="20">
        <v>33</v>
      </c>
      <c r="I73" s="13">
        <f t="shared" si="11"/>
        <v>0</v>
      </c>
      <c r="J73" s="58">
        <f t="shared" si="12"/>
        <v>33</v>
      </c>
      <c r="K73" s="59">
        <f t="shared" si="13"/>
        <v>33</v>
      </c>
      <c r="L73" s="13">
        <f t="shared" si="14"/>
        <v>0</v>
      </c>
    </row>
    <row r="74" spans="1:12" s="223" customFormat="1" x14ac:dyDescent="0.15">
      <c r="A74" s="25" t="s">
        <v>516</v>
      </c>
      <c r="B74" s="25" t="s">
        <v>57</v>
      </c>
      <c r="C74" s="25" t="s">
        <v>366</v>
      </c>
      <c r="D74" s="226">
        <v>77</v>
      </c>
      <c r="E74" s="227">
        <v>77</v>
      </c>
      <c r="F74" s="228">
        <f t="shared" si="10"/>
        <v>0</v>
      </c>
      <c r="G74" s="19">
        <v>0</v>
      </c>
      <c r="H74" s="20">
        <v>0</v>
      </c>
      <c r="I74" s="13">
        <f t="shared" si="11"/>
        <v>0</v>
      </c>
      <c r="J74" s="58">
        <f t="shared" si="12"/>
        <v>77</v>
      </c>
      <c r="K74" s="59">
        <f t="shared" si="13"/>
        <v>77</v>
      </c>
      <c r="L74" s="13">
        <f t="shared" si="14"/>
        <v>0</v>
      </c>
    </row>
    <row r="75" spans="1:12" s="223" customFormat="1" x14ac:dyDescent="0.15">
      <c r="A75" s="25" t="s">
        <v>517</v>
      </c>
      <c r="B75" s="25" t="s">
        <v>518</v>
      </c>
      <c r="C75" s="25" t="s">
        <v>366</v>
      </c>
      <c r="D75" s="226">
        <v>18</v>
      </c>
      <c r="E75" s="227">
        <v>18</v>
      </c>
      <c r="F75" s="228">
        <f t="shared" si="10"/>
        <v>0</v>
      </c>
      <c r="G75" s="19">
        <v>39</v>
      </c>
      <c r="H75" s="20">
        <v>39</v>
      </c>
      <c r="I75" s="13">
        <f t="shared" si="11"/>
        <v>0</v>
      </c>
      <c r="J75" s="58">
        <f t="shared" si="12"/>
        <v>57</v>
      </c>
      <c r="K75" s="59">
        <f t="shared" si="13"/>
        <v>57</v>
      </c>
      <c r="L75" s="13">
        <f t="shared" si="14"/>
        <v>0</v>
      </c>
    </row>
    <row r="76" spans="1:12" s="223" customFormat="1" x14ac:dyDescent="0.15">
      <c r="A76" s="25" t="s">
        <v>522</v>
      </c>
      <c r="B76" s="25" t="s">
        <v>59</v>
      </c>
      <c r="C76" s="25" t="s">
        <v>366</v>
      </c>
      <c r="D76" s="226">
        <v>0</v>
      </c>
      <c r="E76" s="227">
        <v>0</v>
      </c>
      <c r="F76" s="228">
        <f t="shared" si="10"/>
        <v>0</v>
      </c>
      <c r="G76" s="19">
        <v>40</v>
      </c>
      <c r="H76" s="20">
        <v>40</v>
      </c>
      <c r="I76" s="13">
        <f t="shared" si="11"/>
        <v>0</v>
      </c>
      <c r="J76" s="58">
        <f t="shared" si="12"/>
        <v>40</v>
      </c>
      <c r="K76" s="59">
        <f t="shared" si="13"/>
        <v>40</v>
      </c>
      <c r="L76" s="13">
        <f t="shared" si="14"/>
        <v>0</v>
      </c>
    </row>
    <row r="77" spans="1:12" s="223" customFormat="1" x14ac:dyDescent="0.15">
      <c r="A77" s="25" t="s">
        <v>523</v>
      </c>
      <c r="B77" s="25" t="s">
        <v>60</v>
      </c>
      <c r="C77" s="25" t="s">
        <v>366</v>
      </c>
      <c r="D77" s="318">
        <v>0</v>
      </c>
      <c r="E77" s="319">
        <v>0</v>
      </c>
      <c r="F77" s="13">
        <f t="shared" si="10"/>
        <v>0</v>
      </c>
      <c r="G77" s="19">
        <v>100</v>
      </c>
      <c r="H77" s="397">
        <v>100</v>
      </c>
      <c r="I77" s="13">
        <f t="shared" si="11"/>
        <v>0</v>
      </c>
      <c r="J77" s="58">
        <f t="shared" si="12"/>
        <v>100</v>
      </c>
      <c r="K77" s="59">
        <f t="shared" si="13"/>
        <v>100</v>
      </c>
      <c r="L77" s="13">
        <f t="shared" si="14"/>
        <v>0</v>
      </c>
    </row>
    <row r="78" spans="1:12" s="223" customFormat="1" x14ac:dyDescent="0.15">
      <c r="A78" s="25" t="s">
        <v>525</v>
      </c>
      <c r="B78" s="25" t="s">
        <v>526</v>
      </c>
      <c r="C78" s="25" t="s">
        <v>366</v>
      </c>
      <c r="D78" s="11">
        <v>0</v>
      </c>
      <c r="E78" s="12">
        <v>0</v>
      </c>
      <c r="F78" s="13">
        <f t="shared" si="10"/>
        <v>0</v>
      </c>
      <c r="G78" s="19">
        <v>99</v>
      </c>
      <c r="H78" s="20">
        <v>95</v>
      </c>
      <c r="I78" s="13">
        <f t="shared" si="11"/>
        <v>4</v>
      </c>
      <c r="J78" s="58">
        <f t="shared" si="12"/>
        <v>99</v>
      </c>
      <c r="K78" s="59">
        <f t="shared" si="13"/>
        <v>95</v>
      </c>
      <c r="L78" s="13">
        <f t="shared" si="14"/>
        <v>4</v>
      </c>
    </row>
    <row r="79" spans="1:12" s="223" customFormat="1" x14ac:dyDescent="0.15">
      <c r="A79" s="25" t="s">
        <v>908</v>
      </c>
      <c r="B79" s="25" t="s">
        <v>909</v>
      </c>
      <c r="C79" s="25" t="s">
        <v>366</v>
      </c>
      <c r="D79" s="11">
        <v>0</v>
      </c>
      <c r="E79" s="12">
        <v>0</v>
      </c>
      <c r="F79" s="13">
        <f t="shared" si="10"/>
        <v>0</v>
      </c>
      <c r="G79" s="19">
        <v>50</v>
      </c>
      <c r="H79" s="20">
        <v>50</v>
      </c>
      <c r="I79" s="13">
        <f t="shared" si="11"/>
        <v>0</v>
      </c>
      <c r="J79" s="58">
        <f t="shared" si="12"/>
        <v>50</v>
      </c>
      <c r="K79" s="59">
        <f t="shared" si="13"/>
        <v>50</v>
      </c>
      <c r="L79" s="13">
        <f t="shared" si="14"/>
        <v>0</v>
      </c>
    </row>
    <row r="80" spans="1:12" s="223" customFormat="1" x14ac:dyDescent="0.15">
      <c r="A80" s="25" t="s">
        <v>529</v>
      </c>
      <c r="B80" s="25" t="s">
        <v>530</v>
      </c>
      <c r="C80" s="25" t="s">
        <v>366</v>
      </c>
      <c r="D80" s="11">
        <v>0</v>
      </c>
      <c r="E80" s="12">
        <v>0</v>
      </c>
      <c r="F80" s="13">
        <f t="shared" si="10"/>
        <v>0</v>
      </c>
      <c r="G80" s="19">
        <v>60</v>
      </c>
      <c r="H80" s="20">
        <v>60</v>
      </c>
      <c r="I80" s="13">
        <f t="shared" si="11"/>
        <v>0</v>
      </c>
      <c r="J80" s="58">
        <f t="shared" si="12"/>
        <v>60</v>
      </c>
      <c r="K80" s="59">
        <f t="shared" si="13"/>
        <v>60</v>
      </c>
      <c r="L80" s="13">
        <f t="shared" si="14"/>
        <v>0</v>
      </c>
    </row>
    <row r="81" spans="1:12" s="223" customFormat="1" x14ac:dyDescent="0.15">
      <c r="A81" s="25" t="s">
        <v>531</v>
      </c>
      <c r="B81" s="25" t="s">
        <v>63</v>
      </c>
      <c r="C81" s="25" t="s">
        <v>366</v>
      </c>
      <c r="D81" s="11">
        <v>69</v>
      </c>
      <c r="E81" s="12">
        <v>69</v>
      </c>
      <c r="F81" s="13">
        <f t="shared" si="10"/>
        <v>0</v>
      </c>
      <c r="G81" s="19">
        <v>0</v>
      </c>
      <c r="H81" s="20">
        <v>0</v>
      </c>
      <c r="I81" s="13">
        <f t="shared" si="11"/>
        <v>0</v>
      </c>
      <c r="J81" s="58">
        <f t="shared" si="12"/>
        <v>69</v>
      </c>
      <c r="K81" s="59">
        <f t="shared" si="13"/>
        <v>69</v>
      </c>
      <c r="L81" s="13">
        <f t="shared" si="14"/>
        <v>0</v>
      </c>
    </row>
    <row r="82" spans="1:12" s="223" customFormat="1" x14ac:dyDescent="0.15">
      <c r="A82" s="25" t="s">
        <v>534</v>
      </c>
      <c r="B82" s="25" t="s">
        <v>535</v>
      </c>
      <c r="C82" s="25" t="s">
        <v>366</v>
      </c>
      <c r="D82" s="11">
        <v>0</v>
      </c>
      <c r="E82" s="12">
        <v>0</v>
      </c>
      <c r="F82" s="13">
        <f t="shared" si="10"/>
        <v>0</v>
      </c>
      <c r="G82" s="19">
        <v>71</v>
      </c>
      <c r="H82" s="20">
        <v>71</v>
      </c>
      <c r="I82" s="13">
        <f t="shared" si="11"/>
        <v>0</v>
      </c>
      <c r="J82" s="58">
        <f t="shared" si="12"/>
        <v>71</v>
      </c>
      <c r="K82" s="59">
        <f t="shared" si="13"/>
        <v>71</v>
      </c>
      <c r="L82" s="13">
        <f t="shared" si="14"/>
        <v>0</v>
      </c>
    </row>
    <row r="83" spans="1:12" s="223" customFormat="1" x14ac:dyDescent="0.15">
      <c r="A83" s="25" t="s">
        <v>541</v>
      </c>
      <c r="B83" s="25" t="s">
        <v>312</v>
      </c>
      <c r="C83" s="25" t="s">
        <v>366</v>
      </c>
      <c r="D83" s="11">
        <v>19</v>
      </c>
      <c r="E83" s="12">
        <v>19</v>
      </c>
      <c r="F83" s="13">
        <f t="shared" si="10"/>
        <v>0</v>
      </c>
      <c r="G83" s="19">
        <v>0</v>
      </c>
      <c r="H83" s="20">
        <v>0</v>
      </c>
      <c r="I83" s="13">
        <f t="shared" si="11"/>
        <v>0</v>
      </c>
      <c r="J83" s="58">
        <f t="shared" si="12"/>
        <v>19</v>
      </c>
      <c r="K83" s="59">
        <f t="shared" si="13"/>
        <v>19</v>
      </c>
      <c r="L83" s="13">
        <f t="shared" si="14"/>
        <v>0</v>
      </c>
    </row>
    <row r="84" spans="1:12" s="223" customFormat="1" x14ac:dyDescent="0.15">
      <c r="A84" s="25" t="s">
        <v>499</v>
      </c>
      <c r="B84" s="25" t="s">
        <v>305</v>
      </c>
      <c r="C84" s="25" t="s">
        <v>554</v>
      </c>
      <c r="D84" s="11">
        <v>0</v>
      </c>
      <c r="E84" s="12">
        <v>0</v>
      </c>
      <c r="F84" s="13">
        <f t="shared" si="10"/>
        <v>0</v>
      </c>
      <c r="G84" s="19">
        <v>40</v>
      </c>
      <c r="H84" s="20">
        <v>0</v>
      </c>
      <c r="I84" s="13">
        <f t="shared" si="11"/>
        <v>40</v>
      </c>
      <c r="J84" s="58">
        <f t="shared" si="12"/>
        <v>40</v>
      </c>
      <c r="K84" s="59">
        <f t="shared" si="13"/>
        <v>0</v>
      </c>
      <c r="L84" s="13">
        <f t="shared" si="14"/>
        <v>40</v>
      </c>
    </row>
    <row r="85" spans="1:12" s="223" customFormat="1" x14ac:dyDescent="0.15">
      <c r="A85" s="25" t="s">
        <v>545</v>
      </c>
      <c r="B85" s="25" t="s">
        <v>166</v>
      </c>
      <c r="C85" s="25" t="s">
        <v>554</v>
      </c>
      <c r="D85" s="11">
        <v>19</v>
      </c>
      <c r="E85" s="12">
        <v>0</v>
      </c>
      <c r="F85" s="13">
        <f t="shared" si="10"/>
        <v>19</v>
      </c>
      <c r="G85" s="19">
        <v>0</v>
      </c>
      <c r="H85" s="20">
        <v>0</v>
      </c>
      <c r="I85" s="13">
        <f t="shared" si="11"/>
        <v>0</v>
      </c>
      <c r="J85" s="58">
        <f t="shared" si="12"/>
        <v>19</v>
      </c>
      <c r="K85" s="59">
        <f t="shared" si="13"/>
        <v>0</v>
      </c>
      <c r="L85" s="13">
        <f t="shared" si="14"/>
        <v>19</v>
      </c>
    </row>
    <row r="86" spans="1:12" s="223" customFormat="1" x14ac:dyDescent="0.15">
      <c r="A86" s="25" t="s">
        <v>551</v>
      </c>
      <c r="B86" s="25" t="s">
        <v>313</v>
      </c>
      <c r="C86" s="25" t="s">
        <v>554</v>
      </c>
      <c r="D86" s="11">
        <v>19</v>
      </c>
      <c r="E86" s="227">
        <v>0</v>
      </c>
      <c r="F86" s="13">
        <f t="shared" si="10"/>
        <v>19</v>
      </c>
      <c r="G86" s="19">
        <v>0</v>
      </c>
      <c r="H86" s="20">
        <v>0</v>
      </c>
      <c r="I86" s="13">
        <f t="shared" si="11"/>
        <v>0</v>
      </c>
      <c r="J86" s="58">
        <f t="shared" si="12"/>
        <v>19</v>
      </c>
      <c r="K86" s="59">
        <f t="shared" si="13"/>
        <v>0</v>
      </c>
      <c r="L86" s="13">
        <f t="shared" si="14"/>
        <v>19</v>
      </c>
    </row>
    <row r="87" spans="1:12" x14ac:dyDescent="0.15">
      <c r="A87" s="25" t="s">
        <v>552</v>
      </c>
      <c r="B87" s="25" t="s">
        <v>170</v>
      </c>
      <c r="C87" s="25" t="s">
        <v>554</v>
      </c>
      <c r="D87" s="11">
        <v>9</v>
      </c>
      <c r="E87" s="12">
        <v>0</v>
      </c>
      <c r="F87" s="13">
        <f t="shared" si="10"/>
        <v>9</v>
      </c>
      <c r="G87" s="19">
        <v>0</v>
      </c>
      <c r="H87" s="20">
        <v>0</v>
      </c>
      <c r="I87" s="13">
        <f t="shared" si="11"/>
        <v>0</v>
      </c>
      <c r="J87" s="58">
        <f t="shared" si="12"/>
        <v>9</v>
      </c>
      <c r="K87" s="59">
        <f t="shared" si="13"/>
        <v>0</v>
      </c>
      <c r="L87" s="13">
        <f t="shared" si="14"/>
        <v>9</v>
      </c>
    </row>
    <row r="88" spans="1:12" x14ac:dyDescent="0.15">
      <c r="A88" s="26" t="s">
        <v>914</v>
      </c>
      <c r="B88" s="26" t="s">
        <v>915</v>
      </c>
      <c r="C88" s="26" t="s">
        <v>555</v>
      </c>
      <c r="D88" s="14">
        <v>16</v>
      </c>
      <c r="E88" s="15">
        <v>12</v>
      </c>
      <c r="F88" s="16">
        <f t="shared" si="10"/>
        <v>4</v>
      </c>
      <c r="G88" s="21">
        <v>0</v>
      </c>
      <c r="H88" s="22">
        <v>0</v>
      </c>
      <c r="I88" s="16">
        <f t="shared" si="11"/>
        <v>0</v>
      </c>
      <c r="J88" s="60">
        <f t="shared" si="12"/>
        <v>16</v>
      </c>
      <c r="K88" s="61">
        <f t="shared" si="13"/>
        <v>12</v>
      </c>
      <c r="L88" s="16">
        <f t="shared" si="14"/>
        <v>4</v>
      </c>
    </row>
    <row r="90" spans="1:12" x14ac:dyDescent="0.15">
      <c r="C90" s="1" t="s">
        <v>203</v>
      </c>
    </row>
    <row r="91" spans="1:12" x14ac:dyDescent="0.15">
      <c r="C91" s="410" t="s">
        <v>131</v>
      </c>
      <c r="D91" s="417" t="s">
        <v>137</v>
      </c>
      <c r="E91" s="417"/>
      <c r="F91" s="417"/>
      <c r="G91" s="415" t="s">
        <v>138</v>
      </c>
      <c r="H91" s="415"/>
      <c r="I91" s="415"/>
      <c r="J91" s="418" t="s">
        <v>139</v>
      </c>
      <c r="K91" s="419"/>
      <c r="L91" s="420"/>
    </row>
    <row r="92" spans="1:12" x14ac:dyDescent="0.15">
      <c r="C92" s="410"/>
      <c r="D92" s="2" t="s">
        <v>136</v>
      </c>
      <c r="E92" s="3" t="s">
        <v>846</v>
      </c>
      <c r="F92" s="36" t="s">
        <v>847</v>
      </c>
      <c r="G92" s="6" t="s">
        <v>136</v>
      </c>
      <c r="H92" s="7" t="s">
        <v>846</v>
      </c>
      <c r="I92" s="36" t="s">
        <v>847</v>
      </c>
      <c r="J92" s="4" t="s">
        <v>136</v>
      </c>
      <c r="K92" s="5" t="s">
        <v>846</v>
      </c>
      <c r="L92" s="36" t="s">
        <v>847</v>
      </c>
    </row>
    <row r="93" spans="1:12" x14ac:dyDescent="0.15">
      <c r="C93" s="39" t="s">
        <v>132</v>
      </c>
      <c r="D93" s="80">
        <f t="shared" ref="D93:D98" si="15">SUMIF($C$3:$C$88,C93,$D$3:$D$88)</f>
        <v>415</v>
      </c>
      <c r="E93" s="81">
        <f t="shared" ref="E93:E98" si="16">SUMIF($C$3:$C$88,C93,$E$3:$E$88)</f>
        <v>400</v>
      </c>
      <c r="F93" s="47">
        <f t="shared" ref="F93:F98" si="17">D93-E93</f>
        <v>15</v>
      </c>
      <c r="G93" s="72">
        <f t="shared" ref="G93:G98" si="18">SUMIF($C$3:$C$88,C93,$G$3:$G$88)</f>
        <v>0</v>
      </c>
      <c r="H93" s="73">
        <f t="shared" ref="H93:H98" si="19">SUMIF($C$3:$C$88,C93,$H$3:$H$88)</f>
        <v>0</v>
      </c>
      <c r="I93" s="47">
        <f t="shared" ref="I93:I98" si="20">G93-H93</f>
        <v>0</v>
      </c>
      <c r="J93" s="64">
        <f t="shared" ref="J93:J98" si="21">D93+G93</f>
        <v>415</v>
      </c>
      <c r="K93" s="65">
        <f t="shared" ref="K93:K98" si="22">E93+H93</f>
        <v>400</v>
      </c>
      <c r="L93" s="47">
        <f t="shared" ref="L93:L98" si="23">J93-K93</f>
        <v>15</v>
      </c>
    </row>
    <row r="94" spans="1:12" x14ac:dyDescent="0.15">
      <c r="C94" s="28" t="s">
        <v>133</v>
      </c>
      <c r="D94" s="82">
        <f t="shared" si="15"/>
        <v>3317</v>
      </c>
      <c r="E94" s="83">
        <f t="shared" si="16"/>
        <v>3126</v>
      </c>
      <c r="F94" s="48">
        <f t="shared" si="17"/>
        <v>191</v>
      </c>
      <c r="G94" s="74">
        <f t="shared" si="18"/>
        <v>4</v>
      </c>
      <c r="H94" s="75">
        <f t="shared" si="19"/>
        <v>0</v>
      </c>
      <c r="I94" s="48">
        <f t="shared" si="20"/>
        <v>4</v>
      </c>
      <c r="J94" s="66">
        <f t="shared" si="21"/>
        <v>3321</v>
      </c>
      <c r="K94" s="67">
        <f t="shared" si="22"/>
        <v>3126</v>
      </c>
      <c r="L94" s="48">
        <f t="shared" si="23"/>
        <v>195</v>
      </c>
    </row>
    <row r="95" spans="1:12" x14ac:dyDescent="0.15">
      <c r="C95" s="28" t="s">
        <v>142</v>
      </c>
      <c r="D95" s="82">
        <f t="shared" si="15"/>
        <v>781</v>
      </c>
      <c r="E95" s="83">
        <f t="shared" si="16"/>
        <v>724</v>
      </c>
      <c r="F95" s="48">
        <f t="shared" si="17"/>
        <v>57</v>
      </c>
      <c r="G95" s="74">
        <f t="shared" si="18"/>
        <v>337</v>
      </c>
      <c r="H95" s="75">
        <f t="shared" si="19"/>
        <v>337</v>
      </c>
      <c r="I95" s="48">
        <f t="shared" si="20"/>
        <v>0</v>
      </c>
      <c r="J95" s="66">
        <f t="shared" si="21"/>
        <v>1118</v>
      </c>
      <c r="K95" s="67">
        <f t="shared" si="22"/>
        <v>1061</v>
      </c>
      <c r="L95" s="48">
        <f t="shared" si="23"/>
        <v>57</v>
      </c>
    </row>
    <row r="96" spans="1:12" x14ac:dyDescent="0.15">
      <c r="C96" s="28" t="s">
        <v>134</v>
      </c>
      <c r="D96" s="82">
        <f t="shared" si="15"/>
        <v>224</v>
      </c>
      <c r="E96" s="83">
        <f t="shared" si="16"/>
        <v>206</v>
      </c>
      <c r="F96" s="48">
        <f t="shared" si="17"/>
        <v>18</v>
      </c>
      <c r="G96" s="74">
        <f t="shared" si="18"/>
        <v>1091</v>
      </c>
      <c r="H96" s="75">
        <f t="shared" si="19"/>
        <v>1084</v>
      </c>
      <c r="I96" s="48">
        <f t="shared" si="20"/>
        <v>7</v>
      </c>
      <c r="J96" s="66">
        <f t="shared" si="21"/>
        <v>1315</v>
      </c>
      <c r="K96" s="67">
        <f t="shared" si="22"/>
        <v>1290</v>
      </c>
      <c r="L96" s="48">
        <f t="shared" si="23"/>
        <v>25</v>
      </c>
    </row>
    <row r="97" spans="3:12" x14ac:dyDescent="0.15">
      <c r="C97" s="28" t="s">
        <v>141</v>
      </c>
      <c r="D97" s="82">
        <f t="shared" si="15"/>
        <v>47</v>
      </c>
      <c r="E97" s="83">
        <f t="shared" si="16"/>
        <v>0</v>
      </c>
      <c r="F97" s="48">
        <f t="shared" si="17"/>
        <v>47</v>
      </c>
      <c r="G97" s="74">
        <f t="shared" si="18"/>
        <v>40</v>
      </c>
      <c r="H97" s="75">
        <f t="shared" si="19"/>
        <v>0</v>
      </c>
      <c r="I97" s="48">
        <f t="shared" si="20"/>
        <v>40</v>
      </c>
      <c r="J97" s="66">
        <f t="shared" si="21"/>
        <v>87</v>
      </c>
      <c r="K97" s="67">
        <f t="shared" si="22"/>
        <v>0</v>
      </c>
      <c r="L97" s="48">
        <f t="shared" si="23"/>
        <v>87</v>
      </c>
    </row>
    <row r="98" spans="3:12" ht="19.5" thickBot="1" x14ac:dyDescent="0.2">
      <c r="C98" s="40" t="s">
        <v>135</v>
      </c>
      <c r="D98" s="84">
        <f t="shared" si="15"/>
        <v>16</v>
      </c>
      <c r="E98" s="85">
        <f t="shared" si="16"/>
        <v>12</v>
      </c>
      <c r="F98" s="49">
        <f t="shared" si="17"/>
        <v>4</v>
      </c>
      <c r="G98" s="76">
        <f t="shared" si="18"/>
        <v>0</v>
      </c>
      <c r="H98" s="77">
        <f t="shared" si="19"/>
        <v>0</v>
      </c>
      <c r="I98" s="49">
        <f t="shared" si="20"/>
        <v>0</v>
      </c>
      <c r="J98" s="68">
        <f t="shared" si="21"/>
        <v>16</v>
      </c>
      <c r="K98" s="69">
        <f t="shared" si="22"/>
        <v>12</v>
      </c>
      <c r="L98" s="49">
        <f t="shared" si="23"/>
        <v>4</v>
      </c>
    </row>
    <row r="99" spans="3:12" ht="19.5" thickTop="1" x14ac:dyDescent="0.15">
      <c r="C99" s="46" t="s">
        <v>204</v>
      </c>
      <c r="D99" s="92">
        <f>SUM(D93:D98)</f>
        <v>4800</v>
      </c>
      <c r="E99" s="93">
        <f t="shared" ref="E99:L99" si="24">SUM(E93:E98)</f>
        <v>4468</v>
      </c>
      <c r="F99" s="51">
        <f t="shared" si="24"/>
        <v>332</v>
      </c>
      <c r="G99" s="90">
        <f t="shared" si="24"/>
        <v>1472</v>
      </c>
      <c r="H99" s="91">
        <f t="shared" si="24"/>
        <v>1421</v>
      </c>
      <c r="I99" s="51">
        <f t="shared" si="24"/>
        <v>51</v>
      </c>
      <c r="J99" s="88">
        <f t="shared" si="24"/>
        <v>6272</v>
      </c>
      <c r="K99" s="89">
        <f t="shared" si="24"/>
        <v>5889</v>
      </c>
      <c r="L99" s="51">
        <f t="shared" si="24"/>
        <v>383</v>
      </c>
    </row>
  </sheetData>
  <autoFilter ref="A2:L88" xr:uid="{E811B524-C875-4C17-A546-A5483D3E3FB2}"/>
  <mergeCells count="7">
    <mergeCell ref="D1:F1"/>
    <mergeCell ref="G1:I1"/>
    <mergeCell ref="J1:L1"/>
    <mergeCell ref="C91:C92"/>
    <mergeCell ref="D91:F91"/>
    <mergeCell ref="G91:I91"/>
    <mergeCell ref="J91:L91"/>
  </mergeCells>
  <phoneticPr fontId="1"/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B2F7-9B3A-4F1A-8E8B-AFE9A3D5811B}">
  <sheetPr>
    <tabColor rgb="FFFFC000"/>
  </sheetPr>
  <dimension ref="A1:L55"/>
  <sheetViews>
    <sheetView showGridLines="0" view="pageBreakPreview" zoomScale="85" zoomScaleNormal="85" zoomScaleSheetLayoutView="85" workbookViewId="0">
      <pane ySplit="3" topLeftCell="A4" activePane="bottomLeft" state="frozen"/>
      <selection activeCell="M1" sqref="M1:N1048576"/>
      <selection pane="bottomLeft" activeCell="A2" sqref="A2"/>
    </sheetView>
  </sheetViews>
  <sheetFormatPr defaultRowHeight="18.75" x14ac:dyDescent="0.15"/>
  <cols>
    <col min="1" max="1" width="9.75" style="1" customWidth="1"/>
    <col min="2" max="2" width="37.25" style="1" customWidth="1"/>
    <col min="3" max="3" width="14.375" style="1" customWidth="1"/>
    <col min="4" max="12" width="8.875" style="1" customWidth="1"/>
    <col min="13" max="16384" width="9" style="1"/>
  </cols>
  <sheetData>
    <row r="1" spans="1:12" x14ac:dyDescent="0.15">
      <c r="A1" s="1" t="s">
        <v>210</v>
      </c>
      <c r="D1" s="417" t="s">
        <v>137</v>
      </c>
      <c r="E1" s="417"/>
      <c r="F1" s="417"/>
      <c r="G1" s="415" t="s">
        <v>138</v>
      </c>
      <c r="H1" s="415"/>
      <c r="I1" s="415"/>
      <c r="J1" s="416" t="s">
        <v>139</v>
      </c>
      <c r="K1" s="416"/>
      <c r="L1" s="416"/>
    </row>
    <row r="2" spans="1:12" x14ac:dyDescent="0.15">
      <c r="A2" s="37" t="s">
        <v>129</v>
      </c>
      <c r="B2" s="23" t="s">
        <v>130</v>
      </c>
      <c r="C2" s="52" t="s">
        <v>131</v>
      </c>
      <c r="D2" s="2" t="s">
        <v>136</v>
      </c>
      <c r="E2" s="3" t="s">
        <v>846</v>
      </c>
      <c r="F2" s="36" t="s">
        <v>847</v>
      </c>
      <c r="G2" s="6" t="s">
        <v>136</v>
      </c>
      <c r="H2" s="7" t="s">
        <v>846</v>
      </c>
      <c r="I2" s="36" t="s">
        <v>847</v>
      </c>
      <c r="J2" s="4" t="s">
        <v>136</v>
      </c>
      <c r="K2" s="5" t="s">
        <v>846</v>
      </c>
      <c r="L2" s="36" t="s">
        <v>847</v>
      </c>
    </row>
    <row r="3" spans="1:12" x14ac:dyDescent="0.15">
      <c r="A3" s="24" t="s">
        <v>477</v>
      </c>
      <c r="B3" s="24" t="s">
        <v>314</v>
      </c>
      <c r="C3" s="24" t="s">
        <v>360</v>
      </c>
      <c r="D3" s="8">
        <v>36</v>
      </c>
      <c r="E3" s="9">
        <v>33</v>
      </c>
      <c r="F3" s="10">
        <f t="shared" ref="F3:F44" si="0">D3-E3</f>
        <v>3</v>
      </c>
      <c r="G3" s="17">
        <v>0</v>
      </c>
      <c r="H3" s="18">
        <v>0</v>
      </c>
      <c r="I3" s="10">
        <f t="shared" ref="I3:I44" si="1">G3-H3</f>
        <v>0</v>
      </c>
      <c r="J3" s="56">
        <f t="shared" ref="J3:J44" si="2">D3+G3</f>
        <v>36</v>
      </c>
      <c r="K3" s="57">
        <f t="shared" ref="K3:K44" si="3">E3+H3</f>
        <v>33</v>
      </c>
      <c r="L3" s="10">
        <f t="shared" ref="L3:L44" si="4">J3-K3</f>
        <v>3</v>
      </c>
    </row>
    <row r="4" spans="1:12" x14ac:dyDescent="0.15">
      <c r="A4" s="25" t="s">
        <v>484</v>
      </c>
      <c r="B4" s="25" t="s">
        <v>49</v>
      </c>
      <c r="C4" s="25" t="s">
        <v>360</v>
      </c>
      <c r="D4" s="11">
        <v>6</v>
      </c>
      <c r="E4" s="12">
        <v>6</v>
      </c>
      <c r="F4" s="13">
        <f t="shared" si="0"/>
        <v>0</v>
      </c>
      <c r="G4" s="19">
        <v>0</v>
      </c>
      <c r="H4" s="20">
        <v>0</v>
      </c>
      <c r="I4" s="13">
        <f t="shared" si="1"/>
        <v>0</v>
      </c>
      <c r="J4" s="58">
        <f t="shared" si="2"/>
        <v>6</v>
      </c>
      <c r="K4" s="59">
        <f t="shared" si="3"/>
        <v>6</v>
      </c>
      <c r="L4" s="13">
        <f t="shared" si="4"/>
        <v>0</v>
      </c>
    </row>
    <row r="5" spans="1:12" x14ac:dyDescent="0.15">
      <c r="A5" s="25" t="s">
        <v>464</v>
      </c>
      <c r="B5" s="25" t="s">
        <v>315</v>
      </c>
      <c r="C5" s="25" t="s">
        <v>367</v>
      </c>
      <c r="D5" s="11">
        <v>40</v>
      </c>
      <c r="E5" s="12">
        <v>36</v>
      </c>
      <c r="F5" s="13">
        <f t="shared" si="0"/>
        <v>4</v>
      </c>
      <c r="G5" s="19">
        <v>0</v>
      </c>
      <c r="H5" s="20">
        <v>0</v>
      </c>
      <c r="I5" s="13">
        <f t="shared" si="1"/>
        <v>0</v>
      </c>
      <c r="J5" s="58">
        <f t="shared" si="2"/>
        <v>40</v>
      </c>
      <c r="K5" s="59">
        <f t="shared" si="3"/>
        <v>36</v>
      </c>
      <c r="L5" s="13">
        <f t="shared" si="4"/>
        <v>4</v>
      </c>
    </row>
    <row r="6" spans="1:12" x14ac:dyDescent="0.15">
      <c r="A6" s="25" t="s">
        <v>466</v>
      </c>
      <c r="B6" s="25" t="s">
        <v>41</v>
      </c>
      <c r="C6" s="25" t="s">
        <v>367</v>
      </c>
      <c r="D6" s="11">
        <v>98</v>
      </c>
      <c r="E6" s="12">
        <v>68</v>
      </c>
      <c r="F6" s="13">
        <f t="shared" si="0"/>
        <v>30</v>
      </c>
      <c r="G6" s="19">
        <v>0</v>
      </c>
      <c r="H6" s="20">
        <v>0</v>
      </c>
      <c r="I6" s="13">
        <f t="shared" si="1"/>
        <v>0</v>
      </c>
      <c r="J6" s="58">
        <f t="shared" si="2"/>
        <v>98</v>
      </c>
      <c r="K6" s="59">
        <f t="shared" si="3"/>
        <v>68</v>
      </c>
      <c r="L6" s="13">
        <f t="shared" si="4"/>
        <v>30</v>
      </c>
    </row>
    <row r="7" spans="1:12" x14ac:dyDescent="0.15">
      <c r="A7" s="25" t="s">
        <v>467</v>
      </c>
      <c r="B7" s="25" t="s">
        <v>42</v>
      </c>
      <c r="C7" s="25" t="s">
        <v>367</v>
      </c>
      <c r="D7" s="11">
        <v>99</v>
      </c>
      <c r="E7" s="12">
        <v>79</v>
      </c>
      <c r="F7" s="13">
        <f t="shared" si="0"/>
        <v>20</v>
      </c>
      <c r="G7" s="19">
        <v>0</v>
      </c>
      <c r="H7" s="20">
        <v>0</v>
      </c>
      <c r="I7" s="13">
        <f t="shared" si="1"/>
        <v>0</v>
      </c>
      <c r="J7" s="58">
        <f t="shared" si="2"/>
        <v>99</v>
      </c>
      <c r="K7" s="59">
        <f t="shared" si="3"/>
        <v>79</v>
      </c>
      <c r="L7" s="13">
        <f t="shared" si="4"/>
        <v>20</v>
      </c>
    </row>
    <row r="8" spans="1:12" x14ac:dyDescent="0.15">
      <c r="A8" s="25" t="s">
        <v>468</v>
      </c>
      <c r="B8" s="25" t="s">
        <v>43</v>
      </c>
      <c r="C8" s="25" t="s">
        <v>367</v>
      </c>
      <c r="D8" s="11">
        <v>94</v>
      </c>
      <c r="E8" s="12">
        <v>94</v>
      </c>
      <c r="F8" s="13">
        <f t="shared" si="0"/>
        <v>0</v>
      </c>
      <c r="G8" s="19">
        <v>0</v>
      </c>
      <c r="H8" s="20">
        <v>0</v>
      </c>
      <c r="I8" s="13">
        <f t="shared" si="1"/>
        <v>0</v>
      </c>
      <c r="J8" s="58">
        <f t="shared" si="2"/>
        <v>94</v>
      </c>
      <c r="K8" s="59">
        <f t="shared" si="3"/>
        <v>94</v>
      </c>
      <c r="L8" s="13">
        <f t="shared" si="4"/>
        <v>0</v>
      </c>
    </row>
    <row r="9" spans="1:12" x14ac:dyDescent="0.15">
      <c r="A9" s="25" t="s">
        <v>475</v>
      </c>
      <c r="B9" s="25" t="s">
        <v>316</v>
      </c>
      <c r="C9" s="25" t="s">
        <v>367</v>
      </c>
      <c r="D9" s="11">
        <v>53</v>
      </c>
      <c r="E9" s="12">
        <v>53</v>
      </c>
      <c r="F9" s="13">
        <f t="shared" si="0"/>
        <v>0</v>
      </c>
      <c r="G9" s="19">
        <v>0</v>
      </c>
      <c r="H9" s="20">
        <v>0</v>
      </c>
      <c r="I9" s="13">
        <f t="shared" si="1"/>
        <v>0</v>
      </c>
      <c r="J9" s="58">
        <f t="shared" si="2"/>
        <v>53</v>
      </c>
      <c r="K9" s="59">
        <f t="shared" si="3"/>
        <v>53</v>
      </c>
      <c r="L9" s="13">
        <f t="shared" si="4"/>
        <v>0</v>
      </c>
    </row>
    <row r="10" spans="1:12" x14ac:dyDescent="0.15">
      <c r="A10" s="25" t="s">
        <v>477</v>
      </c>
      <c r="B10" s="25" t="s">
        <v>314</v>
      </c>
      <c r="C10" s="25" t="s">
        <v>367</v>
      </c>
      <c r="D10" s="11">
        <v>304</v>
      </c>
      <c r="E10" s="12">
        <v>283</v>
      </c>
      <c r="F10" s="13">
        <f t="shared" si="0"/>
        <v>21</v>
      </c>
      <c r="G10" s="19">
        <v>0</v>
      </c>
      <c r="H10" s="20">
        <v>0</v>
      </c>
      <c r="I10" s="13">
        <f t="shared" si="1"/>
        <v>0</v>
      </c>
      <c r="J10" s="58">
        <f t="shared" si="2"/>
        <v>304</v>
      </c>
      <c r="K10" s="59">
        <f t="shared" si="3"/>
        <v>283</v>
      </c>
      <c r="L10" s="13">
        <f t="shared" si="4"/>
        <v>21</v>
      </c>
    </row>
    <row r="11" spans="1:12" x14ac:dyDescent="0.15">
      <c r="A11" s="25" t="s">
        <v>478</v>
      </c>
      <c r="B11" s="25" t="s">
        <v>45</v>
      </c>
      <c r="C11" s="25" t="s">
        <v>367</v>
      </c>
      <c r="D11" s="11">
        <v>97</v>
      </c>
      <c r="E11" s="12">
        <v>97</v>
      </c>
      <c r="F11" s="13">
        <f t="shared" si="0"/>
        <v>0</v>
      </c>
      <c r="G11" s="19">
        <v>0</v>
      </c>
      <c r="H11" s="20">
        <v>0</v>
      </c>
      <c r="I11" s="13">
        <f t="shared" si="1"/>
        <v>0</v>
      </c>
      <c r="J11" s="58">
        <f t="shared" si="2"/>
        <v>97</v>
      </c>
      <c r="K11" s="59">
        <f t="shared" si="3"/>
        <v>97</v>
      </c>
      <c r="L11" s="13">
        <f t="shared" si="4"/>
        <v>0</v>
      </c>
    </row>
    <row r="12" spans="1:12" x14ac:dyDescent="0.15">
      <c r="A12" s="25" t="s">
        <v>481</v>
      </c>
      <c r="B12" s="25" t="s">
        <v>47</v>
      </c>
      <c r="C12" s="25" t="s">
        <v>367</v>
      </c>
      <c r="D12" s="11">
        <v>45</v>
      </c>
      <c r="E12" s="12">
        <v>41</v>
      </c>
      <c r="F12" s="13">
        <f t="shared" si="0"/>
        <v>4</v>
      </c>
      <c r="G12" s="19">
        <v>0</v>
      </c>
      <c r="H12" s="20">
        <v>0</v>
      </c>
      <c r="I12" s="13">
        <f t="shared" si="1"/>
        <v>0</v>
      </c>
      <c r="J12" s="58">
        <f t="shared" si="2"/>
        <v>45</v>
      </c>
      <c r="K12" s="59">
        <f t="shared" si="3"/>
        <v>41</v>
      </c>
      <c r="L12" s="13">
        <f t="shared" si="4"/>
        <v>4</v>
      </c>
    </row>
    <row r="13" spans="1:12" x14ac:dyDescent="0.15">
      <c r="A13" s="25" t="s">
        <v>483</v>
      </c>
      <c r="B13" s="25" t="s">
        <v>48</v>
      </c>
      <c r="C13" s="25" t="s">
        <v>367</v>
      </c>
      <c r="D13" s="11">
        <v>100</v>
      </c>
      <c r="E13" s="12">
        <v>100</v>
      </c>
      <c r="F13" s="13">
        <f t="shared" si="0"/>
        <v>0</v>
      </c>
      <c r="G13" s="19">
        <v>0</v>
      </c>
      <c r="H13" s="20">
        <v>0</v>
      </c>
      <c r="I13" s="13">
        <f t="shared" si="1"/>
        <v>0</v>
      </c>
      <c r="J13" s="58">
        <f t="shared" si="2"/>
        <v>100</v>
      </c>
      <c r="K13" s="59">
        <f t="shared" si="3"/>
        <v>100</v>
      </c>
      <c r="L13" s="13">
        <f t="shared" si="4"/>
        <v>0</v>
      </c>
    </row>
    <row r="14" spans="1:12" s="223" customFormat="1" x14ac:dyDescent="0.15">
      <c r="A14" s="25" t="s">
        <v>484</v>
      </c>
      <c r="B14" s="25" t="s">
        <v>49</v>
      </c>
      <c r="C14" s="25" t="s">
        <v>367</v>
      </c>
      <c r="D14" s="11">
        <v>217</v>
      </c>
      <c r="E14" s="12">
        <v>217</v>
      </c>
      <c r="F14" s="13">
        <f t="shared" si="0"/>
        <v>0</v>
      </c>
      <c r="G14" s="19">
        <v>0</v>
      </c>
      <c r="H14" s="20">
        <v>0</v>
      </c>
      <c r="I14" s="13">
        <f t="shared" si="1"/>
        <v>0</v>
      </c>
      <c r="J14" s="58">
        <f t="shared" si="2"/>
        <v>217</v>
      </c>
      <c r="K14" s="59">
        <f t="shared" si="3"/>
        <v>217</v>
      </c>
      <c r="L14" s="13">
        <f t="shared" si="4"/>
        <v>0</v>
      </c>
    </row>
    <row r="15" spans="1:12" x14ac:dyDescent="0.15">
      <c r="A15" s="25" t="s">
        <v>485</v>
      </c>
      <c r="B15" s="25" t="s">
        <v>862</v>
      </c>
      <c r="C15" s="25" t="s">
        <v>367</v>
      </c>
      <c r="D15" s="11">
        <v>15</v>
      </c>
      <c r="E15" s="12">
        <v>15</v>
      </c>
      <c r="F15" s="13">
        <f t="shared" si="0"/>
        <v>0</v>
      </c>
      <c r="G15" s="19">
        <v>0</v>
      </c>
      <c r="H15" s="20">
        <v>0</v>
      </c>
      <c r="I15" s="13">
        <f t="shared" si="1"/>
        <v>0</v>
      </c>
      <c r="J15" s="58">
        <f t="shared" si="2"/>
        <v>15</v>
      </c>
      <c r="K15" s="59">
        <f t="shared" si="3"/>
        <v>15</v>
      </c>
      <c r="L15" s="13">
        <f t="shared" si="4"/>
        <v>0</v>
      </c>
    </row>
    <row r="16" spans="1:12" x14ac:dyDescent="0.15">
      <c r="A16" s="25" t="s">
        <v>488</v>
      </c>
      <c r="B16" s="25" t="s">
        <v>162</v>
      </c>
      <c r="C16" s="25" t="s">
        <v>367</v>
      </c>
      <c r="D16" s="11">
        <v>12</v>
      </c>
      <c r="E16" s="12">
        <v>12</v>
      </c>
      <c r="F16" s="13">
        <f t="shared" si="0"/>
        <v>0</v>
      </c>
      <c r="G16" s="19">
        <v>0</v>
      </c>
      <c r="H16" s="20">
        <v>0</v>
      </c>
      <c r="I16" s="13">
        <f t="shared" si="1"/>
        <v>0</v>
      </c>
      <c r="J16" s="58">
        <f t="shared" si="2"/>
        <v>12</v>
      </c>
      <c r="K16" s="59">
        <f t="shared" si="3"/>
        <v>12</v>
      </c>
      <c r="L16" s="13">
        <f t="shared" si="4"/>
        <v>0</v>
      </c>
    </row>
    <row r="17" spans="1:12" x14ac:dyDescent="0.15">
      <c r="A17" s="25" t="s">
        <v>464</v>
      </c>
      <c r="B17" s="25" t="s">
        <v>315</v>
      </c>
      <c r="C17" s="25" t="s">
        <v>56</v>
      </c>
      <c r="D17" s="11">
        <v>56</v>
      </c>
      <c r="E17" s="12">
        <v>54</v>
      </c>
      <c r="F17" s="13">
        <f t="shared" si="0"/>
        <v>2</v>
      </c>
      <c r="G17" s="19">
        <v>0</v>
      </c>
      <c r="H17" s="20">
        <v>0</v>
      </c>
      <c r="I17" s="13">
        <f t="shared" si="1"/>
        <v>0</v>
      </c>
      <c r="J17" s="58">
        <f t="shared" si="2"/>
        <v>56</v>
      </c>
      <c r="K17" s="59">
        <f t="shared" si="3"/>
        <v>54</v>
      </c>
      <c r="L17" s="13">
        <f t="shared" si="4"/>
        <v>2</v>
      </c>
    </row>
    <row r="18" spans="1:12" x14ac:dyDescent="0.15">
      <c r="A18" s="25" t="s">
        <v>466</v>
      </c>
      <c r="B18" s="25" t="s">
        <v>41</v>
      </c>
      <c r="C18" s="25" t="s">
        <v>56</v>
      </c>
      <c r="D18" s="11">
        <v>41</v>
      </c>
      <c r="E18" s="12">
        <v>36</v>
      </c>
      <c r="F18" s="13">
        <f t="shared" si="0"/>
        <v>5</v>
      </c>
      <c r="G18" s="19">
        <v>0</v>
      </c>
      <c r="H18" s="20">
        <v>0</v>
      </c>
      <c r="I18" s="13">
        <f t="shared" si="1"/>
        <v>0</v>
      </c>
      <c r="J18" s="58">
        <f t="shared" si="2"/>
        <v>41</v>
      </c>
      <c r="K18" s="59">
        <f t="shared" si="3"/>
        <v>36</v>
      </c>
      <c r="L18" s="13">
        <f t="shared" si="4"/>
        <v>5</v>
      </c>
    </row>
    <row r="19" spans="1:12" x14ac:dyDescent="0.15">
      <c r="A19" s="25" t="s">
        <v>468</v>
      </c>
      <c r="B19" s="25" t="s">
        <v>43</v>
      </c>
      <c r="C19" s="25" t="s">
        <v>56</v>
      </c>
      <c r="D19" s="11">
        <v>99</v>
      </c>
      <c r="E19" s="12">
        <v>90</v>
      </c>
      <c r="F19" s="13">
        <f t="shared" si="0"/>
        <v>9</v>
      </c>
      <c r="G19" s="19">
        <v>0</v>
      </c>
      <c r="H19" s="20">
        <v>0</v>
      </c>
      <c r="I19" s="13">
        <f t="shared" si="1"/>
        <v>0</v>
      </c>
      <c r="J19" s="58">
        <f t="shared" si="2"/>
        <v>99</v>
      </c>
      <c r="K19" s="59">
        <f t="shared" si="3"/>
        <v>90</v>
      </c>
      <c r="L19" s="13">
        <f t="shared" si="4"/>
        <v>9</v>
      </c>
    </row>
    <row r="20" spans="1:12" x14ac:dyDescent="0.15">
      <c r="A20" s="25" t="s">
        <v>473</v>
      </c>
      <c r="B20" s="25" t="s">
        <v>474</v>
      </c>
      <c r="C20" s="25" t="s">
        <v>56</v>
      </c>
      <c r="D20" s="11">
        <v>50</v>
      </c>
      <c r="E20" s="12">
        <v>39</v>
      </c>
      <c r="F20" s="13">
        <f t="shared" si="0"/>
        <v>11</v>
      </c>
      <c r="G20" s="19">
        <v>0</v>
      </c>
      <c r="H20" s="20">
        <v>0</v>
      </c>
      <c r="I20" s="13">
        <f t="shared" si="1"/>
        <v>0</v>
      </c>
      <c r="J20" s="58">
        <f t="shared" si="2"/>
        <v>50</v>
      </c>
      <c r="K20" s="59">
        <f t="shared" si="3"/>
        <v>39</v>
      </c>
      <c r="L20" s="13">
        <f t="shared" si="4"/>
        <v>11</v>
      </c>
    </row>
    <row r="21" spans="1:12" x14ac:dyDescent="0.15">
      <c r="A21" s="25" t="s">
        <v>475</v>
      </c>
      <c r="B21" s="25" t="s">
        <v>316</v>
      </c>
      <c r="C21" s="25" t="s">
        <v>56</v>
      </c>
      <c r="D21" s="11">
        <v>60</v>
      </c>
      <c r="E21" s="12">
        <v>60</v>
      </c>
      <c r="F21" s="13">
        <f t="shared" si="0"/>
        <v>0</v>
      </c>
      <c r="G21" s="19">
        <v>0</v>
      </c>
      <c r="H21" s="20">
        <v>0</v>
      </c>
      <c r="I21" s="13">
        <f t="shared" si="1"/>
        <v>0</v>
      </c>
      <c r="J21" s="58">
        <f t="shared" si="2"/>
        <v>60</v>
      </c>
      <c r="K21" s="59">
        <f t="shared" si="3"/>
        <v>60</v>
      </c>
      <c r="L21" s="13">
        <f t="shared" si="4"/>
        <v>0</v>
      </c>
    </row>
    <row r="22" spans="1:12" x14ac:dyDescent="0.15">
      <c r="A22" s="25" t="s">
        <v>476</v>
      </c>
      <c r="B22" s="25" t="s">
        <v>863</v>
      </c>
      <c r="C22" s="25" t="s">
        <v>56</v>
      </c>
      <c r="D22" s="11">
        <v>0</v>
      </c>
      <c r="E22" s="12">
        <v>0</v>
      </c>
      <c r="F22" s="13">
        <f t="shared" si="0"/>
        <v>0</v>
      </c>
      <c r="G22" s="19">
        <v>40</v>
      </c>
      <c r="H22" s="20">
        <v>40</v>
      </c>
      <c r="I22" s="13">
        <f t="shared" si="1"/>
        <v>0</v>
      </c>
      <c r="J22" s="58">
        <f t="shared" si="2"/>
        <v>40</v>
      </c>
      <c r="K22" s="59">
        <f t="shared" si="3"/>
        <v>40</v>
      </c>
      <c r="L22" s="13">
        <f t="shared" si="4"/>
        <v>0</v>
      </c>
    </row>
    <row r="23" spans="1:12" x14ac:dyDescent="0.15">
      <c r="A23" s="25" t="s">
        <v>480</v>
      </c>
      <c r="B23" s="25" t="s">
        <v>317</v>
      </c>
      <c r="C23" s="25" t="s">
        <v>56</v>
      </c>
      <c r="D23" s="11">
        <v>84</v>
      </c>
      <c r="E23" s="12">
        <v>82</v>
      </c>
      <c r="F23" s="13">
        <f t="shared" si="0"/>
        <v>2</v>
      </c>
      <c r="G23" s="19">
        <v>51</v>
      </c>
      <c r="H23" s="20">
        <v>49</v>
      </c>
      <c r="I23" s="13">
        <f t="shared" si="1"/>
        <v>2</v>
      </c>
      <c r="J23" s="58">
        <f t="shared" si="2"/>
        <v>135</v>
      </c>
      <c r="K23" s="59">
        <f t="shared" si="3"/>
        <v>131</v>
      </c>
      <c r="L23" s="13">
        <f t="shared" si="4"/>
        <v>4</v>
      </c>
    </row>
    <row r="24" spans="1:12" x14ac:dyDescent="0.15">
      <c r="A24" s="25" t="s">
        <v>481</v>
      </c>
      <c r="B24" s="25" t="s">
        <v>47</v>
      </c>
      <c r="C24" s="25" t="s">
        <v>56</v>
      </c>
      <c r="D24" s="11">
        <v>84</v>
      </c>
      <c r="E24" s="12">
        <v>76</v>
      </c>
      <c r="F24" s="13">
        <f t="shared" si="0"/>
        <v>8</v>
      </c>
      <c r="G24" s="19">
        <v>0</v>
      </c>
      <c r="H24" s="20">
        <v>0</v>
      </c>
      <c r="I24" s="13">
        <f t="shared" si="1"/>
        <v>0</v>
      </c>
      <c r="J24" s="58">
        <f t="shared" si="2"/>
        <v>84</v>
      </c>
      <c r="K24" s="59">
        <f t="shared" si="3"/>
        <v>76</v>
      </c>
      <c r="L24" s="13">
        <f t="shared" si="4"/>
        <v>8</v>
      </c>
    </row>
    <row r="25" spans="1:12" x14ac:dyDescent="0.15">
      <c r="A25" s="25" t="s">
        <v>482</v>
      </c>
      <c r="B25" s="25" t="s">
        <v>318</v>
      </c>
      <c r="C25" s="25" t="s">
        <v>56</v>
      </c>
      <c r="D25" s="11">
        <v>0</v>
      </c>
      <c r="E25" s="12">
        <v>0</v>
      </c>
      <c r="F25" s="13">
        <f t="shared" si="0"/>
        <v>0</v>
      </c>
      <c r="G25" s="19">
        <v>50</v>
      </c>
      <c r="H25" s="20">
        <v>50</v>
      </c>
      <c r="I25" s="13">
        <f t="shared" si="1"/>
        <v>0</v>
      </c>
      <c r="J25" s="58">
        <f t="shared" si="2"/>
        <v>50</v>
      </c>
      <c r="K25" s="59">
        <f t="shared" si="3"/>
        <v>50</v>
      </c>
      <c r="L25" s="13">
        <f t="shared" si="4"/>
        <v>0</v>
      </c>
    </row>
    <row r="26" spans="1:12" x14ac:dyDescent="0.15">
      <c r="A26" s="25" t="s">
        <v>483</v>
      </c>
      <c r="B26" s="25" t="s">
        <v>48</v>
      </c>
      <c r="C26" s="25" t="s">
        <v>56</v>
      </c>
      <c r="D26" s="11">
        <v>99</v>
      </c>
      <c r="E26" s="12">
        <v>99</v>
      </c>
      <c r="F26" s="13">
        <f t="shared" si="0"/>
        <v>0</v>
      </c>
      <c r="G26" s="19">
        <v>0</v>
      </c>
      <c r="H26" s="20">
        <v>0</v>
      </c>
      <c r="I26" s="13">
        <f t="shared" si="1"/>
        <v>0</v>
      </c>
      <c r="J26" s="58">
        <f t="shared" si="2"/>
        <v>99</v>
      </c>
      <c r="K26" s="59">
        <f t="shared" si="3"/>
        <v>99</v>
      </c>
      <c r="L26" s="13">
        <f t="shared" si="4"/>
        <v>0</v>
      </c>
    </row>
    <row r="27" spans="1:12" x14ac:dyDescent="0.15">
      <c r="A27" s="25" t="s">
        <v>484</v>
      </c>
      <c r="B27" s="25" t="s">
        <v>49</v>
      </c>
      <c r="C27" s="25" t="s">
        <v>56</v>
      </c>
      <c r="D27" s="11">
        <v>97</v>
      </c>
      <c r="E27" s="12">
        <v>81</v>
      </c>
      <c r="F27" s="13">
        <f t="shared" si="0"/>
        <v>16</v>
      </c>
      <c r="G27" s="19">
        <v>0</v>
      </c>
      <c r="H27" s="20">
        <v>0</v>
      </c>
      <c r="I27" s="13">
        <f t="shared" si="1"/>
        <v>0</v>
      </c>
      <c r="J27" s="58">
        <f t="shared" si="2"/>
        <v>97</v>
      </c>
      <c r="K27" s="59">
        <f t="shared" si="3"/>
        <v>81</v>
      </c>
      <c r="L27" s="13">
        <f t="shared" si="4"/>
        <v>16</v>
      </c>
    </row>
    <row r="28" spans="1:12" x14ac:dyDescent="0.15">
      <c r="A28" s="25" t="s">
        <v>487</v>
      </c>
      <c r="B28" s="25" t="s">
        <v>319</v>
      </c>
      <c r="C28" s="25" t="s">
        <v>56</v>
      </c>
      <c r="D28" s="11">
        <v>19</v>
      </c>
      <c r="E28" s="12">
        <v>19</v>
      </c>
      <c r="F28" s="13">
        <f t="shared" si="0"/>
        <v>0</v>
      </c>
      <c r="G28" s="19">
        <v>0</v>
      </c>
      <c r="H28" s="20">
        <v>0</v>
      </c>
      <c r="I28" s="13">
        <f t="shared" si="1"/>
        <v>0</v>
      </c>
      <c r="J28" s="58">
        <f t="shared" si="2"/>
        <v>19</v>
      </c>
      <c r="K28" s="59">
        <f t="shared" si="3"/>
        <v>19</v>
      </c>
      <c r="L28" s="13">
        <f t="shared" si="4"/>
        <v>0</v>
      </c>
    </row>
    <row r="29" spans="1:12" x14ac:dyDescent="0.15">
      <c r="A29" s="25" t="s">
        <v>489</v>
      </c>
      <c r="B29" s="25" t="s">
        <v>916</v>
      </c>
      <c r="C29" s="25" t="s">
        <v>56</v>
      </c>
      <c r="D29" s="11">
        <v>19</v>
      </c>
      <c r="E29" s="12">
        <v>6</v>
      </c>
      <c r="F29" s="13">
        <f t="shared" si="0"/>
        <v>13</v>
      </c>
      <c r="G29" s="19">
        <v>0</v>
      </c>
      <c r="H29" s="20">
        <v>0</v>
      </c>
      <c r="I29" s="13">
        <f t="shared" si="1"/>
        <v>0</v>
      </c>
      <c r="J29" s="58">
        <f t="shared" si="2"/>
        <v>19</v>
      </c>
      <c r="K29" s="59">
        <f t="shared" si="3"/>
        <v>6</v>
      </c>
      <c r="L29" s="13">
        <f t="shared" si="4"/>
        <v>13</v>
      </c>
    </row>
    <row r="30" spans="1:12" x14ac:dyDescent="0.15">
      <c r="A30" s="25" t="s">
        <v>465</v>
      </c>
      <c r="B30" s="25" t="s">
        <v>320</v>
      </c>
      <c r="C30" s="25" t="s">
        <v>366</v>
      </c>
      <c r="D30" s="11">
        <v>60</v>
      </c>
      <c r="E30" s="12">
        <v>60</v>
      </c>
      <c r="F30" s="13">
        <f t="shared" si="0"/>
        <v>0</v>
      </c>
      <c r="G30" s="19">
        <v>0</v>
      </c>
      <c r="H30" s="20">
        <v>0</v>
      </c>
      <c r="I30" s="13">
        <f t="shared" si="1"/>
        <v>0</v>
      </c>
      <c r="J30" s="58">
        <f t="shared" si="2"/>
        <v>60</v>
      </c>
      <c r="K30" s="59">
        <f t="shared" si="3"/>
        <v>60</v>
      </c>
      <c r="L30" s="13">
        <f t="shared" si="4"/>
        <v>0</v>
      </c>
    </row>
    <row r="31" spans="1:12" x14ac:dyDescent="0.15">
      <c r="A31" s="25" t="s">
        <v>469</v>
      </c>
      <c r="B31" s="25" t="s">
        <v>321</v>
      </c>
      <c r="C31" s="25" t="s">
        <v>366</v>
      </c>
      <c r="D31" s="11">
        <v>80</v>
      </c>
      <c r="E31" s="12">
        <v>80</v>
      </c>
      <c r="F31" s="13">
        <f t="shared" si="0"/>
        <v>0</v>
      </c>
      <c r="G31" s="19">
        <v>0</v>
      </c>
      <c r="H31" s="20">
        <v>0</v>
      </c>
      <c r="I31" s="13">
        <f t="shared" si="1"/>
        <v>0</v>
      </c>
      <c r="J31" s="58">
        <f t="shared" si="2"/>
        <v>80</v>
      </c>
      <c r="K31" s="59">
        <f t="shared" si="3"/>
        <v>80</v>
      </c>
      <c r="L31" s="13">
        <f t="shared" si="4"/>
        <v>0</v>
      </c>
    </row>
    <row r="32" spans="1:12" x14ac:dyDescent="0.15">
      <c r="A32" s="25" t="s">
        <v>470</v>
      </c>
      <c r="B32" s="25" t="s">
        <v>44</v>
      </c>
      <c r="C32" s="25" t="s">
        <v>366</v>
      </c>
      <c r="D32" s="11">
        <v>48</v>
      </c>
      <c r="E32" s="12">
        <v>48</v>
      </c>
      <c r="F32" s="13">
        <f t="shared" si="0"/>
        <v>0</v>
      </c>
      <c r="G32" s="19">
        <v>0</v>
      </c>
      <c r="H32" s="20">
        <v>0</v>
      </c>
      <c r="I32" s="13">
        <f t="shared" si="1"/>
        <v>0</v>
      </c>
      <c r="J32" s="58">
        <f t="shared" si="2"/>
        <v>48</v>
      </c>
      <c r="K32" s="59">
        <f t="shared" si="3"/>
        <v>48</v>
      </c>
      <c r="L32" s="13">
        <f t="shared" si="4"/>
        <v>0</v>
      </c>
    </row>
    <row r="33" spans="1:12" x14ac:dyDescent="0.15">
      <c r="A33" s="238" t="s">
        <v>471</v>
      </c>
      <c r="B33" s="25" t="s">
        <v>472</v>
      </c>
      <c r="C33" s="25" t="s">
        <v>366</v>
      </c>
      <c r="D33" s="11">
        <v>0</v>
      </c>
      <c r="E33" s="12">
        <v>0</v>
      </c>
      <c r="F33" s="13">
        <f t="shared" si="0"/>
        <v>0</v>
      </c>
      <c r="G33" s="19">
        <v>180</v>
      </c>
      <c r="H33" s="20">
        <v>180</v>
      </c>
      <c r="I33" s="13">
        <f t="shared" si="1"/>
        <v>0</v>
      </c>
      <c r="J33" s="58">
        <f t="shared" si="2"/>
        <v>180</v>
      </c>
      <c r="K33" s="59">
        <f t="shared" si="3"/>
        <v>180</v>
      </c>
      <c r="L33" s="13">
        <f t="shared" si="4"/>
        <v>0</v>
      </c>
    </row>
    <row r="34" spans="1:12" x14ac:dyDescent="0.15">
      <c r="A34" s="25" t="s">
        <v>473</v>
      </c>
      <c r="B34" s="25" t="s">
        <v>474</v>
      </c>
      <c r="C34" s="25" t="s">
        <v>366</v>
      </c>
      <c r="D34" s="11">
        <v>200</v>
      </c>
      <c r="E34" s="12">
        <v>198</v>
      </c>
      <c r="F34" s="13">
        <f t="shared" si="0"/>
        <v>2</v>
      </c>
      <c r="G34" s="19">
        <v>0</v>
      </c>
      <c r="H34" s="20">
        <v>0</v>
      </c>
      <c r="I34" s="13">
        <f t="shared" si="1"/>
        <v>0</v>
      </c>
      <c r="J34" s="58">
        <f t="shared" si="2"/>
        <v>200</v>
      </c>
      <c r="K34" s="59">
        <f t="shared" si="3"/>
        <v>198</v>
      </c>
      <c r="L34" s="13">
        <f t="shared" si="4"/>
        <v>2</v>
      </c>
    </row>
    <row r="35" spans="1:12" x14ac:dyDescent="0.15">
      <c r="A35" s="25" t="s">
        <v>476</v>
      </c>
      <c r="B35" s="25" t="s">
        <v>863</v>
      </c>
      <c r="C35" s="25" t="s">
        <v>366</v>
      </c>
      <c r="D35" s="11">
        <v>0</v>
      </c>
      <c r="E35" s="12">
        <v>0</v>
      </c>
      <c r="F35" s="13">
        <f t="shared" si="0"/>
        <v>0</v>
      </c>
      <c r="G35" s="322">
        <v>91</v>
      </c>
      <c r="H35" s="323">
        <v>91</v>
      </c>
      <c r="I35" s="13">
        <f t="shared" si="1"/>
        <v>0</v>
      </c>
      <c r="J35" s="58">
        <f t="shared" si="2"/>
        <v>91</v>
      </c>
      <c r="K35" s="59">
        <f t="shared" si="3"/>
        <v>91</v>
      </c>
      <c r="L35" s="13">
        <f t="shared" si="4"/>
        <v>0</v>
      </c>
    </row>
    <row r="36" spans="1:12" x14ac:dyDescent="0.15">
      <c r="A36" s="25" t="s">
        <v>478</v>
      </c>
      <c r="B36" s="25" t="s">
        <v>45</v>
      </c>
      <c r="C36" s="25" t="s">
        <v>366</v>
      </c>
      <c r="D36" s="11">
        <v>45</v>
      </c>
      <c r="E36" s="12">
        <v>45</v>
      </c>
      <c r="F36" s="13">
        <f t="shared" si="0"/>
        <v>0</v>
      </c>
      <c r="G36" s="19">
        <v>55</v>
      </c>
      <c r="H36" s="20">
        <v>55</v>
      </c>
      <c r="I36" s="13">
        <f t="shared" si="1"/>
        <v>0</v>
      </c>
      <c r="J36" s="58">
        <f t="shared" si="2"/>
        <v>100</v>
      </c>
      <c r="K36" s="59">
        <f t="shared" si="3"/>
        <v>100</v>
      </c>
      <c r="L36" s="13">
        <f t="shared" si="4"/>
        <v>0</v>
      </c>
    </row>
    <row r="37" spans="1:12" x14ac:dyDescent="0.15">
      <c r="A37" s="25" t="s">
        <v>479</v>
      </c>
      <c r="B37" s="25" t="s">
        <v>46</v>
      </c>
      <c r="C37" s="25" t="s">
        <v>366</v>
      </c>
      <c r="D37" s="11">
        <v>0</v>
      </c>
      <c r="E37" s="12">
        <v>0</v>
      </c>
      <c r="F37" s="13">
        <f t="shared" si="0"/>
        <v>0</v>
      </c>
      <c r="G37" s="19">
        <v>316</v>
      </c>
      <c r="H37" s="20">
        <v>284</v>
      </c>
      <c r="I37" s="13">
        <f t="shared" si="1"/>
        <v>32</v>
      </c>
      <c r="J37" s="58">
        <f t="shared" si="2"/>
        <v>316</v>
      </c>
      <c r="K37" s="59">
        <f t="shared" si="3"/>
        <v>284</v>
      </c>
      <c r="L37" s="13">
        <f t="shared" si="4"/>
        <v>32</v>
      </c>
    </row>
    <row r="38" spans="1:12" x14ac:dyDescent="0.15">
      <c r="A38" s="25" t="s">
        <v>480</v>
      </c>
      <c r="B38" s="25" t="s">
        <v>317</v>
      </c>
      <c r="C38" s="25" t="s">
        <v>366</v>
      </c>
      <c r="D38" s="11">
        <v>0</v>
      </c>
      <c r="E38" s="12">
        <v>0</v>
      </c>
      <c r="F38" s="13">
        <f t="shared" si="0"/>
        <v>0</v>
      </c>
      <c r="G38" s="19">
        <v>53</v>
      </c>
      <c r="H38" s="20">
        <v>52</v>
      </c>
      <c r="I38" s="13">
        <f t="shared" si="1"/>
        <v>1</v>
      </c>
      <c r="J38" s="58">
        <f t="shared" si="2"/>
        <v>53</v>
      </c>
      <c r="K38" s="59">
        <f t="shared" si="3"/>
        <v>52</v>
      </c>
      <c r="L38" s="13">
        <f t="shared" si="4"/>
        <v>1</v>
      </c>
    </row>
    <row r="39" spans="1:12" x14ac:dyDescent="0.15">
      <c r="A39" s="25" t="s">
        <v>481</v>
      </c>
      <c r="B39" s="25" t="s">
        <v>47</v>
      </c>
      <c r="C39" s="25" t="s">
        <v>366</v>
      </c>
      <c r="D39" s="11">
        <v>0</v>
      </c>
      <c r="E39" s="12">
        <v>0</v>
      </c>
      <c r="F39" s="13">
        <f t="shared" si="0"/>
        <v>0</v>
      </c>
      <c r="G39" s="19">
        <v>50</v>
      </c>
      <c r="H39" s="20">
        <v>48</v>
      </c>
      <c r="I39" s="13">
        <f t="shared" si="1"/>
        <v>2</v>
      </c>
      <c r="J39" s="58">
        <f t="shared" si="2"/>
        <v>50</v>
      </c>
      <c r="K39" s="59">
        <f t="shared" si="3"/>
        <v>48</v>
      </c>
      <c r="L39" s="13">
        <f t="shared" si="4"/>
        <v>2</v>
      </c>
    </row>
    <row r="40" spans="1:12" x14ac:dyDescent="0.15">
      <c r="A40" s="25" t="s">
        <v>482</v>
      </c>
      <c r="B40" s="25" t="s">
        <v>318</v>
      </c>
      <c r="C40" s="25" t="s">
        <v>366</v>
      </c>
      <c r="D40" s="11">
        <v>116</v>
      </c>
      <c r="E40" s="12">
        <v>116</v>
      </c>
      <c r="F40" s="13">
        <f t="shared" si="0"/>
        <v>0</v>
      </c>
      <c r="G40" s="19">
        <v>0</v>
      </c>
      <c r="H40" s="20">
        <v>0</v>
      </c>
      <c r="I40" s="13">
        <f t="shared" si="1"/>
        <v>0</v>
      </c>
      <c r="J40" s="58">
        <f t="shared" si="2"/>
        <v>116</v>
      </c>
      <c r="K40" s="59">
        <f t="shared" si="3"/>
        <v>116</v>
      </c>
      <c r="L40" s="13">
        <f t="shared" si="4"/>
        <v>0</v>
      </c>
    </row>
    <row r="41" spans="1:12" x14ac:dyDescent="0.15">
      <c r="A41" s="238" t="s">
        <v>477</v>
      </c>
      <c r="B41" s="25" t="s">
        <v>314</v>
      </c>
      <c r="C41" s="25" t="s">
        <v>554</v>
      </c>
      <c r="D41" s="11">
        <v>110</v>
      </c>
      <c r="E41" s="12">
        <v>95</v>
      </c>
      <c r="F41" s="13">
        <f t="shared" si="0"/>
        <v>15</v>
      </c>
      <c r="G41" s="19">
        <v>0</v>
      </c>
      <c r="H41" s="20">
        <v>0</v>
      </c>
      <c r="I41" s="13">
        <f t="shared" si="1"/>
        <v>0</v>
      </c>
      <c r="J41" s="58">
        <f t="shared" si="2"/>
        <v>110</v>
      </c>
      <c r="K41" s="59">
        <f t="shared" si="3"/>
        <v>95</v>
      </c>
      <c r="L41" s="13">
        <f t="shared" si="4"/>
        <v>15</v>
      </c>
    </row>
    <row r="42" spans="1:12" x14ac:dyDescent="0.15">
      <c r="A42" s="25" t="s">
        <v>917</v>
      </c>
      <c r="B42" s="25" t="s">
        <v>918</v>
      </c>
      <c r="C42" s="25" t="s">
        <v>554</v>
      </c>
      <c r="D42" s="11">
        <v>6</v>
      </c>
      <c r="E42" s="12">
        <v>0</v>
      </c>
      <c r="F42" s="13">
        <f t="shared" si="0"/>
        <v>6</v>
      </c>
      <c r="G42" s="19">
        <v>0</v>
      </c>
      <c r="H42" s="20">
        <v>0</v>
      </c>
      <c r="I42" s="13">
        <f t="shared" si="1"/>
        <v>0</v>
      </c>
      <c r="J42" s="58">
        <f t="shared" si="2"/>
        <v>6</v>
      </c>
      <c r="K42" s="59">
        <f t="shared" si="3"/>
        <v>0</v>
      </c>
      <c r="L42" s="13">
        <f t="shared" si="4"/>
        <v>6</v>
      </c>
    </row>
    <row r="43" spans="1:12" x14ac:dyDescent="0.15">
      <c r="A43" s="25" t="s">
        <v>486</v>
      </c>
      <c r="B43" s="25" t="s">
        <v>161</v>
      </c>
      <c r="C43" s="25" t="s">
        <v>555</v>
      </c>
      <c r="D43" s="11">
        <v>19</v>
      </c>
      <c r="E43" s="12">
        <v>0</v>
      </c>
      <c r="F43" s="13">
        <f t="shared" si="0"/>
        <v>19</v>
      </c>
      <c r="G43" s="19">
        <v>0</v>
      </c>
      <c r="H43" s="20">
        <v>0</v>
      </c>
      <c r="I43" s="13">
        <f t="shared" si="1"/>
        <v>0</v>
      </c>
      <c r="J43" s="58">
        <f t="shared" si="2"/>
        <v>19</v>
      </c>
      <c r="K43" s="59">
        <f t="shared" si="3"/>
        <v>0</v>
      </c>
      <c r="L43" s="13">
        <f t="shared" si="4"/>
        <v>19</v>
      </c>
    </row>
    <row r="44" spans="1:12" x14ac:dyDescent="0.15">
      <c r="A44" s="26" t="s">
        <v>864</v>
      </c>
      <c r="B44" s="26" t="s">
        <v>865</v>
      </c>
      <c r="C44" s="26" t="s">
        <v>555</v>
      </c>
      <c r="D44" s="14">
        <v>3</v>
      </c>
      <c r="E44" s="15">
        <v>0</v>
      </c>
      <c r="F44" s="16">
        <f t="shared" si="0"/>
        <v>3</v>
      </c>
      <c r="G44" s="21">
        <v>0</v>
      </c>
      <c r="H44" s="22">
        <v>0</v>
      </c>
      <c r="I44" s="16">
        <f t="shared" si="1"/>
        <v>0</v>
      </c>
      <c r="J44" s="60">
        <f t="shared" si="2"/>
        <v>3</v>
      </c>
      <c r="K44" s="61">
        <f t="shared" si="3"/>
        <v>0</v>
      </c>
      <c r="L44" s="16">
        <f t="shared" si="4"/>
        <v>3</v>
      </c>
    </row>
    <row r="46" spans="1:12" x14ac:dyDescent="0.15">
      <c r="C46" s="1" t="s">
        <v>203</v>
      </c>
    </row>
    <row r="47" spans="1:12" x14ac:dyDescent="0.15">
      <c r="C47" s="410" t="s">
        <v>131</v>
      </c>
      <c r="D47" s="417" t="s">
        <v>137</v>
      </c>
      <c r="E47" s="417"/>
      <c r="F47" s="417"/>
      <c r="G47" s="415" t="s">
        <v>138</v>
      </c>
      <c r="H47" s="415"/>
      <c r="I47" s="415"/>
      <c r="J47" s="418" t="s">
        <v>139</v>
      </c>
      <c r="K47" s="419"/>
      <c r="L47" s="420"/>
    </row>
    <row r="48" spans="1:12" x14ac:dyDescent="0.15">
      <c r="C48" s="410"/>
      <c r="D48" s="2" t="s">
        <v>136</v>
      </c>
      <c r="E48" s="3" t="s">
        <v>846</v>
      </c>
      <c r="F48" s="36" t="s">
        <v>847</v>
      </c>
      <c r="G48" s="6" t="s">
        <v>136</v>
      </c>
      <c r="H48" s="7" t="s">
        <v>846</v>
      </c>
      <c r="I48" s="36" t="s">
        <v>847</v>
      </c>
      <c r="J48" s="4" t="s">
        <v>136</v>
      </c>
      <c r="K48" s="5" t="s">
        <v>846</v>
      </c>
      <c r="L48" s="36" t="s">
        <v>847</v>
      </c>
    </row>
    <row r="49" spans="3:12" x14ac:dyDescent="0.15">
      <c r="C49" s="39" t="s">
        <v>132</v>
      </c>
      <c r="D49" s="80">
        <f t="shared" ref="D49:D54" si="5">SUMIF($C$3:$C$44,C49,$D$3:$D$44)</f>
        <v>42</v>
      </c>
      <c r="E49" s="81">
        <f t="shared" ref="E49:E54" si="6">SUMIF($C$3:$C$44,C49,$E$3:$E$44)</f>
        <v>39</v>
      </c>
      <c r="F49" s="47">
        <f>D49-E49</f>
        <v>3</v>
      </c>
      <c r="G49" s="72">
        <f t="shared" ref="G49:G54" si="7">SUMIF($C$3:$C$44,C49,$G$3:$G$44)</f>
        <v>0</v>
      </c>
      <c r="H49" s="73">
        <f t="shared" ref="H49:H54" si="8">SUMIF($C$3:$C$44,C49,$H$3:$H$44)</f>
        <v>0</v>
      </c>
      <c r="I49" s="47">
        <f t="shared" ref="I49:I54" si="9">G49-H49</f>
        <v>0</v>
      </c>
      <c r="J49" s="64">
        <f t="shared" ref="J49:J54" si="10">D49+G49</f>
        <v>42</v>
      </c>
      <c r="K49" s="65">
        <f t="shared" ref="K49:K54" si="11">E49+H49</f>
        <v>39</v>
      </c>
      <c r="L49" s="47">
        <f t="shared" ref="L49:L54" si="12">J49-K49</f>
        <v>3</v>
      </c>
    </row>
    <row r="50" spans="3:12" x14ac:dyDescent="0.15">
      <c r="C50" s="28" t="s">
        <v>133</v>
      </c>
      <c r="D50" s="82">
        <f t="shared" si="5"/>
        <v>1174</v>
      </c>
      <c r="E50" s="83">
        <f t="shared" si="6"/>
        <v>1095</v>
      </c>
      <c r="F50" s="48">
        <f t="shared" ref="F50:F54" si="13">D50-E50</f>
        <v>79</v>
      </c>
      <c r="G50" s="74">
        <f t="shared" si="7"/>
        <v>0</v>
      </c>
      <c r="H50" s="75">
        <f t="shared" si="8"/>
        <v>0</v>
      </c>
      <c r="I50" s="48">
        <f t="shared" si="9"/>
        <v>0</v>
      </c>
      <c r="J50" s="66">
        <f t="shared" si="10"/>
        <v>1174</v>
      </c>
      <c r="K50" s="67">
        <f t="shared" si="11"/>
        <v>1095</v>
      </c>
      <c r="L50" s="48">
        <f t="shared" si="12"/>
        <v>79</v>
      </c>
    </row>
    <row r="51" spans="3:12" x14ac:dyDescent="0.15">
      <c r="C51" s="28" t="s">
        <v>142</v>
      </c>
      <c r="D51" s="82">
        <f t="shared" si="5"/>
        <v>708</v>
      </c>
      <c r="E51" s="83">
        <f t="shared" si="6"/>
        <v>642</v>
      </c>
      <c r="F51" s="48">
        <f t="shared" si="13"/>
        <v>66</v>
      </c>
      <c r="G51" s="74">
        <f t="shared" si="7"/>
        <v>141</v>
      </c>
      <c r="H51" s="75">
        <f t="shared" si="8"/>
        <v>139</v>
      </c>
      <c r="I51" s="48">
        <f t="shared" si="9"/>
        <v>2</v>
      </c>
      <c r="J51" s="66">
        <f t="shared" si="10"/>
        <v>849</v>
      </c>
      <c r="K51" s="67">
        <f t="shared" si="11"/>
        <v>781</v>
      </c>
      <c r="L51" s="48">
        <f t="shared" si="12"/>
        <v>68</v>
      </c>
    </row>
    <row r="52" spans="3:12" x14ac:dyDescent="0.15">
      <c r="C52" s="28" t="s">
        <v>134</v>
      </c>
      <c r="D52" s="82">
        <f t="shared" si="5"/>
        <v>549</v>
      </c>
      <c r="E52" s="83">
        <f t="shared" si="6"/>
        <v>547</v>
      </c>
      <c r="F52" s="48">
        <f t="shared" si="13"/>
        <v>2</v>
      </c>
      <c r="G52" s="74">
        <f t="shared" si="7"/>
        <v>745</v>
      </c>
      <c r="H52" s="75">
        <f t="shared" si="8"/>
        <v>710</v>
      </c>
      <c r="I52" s="48">
        <f t="shared" si="9"/>
        <v>35</v>
      </c>
      <c r="J52" s="66">
        <f t="shared" si="10"/>
        <v>1294</v>
      </c>
      <c r="K52" s="67">
        <f t="shared" si="11"/>
        <v>1257</v>
      </c>
      <c r="L52" s="48">
        <f t="shared" si="12"/>
        <v>37</v>
      </c>
    </row>
    <row r="53" spans="3:12" x14ac:dyDescent="0.15">
      <c r="C53" s="28" t="s">
        <v>141</v>
      </c>
      <c r="D53" s="82">
        <f t="shared" si="5"/>
        <v>116</v>
      </c>
      <c r="E53" s="83">
        <f t="shared" si="6"/>
        <v>95</v>
      </c>
      <c r="F53" s="48">
        <f t="shared" si="13"/>
        <v>21</v>
      </c>
      <c r="G53" s="74">
        <f t="shared" si="7"/>
        <v>0</v>
      </c>
      <c r="H53" s="75">
        <f t="shared" si="8"/>
        <v>0</v>
      </c>
      <c r="I53" s="48">
        <f t="shared" si="9"/>
        <v>0</v>
      </c>
      <c r="J53" s="66">
        <f t="shared" si="10"/>
        <v>116</v>
      </c>
      <c r="K53" s="67">
        <f t="shared" si="11"/>
        <v>95</v>
      </c>
      <c r="L53" s="48">
        <f t="shared" si="12"/>
        <v>21</v>
      </c>
    </row>
    <row r="54" spans="3:12" ht="19.5" thickBot="1" x14ac:dyDescent="0.2">
      <c r="C54" s="40" t="s">
        <v>135</v>
      </c>
      <c r="D54" s="84">
        <f t="shared" si="5"/>
        <v>22</v>
      </c>
      <c r="E54" s="85">
        <f t="shared" si="6"/>
        <v>0</v>
      </c>
      <c r="F54" s="49">
        <f t="shared" si="13"/>
        <v>22</v>
      </c>
      <c r="G54" s="76">
        <f t="shared" si="7"/>
        <v>0</v>
      </c>
      <c r="H54" s="77">
        <f t="shared" si="8"/>
        <v>0</v>
      </c>
      <c r="I54" s="49">
        <f t="shared" si="9"/>
        <v>0</v>
      </c>
      <c r="J54" s="68">
        <f t="shared" si="10"/>
        <v>22</v>
      </c>
      <c r="K54" s="69">
        <f t="shared" si="11"/>
        <v>0</v>
      </c>
      <c r="L54" s="49">
        <f t="shared" si="12"/>
        <v>22</v>
      </c>
    </row>
    <row r="55" spans="3:12" ht="19.5" thickTop="1" x14ac:dyDescent="0.15">
      <c r="C55" s="46" t="s">
        <v>204</v>
      </c>
      <c r="D55" s="92">
        <f>SUM(D49:D54)</f>
        <v>2611</v>
      </c>
      <c r="E55" s="93">
        <f t="shared" ref="E55:L55" si="14">SUM(E49:E54)</f>
        <v>2418</v>
      </c>
      <c r="F55" s="51">
        <f t="shared" si="14"/>
        <v>193</v>
      </c>
      <c r="G55" s="90">
        <f t="shared" si="14"/>
        <v>886</v>
      </c>
      <c r="H55" s="91">
        <f t="shared" si="14"/>
        <v>849</v>
      </c>
      <c r="I55" s="51">
        <f t="shared" si="14"/>
        <v>37</v>
      </c>
      <c r="J55" s="88">
        <f t="shared" si="14"/>
        <v>3497</v>
      </c>
      <c r="K55" s="89">
        <f t="shared" si="14"/>
        <v>3267</v>
      </c>
      <c r="L55" s="51">
        <f t="shared" si="14"/>
        <v>230</v>
      </c>
    </row>
  </sheetData>
  <autoFilter ref="A2:L2" xr:uid="{C8AE5895-1A8D-41AA-8040-D0FE80CDA3A0}"/>
  <mergeCells count="7">
    <mergeCell ref="D1:F1"/>
    <mergeCell ref="G1:I1"/>
    <mergeCell ref="J1:L1"/>
    <mergeCell ref="C47:C48"/>
    <mergeCell ref="D47:F47"/>
    <mergeCell ref="G47:I47"/>
    <mergeCell ref="J47:L47"/>
  </mergeCells>
  <phoneticPr fontId="1"/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730F7-6EBB-4F34-BFBD-E7DC14ACBDFA}">
  <sheetPr>
    <tabColor rgb="FFFFC000"/>
  </sheetPr>
  <dimension ref="A1:O139"/>
  <sheetViews>
    <sheetView showGridLines="0" view="pageBreakPreview" zoomScale="85" zoomScaleNormal="70" zoomScaleSheetLayoutView="85" workbookViewId="0">
      <pane ySplit="3" topLeftCell="A86" activePane="bottomLeft" state="frozen"/>
      <selection activeCell="M1" sqref="M1:N1048576"/>
      <selection pane="bottomLeft" activeCell="A2" sqref="A2"/>
    </sheetView>
  </sheetViews>
  <sheetFormatPr defaultRowHeight="18.75" x14ac:dyDescent="0.15"/>
  <cols>
    <col min="1" max="1" width="9.75" style="1" customWidth="1"/>
    <col min="2" max="2" width="37.25" style="1" customWidth="1"/>
    <col min="3" max="3" width="14.375" style="1" customWidth="1"/>
    <col min="4" max="12" width="8.875" style="1" customWidth="1"/>
    <col min="13" max="16384" width="9" style="1"/>
  </cols>
  <sheetData>
    <row r="1" spans="1:15" x14ac:dyDescent="0.15">
      <c r="A1" s="1" t="s">
        <v>211</v>
      </c>
      <c r="D1" s="417" t="s">
        <v>137</v>
      </c>
      <c r="E1" s="417"/>
      <c r="F1" s="417"/>
      <c r="G1" s="415" t="s">
        <v>138</v>
      </c>
      <c r="H1" s="415"/>
      <c r="I1" s="415"/>
      <c r="J1" s="416" t="s">
        <v>139</v>
      </c>
      <c r="K1" s="416"/>
      <c r="L1" s="416"/>
    </row>
    <row r="2" spans="1:15" x14ac:dyDescent="0.15">
      <c r="A2" s="37" t="s">
        <v>129</v>
      </c>
      <c r="B2" s="23" t="s">
        <v>130</v>
      </c>
      <c r="C2" s="52" t="s">
        <v>131</v>
      </c>
      <c r="D2" s="2" t="s">
        <v>136</v>
      </c>
      <c r="E2" s="3" t="s">
        <v>846</v>
      </c>
      <c r="F2" s="36" t="s">
        <v>847</v>
      </c>
      <c r="G2" s="6" t="s">
        <v>136</v>
      </c>
      <c r="H2" s="7" t="s">
        <v>846</v>
      </c>
      <c r="I2" s="36" t="s">
        <v>847</v>
      </c>
      <c r="J2" s="4" t="s">
        <v>136</v>
      </c>
      <c r="K2" s="5" t="s">
        <v>846</v>
      </c>
      <c r="L2" s="36" t="s">
        <v>847</v>
      </c>
    </row>
    <row r="3" spans="1:15" x14ac:dyDescent="0.15">
      <c r="A3" s="25" t="s">
        <v>395</v>
      </c>
      <c r="B3" s="25" t="s">
        <v>325</v>
      </c>
      <c r="C3" s="25" t="s">
        <v>360</v>
      </c>
      <c r="D3" s="11">
        <v>50</v>
      </c>
      <c r="E3" s="12">
        <v>39</v>
      </c>
      <c r="F3" s="13">
        <f t="shared" ref="F3:F66" si="0">D3-E3</f>
        <v>11</v>
      </c>
      <c r="G3" s="19">
        <v>0</v>
      </c>
      <c r="H3" s="20">
        <v>0</v>
      </c>
      <c r="I3" s="13">
        <f t="shared" ref="I3:I66" si="1">G3-H3</f>
        <v>0</v>
      </c>
      <c r="J3" s="58">
        <f t="shared" ref="J3:J34" si="2">D3+G3</f>
        <v>50</v>
      </c>
      <c r="K3" s="59">
        <f t="shared" ref="K3:K34" si="3">E3+H3</f>
        <v>39</v>
      </c>
      <c r="L3" s="13">
        <f t="shared" ref="L3:L66" si="4">J3-K3</f>
        <v>11</v>
      </c>
      <c r="O3" s="392" t="str">
        <f>B3&amp;C3</f>
        <v>兵庫県立粒子線医療センター高度急性期</v>
      </c>
    </row>
    <row r="4" spans="1:15" x14ac:dyDescent="0.15">
      <c r="A4" s="25" t="s">
        <v>403</v>
      </c>
      <c r="B4" s="25" t="s">
        <v>404</v>
      </c>
      <c r="C4" s="25" t="s">
        <v>360</v>
      </c>
      <c r="D4" s="11">
        <v>2</v>
      </c>
      <c r="E4" s="12">
        <v>2</v>
      </c>
      <c r="F4" s="13">
        <f t="shared" si="0"/>
        <v>0</v>
      </c>
      <c r="G4" s="19">
        <v>0</v>
      </c>
      <c r="H4" s="20">
        <v>0</v>
      </c>
      <c r="I4" s="13">
        <f t="shared" si="1"/>
        <v>0</v>
      </c>
      <c r="J4" s="58">
        <f t="shared" si="2"/>
        <v>2</v>
      </c>
      <c r="K4" s="59">
        <f t="shared" si="3"/>
        <v>2</v>
      </c>
      <c r="L4" s="13">
        <f t="shared" si="4"/>
        <v>0</v>
      </c>
      <c r="O4" s="392" t="str">
        <f t="shared" ref="O4:O67" si="5">B4&amp;C4</f>
        <v>医療法人伯鳳会 赤穂中央病院高度急性期</v>
      </c>
    </row>
    <row r="5" spans="1:15" x14ac:dyDescent="0.15">
      <c r="A5" s="25" t="s">
        <v>405</v>
      </c>
      <c r="B5" s="25" t="s">
        <v>26</v>
      </c>
      <c r="C5" s="25" t="s">
        <v>360</v>
      </c>
      <c r="D5" s="318">
        <v>120</v>
      </c>
      <c r="E5" s="12">
        <v>68</v>
      </c>
      <c r="F5" s="13">
        <f t="shared" si="0"/>
        <v>52</v>
      </c>
      <c r="G5" s="19">
        <v>0</v>
      </c>
      <c r="H5" s="20">
        <v>0</v>
      </c>
      <c r="I5" s="13">
        <f t="shared" si="1"/>
        <v>0</v>
      </c>
      <c r="J5" s="58">
        <f t="shared" si="2"/>
        <v>120</v>
      </c>
      <c r="K5" s="59">
        <f t="shared" si="3"/>
        <v>68</v>
      </c>
      <c r="L5" s="13">
        <f t="shared" si="4"/>
        <v>52</v>
      </c>
      <c r="O5" s="392" t="str">
        <f t="shared" si="5"/>
        <v>赤穂市民病院高度急性期</v>
      </c>
    </row>
    <row r="6" spans="1:15" x14ac:dyDescent="0.15">
      <c r="A6" s="25" t="s">
        <v>420</v>
      </c>
      <c r="B6" s="25" t="s">
        <v>322</v>
      </c>
      <c r="C6" s="25" t="s">
        <v>360</v>
      </c>
      <c r="D6" s="11">
        <v>554</v>
      </c>
      <c r="E6" s="12">
        <v>547</v>
      </c>
      <c r="F6" s="13">
        <f t="shared" si="0"/>
        <v>7</v>
      </c>
      <c r="G6" s="19">
        <v>0</v>
      </c>
      <c r="H6" s="20">
        <v>0</v>
      </c>
      <c r="I6" s="13">
        <f t="shared" si="1"/>
        <v>0</v>
      </c>
      <c r="J6" s="58">
        <f t="shared" si="2"/>
        <v>554</v>
      </c>
      <c r="K6" s="59">
        <f t="shared" si="3"/>
        <v>547</v>
      </c>
      <c r="L6" s="13">
        <f t="shared" si="4"/>
        <v>7</v>
      </c>
      <c r="O6" s="392" t="str">
        <f t="shared" si="5"/>
        <v>姫路赤十字病院高度急性期</v>
      </c>
    </row>
    <row r="7" spans="1:15" x14ac:dyDescent="0.15">
      <c r="A7" s="25" t="s">
        <v>429</v>
      </c>
      <c r="B7" s="25" t="s">
        <v>35</v>
      </c>
      <c r="C7" s="25" t="s">
        <v>360</v>
      </c>
      <c r="D7" s="11">
        <v>12</v>
      </c>
      <c r="E7" s="12">
        <v>12</v>
      </c>
      <c r="F7" s="13">
        <f t="shared" si="0"/>
        <v>0</v>
      </c>
      <c r="G7" s="19">
        <v>0</v>
      </c>
      <c r="H7" s="20">
        <v>0</v>
      </c>
      <c r="I7" s="13">
        <f t="shared" si="1"/>
        <v>0</v>
      </c>
      <c r="J7" s="58">
        <f t="shared" si="2"/>
        <v>12</v>
      </c>
      <c r="K7" s="59">
        <f t="shared" si="3"/>
        <v>12</v>
      </c>
      <c r="L7" s="13">
        <f t="shared" si="4"/>
        <v>0</v>
      </c>
      <c r="O7" s="392" t="str">
        <f t="shared" si="5"/>
        <v>独立行政法人国立病院機構姫路医療センター高度急性期</v>
      </c>
    </row>
    <row r="8" spans="1:15" x14ac:dyDescent="0.15">
      <c r="A8" s="25" t="s">
        <v>941</v>
      </c>
      <c r="B8" s="25" t="s">
        <v>942</v>
      </c>
      <c r="C8" s="25" t="s">
        <v>360</v>
      </c>
      <c r="D8" s="11">
        <v>4</v>
      </c>
      <c r="E8" s="12">
        <v>4</v>
      </c>
      <c r="F8" s="13">
        <f t="shared" si="0"/>
        <v>0</v>
      </c>
      <c r="G8" s="19">
        <v>0</v>
      </c>
      <c r="H8" s="20">
        <v>0</v>
      </c>
      <c r="I8" s="13">
        <f t="shared" si="1"/>
        <v>0</v>
      </c>
      <c r="J8" s="58">
        <f t="shared" si="2"/>
        <v>4</v>
      </c>
      <c r="K8" s="59">
        <f t="shared" si="3"/>
        <v>4</v>
      </c>
      <c r="L8" s="13">
        <f t="shared" si="4"/>
        <v>0</v>
      </c>
      <c r="O8" s="392" t="str">
        <f t="shared" si="5"/>
        <v>姫路聖マリア病院高度急性期</v>
      </c>
    </row>
    <row r="9" spans="1:15" x14ac:dyDescent="0.15">
      <c r="A9" s="25" t="s">
        <v>435</v>
      </c>
      <c r="B9" s="25" t="s">
        <v>436</v>
      </c>
      <c r="C9" s="25" t="s">
        <v>360</v>
      </c>
      <c r="D9" s="11">
        <v>84</v>
      </c>
      <c r="E9" s="12">
        <v>84</v>
      </c>
      <c r="F9" s="13">
        <f t="shared" si="0"/>
        <v>0</v>
      </c>
      <c r="G9" s="19">
        <v>0</v>
      </c>
      <c r="H9" s="20">
        <v>0</v>
      </c>
      <c r="I9" s="13">
        <f t="shared" si="1"/>
        <v>0</v>
      </c>
      <c r="J9" s="58">
        <f t="shared" si="2"/>
        <v>84</v>
      </c>
      <c r="K9" s="59">
        <f t="shared" si="3"/>
        <v>84</v>
      </c>
      <c r="L9" s="13">
        <f t="shared" si="4"/>
        <v>0</v>
      </c>
      <c r="O9" s="392" t="str">
        <f t="shared" si="5"/>
        <v>社会医療法人三栄会 ツカザキ病院高度急性期</v>
      </c>
    </row>
    <row r="10" spans="1:15" x14ac:dyDescent="0.15">
      <c r="A10" s="25" t="s">
        <v>446</v>
      </c>
      <c r="B10" s="25" t="s">
        <v>39</v>
      </c>
      <c r="C10" s="25" t="s">
        <v>360</v>
      </c>
      <c r="D10" s="11">
        <v>3</v>
      </c>
      <c r="E10" s="12">
        <v>3</v>
      </c>
      <c r="F10" s="13">
        <f t="shared" si="0"/>
        <v>0</v>
      </c>
      <c r="G10" s="19">
        <v>0</v>
      </c>
      <c r="H10" s="20">
        <v>0</v>
      </c>
      <c r="I10" s="13">
        <f t="shared" si="1"/>
        <v>0</v>
      </c>
      <c r="J10" s="58">
        <f t="shared" si="2"/>
        <v>3</v>
      </c>
      <c r="K10" s="59">
        <f t="shared" si="3"/>
        <v>3</v>
      </c>
      <c r="L10" s="13">
        <f t="shared" si="4"/>
        <v>0</v>
      </c>
      <c r="O10" s="392" t="str">
        <f t="shared" si="5"/>
        <v>医療法人社団光風会長久病院高度急性期</v>
      </c>
    </row>
    <row r="11" spans="1:15" x14ac:dyDescent="0.15">
      <c r="A11" s="25" t="s">
        <v>870</v>
      </c>
      <c r="B11" s="25" t="s">
        <v>871</v>
      </c>
      <c r="C11" s="25" t="s">
        <v>360</v>
      </c>
      <c r="D11" s="11">
        <v>76</v>
      </c>
      <c r="E11" s="12">
        <v>71</v>
      </c>
      <c r="F11" s="13">
        <f t="shared" si="0"/>
        <v>5</v>
      </c>
      <c r="G11" s="19">
        <v>0</v>
      </c>
      <c r="H11" s="20">
        <v>0</v>
      </c>
      <c r="I11" s="13">
        <f t="shared" si="1"/>
        <v>0</v>
      </c>
      <c r="J11" s="58">
        <f t="shared" si="2"/>
        <v>76</v>
      </c>
      <c r="K11" s="59">
        <f t="shared" si="3"/>
        <v>71</v>
      </c>
      <c r="L11" s="13">
        <f t="shared" si="4"/>
        <v>5</v>
      </c>
      <c r="O11" s="392" t="str">
        <f t="shared" si="5"/>
        <v>兵庫県立はりま姫路総合医療センター高度急性期</v>
      </c>
    </row>
    <row r="12" spans="1:15" x14ac:dyDescent="0.15">
      <c r="A12" s="25" t="s">
        <v>246</v>
      </c>
      <c r="B12" s="25" t="s">
        <v>389</v>
      </c>
      <c r="C12" s="25" t="s">
        <v>367</v>
      </c>
      <c r="D12" s="11">
        <v>60</v>
      </c>
      <c r="E12" s="12">
        <v>53</v>
      </c>
      <c r="F12" s="13">
        <f t="shared" si="0"/>
        <v>7</v>
      </c>
      <c r="G12" s="19">
        <v>0</v>
      </c>
      <c r="H12" s="20">
        <v>0</v>
      </c>
      <c r="I12" s="13">
        <f t="shared" si="1"/>
        <v>0</v>
      </c>
      <c r="J12" s="58">
        <f t="shared" si="2"/>
        <v>60</v>
      </c>
      <c r="K12" s="59">
        <f t="shared" si="3"/>
        <v>53</v>
      </c>
      <c r="L12" s="13">
        <f t="shared" si="4"/>
        <v>7</v>
      </c>
      <c r="O12" s="392" t="str">
        <f t="shared" si="5"/>
        <v>医療法人聖医会 佐用中央病院急性期</v>
      </c>
    </row>
    <row r="13" spans="1:15" x14ac:dyDescent="0.15">
      <c r="A13" s="25" t="s">
        <v>390</v>
      </c>
      <c r="B13" s="25" t="s">
        <v>324</v>
      </c>
      <c r="C13" s="25" t="s">
        <v>367</v>
      </c>
      <c r="D13" s="11">
        <v>90</v>
      </c>
      <c r="E13" s="12">
        <v>89</v>
      </c>
      <c r="F13" s="13">
        <f t="shared" si="0"/>
        <v>1</v>
      </c>
      <c r="G13" s="19">
        <v>0</v>
      </c>
      <c r="H13" s="20">
        <v>0</v>
      </c>
      <c r="I13" s="13">
        <f t="shared" si="1"/>
        <v>0</v>
      </c>
      <c r="J13" s="58">
        <f t="shared" si="2"/>
        <v>90</v>
      </c>
      <c r="K13" s="59">
        <f t="shared" si="3"/>
        <v>89</v>
      </c>
      <c r="L13" s="13">
        <f t="shared" si="4"/>
        <v>1</v>
      </c>
      <c r="O13" s="392" t="str">
        <f t="shared" si="5"/>
        <v>医療法人社団一葉会佐用共立病院急性期</v>
      </c>
    </row>
    <row r="14" spans="1:15" x14ac:dyDescent="0.15">
      <c r="A14" s="25" t="s">
        <v>391</v>
      </c>
      <c r="B14" s="25" t="s">
        <v>392</v>
      </c>
      <c r="C14" s="25" t="s">
        <v>367</v>
      </c>
      <c r="D14" s="11">
        <v>36</v>
      </c>
      <c r="E14" s="12">
        <v>30</v>
      </c>
      <c r="F14" s="13">
        <f t="shared" si="0"/>
        <v>6</v>
      </c>
      <c r="G14" s="19">
        <v>0</v>
      </c>
      <c r="H14" s="20">
        <v>0</v>
      </c>
      <c r="I14" s="13">
        <f t="shared" si="1"/>
        <v>0</v>
      </c>
      <c r="J14" s="58">
        <f t="shared" si="2"/>
        <v>36</v>
      </c>
      <c r="K14" s="59">
        <f t="shared" si="3"/>
        <v>30</v>
      </c>
      <c r="L14" s="13">
        <f t="shared" si="4"/>
        <v>6</v>
      </c>
      <c r="O14" s="392" t="str">
        <f t="shared" si="5"/>
        <v>医療法人社団栗原会 栗原病院急性期</v>
      </c>
    </row>
    <row r="15" spans="1:15" x14ac:dyDescent="0.15">
      <c r="A15" s="25" t="s">
        <v>393</v>
      </c>
      <c r="B15" s="25" t="s">
        <v>21</v>
      </c>
      <c r="C15" s="25" t="s">
        <v>367</v>
      </c>
      <c r="D15" s="11">
        <v>39</v>
      </c>
      <c r="E15" s="12">
        <v>39</v>
      </c>
      <c r="F15" s="13">
        <f t="shared" si="0"/>
        <v>0</v>
      </c>
      <c r="G15" s="19">
        <v>0</v>
      </c>
      <c r="H15" s="20">
        <v>0</v>
      </c>
      <c r="I15" s="13">
        <f t="shared" si="1"/>
        <v>0</v>
      </c>
      <c r="J15" s="58">
        <f t="shared" si="2"/>
        <v>39</v>
      </c>
      <c r="K15" s="59">
        <f t="shared" si="3"/>
        <v>39</v>
      </c>
      <c r="L15" s="13">
        <f t="shared" si="4"/>
        <v>0</v>
      </c>
      <c r="O15" s="392" t="str">
        <f t="shared" si="5"/>
        <v>龍野中央病院急性期</v>
      </c>
    </row>
    <row r="16" spans="1:15" x14ac:dyDescent="0.15">
      <c r="A16" s="25" t="s">
        <v>394</v>
      </c>
      <c r="B16" s="25" t="s">
        <v>22</v>
      </c>
      <c r="C16" s="25" t="s">
        <v>367</v>
      </c>
      <c r="D16" s="11">
        <v>60</v>
      </c>
      <c r="E16" s="12">
        <v>58</v>
      </c>
      <c r="F16" s="13">
        <f t="shared" si="0"/>
        <v>2</v>
      </c>
      <c r="G16" s="19">
        <v>0</v>
      </c>
      <c r="H16" s="20">
        <v>0</v>
      </c>
      <c r="I16" s="13">
        <f t="shared" si="1"/>
        <v>0</v>
      </c>
      <c r="J16" s="58">
        <f t="shared" si="2"/>
        <v>60</v>
      </c>
      <c r="K16" s="59">
        <f t="shared" si="3"/>
        <v>58</v>
      </c>
      <c r="L16" s="13">
        <f t="shared" si="4"/>
        <v>2</v>
      </c>
      <c r="O16" s="392" t="str">
        <f t="shared" si="5"/>
        <v>信原病院急性期</v>
      </c>
    </row>
    <row r="17" spans="1:15" x14ac:dyDescent="0.15">
      <c r="A17" s="25" t="s">
        <v>396</v>
      </c>
      <c r="B17" s="25" t="s">
        <v>866</v>
      </c>
      <c r="C17" s="25" t="s">
        <v>367</v>
      </c>
      <c r="D17" s="11">
        <v>56</v>
      </c>
      <c r="E17" s="12">
        <v>56</v>
      </c>
      <c r="F17" s="13">
        <f t="shared" si="0"/>
        <v>0</v>
      </c>
      <c r="G17" s="19">
        <v>0</v>
      </c>
      <c r="H17" s="20">
        <v>0</v>
      </c>
      <c r="I17" s="13">
        <f t="shared" si="1"/>
        <v>0</v>
      </c>
      <c r="J17" s="58">
        <f t="shared" si="2"/>
        <v>56</v>
      </c>
      <c r="K17" s="59">
        <f t="shared" si="3"/>
        <v>56</v>
      </c>
      <c r="L17" s="13">
        <f t="shared" si="4"/>
        <v>0</v>
      </c>
      <c r="O17" s="392" t="str">
        <f t="shared" si="5"/>
        <v>医療法人　仁徳会　とくなが病院急性期</v>
      </c>
    </row>
    <row r="18" spans="1:15" x14ac:dyDescent="0.15">
      <c r="A18" s="25" t="s">
        <v>397</v>
      </c>
      <c r="B18" s="25" t="s">
        <v>326</v>
      </c>
      <c r="C18" s="25" t="s">
        <v>367</v>
      </c>
      <c r="D18" s="11">
        <v>40</v>
      </c>
      <c r="E18" s="12">
        <v>40</v>
      </c>
      <c r="F18" s="13">
        <f t="shared" si="0"/>
        <v>0</v>
      </c>
      <c r="G18" s="19">
        <v>0</v>
      </c>
      <c r="H18" s="20">
        <v>0</v>
      </c>
      <c r="I18" s="13">
        <f t="shared" si="1"/>
        <v>0</v>
      </c>
      <c r="J18" s="58">
        <f t="shared" si="2"/>
        <v>40</v>
      </c>
      <c r="K18" s="59">
        <f t="shared" si="3"/>
        <v>40</v>
      </c>
      <c r="L18" s="13">
        <f t="shared" si="4"/>
        <v>0</v>
      </c>
      <c r="O18" s="392" t="str">
        <f t="shared" si="5"/>
        <v>たつの市民病院急性期</v>
      </c>
    </row>
    <row r="19" spans="1:15" x14ac:dyDescent="0.15">
      <c r="A19" s="25" t="s">
        <v>401</v>
      </c>
      <c r="B19" s="25" t="s">
        <v>24</v>
      </c>
      <c r="C19" s="25" t="s">
        <v>367</v>
      </c>
      <c r="D19" s="11">
        <v>95</v>
      </c>
      <c r="E19" s="12">
        <v>86</v>
      </c>
      <c r="F19" s="13">
        <f t="shared" si="0"/>
        <v>9</v>
      </c>
      <c r="G19" s="19">
        <v>0</v>
      </c>
      <c r="H19" s="20">
        <v>0</v>
      </c>
      <c r="I19" s="13">
        <f t="shared" si="1"/>
        <v>0</v>
      </c>
      <c r="J19" s="58">
        <f t="shared" si="2"/>
        <v>95</v>
      </c>
      <c r="K19" s="59">
        <f t="shared" si="3"/>
        <v>86</v>
      </c>
      <c r="L19" s="13">
        <f t="shared" si="4"/>
        <v>9</v>
      </c>
      <c r="O19" s="392" t="str">
        <f t="shared" si="5"/>
        <v>公立宍粟総合病院急性期</v>
      </c>
    </row>
    <row r="20" spans="1:15" x14ac:dyDescent="0.15">
      <c r="A20" s="25" t="s">
        <v>403</v>
      </c>
      <c r="B20" s="25" t="s">
        <v>404</v>
      </c>
      <c r="C20" s="25" t="s">
        <v>367</v>
      </c>
      <c r="D20" s="11">
        <v>168</v>
      </c>
      <c r="E20" s="12">
        <v>163</v>
      </c>
      <c r="F20" s="13">
        <f t="shared" si="0"/>
        <v>5</v>
      </c>
      <c r="G20" s="19">
        <v>0</v>
      </c>
      <c r="H20" s="20">
        <v>0</v>
      </c>
      <c r="I20" s="13">
        <f t="shared" si="1"/>
        <v>0</v>
      </c>
      <c r="J20" s="58">
        <f t="shared" si="2"/>
        <v>168</v>
      </c>
      <c r="K20" s="59">
        <f t="shared" si="3"/>
        <v>163</v>
      </c>
      <c r="L20" s="13">
        <f t="shared" si="4"/>
        <v>5</v>
      </c>
      <c r="O20" s="392" t="str">
        <f t="shared" si="5"/>
        <v>医療法人伯鳳会 赤穂中央病院急性期</v>
      </c>
    </row>
    <row r="21" spans="1:15" x14ac:dyDescent="0.15">
      <c r="A21" s="25" t="s">
        <v>405</v>
      </c>
      <c r="B21" s="25" t="s">
        <v>26</v>
      </c>
      <c r="C21" s="25" t="s">
        <v>367</v>
      </c>
      <c r="D21" s="11">
        <v>177</v>
      </c>
      <c r="E21" s="12">
        <v>175</v>
      </c>
      <c r="F21" s="13">
        <f t="shared" si="0"/>
        <v>2</v>
      </c>
      <c r="G21" s="19">
        <v>0</v>
      </c>
      <c r="H21" s="20">
        <v>0</v>
      </c>
      <c r="I21" s="13">
        <f t="shared" si="1"/>
        <v>0</v>
      </c>
      <c r="J21" s="58">
        <f t="shared" si="2"/>
        <v>177</v>
      </c>
      <c r="K21" s="59">
        <f t="shared" si="3"/>
        <v>175</v>
      </c>
      <c r="L21" s="13">
        <f t="shared" si="4"/>
        <v>2</v>
      </c>
      <c r="O21" s="392" t="str">
        <f t="shared" si="5"/>
        <v>赤穂市民病院急性期</v>
      </c>
    </row>
    <row r="22" spans="1:15" x14ac:dyDescent="0.15">
      <c r="A22" s="25" t="s">
        <v>408</v>
      </c>
      <c r="B22" s="25" t="s">
        <v>27</v>
      </c>
      <c r="C22" s="25" t="s">
        <v>367</v>
      </c>
      <c r="D22" s="11">
        <v>100</v>
      </c>
      <c r="E22" s="12">
        <v>100</v>
      </c>
      <c r="F22" s="13">
        <f t="shared" si="0"/>
        <v>0</v>
      </c>
      <c r="G22" s="19">
        <v>0</v>
      </c>
      <c r="H22" s="20">
        <v>0</v>
      </c>
      <c r="I22" s="13">
        <f t="shared" si="1"/>
        <v>0</v>
      </c>
      <c r="J22" s="58">
        <f t="shared" si="2"/>
        <v>100</v>
      </c>
      <c r="K22" s="59">
        <f t="shared" si="3"/>
        <v>100</v>
      </c>
      <c r="L22" s="13">
        <f t="shared" si="4"/>
        <v>0</v>
      </c>
      <c r="O22" s="392" t="str">
        <f t="shared" si="5"/>
        <v>ＩＨＩ播磨病院急性期</v>
      </c>
    </row>
    <row r="23" spans="1:15" x14ac:dyDescent="0.15">
      <c r="A23" s="25" t="s">
        <v>418</v>
      </c>
      <c r="B23" s="25" t="s">
        <v>30</v>
      </c>
      <c r="C23" s="25" t="s">
        <v>367</v>
      </c>
      <c r="D23" s="11">
        <v>90</v>
      </c>
      <c r="E23" s="12">
        <v>90</v>
      </c>
      <c r="F23" s="13">
        <f t="shared" si="0"/>
        <v>0</v>
      </c>
      <c r="G23" s="19">
        <v>0</v>
      </c>
      <c r="H23" s="20">
        <v>0</v>
      </c>
      <c r="I23" s="13">
        <f t="shared" si="1"/>
        <v>0</v>
      </c>
      <c r="J23" s="58">
        <f t="shared" si="2"/>
        <v>90</v>
      </c>
      <c r="K23" s="59">
        <f t="shared" si="3"/>
        <v>90</v>
      </c>
      <c r="L23" s="13">
        <f t="shared" si="4"/>
        <v>0</v>
      </c>
      <c r="O23" s="392" t="str">
        <f t="shared" si="5"/>
        <v>公立神崎総合病院急性期</v>
      </c>
    </row>
    <row r="24" spans="1:15" x14ac:dyDescent="0.15">
      <c r="A24" s="25" t="s">
        <v>421</v>
      </c>
      <c r="B24" s="25" t="s">
        <v>422</v>
      </c>
      <c r="C24" s="25" t="s">
        <v>367</v>
      </c>
      <c r="D24" s="11">
        <v>60</v>
      </c>
      <c r="E24" s="12">
        <v>58</v>
      </c>
      <c r="F24" s="13">
        <f t="shared" si="0"/>
        <v>2</v>
      </c>
      <c r="G24" s="19">
        <v>0</v>
      </c>
      <c r="H24" s="20">
        <v>0</v>
      </c>
      <c r="I24" s="13">
        <f t="shared" si="1"/>
        <v>0</v>
      </c>
      <c r="J24" s="58">
        <f t="shared" si="2"/>
        <v>60</v>
      </c>
      <c r="K24" s="59">
        <f t="shared" si="3"/>
        <v>58</v>
      </c>
      <c r="L24" s="13">
        <f t="shared" si="4"/>
        <v>2</v>
      </c>
      <c r="O24" s="392" t="str">
        <f t="shared" si="5"/>
        <v>医療法人社団普門会 姫路田中病院急性期</v>
      </c>
    </row>
    <row r="25" spans="1:15" x14ac:dyDescent="0.15">
      <c r="A25" s="25" t="s">
        <v>424</v>
      </c>
      <c r="B25" s="25" t="s">
        <v>327</v>
      </c>
      <c r="C25" s="25" t="s">
        <v>367</v>
      </c>
      <c r="D25" s="11">
        <v>89</v>
      </c>
      <c r="E25" s="12">
        <v>86</v>
      </c>
      <c r="F25" s="13">
        <f t="shared" si="0"/>
        <v>3</v>
      </c>
      <c r="G25" s="19">
        <v>0</v>
      </c>
      <c r="H25" s="20">
        <v>0</v>
      </c>
      <c r="I25" s="13">
        <f t="shared" si="1"/>
        <v>0</v>
      </c>
      <c r="J25" s="58">
        <f t="shared" si="2"/>
        <v>89</v>
      </c>
      <c r="K25" s="59">
        <f t="shared" si="3"/>
        <v>86</v>
      </c>
      <c r="L25" s="13">
        <f t="shared" si="4"/>
        <v>3</v>
      </c>
      <c r="O25" s="392" t="str">
        <f t="shared" si="5"/>
        <v>医療法人仁寿会石川病院急性期</v>
      </c>
    </row>
    <row r="26" spans="1:15" x14ac:dyDescent="0.15">
      <c r="A26" s="241" t="s">
        <v>425</v>
      </c>
      <c r="B26" s="241" t="s">
        <v>323</v>
      </c>
      <c r="C26" s="25" t="s">
        <v>367</v>
      </c>
      <c r="D26" s="94">
        <v>145</v>
      </c>
      <c r="E26" s="31">
        <v>122</v>
      </c>
      <c r="F26" s="32">
        <f t="shared" si="0"/>
        <v>23</v>
      </c>
      <c r="G26" s="33">
        <v>0</v>
      </c>
      <c r="H26" s="34">
        <v>0</v>
      </c>
      <c r="I26" s="32">
        <f t="shared" si="1"/>
        <v>0</v>
      </c>
      <c r="J26" s="62">
        <f t="shared" si="2"/>
        <v>145</v>
      </c>
      <c r="K26" s="63">
        <f t="shared" si="3"/>
        <v>122</v>
      </c>
      <c r="L26" s="32">
        <f t="shared" si="4"/>
        <v>23</v>
      </c>
      <c r="O26" s="392" t="str">
        <f t="shared" si="5"/>
        <v>医療法人公仁会姫路中央病院急性期</v>
      </c>
    </row>
    <row r="27" spans="1:15" x14ac:dyDescent="0.15">
      <c r="A27" s="25" t="s">
        <v>426</v>
      </c>
      <c r="B27" s="25" t="s">
        <v>32</v>
      </c>
      <c r="C27" s="25" t="s">
        <v>367</v>
      </c>
      <c r="D27" s="11">
        <v>50</v>
      </c>
      <c r="E27" s="12">
        <v>48</v>
      </c>
      <c r="F27" s="13">
        <f t="shared" si="0"/>
        <v>2</v>
      </c>
      <c r="G27" s="19">
        <v>0</v>
      </c>
      <c r="H27" s="20">
        <v>0</v>
      </c>
      <c r="I27" s="13">
        <f t="shared" si="1"/>
        <v>0</v>
      </c>
      <c r="J27" s="58">
        <f t="shared" si="2"/>
        <v>50</v>
      </c>
      <c r="K27" s="59">
        <f t="shared" si="3"/>
        <v>48</v>
      </c>
      <c r="L27" s="13">
        <f t="shared" si="4"/>
        <v>2</v>
      </c>
      <c r="O27" s="392" t="str">
        <f t="shared" si="5"/>
        <v>國富胃腸病院急性期</v>
      </c>
    </row>
    <row r="28" spans="1:15" x14ac:dyDescent="0.15">
      <c r="A28" s="241" t="s">
        <v>427</v>
      </c>
      <c r="B28" s="241" t="s">
        <v>33</v>
      </c>
      <c r="C28" s="241" t="s">
        <v>367</v>
      </c>
      <c r="D28" s="94">
        <v>50</v>
      </c>
      <c r="E28" s="31">
        <v>34</v>
      </c>
      <c r="F28" s="32">
        <f t="shared" si="0"/>
        <v>16</v>
      </c>
      <c r="G28" s="33">
        <v>0</v>
      </c>
      <c r="H28" s="34">
        <v>0</v>
      </c>
      <c r="I28" s="32">
        <f t="shared" si="1"/>
        <v>0</v>
      </c>
      <c r="J28" s="62">
        <f t="shared" si="2"/>
        <v>50</v>
      </c>
      <c r="K28" s="63">
        <f t="shared" si="3"/>
        <v>34</v>
      </c>
      <c r="L28" s="32">
        <f t="shared" si="4"/>
        <v>16</v>
      </c>
      <c r="O28" s="392" t="str">
        <f t="shared" si="5"/>
        <v>井野病院急性期</v>
      </c>
    </row>
    <row r="29" spans="1:15" x14ac:dyDescent="0.15">
      <c r="A29" s="25" t="s">
        <v>428</v>
      </c>
      <c r="B29" s="25" t="s">
        <v>34</v>
      </c>
      <c r="C29" s="25" t="s">
        <v>367</v>
      </c>
      <c r="D29" s="11">
        <v>60</v>
      </c>
      <c r="E29" s="12">
        <v>50</v>
      </c>
      <c r="F29" s="13">
        <f t="shared" si="0"/>
        <v>10</v>
      </c>
      <c r="G29" s="19">
        <v>0</v>
      </c>
      <c r="H29" s="20">
        <v>0</v>
      </c>
      <c r="I29" s="13">
        <f t="shared" si="1"/>
        <v>0</v>
      </c>
      <c r="J29" s="58">
        <f t="shared" si="2"/>
        <v>60</v>
      </c>
      <c r="K29" s="59">
        <f t="shared" si="3"/>
        <v>50</v>
      </c>
      <c r="L29" s="13">
        <f t="shared" si="4"/>
        <v>10</v>
      </c>
      <c r="O29" s="392" t="str">
        <f t="shared" si="5"/>
        <v>神野病院急性期</v>
      </c>
    </row>
    <row r="30" spans="1:15" x14ac:dyDescent="0.15">
      <c r="A30" s="25" t="s">
        <v>429</v>
      </c>
      <c r="B30" s="25" t="s">
        <v>35</v>
      </c>
      <c r="C30" s="25" t="s">
        <v>367</v>
      </c>
      <c r="D30" s="11">
        <v>372</v>
      </c>
      <c r="E30" s="12">
        <v>349</v>
      </c>
      <c r="F30" s="13">
        <f t="shared" si="0"/>
        <v>23</v>
      </c>
      <c r="G30" s="19">
        <v>0</v>
      </c>
      <c r="H30" s="20">
        <v>0</v>
      </c>
      <c r="I30" s="13">
        <f t="shared" si="1"/>
        <v>0</v>
      </c>
      <c r="J30" s="58">
        <f t="shared" si="2"/>
        <v>372</v>
      </c>
      <c r="K30" s="59">
        <f t="shared" si="3"/>
        <v>349</v>
      </c>
      <c r="L30" s="13">
        <f t="shared" si="4"/>
        <v>23</v>
      </c>
      <c r="O30" s="392" t="str">
        <f t="shared" si="5"/>
        <v>独立行政法人国立病院機構姫路医療センター急性期</v>
      </c>
    </row>
    <row r="31" spans="1:15" x14ac:dyDescent="0.15">
      <c r="A31" s="25" t="s">
        <v>430</v>
      </c>
      <c r="B31" s="25" t="s">
        <v>431</v>
      </c>
      <c r="C31" s="25" t="s">
        <v>367</v>
      </c>
      <c r="D31" s="11">
        <v>88</v>
      </c>
      <c r="E31" s="12">
        <v>88</v>
      </c>
      <c r="F31" s="13">
        <f t="shared" si="0"/>
        <v>0</v>
      </c>
      <c r="G31" s="19">
        <v>0</v>
      </c>
      <c r="H31" s="20">
        <v>0</v>
      </c>
      <c r="I31" s="13">
        <f t="shared" si="1"/>
        <v>0</v>
      </c>
      <c r="J31" s="58">
        <f t="shared" si="2"/>
        <v>88</v>
      </c>
      <c r="K31" s="59">
        <f t="shared" si="3"/>
        <v>88</v>
      </c>
      <c r="L31" s="13">
        <f t="shared" si="4"/>
        <v>0</v>
      </c>
      <c r="O31" s="392" t="str">
        <f t="shared" si="5"/>
        <v>医療法人社団綱島会 厚生病院急性期</v>
      </c>
    </row>
    <row r="32" spans="1:15" x14ac:dyDescent="0.15">
      <c r="A32" s="25" t="s">
        <v>941</v>
      </c>
      <c r="B32" s="25" t="s">
        <v>942</v>
      </c>
      <c r="C32" s="25" t="s">
        <v>367</v>
      </c>
      <c r="D32" s="11">
        <v>246</v>
      </c>
      <c r="E32" s="12">
        <v>173</v>
      </c>
      <c r="F32" s="13">
        <f t="shared" si="0"/>
        <v>73</v>
      </c>
      <c r="G32" s="19">
        <v>0</v>
      </c>
      <c r="H32" s="20">
        <v>0</v>
      </c>
      <c r="I32" s="13">
        <f t="shared" si="1"/>
        <v>0</v>
      </c>
      <c r="J32" s="58">
        <f t="shared" si="2"/>
        <v>246</v>
      </c>
      <c r="K32" s="59">
        <f t="shared" si="3"/>
        <v>173</v>
      </c>
      <c r="L32" s="13">
        <f t="shared" si="4"/>
        <v>73</v>
      </c>
      <c r="O32" s="392" t="str">
        <f t="shared" si="5"/>
        <v>姫路聖マリア病院急性期</v>
      </c>
    </row>
    <row r="33" spans="1:15" x14ac:dyDescent="0.15">
      <c r="A33" s="25" t="s">
        <v>434</v>
      </c>
      <c r="B33" s="25" t="s">
        <v>328</v>
      </c>
      <c r="C33" s="25" t="s">
        <v>367</v>
      </c>
      <c r="D33" s="11">
        <v>39</v>
      </c>
      <c r="E33" s="12">
        <v>35</v>
      </c>
      <c r="F33" s="13">
        <f t="shared" si="0"/>
        <v>4</v>
      </c>
      <c r="G33" s="19">
        <v>0</v>
      </c>
      <c r="H33" s="20">
        <v>0</v>
      </c>
      <c r="I33" s="13">
        <f t="shared" si="1"/>
        <v>0</v>
      </c>
      <c r="J33" s="58">
        <f t="shared" si="2"/>
        <v>39</v>
      </c>
      <c r="K33" s="59">
        <f t="shared" si="3"/>
        <v>35</v>
      </c>
      <c r="L33" s="13">
        <f t="shared" si="4"/>
        <v>4</v>
      </c>
      <c r="O33" s="392" t="str">
        <f t="shared" si="5"/>
        <v>小国病院急性期</v>
      </c>
    </row>
    <row r="34" spans="1:15" x14ac:dyDescent="0.15">
      <c r="A34" s="25" t="s">
        <v>435</v>
      </c>
      <c r="B34" s="25" t="s">
        <v>436</v>
      </c>
      <c r="C34" s="25" t="s">
        <v>367</v>
      </c>
      <c r="D34" s="11">
        <v>282</v>
      </c>
      <c r="E34" s="12">
        <v>255</v>
      </c>
      <c r="F34" s="13">
        <f t="shared" si="0"/>
        <v>27</v>
      </c>
      <c r="G34" s="19">
        <v>0</v>
      </c>
      <c r="H34" s="20">
        <v>0</v>
      </c>
      <c r="I34" s="13">
        <f t="shared" si="1"/>
        <v>0</v>
      </c>
      <c r="J34" s="58">
        <f t="shared" si="2"/>
        <v>282</v>
      </c>
      <c r="K34" s="59">
        <f t="shared" si="3"/>
        <v>255</v>
      </c>
      <c r="L34" s="13">
        <f t="shared" si="4"/>
        <v>27</v>
      </c>
      <c r="O34" s="392" t="str">
        <f t="shared" si="5"/>
        <v>社会医療法人三栄会 ツカザキ病院急性期</v>
      </c>
    </row>
    <row r="35" spans="1:15" x14ac:dyDescent="0.15">
      <c r="A35" s="25" t="s">
        <v>437</v>
      </c>
      <c r="B35" s="25" t="s">
        <v>438</v>
      </c>
      <c r="C35" s="25" t="s">
        <v>367</v>
      </c>
      <c r="D35" s="11">
        <v>94</v>
      </c>
      <c r="E35" s="12">
        <v>94</v>
      </c>
      <c r="F35" s="13">
        <f t="shared" si="0"/>
        <v>0</v>
      </c>
      <c r="G35" s="19">
        <v>0</v>
      </c>
      <c r="H35" s="20">
        <v>0</v>
      </c>
      <c r="I35" s="13">
        <f t="shared" si="1"/>
        <v>0</v>
      </c>
      <c r="J35" s="58">
        <f t="shared" ref="J35:J66" si="6">D35+G35</f>
        <v>94</v>
      </c>
      <c r="K35" s="59">
        <f t="shared" ref="K35:K66" si="7">E35+H35</f>
        <v>94</v>
      </c>
      <c r="L35" s="13">
        <f t="shared" si="4"/>
        <v>0</v>
      </c>
      <c r="O35" s="392" t="str">
        <f t="shared" si="5"/>
        <v>社会医療法人松藤会 入江病院急性期</v>
      </c>
    </row>
    <row r="36" spans="1:15" x14ac:dyDescent="0.15">
      <c r="A36" s="25" t="s">
        <v>441</v>
      </c>
      <c r="B36" s="25" t="s">
        <v>442</v>
      </c>
      <c r="C36" s="25" t="s">
        <v>367</v>
      </c>
      <c r="D36" s="11">
        <v>39</v>
      </c>
      <c r="E36" s="12">
        <v>35</v>
      </c>
      <c r="F36" s="13">
        <f t="shared" si="0"/>
        <v>4</v>
      </c>
      <c r="G36" s="19">
        <v>0</v>
      </c>
      <c r="H36" s="20">
        <v>0</v>
      </c>
      <c r="I36" s="13">
        <f t="shared" si="1"/>
        <v>0</v>
      </c>
      <c r="J36" s="58">
        <f t="shared" si="6"/>
        <v>39</v>
      </c>
      <c r="K36" s="59">
        <f t="shared" si="7"/>
        <v>35</v>
      </c>
      <c r="L36" s="13">
        <f t="shared" si="4"/>
        <v>4</v>
      </c>
      <c r="O36" s="392" t="str">
        <f t="shared" si="5"/>
        <v>医療法人社団みどりの会 酒井病院急性期</v>
      </c>
    </row>
    <row r="37" spans="1:15" x14ac:dyDescent="0.15">
      <c r="A37" s="25" t="s">
        <v>446</v>
      </c>
      <c r="B37" s="25" t="s">
        <v>39</v>
      </c>
      <c r="C37" s="25" t="s">
        <v>367</v>
      </c>
      <c r="D37" s="11">
        <v>47</v>
      </c>
      <c r="E37" s="12">
        <v>47</v>
      </c>
      <c r="F37" s="13">
        <f t="shared" si="0"/>
        <v>0</v>
      </c>
      <c r="G37" s="19">
        <v>0</v>
      </c>
      <c r="H37" s="20">
        <v>0</v>
      </c>
      <c r="I37" s="13">
        <f t="shared" si="1"/>
        <v>0</v>
      </c>
      <c r="J37" s="58">
        <f t="shared" si="6"/>
        <v>47</v>
      </c>
      <c r="K37" s="59">
        <f t="shared" si="7"/>
        <v>47</v>
      </c>
      <c r="L37" s="13">
        <f t="shared" si="4"/>
        <v>0</v>
      </c>
      <c r="O37" s="392" t="str">
        <f t="shared" si="5"/>
        <v>医療法人社団光風会長久病院急性期</v>
      </c>
    </row>
    <row r="38" spans="1:15" x14ac:dyDescent="0.15">
      <c r="A38" s="25" t="s">
        <v>943</v>
      </c>
      <c r="B38" s="25" t="s">
        <v>944</v>
      </c>
      <c r="C38" s="25" t="s">
        <v>367</v>
      </c>
      <c r="D38" s="11">
        <v>23</v>
      </c>
      <c r="E38" s="12">
        <v>15</v>
      </c>
      <c r="F38" s="13">
        <f t="shared" si="0"/>
        <v>8</v>
      </c>
      <c r="G38" s="322">
        <v>0</v>
      </c>
      <c r="H38" s="323">
        <v>0</v>
      </c>
      <c r="I38" s="13">
        <f t="shared" si="1"/>
        <v>0</v>
      </c>
      <c r="J38" s="58">
        <f t="shared" si="6"/>
        <v>23</v>
      </c>
      <c r="K38" s="59">
        <f t="shared" si="7"/>
        <v>15</v>
      </c>
      <c r="L38" s="13">
        <f t="shared" si="4"/>
        <v>8</v>
      </c>
      <c r="O38" s="392" t="str">
        <f t="shared" si="5"/>
        <v>金田病院急性期</v>
      </c>
    </row>
    <row r="39" spans="1:15" x14ac:dyDescent="0.15">
      <c r="A39" s="25" t="s">
        <v>447</v>
      </c>
      <c r="B39" s="25" t="s">
        <v>329</v>
      </c>
      <c r="C39" s="25" t="s">
        <v>367</v>
      </c>
      <c r="D39" s="11">
        <v>50</v>
      </c>
      <c r="E39" s="12">
        <v>46</v>
      </c>
      <c r="F39" s="13">
        <f t="shared" si="0"/>
        <v>4</v>
      </c>
      <c r="G39" s="19">
        <v>0</v>
      </c>
      <c r="H39" s="20">
        <v>0</v>
      </c>
      <c r="I39" s="13">
        <f t="shared" si="1"/>
        <v>0</v>
      </c>
      <c r="J39" s="58">
        <f t="shared" si="6"/>
        <v>50</v>
      </c>
      <c r="K39" s="59">
        <f t="shared" si="7"/>
        <v>46</v>
      </c>
      <c r="L39" s="13">
        <f t="shared" si="4"/>
        <v>4</v>
      </c>
      <c r="O39" s="392" t="str">
        <f t="shared" si="5"/>
        <v>医療法人松浦会姫路第一病院急性期</v>
      </c>
    </row>
    <row r="40" spans="1:15" x14ac:dyDescent="0.15">
      <c r="A40" s="25" t="s">
        <v>448</v>
      </c>
      <c r="B40" s="25" t="s">
        <v>40</v>
      </c>
      <c r="C40" s="25" t="s">
        <v>367</v>
      </c>
      <c r="D40" s="11">
        <v>44</v>
      </c>
      <c r="E40" s="12">
        <v>36</v>
      </c>
      <c r="F40" s="13">
        <f t="shared" si="0"/>
        <v>8</v>
      </c>
      <c r="G40" s="19">
        <v>0</v>
      </c>
      <c r="H40" s="20">
        <v>0</v>
      </c>
      <c r="I40" s="13">
        <f t="shared" si="1"/>
        <v>0</v>
      </c>
      <c r="J40" s="58">
        <f t="shared" si="6"/>
        <v>44</v>
      </c>
      <c r="K40" s="59">
        <f t="shared" si="7"/>
        <v>36</v>
      </c>
      <c r="L40" s="13">
        <f t="shared" si="4"/>
        <v>8</v>
      </c>
      <c r="O40" s="392" t="str">
        <f t="shared" si="5"/>
        <v>医療法人佑健会木村病院急性期</v>
      </c>
    </row>
    <row r="41" spans="1:15" x14ac:dyDescent="0.15">
      <c r="A41" s="25" t="s">
        <v>449</v>
      </c>
      <c r="B41" s="25" t="s">
        <v>330</v>
      </c>
      <c r="C41" s="25" t="s">
        <v>367</v>
      </c>
      <c r="D41" s="11">
        <v>102</v>
      </c>
      <c r="E41" s="12">
        <v>97</v>
      </c>
      <c r="F41" s="13">
        <f t="shared" si="0"/>
        <v>5</v>
      </c>
      <c r="G41" s="19">
        <v>0</v>
      </c>
      <c r="H41" s="20">
        <v>0</v>
      </c>
      <c r="I41" s="13">
        <f t="shared" si="1"/>
        <v>0</v>
      </c>
      <c r="J41" s="58">
        <f t="shared" si="6"/>
        <v>102</v>
      </c>
      <c r="K41" s="59">
        <f t="shared" si="7"/>
        <v>97</v>
      </c>
      <c r="L41" s="13">
        <f t="shared" si="4"/>
        <v>5</v>
      </c>
      <c r="O41" s="392" t="str">
        <f t="shared" si="5"/>
        <v>城陽江尻病院急性期</v>
      </c>
    </row>
    <row r="42" spans="1:15" x14ac:dyDescent="0.15">
      <c r="A42" s="25" t="s">
        <v>870</v>
      </c>
      <c r="B42" s="25" t="s">
        <v>871</v>
      </c>
      <c r="C42" s="25" t="s">
        <v>367</v>
      </c>
      <c r="D42" s="11">
        <v>644</v>
      </c>
      <c r="E42" s="12">
        <v>542</v>
      </c>
      <c r="F42" s="13">
        <f t="shared" si="0"/>
        <v>102</v>
      </c>
      <c r="G42" s="19">
        <v>0</v>
      </c>
      <c r="H42" s="20">
        <v>0</v>
      </c>
      <c r="I42" s="13">
        <f t="shared" si="1"/>
        <v>0</v>
      </c>
      <c r="J42" s="58">
        <f t="shared" si="6"/>
        <v>644</v>
      </c>
      <c r="K42" s="59">
        <f t="shared" si="7"/>
        <v>542</v>
      </c>
      <c r="L42" s="13">
        <f t="shared" si="4"/>
        <v>102</v>
      </c>
      <c r="O42" s="392" t="str">
        <f t="shared" si="5"/>
        <v>兵庫県立はりま姫路総合医療センター急性期</v>
      </c>
    </row>
    <row r="43" spans="1:15" x14ac:dyDescent="0.15">
      <c r="A43" s="25" t="s">
        <v>411</v>
      </c>
      <c r="B43" s="25" t="s">
        <v>151</v>
      </c>
      <c r="C43" s="25" t="s">
        <v>367</v>
      </c>
      <c r="D43" s="11">
        <v>19</v>
      </c>
      <c r="E43" s="12">
        <v>19</v>
      </c>
      <c r="F43" s="13">
        <f t="shared" si="0"/>
        <v>0</v>
      </c>
      <c r="G43" s="19">
        <v>0</v>
      </c>
      <c r="H43" s="20">
        <v>0</v>
      </c>
      <c r="I43" s="13">
        <f t="shared" si="1"/>
        <v>0</v>
      </c>
      <c r="J43" s="58">
        <f t="shared" si="6"/>
        <v>19</v>
      </c>
      <c r="K43" s="59">
        <f t="shared" si="7"/>
        <v>19</v>
      </c>
      <c r="L43" s="13">
        <f t="shared" si="4"/>
        <v>0</v>
      </c>
      <c r="O43" s="392" t="str">
        <f t="shared" si="5"/>
        <v>岡田整形外科急性期</v>
      </c>
    </row>
    <row r="44" spans="1:15" x14ac:dyDescent="0.15">
      <c r="A44" s="25" t="s">
        <v>412</v>
      </c>
      <c r="B44" s="25" t="s">
        <v>937</v>
      </c>
      <c r="C44" s="25" t="s">
        <v>367</v>
      </c>
      <c r="D44" s="11">
        <v>19</v>
      </c>
      <c r="E44" s="12">
        <v>19</v>
      </c>
      <c r="F44" s="13">
        <f t="shared" si="0"/>
        <v>0</v>
      </c>
      <c r="G44" s="19">
        <v>0</v>
      </c>
      <c r="H44" s="20">
        <v>0</v>
      </c>
      <c r="I44" s="13">
        <f t="shared" si="1"/>
        <v>0</v>
      </c>
      <c r="J44" s="58">
        <f t="shared" si="6"/>
        <v>19</v>
      </c>
      <c r="K44" s="59">
        <f t="shared" si="7"/>
        <v>19</v>
      </c>
      <c r="L44" s="13">
        <f t="shared" si="4"/>
        <v>0</v>
      </c>
      <c r="O44" s="392" t="str">
        <f t="shared" si="5"/>
        <v>室井メディカルオフィス急性期</v>
      </c>
    </row>
    <row r="45" spans="1:15" x14ac:dyDescent="0.15">
      <c r="A45" s="25" t="s">
        <v>415</v>
      </c>
      <c r="B45" s="25" t="s">
        <v>152</v>
      </c>
      <c r="C45" s="25" t="s">
        <v>367</v>
      </c>
      <c r="D45" s="11">
        <v>7</v>
      </c>
      <c r="E45" s="12">
        <v>7</v>
      </c>
      <c r="F45" s="13">
        <f t="shared" si="0"/>
        <v>0</v>
      </c>
      <c r="G45" s="19">
        <v>0</v>
      </c>
      <c r="H45" s="20">
        <v>0</v>
      </c>
      <c r="I45" s="13">
        <f t="shared" si="1"/>
        <v>0</v>
      </c>
      <c r="J45" s="58">
        <f t="shared" si="6"/>
        <v>7</v>
      </c>
      <c r="K45" s="59">
        <f t="shared" si="7"/>
        <v>7</v>
      </c>
      <c r="L45" s="13">
        <f t="shared" si="4"/>
        <v>0</v>
      </c>
      <c r="O45" s="392" t="str">
        <f t="shared" si="5"/>
        <v>石川眼科急性期</v>
      </c>
    </row>
    <row r="46" spans="1:15" x14ac:dyDescent="0.15">
      <c r="A46" s="25" t="s">
        <v>450</v>
      </c>
      <c r="B46" s="25" t="s">
        <v>867</v>
      </c>
      <c r="C46" s="25" t="s">
        <v>367</v>
      </c>
      <c r="D46" s="11">
        <v>19</v>
      </c>
      <c r="E46" s="12">
        <v>19</v>
      </c>
      <c r="F46" s="13">
        <f t="shared" si="0"/>
        <v>0</v>
      </c>
      <c r="G46" s="19">
        <v>0</v>
      </c>
      <c r="H46" s="20">
        <v>0</v>
      </c>
      <c r="I46" s="13">
        <f t="shared" si="1"/>
        <v>0</v>
      </c>
      <c r="J46" s="58">
        <f t="shared" si="6"/>
        <v>19</v>
      </c>
      <c r="K46" s="59">
        <f t="shared" si="7"/>
        <v>19</v>
      </c>
      <c r="L46" s="13">
        <f t="shared" si="4"/>
        <v>0</v>
      </c>
      <c r="O46" s="392" t="str">
        <f t="shared" si="5"/>
        <v>ミナミ整形外科・内科循環器科急性期</v>
      </c>
    </row>
    <row r="47" spans="1:15" x14ac:dyDescent="0.15">
      <c r="A47" s="25" t="s">
        <v>452</v>
      </c>
      <c r="B47" s="25" t="s">
        <v>155</v>
      </c>
      <c r="C47" s="25" t="s">
        <v>367</v>
      </c>
      <c r="D47" s="11">
        <v>8</v>
      </c>
      <c r="E47" s="12">
        <v>8</v>
      </c>
      <c r="F47" s="13">
        <f t="shared" si="0"/>
        <v>0</v>
      </c>
      <c r="G47" s="19">
        <v>0</v>
      </c>
      <c r="H47" s="20">
        <v>0</v>
      </c>
      <c r="I47" s="13">
        <f t="shared" si="1"/>
        <v>0</v>
      </c>
      <c r="J47" s="58">
        <f t="shared" si="6"/>
        <v>8</v>
      </c>
      <c r="K47" s="59">
        <f t="shared" si="7"/>
        <v>8</v>
      </c>
      <c r="L47" s="13">
        <f t="shared" si="4"/>
        <v>0</v>
      </c>
      <c r="O47" s="392" t="str">
        <f t="shared" si="5"/>
        <v>加藤整形外科急性期</v>
      </c>
    </row>
    <row r="48" spans="1:15" x14ac:dyDescent="0.15">
      <c r="A48" s="25" t="s">
        <v>453</v>
      </c>
      <c r="B48" s="25" t="s">
        <v>331</v>
      </c>
      <c r="C48" s="25" t="s">
        <v>367</v>
      </c>
      <c r="D48" s="11">
        <v>12</v>
      </c>
      <c r="E48" s="12">
        <v>10</v>
      </c>
      <c r="F48" s="13">
        <f t="shared" si="0"/>
        <v>2</v>
      </c>
      <c r="G48" s="19">
        <v>0</v>
      </c>
      <c r="H48" s="20">
        <v>0</v>
      </c>
      <c r="I48" s="13">
        <f t="shared" si="1"/>
        <v>0</v>
      </c>
      <c r="J48" s="58">
        <f t="shared" si="6"/>
        <v>12</v>
      </c>
      <c r="K48" s="59">
        <f t="shared" si="7"/>
        <v>10</v>
      </c>
      <c r="L48" s="13">
        <f t="shared" si="4"/>
        <v>2</v>
      </c>
      <c r="O48" s="392" t="str">
        <f t="shared" si="5"/>
        <v>おおたレディースクリニック急性期</v>
      </c>
    </row>
    <row r="49" spans="1:15" x14ac:dyDescent="0.15">
      <c r="A49" s="25" t="s">
        <v>454</v>
      </c>
      <c r="B49" s="25" t="s">
        <v>156</v>
      </c>
      <c r="C49" s="25" t="s">
        <v>367</v>
      </c>
      <c r="D49" s="11">
        <v>3</v>
      </c>
      <c r="E49" s="12">
        <v>0</v>
      </c>
      <c r="F49" s="13">
        <f t="shared" si="0"/>
        <v>3</v>
      </c>
      <c r="G49" s="19">
        <v>0</v>
      </c>
      <c r="H49" s="20">
        <v>0</v>
      </c>
      <c r="I49" s="13">
        <f t="shared" si="1"/>
        <v>0</v>
      </c>
      <c r="J49" s="58">
        <f t="shared" si="6"/>
        <v>3</v>
      </c>
      <c r="K49" s="59">
        <f t="shared" si="7"/>
        <v>0</v>
      </c>
      <c r="L49" s="13">
        <f t="shared" si="4"/>
        <v>3</v>
      </c>
      <c r="O49" s="392" t="str">
        <f t="shared" si="5"/>
        <v>竹村整形外科医院急性期</v>
      </c>
    </row>
    <row r="50" spans="1:15" x14ac:dyDescent="0.15">
      <c r="A50" s="25" t="s">
        <v>455</v>
      </c>
      <c r="B50" s="25" t="s">
        <v>157</v>
      </c>
      <c r="C50" s="25" t="s">
        <v>367</v>
      </c>
      <c r="D50" s="11">
        <v>19</v>
      </c>
      <c r="E50" s="12">
        <v>19</v>
      </c>
      <c r="F50" s="13">
        <f t="shared" si="0"/>
        <v>0</v>
      </c>
      <c r="G50" s="19">
        <v>0</v>
      </c>
      <c r="H50" s="20">
        <v>0</v>
      </c>
      <c r="I50" s="13">
        <f t="shared" si="1"/>
        <v>0</v>
      </c>
      <c r="J50" s="58">
        <f t="shared" si="6"/>
        <v>19</v>
      </c>
      <c r="K50" s="59">
        <f t="shared" si="7"/>
        <v>19</v>
      </c>
      <c r="L50" s="13">
        <f t="shared" si="4"/>
        <v>0</v>
      </c>
      <c r="O50" s="392" t="str">
        <f t="shared" si="5"/>
        <v>大室整形外科脊椎・関節クリニック急性期</v>
      </c>
    </row>
    <row r="51" spans="1:15" x14ac:dyDescent="0.15">
      <c r="A51" s="25" t="s">
        <v>456</v>
      </c>
      <c r="B51" s="25" t="s">
        <v>332</v>
      </c>
      <c r="C51" s="25" t="s">
        <v>367</v>
      </c>
      <c r="D51" s="11">
        <v>16</v>
      </c>
      <c r="E51" s="12">
        <v>16</v>
      </c>
      <c r="F51" s="13">
        <f t="shared" si="0"/>
        <v>0</v>
      </c>
      <c r="G51" s="19">
        <v>0</v>
      </c>
      <c r="H51" s="20">
        <v>0</v>
      </c>
      <c r="I51" s="13">
        <f t="shared" si="1"/>
        <v>0</v>
      </c>
      <c r="J51" s="58">
        <f t="shared" si="6"/>
        <v>16</v>
      </c>
      <c r="K51" s="59">
        <f t="shared" si="7"/>
        <v>16</v>
      </c>
      <c r="L51" s="13">
        <f t="shared" si="4"/>
        <v>0</v>
      </c>
      <c r="O51" s="392" t="str">
        <f t="shared" si="5"/>
        <v>中林産婦人科クリニック急性期</v>
      </c>
    </row>
    <row r="52" spans="1:15" x14ac:dyDescent="0.15">
      <c r="A52" s="25" t="s">
        <v>457</v>
      </c>
      <c r="B52" s="25" t="s">
        <v>158</v>
      </c>
      <c r="C52" s="25" t="s">
        <v>367</v>
      </c>
      <c r="D52" s="11">
        <v>19</v>
      </c>
      <c r="E52" s="12">
        <v>19</v>
      </c>
      <c r="F52" s="13">
        <f t="shared" si="0"/>
        <v>0</v>
      </c>
      <c r="G52" s="19">
        <v>0</v>
      </c>
      <c r="H52" s="20">
        <v>0</v>
      </c>
      <c r="I52" s="13">
        <f t="shared" si="1"/>
        <v>0</v>
      </c>
      <c r="J52" s="58">
        <f t="shared" si="6"/>
        <v>19</v>
      </c>
      <c r="K52" s="59">
        <f t="shared" si="7"/>
        <v>19</v>
      </c>
      <c r="L52" s="13">
        <f t="shared" si="4"/>
        <v>0</v>
      </c>
      <c r="O52" s="392" t="str">
        <f t="shared" si="5"/>
        <v>石橋内科急性期</v>
      </c>
    </row>
    <row r="53" spans="1:15" x14ac:dyDescent="0.15">
      <c r="A53" s="25" t="s">
        <v>458</v>
      </c>
      <c r="B53" s="25" t="s">
        <v>159</v>
      </c>
      <c r="C53" s="25" t="s">
        <v>367</v>
      </c>
      <c r="D53" s="11">
        <v>17</v>
      </c>
      <c r="E53" s="12">
        <v>16</v>
      </c>
      <c r="F53" s="13">
        <f t="shared" si="0"/>
        <v>1</v>
      </c>
      <c r="G53" s="19">
        <v>0</v>
      </c>
      <c r="H53" s="20">
        <v>0</v>
      </c>
      <c r="I53" s="13">
        <f t="shared" si="1"/>
        <v>0</v>
      </c>
      <c r="J53" s="58">
        <f t="shared" si="6"/>
        <v>17</v>
      </c>
      <c r="K53" s="59">
        <f t="shared" si="7"/>
        <v>16</v>
      </c>
      <c r="L53" s="13">
        <f t="shared" si="4"/>
        <v>1</v>
      </c>
      <c r="O53" s="392" t="str">
        <f t="shared" si="5"/>
        <v>立岩産婦人科医院急性期</v>
      </c>
    </row>
    <row r="54" spans="1:15" x14ac:dyDescent="0.15">
      <c r="A54" s="25" t="s">
        <v>460</v>
      </c>
      <c r="B54" s="25" t="s">
        <v>461</v>
      </c>
      <c r="C54" s="25" t="s">
        <v>367</v>
      </c>
      <c r="D54" s="11">
        <v>19</v>
      </c>
      <c r="E54" s="12">
        <v>15</v>
      </c>
      <c r="F54" s="13">
        <f t="shared" si="0"/>
        <v>4</v>
      </c>
      <c r="G54" s="19">
        <v>0</v>
      </c>
      <c r="H54" s="20">
        <v>0</v>
      </c>
      <c r="I54" s="13">
        <f t="shared" si="1"/>
        <v>0</v>
      </c>
      <c r="J54" s="58">
        <f t="shared" si="6"/>
        <v>19</v>
      </c>
      <c r="K54" s="59">
        <f t="shared" si="7"/>
        <v>15</v>
      </c>
      <c r="L54" s="13">
        <f t="shared" si="4"/>
        <v>4</v>
      </c>
      <c r="O54" s="392" t="str">
        <f t="shared" si="5"/>
        <v>医療法人社団こうのとり会 西川産婦人科急性期</v>
      </c>
    </row>
    <row r="55" spans="1:15" x14ac:dyDescent="0.15">
      <c r="A55" s="25" t="s">
        <v>463</v>
      </c>
      <c r="B55" s="25" t="s">
        <v>160</v>
      </c>
      <c r="C55" s="25" t="s">
        <v>367</v>
      </c>
      <c r="D55" s="11">
        <v>19</v>
      </c>
      <c r="E55" s="12">
        <v>19</v>
      </c>
      <c r="F55" s="13">
        <f t="shared" si="0"/>
        <v>0</v>
      </c>
      <c r="G55" s="19">
        <v>0</v>
      </c>
      <c r="H55" s="20">
        <v>0</v>
      </c>
      <c r="I55" s="13">
        <f t="shared" si="1"/>
        <v>0</v>
      </c>
      <c r="J55" s="58">
        <f t="shared" si="6"/>
        <v>19</v>
      </c>
      <c r="K55" s="59">
        <f t="shared" si="7"/>
        <v>19</v>
      </c>
      <c r="L55" s="13">
        <f t="shared" si="4"/>
        <v>0</v>
      </c>
      <c r="O55" s="392" t="str">
        <f t="shared" si="5"/>
        <v>親愛産婦人科急性期</v>
      </c>
    </row>
    <row r="56" spans="1:15" x14ac:dyDescent="0.15">
      <c r="A56" s="25" t="s">
        <v>417</v>
      </c>
      <c r="B56" s="25" t="s">
        <v>938</v>
      </c>
      <c r="C56" s="25" t="s">
        <v>367</v>
      </c>
      <c r="D56" s="11">
        <v>4</v>
      </c>
      <c r="E56" s="12">
        <v>1</v>
      </c>
      <c r="F56" s="13">
        <f t="shared" si="0"/>
        <v>3</v>
      </c>
      <c r="G56" s="19">
        <v>0</v>
      </c>
      <c r="H56" s="20">
        <v>0</v>
      </c>
      <c r="I56" s="13">
        <f t="shared" si="1"/>
        <v>0</v>
      </c>
      <c r="J56" s="58">
        <f t="shared" si="6"/>
        <v>4</v>
      </c>
      <c r="K56" s="59">
        <f t="shared" si="7"/>
        <v>1</v>
      </c>
      <c r="L56" s="13">
        <f t="shared" si="4"/>
        <v>3</v>
      </c>
      <c r="O56" s="392" t="str">
        <f t="shared" si="5"/>
        <v>いたがき総合診療クリニック急性期</v>
      </c>
    </row>
    <row r="57" spans="1:15" s="223" customFormat="1" x14ac:dyDescent="0.15">
      <c r="A57" s="25" t="s">
        <v>397</v>
      </c>
      <c r="B57" s="25" t="s">
        <v>326</v>
      </c>
      <c r="C57" s="25" t="s">
        <v>56</v>
      </c>
      <c r="D57" s="11">
        <v>80</v>
      </c>
      <c r="E57" s="12">
        <v>78</v>
      </c>
      <c r="F57" s="13">
        <f t="shared" si="0"/>
        <v>2</v>
      </c>
      <c r="G57" s="19">
        <v>0</v>
      </c>
      <c r="H57" s="20">
        <v>0</v>
      </c>
      <c r="I57" s="13">
        <f t="shared" si="1"/>
        <v>0</v>
      </c>
      <c r="J57" s="58">
        <f t="shared" si="6"/>
        <v>80</v>
      </c>
      <c r="K57" s="59">
        <f t="shared" si="7"/>
        <v>78</v>
      </c>
      <c r="L57" s="13">
        <f t="shared" si="4"/>
        <v>2</v>
      </c>
      <c r="O57" s="392" t="str">
        <f t="shared" si="5"/>
        <v>たつの市民病院回復期</v>
      </c>
    </row>
    <row r="58" spans="1:15" s="223" customFormat="1" x14ac:dyDescent="0.15">
      <c r="A58" s="25" t="s">
        <v>400</v>
      </c>
      <c r="B58" s="25" t="s">
        <v>23</v>
      </c>
      <c r="C58" s="25" t="s">
        <v>56</v>
      </c>
      <c r="D58" s="11">
        <v>50</v>
      </c>
      <c r="E58" s="12">
        <v>49</v>
      </c>
      <c r="F58" s="13">
        <f t="shared" si="0"/>
        <v>1</v>
      </c>
      <c r="G58" s="19">
        <v>0</v>
      </c>
      <c r="H58" s="20">
        <v>0</v>
      </c>
      <c r="I58" s="13">
        <f t="shared" si="1"/>
        <v>0</v>
      </c>
      <c r="J58" s="58">
        <f t="shared" si="6"/>
        <v>50</v>
      </c>
      <c r="K58" s="59">
        <f t="shared" si="7"/>
        <v>49</v>
      </c>
      <c r="L58" s="13">
        <f t="shared" si="4"/>
        <v>1</v>
      </c>
      <c r="O58" s="392" t="str">
        <f t="shared" si="5"/>
        <v>兵庫県立リハビリテーション西播磨病院回復期</v>
      </c>
    </row>
    <row r="59" spans="1:15" s="223" customFormat="1" x14ac:dyDescent="0.15">
      <c r="A59" s="25" t="s">
        <v>401</v>
      </c>
      <c r="B59" s="25" t="s">
        <v>24</v>
      </c>
      <c r="C59" s="25" t="s">
        <v>56</v>
      </c>
      <c r="D59" s="11">
        <v>104</v>
      </c>
      <c r="E59" s="12">
        <v>54</v>
      </c>
      <c r="F59" s="13">
        <f t="shared" si="0"/>
        <v>50</v>
      </c>
      <c r="G59" s="19">
        <v>0</v>
      </c>
      <c r="H59" s="20">
        <v>0</v>
      </c>
      <c r="I59" s="13">
        <f t="shared" si="1"/>
        <v>0</v>
      </c>
      <c r="J59" s="58">
        <f t="shared" si="6"/>
        <v>104</v>
      </c>
      <c r="K59" s="59">
        <f t="shared" si="7"/>
        <v>54</v>
      </c>
      <c r="L59" s="13">
        <f t="shared" si="4"/>
        <v>50</v>
      </c>
      <c r="O59" s="392" t="str">
        <f t="shared" si="5"/>
        <v>公立宍粟総合病院回復期</v>
      </c>
    </row>
    <row r="60" spans="1:15" s="223" customFormat="1" x14ac:dyDescent="0.15">
      <c r="A60" s="25" t="s">
        <v>403</v>
      </c>
      <c r="B60" s="25" t="s">
        <v>404</v>
      </c>
      <c r="C60" s="25" t="s">
        <v>56</v>
      </c>
      <c r="D60" s="11">
        <v>60</v>
      </c>
      <c r="E60" s="12">
        <v>59</v>
      </c>
      <c r="F60" s="13">
        <f t="shared" si="0"/>
        <v>1</v>
      </c>
      <c r="G60" s="19">
        <v>0</v>
      </c>
      <c r="H60" s="20">
        <v>0</v>
      </c>
      <c r="I60" s="13">
        <f t="shared" si="1"/>
        <v>0</v>
      </c>
      <c r="J60" s="58">
        <f t="shared" si="6"/>
        <v>60</v>
      </c>
      <c r="K60" s="59">
        <f t="shared" si="7"/>
        <v>59</v>
      </c>
      <c r="L60" s="13">
        <f t="shared" si="4"/>
        <v>1</v>
      </c>
      <c r="O60" s="392" t="str">
        <f t="shared" si="5"/>
        <v>医療法人伯鳳会 赤穂中央病院回復期</v>
      </c>
    </row>
    <row r="61" spans="1:15" s="223" customFormat="1" x14ac:dyDescent="0.15">
      <c r="A61" s="25" t="s">
        <v>405</v>
      </c>
      <c r="B61" s="25" t="s">
        <v>26</v>
      </c>
      <c r="C61" s="25" t="s">
        <v>56</v>
      </c>
      <c r="D61" s="11">
        <v>59</v>
      </c>
      <c r="E61" s="12">
        <v>56</v>
      </c>
      <c r="F61" s="13">
        <f t="shared" si="0"/>
        <v>3</v>
      </c>
      <c r="G61" s="19">
        <v>0</v>
      </c>
      <c r="H61" s="20">
        <v>0</v>
      </c>
      <c r="I61" s="13">
        <f t="shared" si="1"/>
        <v>0</v>
      </c>
      <c r="J61" s="58">
        <f t="shared" si="6"/>
        <v>59</v>
      </c>
      <c r="K61" s="59">
        <f t="shared" si="7"/>
        <v>56</v>
      </c>
      <c r="L61" s="13">
        <f t="shared" si="4"/>
        <v>3</v>
      </c>
      <c r="O61" s="392" t="str">
        <f t="shared" si="5"/>
        <v>赤穂市民病院回復期</v>
      </c>
    </row>
    <row r="62" spans="1:15" s="223" customFormat="1" x14ac:dyDescent="0.15">
      <c r="A62" s="25" t="s">
        <v>406</v>
      </c>
      <c r="B62" s="25" t="s">
        <v>407</v>
      </c>
      <c r="C62" s="25" t="s">
        <v>56</v>
      </c>
      <c r="D62" s="11">
        <v>95</v>
      </c>
      <c r="E62" s="12">
        <v>88</v>
      </c>
      <c r="F62" s="13">
        <f t="shared" si="0"/>
        <v>7</v>
      </c>
      <c r="G62" s="19">
        <v>0</v>
      </c>
      <c r="H62" s="20">
        <v>0</v>
      </c>
      <c r="I62" s="13">
        <f t="shared" si="1"/>
        <v>0</v>
      </c>
      <c r="J62" s="58">
        <f t="shared" si="6"/>
        <v>95</v>
      </c>
      <c r="K62" s="59">
        <f t="shared" si="7"/>
        <v>88</v>
      </c>
      <c r="L62" s="13">
        <f t="shared" si="4"/>
        <v>7</v>
      </c>
      <c r="O62" s="392" t="str">
        <f t="shared" si="5"/>
        <v>医療法人社団天馬会 半田中央病院回復期</v>
      </c>
    </row>
    <row r="63" spans="1:15" s="223" customFormat="1" x14ac:dyDescent="0.15">
      <c r="A63" s="25" t="s">
        <v>408</v>
      </c>
      <c r="B63" s="25" t="s">
        <v>27</v>
      </c>
      <c r="C63" s="25" t="s">
        <v>56</v>
      </c>
      <c r="D63" s="11">
        <v>28</v>
      </c>
      <c r="E63" s="12">
        <v>28</v>
      </c>
      <c r="F63" s="13">
        <f t="shared" si="0"/>
        <v>0</v>
      </c>
      <c r="G63" s="19">
        <v>0</v>
      </c>
      <c r="H63" s="20">
        <v>0</v>
      </c>
      <c r="I63" s="13">
        <f t="shared" si="1"/>
        <v>0</v>
      </c>
      <c r="J63" s="58">
        <f t="shared" si="6"/>
        <v>28</v>
      </c>
      <c r="K63" s="59">
        <f t="shared" si="7"/>
        <v>28</v>
      </c>
      <c r="L63" s="13">
        <f t="shared" si="4"/>
        <v>0</v>
      </c>
      <c r="O63" s="392" t="str">
        <f t="shared" si="5"/>
        <v>ＩＨＩ播磨病院回復期</v>
      </c>
    </row>
    <row r="64" spans="1:15" s="223" customFormat="1" x14ac:dyDescent="0.15">
      <c r="A64" s="25" t="s">
        <v>409</v>
      </c>
      <c r="B64" s="25" t="s">
        <v>28</v>
      </c>
      <c r="C64" s="25" t="s">
        <v>56</v>
      </c>
      <c r="D64" s="11">
        <v>55</v>
      </c>
      <c r="E64" s="12">
        <v>35</v>
      </c>
      <c r="F64" s="13">
        <f t="shared" si="0"/>
        <v>20</v>
      </c>
      <c r="G64" s="19">
        <v>0</v>
      </c>
      <c r="H64" s="20">
        <v>0</v>
      </c>
      <c r="I64" s="13">
        <f t="shared" si="1"/>
        <v>0</v>
      </c>
      <c r="J64" s="58">
        <f t="shared" si="6"/>
        <v>55</v>
      </c>
      <c r="K64" s="59">
        <f t="shared" si="7"/>
        <v>35</v>
      </c>
      <c r="L64" s="13">
        <f t="shared" si="4"/>
        <v>20</v>
      </c>
      <c r="O64" s="392" t="str">
        <f t="shared" si="5"/>
        <v>相生市民病院回復期</v>
      </c>
    </row>
    <row r="65" spans="1:15" s="223" customFormat="1" x14ac:dyDescent="0.15">
      <c r="A65" s="25" t="s">
        <v>410</v>
      </c>
      <c r="B65" s="25" t="s">
        <v>29</v>
      </c>
      <c r="C65" s="25" t="s">
        <v>56</v>
      </c>
      <c r="D65" s="11">
        <v>20</v>
      </c>
      <c r="E65" s="12">
        <v>20</v>
      </c>
      <c r="F65" s="13">
        <f t="shared" si="0"/>
        <v>0</v>
      </c>
      <c r="G65" s="19">
        <v>0</v>
      </c>
      <c r="H65" s="20">
        <v>0</v>
      </c>
      <c r="I65" s="13">
        <f t="shared" si="1"/>
        <v>0</v>
      </c>
      <c r="J65" s="58">
        <f t="shared" si="6"/>
        <v>20</v>
      </c>
      <c r="K65" s="59">
        <f t="shared" si="7"/>
        <v>20</v>
      </c>
      <c r="L65" s="13">
        <f t="shared" si="4"/>
        <v>0</v>
      </c>
      <c r="O65" s="392" t="str">
        <f t="shared" si="5"/>
        <v>魚橋病院回復期</v>
      </c>
    </row>
    <row r="66" spans="1:15" s="223" customFormat="1" x14ac:dyDescent="0.15">
      <c r="A66" s="25" t="s">
        <v>418</v>
      </c>
      <c r="B66" s="25" t="s">
        <v>30</v>
      </c>
      <c r="C66" s="25" t="s">
        <v>56</v>
      </c>
      <c r="D66" s="11">
        <v>50</v>
      </c>
      <c r="E66" s="12">
        <v>49</v>
      </c>
      <c r="F66" s="13">
        <f t="shared" si="0"/>
        <v>1</v>
      </c>
      <c r="G66" s="19">
        <v>0</v>
      </c>
      <c r="H66" s="20">
        <v>0</v>
      </c>
      <c r="I66" s="13">
        <f t="shared" si="1"/>
        <v>0</v>
      </c>
      <c r="J66" s="58">
        <f t="shared" si="6"/>
        <v>50</v>
      </c>
      <c r="K66" s="59">
        <f t="shared" si="7"/>
        <v>49</v>
      </c>
      <c r="L66" s="13">
        <f t="shared" si="4"/>
        <v>1</v>
      </c>
      <c r="O66" s="392" t="str">
        <f t="shared" si="5"/>
        <v>公立神崎総合病院回復期</v>
      </c>
    </row>
    <row r="67" spans="1:15" x14ac:dyDescent="0.15">
      <c r="A67" s="25" t="s">
        <v>423</v>
      </c>
      <c r="B67" s="25" t="s">
        <v>334</v>
      </c>
      <c r="C67" s="25" t="s">
        <v>56</v>
      </c>
      <c r="D67" s="11">
        <v>33</v>
      </c>
      <c r="E67" s="12">
        <v>33</v>
      </c>
      <c r="F67" s="13">
        <f t="shared" ref="F67:F119" si="8">D67-E67</f>
        <v>0</v>
      </c>
      <c r="G67" s="19">
        <v>0</v>
      </c>
      <c r="H67" s="20">
        <v>0</v>
      </c>
      <c r="I67" s="13">
        <f t="shared" ref="I67:I119" si="9">G67-H67</f>
        <v>0</v>
      </c>
      <c r="J67" s="58">
        <f t="shared" ref="J67:J98" si="10">D67+G67</f>
        <v>33</v>
      </c>
      <c r="K67" s="59">
        <f t="shared" ref="K67:K98" si="11">E67+H67</f>
        <v>33</v>
      </c>
      <c r="L67" s="13">
        <f t="shared" ref="L67:L119" si="12">J67-K67</f>
        <v>0</v>
      </c>
      <c r="O67" s="392" t="str">
        <f t="shared" si="5"/>
        <v>医療法人ひまわり会八家病院回復期</v>
      </c>
    </row>
    <row r="68" spans="1:15" x14ac:dyDescent="0.15">
      <c r="A68" s="25" t="s">
        <v>424</v>
      </c>
      <c r="B68" s="25" t="s">
        <v>327</v>
      </c>
      <c r="C68" s="25" t="s">
        <v>56</v>
      </c>
      <c r="D68" s="11">
        <v>0</v>
      </c>
      <c r="E68" s="12">
        <v>0</v>
      </c>
      <c r="F68" s="13">
        <f t="shared" si="8"/>
        <v>0</v>
      </c>
      <c r="G68" s="19">
        <v>117</v>
      </c>
      <c r="H68" s="20">
        <v>114</v>
      </c>
      <c r="I68" s="13">
        <f t="shared" si="9"/>
        <v>3</v>
      </c>
      <c r="J68" s="58">
        <f t="shared" si="10"/>
        <v>117</v>
      </c>
      <c r="K68" s="59">
        <f t="shared" si="11"/>
        <v>114</v>
      </c>
      <c r="L68" s="13">
        <f t="shared" si="12"/>
        <v>3</v>
      </c>
      <c r="O68" s="392" t="str">
        <f t="shared" ref="O68:O119" si="13">B68&amp;C68</f>
        <v>医療法人仁寿会石川病院回復期</v>
      </c>
    </row>
    <row r="69" spans="1:15" x14ac:dyDescent="0.15">
      <c r="A69" s="25" t="s">
        <v>425</v>
      </c>
      <c r="B69" s="25" t="s">
        <v>323</v>
      </c>
      <c r="C69" s="25" t="s">
        <v>56</v>
      </c>
      <c r="D69" s="11">
        <v>90</v>
      </c>
      <c r="E69" s="12">
        <v>88</v>
      </c>
      <c r="F69" s="13">
        <f t="shared" si="8"/>
        <v>2</v>
      </c>
      <c r="G69" s="19">
        <v>0</v>
      </c>
      <c r="H69" s="20">
        <v>0</v>
      </c>
      <c r="I69" s="13">
        <f t="shared" si="9"/>
        <v>0</v>
      </c>
      <c r="J69" s="58">
        <f t="shared" si="10"/>
        <v>90</v>
      </c>
      <c r="K69" s="59">
        <f t="shared" si="11"/>
        <v>88</v>
      </c>
      <c r="L69" s="13">
        <f t="shared" si="12"/>
        <v>2</v>
      </c>
      <c r="O69" s="392" t="str">
        <f t="shared" si="13"/>
        <v>医療法人公仁会姫路中央病院回復期</v>
      </c>
    </row>
    <row r="70" spans="1:15" x14ac:dyDescent="0.15">
      <c r="A70" s="25" t="s">
        <v>427</v>
      </c>
      <c r="B70" s="25" t="s">
        <v>33</v>
      </c>
      <c r="C70" s="25" t="s">
        <v>56</v>
      </c>
      <c r="D70" s="11">
        <v>50</v>
      </c>
      <c r="E70" s="12">
        <v>46</v>
      </c>
      <c r="F70" s="13">
        <f t="shared" si="8"/>
        <v>4</v>
      </c>
      <c r="G70" s="19">
        <v>0</v>
      </c>
      <c r="H70" s="20">
        <v>0</v>
      </c>
      <c r="I70" s="13">
        <f t="shared" si="9"/>
        <v>0</v>
      </c>
      <c r="J70" s="58">
        <f t="shared" si="10"/>
        <v>50</v>
      </c>
      <c r="K70" s="59">
        <f t="shared" si="11"/>
        <v>46</v>
      </c>
      <c r="L70" s="13">
        <f t="shared" si="12"/>
        <v>4</v>
      </c>
      <c r="O70" s="392" t="str">
        <f t="shared" si="13"/>
        <v>井野病院回復期</v>
      </c>
    </row>
    <row r="71" spans="1:15" x14ac:dyDescent="0.15">
      <c r="A71" s="25" t="s">
        <v>428</v>
      </c>
      <c r="B71" s="25" t="s">
        <v>34</v>
      </c>
      <c r="C71" s="25" t="s">
        <v>56</v>
      </c>
      <c r="D71" s="11">
        <v>43</v>
      </c>
      <c r="E71" s="12">
        <v>41</v>
      </c>
      <c r="F71" s="13">
        <f t="shared" si="8"/>
        <v>2</v>
      </c>
      <c r="G71" s="19">
        <v>0</v>
      </c>
      <c r="H71" s="20">
        <v>0</v>
      </c>
      <c r="I71" s="13">
        <f t="shared" si="9"/>
        <v>0</v>
      </c>
      <c r="J71" s="58">
        <f t="shared" si="10"/>
        <v>43</v>
      </c>
      <c r="K71" s="59">
        <f t="shared" si="11"/>
        <v>41</v>
      </c>
      <c r="L71" s="13">
        <f t="shared" si="12"/>
        <v>2</v>
      </c>
      <c r="O71" s="392" t="str">
        <f t="shared" si="13"/>
        <v>神野病院回復期</v>
      </c>
    </row>
    <row r="72" spans="1:15" x14ac:dyDescent="0.15">
      <c r="A72" s="25" t="s">
        <v>429</v>
      </c>
      <c r="B72" s="25" t="s">
        <v>35</v>
      </c>
      <c r="C72" s="25" t="s">
        <v>56</v>
      </c>
      <c r="D72" s="11">
        <v>21</v>
      </c>
      <c r="E72" s="12">
        <v>21</v>
      </c>
      <c r="F72" s="13">
        <f t="shared" si="8"/>
        <v>0</v>
      </c>
      <c r="G72" s="19">
        <v>0</v>
      </c>
      <c r="H72" s="20">
        <v>0</v>
      </c>
      <c r="I72" s="13">
        <f t="shared" si="9"/>
        <v>0</v>
      </c>
      <c r="J72" s="58">
        <f t="shared" si="10"/>
        <v>21</v>
      </c>
      <c r="K72" s="59">
        <f t="shared" si="11"/>
        <v>21</v>
      </c>
      <c r="L72" s="13">
        <f t="shared" si="12"/>
        <v>0</v>
      </c>
      <c r="O72" s="392" t="str">
        <f t="shared" si="13"/>
        <v>独立行政法人国立病院機構姫路医療センター回復期</v>
      </c>
    </row>
    <row r="73" spans="1:15" x14ac:dyDescent="0.15">
      <c r="A73" s="25" t="s">
        <v>941</v>
      </c>
      <c r="B73" s="25" t="s">
        <v>942</v>
      </c>
      <c r="C73" s="25" t="s">
        <v>56</v>
      </c>
      <c r="D73" s="11">
        <v>88</v>
      </c>
      <c r="E73" s="12">
        <v>83</v>
      </c>
      <c r="F73" s="13">
        <f t="shared" si="8"/>
        <v>5</v>
      </c>
      <c r="G73" s="19">
        <v>0</v>
      </c>
      <c r="H73" s="20">
        <v>0</v>
      </c>
      <c r="I73" s="13">
        <f t="shared" si="9"/>
        <v>0</v>
      </c>
      <c r="J73" s="58">
        <f t="shared" si="10"/>
        <v>88</v>
      </c>
      <c r="K73" s="59">
        <f t="shared" si="11"/>
        <v>83</v>
      </c>
      <c r="L73" s="13">
        <f t="shared" si="12"/>
        <v>5</v>
      </c>
      <c r="O73" s="392" t="str">
        <f t="shared" si="13"/>
        <v>姫路聖マリア病院回復期</v>
      </c>
    </row>
    <row r="74" spans="1:15" x14ac:dyDescent="0.15">
      <c r="A74" s="25" t="s">
        <v>432</v>
      </c>
      <c r="B74" s="25" t="s">
        <v>36</v>
      </c>
      <c r="C74" s="25" t="s">
        <v>56</v>
      </c>
      <c r="D74" s="11">
        <v>27</v>
      </c>
      <c r="E74" s="12">
        <v>27</v>
      </c>
      <c r="F74" s="13">
        <f t="shared" si="8"/>
        <v>0</v>
      </c>
      <c r="G74" s="322">
        <v>0</v>
      </c>
      <c r="H74" s="323">
        <v>0</v>
      </c>
      <c r="I74" s="13">
        <f t="shared" si="9"/>
        <v>0</v>
      </c>
      <c r="J74" s="58">
        <f t="shared" si="10"/>
        <v>27</v>
      </c>
      <c r="K74" s="59">
        <f t="shared" si="11"/>
        <v>27</v>
      </c>
      <c r="L74" s="13">
        <f t="shared" si="12"/>
        <v>0</v>
      </c>
      <c r="O74" s="392" t="str">
        <f t="shared" si="13"/>
        <v>木下病院回復期</v>
      </c>
    </row>
    <row r="75" spans="1:15" x14ac:dyDescent="0.15">
      <c r="A75" s="25" t="s">
        <v>433</v>
      </c>
      <c r="B75" s="25" t="s">
        <v>37</v>
      </c>
      <c r="C75" s="25" t="s">
        <v>56</v>
      </c>
      <c r="D75" s="11">
        <v>56</v>
      </c>
      <c r="E75" s="12">
        <v>40</v>
      </c>
      <c r="F75" s="13">
        <f t="shared" si="8"/>
        <v>16</v>
      </c>
      <c r="G75" s="19">
        <v>0</v>
      </c>
      <c r="H75" s="20">
        <v>0</v>
      </c>
      <c r="I75" s="13">
        <f t="shared" si="9"/>
        <v>0</v>
      </c>
      <c r="J75" s="58">
        <f t="shared" si="10"/>
        <v>56</v>
      </c>
      <c r="K75" s="59">
        <f t="shared" si="11"/>
        <v>40</v>
      </c>
      <c r="L75" s="13">
        <f t="shared" si="12"/>
        <v>16</v>
      </c>
      <c r="O75" s="392" t="str">
        <f t="shared" si="13"/>
        <v>姫路医療生活協同組合共立病院回復期</v>
      </c>
    </row>
    <row r="76" spans="1:15" x14ac:dyDescent="0.15">
      <c r="A76" s="25" t="s">
        <v>435</v>
      </c>
      <c r="B76" s="25" t="s">
        <v>436</v>
      </c>
      <c r="C76" s="25" t="s">
        <v>56</v>
      </c>
      <c r="D76" s="11">
        <v>40</v>
      </c>
      <c r="E76" s="12">
        <v>40</v>
      </c>
      <c r="F76" s="13">
        <f t="shared" si="8"/>
        <v>0</v>
      </c>
      <c r="G76" s="19">
        <v>0</v>
      </c>
      <c r="H76" s="20">
        <v>0</v>
      </c>
      <c r="I76" s="13">
        <f t="shared" si="9"/>
        <v>0</v>
      </c>
      <c r="J76" s="58">
        <f t="shared" si="10"/>
        <v>40</v>
      </c>
      <c r="K76" s="59">
        <f t="shared" si="11"/>
        <v>40</v>
      </c>
      <c r="L76" s="13">
        <f t="shared" si="12"/>
        <v>0</v>
      </c>
      <c r="O76" s="392" t="str">
        <f t="shared" si="13"/>
        <v>社会医療法人三栄会 ツカザキ病院回復期</v>
      </c>
    </row>
    <row r="77" spans="1:15" x14ac:dyDescent="0.15">
      <c r="A77" s="25" t="s">
        <v>437</v>
      </c>
      <c r="B77" s="25" t="s">
        <v>438</v>
      </c>
      <c r="C77" s="25" t="s">
        <v>56</v>
      </c>
      <c r="D77" s="11">
        <v>0</v>
      </c>
      <c r="E77" s="12">
        <v>0</v>
      </c>
      <c r="F77" s="13">
        <f t="shared" si="8"/>
        <v>0</v>
      </c>
      <c r="G77" s="19">
        <v>50</v>
      </c>
      <c r="H77" s="20">
        <v>50</v>
      </c>
      <c r="I77" s="13">
        <f t="shared" si="9"/>
        <v>0</v>
      </c>
      <c r="J77" s="58">
        <f t="shared" si="10"/>
        <v>50</v>
      </c>
      <c r="K77" s="59">
        <f t="shared" si="11"/>
        <v>50</v>
      </c>
      <c r="L77" s="13">
        <f t="shared" si="12"/>
        <v>0</v>
      </c>
      <c r="O77" s="392" t="str">
        <f t="shared" si="13"/>
        <v>社会医療法人松藤会 入江病院回復期</v>
      </c>
    </row>
    <row r="78" spans="1:15" x14ac:dyDescent="0.15">
      <c r="A78" s="25" t="s">
        <v>439</v>
      </c>
      <c r="B78" s="25" t="s">
        <v>440</v>
      </c>
      <c r="C78" s="25" t="s">
        <v>56</v>
      </c>
      <c r="D78" s="11">
        <v>55</v>
      </c>
      <c r="E78" s="12">
        <v>50</v>
      </c>
      <c r="F78" s="13">
        <f t="shared" si="8"/>
        <v>5</v>
      </c>
      <c r="G78" s="19">
        <v>0</v>
      </c>
      <c r="H78" s="20">
        <v>0</v>
      </c>
      <c r="I78" s="13">
        <f t="shared" si="9"/>
        <v>0</v>
      </c>
      <c r="J78" s="58">
        <f t="shared" si="10"/>
        <v>55</v>
      </c>
      <c r="K78" s="59">
        <f t="shared" si="11"/>
        <v>50</v>
      </c>
      <c r="L78" s="13">
        <f t="shared" si="12"/>
        <v>5</v>
      </c>
      <c r="O78" s="392" t="str">
        <f t="shared" si="13"/>
        <v>医療法人芙翔会 姫路愛和病院回復期</v>
      </c>
    </row>
    <row r="79" spans="1:15" x14ac:dyDescent="0.15">
      <c r="A79" s="25" t="s">
        <v>441</v>
      </c>
      <c r="B79" s="25" t="s">
        <v>442</v>
      </c>
      <c r="C79" s="25" t="s">
        <v>56</v>
      </c>
      <c r="D79" s="11">
        <v>39</v>
      </c>
      <c r="E79" s="12">
        <v>36</v>
      </c>
      <c r="F79" s="13">
        <f t="shared" si="8"/>
        <v>3</v>
      </c>
      <c r="G79" s="19">
        <v>0</v>
      </c>
      <c r="H79" s="20">
        <v>0</v>
      </c>
      <c r="I79" s="13">
        <f t="shared" si="9"/>
        <v>0</v>
      </c>
      <c r="J79" s="58">
        <f t="shared" si="10"/>
        <v>39</v>
      </c>
      <c r="K79" s="59">
        <f t="shared" si="11"/>
        <v>36</v>
      </c>
      <c r="L79" s="13">
        <f t="shared" si="12"/>
        <v>3</v>
      </c>
      <c r="O79" s="392" t="str">
        <f t="shared" si="13"/>
        <v>医療法人社団みどりの会 酒井病院回復期</v>
      </c>
    </row>
    <row r="80" spans="1:15" x14ac:dyDescent="0.15">
      <c r="A80" s="25" t="s">
        <v>445</v>
      </c>
      <c r="B80" s="25" t="s">
        <v>335</v>
      </c>
      <c r="C80" s="25" t="s">
        <v>56</v>
      </c>
      <c r="D80" s="11">
        <v>0</v>
      </c>
      <c r="E80" s="12">
        <v>0</v>
      </c>
      <c r="F80" s="13">
        <f t="shared" si="8"/>
        <v>0</v>
      </c>
      <c r="G80" s="19">
        <v>46</v>
      </c>
      <c r="H80" s="20">
        <v>46</v>
      </c>
      <c r="I80" s="13">
        <f t="shared" si="9"/>
        <v>0</v>
      </c>
      <c r="J80" s="58">
        <f t="shared" si="10"/>
        <v>46</v>
      </c>
      <c r="K80" s="59">
        <f t="shared" si="11"/>
        <v>46</v>
      </c>
      <c r="L80" s="13">
        <f t="shared" si="12"/>
        <v>0</v>
      </c>
      <c r="O80" s="392" t="str">
        <f t="shared" si="13"/>
        <v>医療法人財団清良会書写病院回復期</v>
      </c>
    </row>
    <row r="81" spans="1:15" x14ac:dyDescent="0.15">
      <c r="A81" s="25" t="s">
        <v>945</v>
      </c>
      <c r="B81" s="25" t="s">
        <v>946</v>
      </c>
      <c r="C81" s="25" t="s">
        <v>56</v>
      </c>
      <c r="D81" s="11">
        <v>0</v>
      </c>
      <c r="E81" s="12">
        <v>0</v>
      </c>
      <c r="F81" s="13">
        <f t="shared" si="8"/>
        <v>0</v>
      </c>
      <c r="G81" s="19">
        <v>60</v>
      </c>
      <c r="H81" s="20">
        <v>60</v>
      </c>
      <c r="I81" s="13">
        <f t="shared" si="9"/>
        <v>0</v>
      </c>
      <c r="J81" s="58">
        <f t="shared" si="10"/>
        <v>60</v>
      </c>
      <c r="K81" s="59">
        <f t="shared" si="11"/>
        <v>60</v>
      </c>
      <c r="L81" s="13">
        <f t="shared" si="12"/>
        <v>0</v>
      </c>
      <c r="O81" s="392" t="str">
        <f t="shared" si="13"/>
        <v>石橋内科広畑センチュリー病院回復期</v>
      </c>
    </row>
    <row r="82" spans="1:15" x14ac:dyDescent="0.15">
      <c r="A82" s="25" t="s">
        <v>868</v>
      </c>
      <c r="B82" s="25" t="s">
        <v>869</v>
      </c>
      <c r="C82" s="25" t="s">
        <v>56</v>
      </c>
      <c r="D82" s="11">
        <v>51</v>
      </c>
      <c r="E82" s="12">
        <v>51</v>
      </c>
      <c r="F82" s="13">
        <f t="shared" si="8"/>
        <v>0</v>
      </c>
      <c r="G82" s="19">
        <v>0</v>
      </c>
      <c r="H82" s="20">
        <v>0</v>
      </c>
      <c r="I82" s="13">
        <f t="shared" si="9"/>
        <v>0</v>
      </c>
      <c r="J82" s="58">
        <f t="shared" si="10"/>
        <v>51</v>
      </c>
      <c r="K82" s="59">
        <f t="shared" si="11"/>
        <v>51</v>
      </c>
      <c r="L82" s="13">
        <f t="shared" si="12"/>
        <v>0</v>
      </c>
      <c r="O82" s="392" t="str">
        <f t="shared" si="13"/>
        <v>医療法人五葉会城南病院回復期</v>
      </c>
    </row>
    <row r="83" spans="1:15" x14ac:dyDescent="0.15">
      <c r="A83" s="25" t="s">
        <v>947</v>
      </c>
      <c r="B83" s="25" t="s">
        <v>948</v>
      </c>
      <c r="C83" s="25" t="s">
        <v>56</v>
      </c>
      <c r="D83" s="11">
        <v>130</v>
      </c>
      <c r="E83" s="12">
        <v>112</v>
      </c>
      <c r="F83" s="13">
        <f t="shared" si="8"/>
        <v>18</v>
      </c>
      <c r="G83" s="19">
        <v>0</v>
      </c>
      <c r="H83" s="20">
        <v>0</v>
      </c>
      <c r="I83" s="13">
        <f t="shared" si="9"/>
        <v>0</v>
      </c>
      <c r="J83" s="58">
        <f t="shared" si="10"/>
        <v>130</v>
      </c>
      <c r="K83" s="59">
        <f t="shared" si="11"/>
        <v>112</v>
      </c>
      <c r="L83" s="13">
        <f t="shared" si="12"/>
        <v>18</v>
      </c>
      <c r="O83" s="392" t="str">
        <f t="shared" si="13"/>
        <v>社会医療法人三栄会三栄会広畑病院回復期</v>
      </c>
    </row>
    <row r="84" spans="1:15" x14ac:dyDescent="0.15">
      <c r="A84" s="25" t="s">
        <v>413</v>
      </c>
      <c r="B84" s="25" t="s">
        <v>336</v>
      </c>
      <c r="C84" s="25" t="s">
        <v>56</v>
      </c>
      <c r="D84" s="11">
        <v>11</v>
      </c>
      <c r="E84" s="12">
        <v>11</v>
      </c>
      <c r="F84" s="13">
        <f t="shared" si="8"/>
        <v>0</v>
      </c>
      <c r="G84" s="19">
        <v>8</v>
      </c>
      <c r="H84" s="20">
        <v>8</v>
      </c>
      <c r="I84" s="13">
        <f t="shared" si="9"/>
        <v>0</v>
      </c>
      <c r="J84" s="58">
        <f t="shared" si="10"/>
        <v>19</v>
      </c>
      <c r="K84" s="59">
        <f t="shared" si="11"/>
        <v>19</v>
      </c>
      <c r="L84" s="13">
        <f t="shared" si="12"/>
        <v>0</v>
      </c>
      <c r="O84" s="392" t="str">
        <f t="shared" si="13"/>
        <v>西はりまクリニック回復期</v>
      </c>
    </row>
    <row r="85" spans="1:15" x14ac:dyDescent="0.15">
      <c r="A85" s="25" t="s">
        <v>414</v>
      </c>
      <c r="B85" s="25" t="s">
        <v>337</v>
      </c>
      <c r="C85" s="25" t="s">
        <v>56</v>
      </c>
      <c r="D85" s="11">
        <v>17</v>
      </c>
      <c r="E85" s="12">
        <v>17</v>
      </c>
      <c r="F85" s="13">
        <f t="shared" si="8"/>
        <v>0</v>
      </c>
      <c r="G85" s="19">
        <v>0</v>
      </c>
      <c r="H85" s="20">
        <v>0</v>
      </c>
      <c r="I85" s="13">
        <f t="shared" si="9"/>
        <v>0</v>
      </c>
      <c r="J85" s="58">
        <f t="shared" si="10"/>
        <v>17</v>
      </c>
      <c r="K85" s="59">
        <f t="shared" si="11"/>
        <v>17</v>
      </c>
      <c r="L85" s="13">
        <f t="shared" si="12"/>
        <v>0</v>
      </c>
      <c r="O85" s="392" t="str">
        <f t="shared" si="13"/>
        <v>ウスキ医院回復期</v>
      </c>
    </row>
    <row r="86" spans="1:15" x14ac:dyDescent="0.15">
      <c r="A86" s="26" t="s">
        <v>949</v>
      </c>
      <c r="B86" s="26" t="s">
        <v>950</v>
      </c>
      <c r="C86" s="26" t="s">
        <v>56</v>
      </c>
      <c r="D86" s="14">
        <v>13</v>
      </c>
      <c r="E86" s="15">
        <v>13</v>
      </c>
      <c r="F86" s="16">
        <f t="shared" si="8"/>
        <v>0</v>
      </c>
      <c r="G86" s="21">
        <v>0</v>
      </c>
      <c r="H86" s="22">
        <v>0</v>
      </c>
      <c r="I86" s="16">
        <f t="shared" si="9"/>
        <v>0</v>
      </c>
      <c r="J86" s="60">
        <f t="shared" si="10"/>
        <v>13</v>
      </c>
      <c r="K86" s="61">
        <f t="shared" si="11"/>
        <v>13</v>
      </c>
      <c r="L86" s="16">
        <f t="shared" si="12"/>
        <v>0</v>
      </c>
      <c r="O86" s="392" t="str">
        <f t="shared" si="13"/>
        <v>日並内科・外科医院回復期</v>
      </c>
    </row>
    <row r="87" spans="1:15" x14ac:dyDescent="0.15">
      <c r="A87" s="24" t="s">
        <v>388</v>
      </c>
      <c r="B87" s="24" t="s">
        <v>20</v>
      </c>
      <c r="C87" s="24" t="s">
        <v>366</v>
      </c>
      <c r="D87" s="8">
        <v>0</v>
      </c>
      <c r="E87" s="9">
        <v>0</v>
      </c>
      <c r="F87" s="10">
        <f t="shared" si="8"/>
        <v>0</v>
      </c>
      <c r="G87" s="17">
        <v>60</v>
      </c>
      <c r="H87" s="325">
        <v>55</v>
      </c>
      <c r="I87" s="10">
        <f t="shared" si="9"/>
        <v>5</v>
      </c>
      <c r="J87" s="56">
        <f t="shared" si="10"/>
        <v>60</v>
      </c>
      <c r="K87" s="57">
        <f t="shared" si="11"/>
        <v>55</v>
      </c>
      <c r="L87" s="10">
        <f t="shared" si="12"/>
        <v>5</v>
      </c>
      <c r="O87" s="392" t="str">
        <f t="shared" si="13"/>
        <v>尾崎病院慢性期</v>
      </c>
    </row>
    <row r="88" spans="1:15" x14ac:dyDescent="0.15">
      <c r="A88" s="25" t="s">
        <v>246</v>
      </c>
      <c r="B88" s="25" t="s">
        <v>389</v>
      </c>
      <c r="C88" s="25" t="s">
        <v>366</v>
      </c>
      <c r="D88" s="11">
        <v>0</v>
      </c>
      <c r="E88" s="12">
        <v>0</v>
      </c>
      <c r="F88" s="13">
        <f t="shared" si="8"/>
        <v>0</v>
      </c>
      <c r="G88" s="19">
        <v>53</v>
      </c>
      <c r="H88" s="20">
        <v>43</v>
      </c>
      <c r="I88" s="13">
        <f t="shared" si="9"/>
        <v>10</v>
      </c>
      <c r="J88" s="58">
        <f t="shared" si="10"/>
        <v>53</v>
      </c>
      <c r="K88" s="59">
        <f t="shared" si="11"/>
        <v>43</v>
      </c>
      <c r="L88" s="13">
        <f t="shared" si="12"/>
        <v>10</v>
      </c>
      <c r="O88" s="392" t="str">
        <f t="shared" si="13"/>
        <v>医療法人聖医会 佐用中央病院慢性期</v>
      </c>
    </row>
    <row r="89" spans="1:15" x14ac:dyDescent="0.15">
      <c r="A89" s="25" t="s">
        <v>939</v>
      </c>
      <c r="B89" s="25" t="s">
        <v>940</v>
      </c>
      <c r="C89" s="25" t="s">
        <v>366</v>
      </c>
      <c r="D89" s="11">
        <v>41</v>
      </c>
      <c r="E89" s="12">
        <v>41</v>
      </c>
      <c r="F89" s="13">
        <f t="shared" si="8"/>
        <v>0</v>
      </c>
      <c r="G89" s="19">
        <v>91</v>
      </c>
      <c r="H89" s="20">
        <v>91</v>
      </c>
      <c r="I89" s="13">
        <f t="shared" si="9"/>
        <v>0</v>
      </c>
      <c r="J89" s="58">
        <f t="shared" si="10"/>
        <v>132</v>
      </c>
      <c r="K89" s="59">
        <f t="shared" si="11"/>
        <v>132</v>
      </c>
      <c r="L89" s="13">
        <f t="shared" si="12"/>
        <v>0</v>
      </c>
      <c r="O89" s="392" t="str">
        <f t="shared" si="13"/>
        <v>医療法人三宅会太子病院慢性期</v>
      </c>
    </row>
    <row r="90" spans="1:15" x14ac:dyDescent="0.15">
      <c r="A90" s="25" t="s">
        <v>393</v>
      </c>
      <c r="B90" s="25" t="s">
        <v>21</v>
      </c>
      <c r="C90" s="25" t="s">
        <v>366</v>
      </c>
      <c r="D90" s="11">
        <v>0</v>
      </c>
      <c r="E90" s="12">
        <v>0</v>
      </c>
      <c r="F90" s="13">
        <f t="shared" si="8"/>
        <v>0</v>
      </c>
      <c r="G90" s="19">
        <v>60</v>
      </c>
      <c r="H90" s="20">
        <v>60</v>
      </c>
      <c r="I90" s="13">
        <f t="shared" si="9"/>
        <v>0</v>
      </c>
      <c r="J90" s="58">
        <f t="shared" si="10"/>
        <v>60</v>
      </c>
      <c r="K90" s="59">
        <f t="shared" si="11"/>
        <v>60</v>
      </c>
      <c r="L90" s="13">
        <f t="shared" si="12"/>
        <v>0</v>
      </c>
      <c r="O90" s="392" t="str">
        <f t="shared" si="13"/>
        <v>龍野中央病院慢性期</v>
      </c>
    </row>
    <row r="91" spans="1:15" x14ac:dyDescent="0.15">
      <c r="A91" s="25" t="s">
        <v>396</v>
      </c>
      <c r="B91" s="25" t="s">
        <v>866</v>
      </c>
      <c r="C91" s="25" t="s">
        <v>366</v>
      </c>
      <c r="D91" s="318">
        <v>0</v>
      </c>
      <c r="E91" s="319">
        <v>0</v>
      </c>
      <c r="F91" s="13">
        <f t="shared" si="8"/>
        <v>0</v>
      </c>
      <c r="G91" s="19">
        <v>53</v>
      </c>
      <c r="H91" s="20">
        <v>53</v>
      </c>
      <c r="I91" s="13">
        <f t="shared" si="9"/>
        <v>0</v>
      </c>
      <c r="J91" s="58">
        <f t="shared" si="10"/>
        <v>53</v>
      </c>
      <c r="K91" s="59">
        <f t="shared" si="11"/>
        <v>53</v>
      </c>
      <c r="L91" s="13">
        <f t="shared" si="12"/>
        <v>0</v>
      </c>
      <c r="O91" s="392" t="str">
        <f t="shared" si="13"/>
        <v>医療法人　仁徳会　とくなが病院慢性期</v>
      </c>
    </row>
    <row r="92" spans="1:15" x14ac:dyDescent="0.15">
      <c r="A92" s="25" t="s">
        <v>398</v>
      </c>
      <c r="B92" s="25" t="s">
        <v>399</v>
      </c>
      <c r="C92" s="25" t="s">
        <v>366</v>
      </c>
      <c r="D92" s="11">
        <v>37</v>
      </c>
      <c r="E92" s="12">
        <v>25</v>
      </c>
      <c r="F92" s="13">
        <f t="shared" si="8"/>
        <v>12</v>
      </c>
      <c r="G92" s="19">
        <v>71</v>
      </c>
      <c r="H92" s="20">
        <v>36</v>
      </c>
      <c r="I92" s="13">
        <f t="shared" si="9"/>
        <v>35</v>
      </c>
      <c r="J92" s="58">
        <f t="shared" si="10"/>
        <v>108</v>
      </c>
      <c r="K92" s="59">
        <f t="shared" si="11"/>
        <v>61</v>
      </c>
      <c r="L92" s="13">
        <f t="shared" si="12"/>
        <v>47</v>
      </c>
      <c r="O92" s="392" t="str">
        <f t="shared" si="13"/>
        <v>医療法人社団景珠会 八重垣病院慢性期</v>
      </c>
    </row>
    <row r="93" spans="1:15" x14ac:dyDescent="0.15">
      <c r="A93" s="25" t="s">
        <v>400</v>
      </c>
      <c r="B93" s="25" t="s">
        <v>23</v>
      </c>
      <c r="C93" s="25" t="s">
        <v>366</v>
      </c>
      <c r="D93" s="11">
        <v>50</v>
      </c>
      <c r="E93" s="12">
        <v>49</v>
      </c>
      <c r="F93" s="13">
        <f t="shared" si="8"/>
        <v>1</v>
      </c>
      <c r="G93" s="19">
        <v>0</v>
      </c>
      <c r="H93" s="20">
        <v>0</v>
      </c>
      <c r="I93" s="13">
        <f t="shared" si="9"/>
        <v>0</v>
      </c>
      <c r="J93" s="58">
        <f t="shared" si="10"/>
        <v>50</v>
      </c>
      <c r="K93" s="59">
        <f t="shared" si="11"/>
        <v>49</v>
      </c>
      <c r="L93" s="13">
        <f t="shared" si="12"/>
        <v>1</v>
      </c>
      <c r="O93" s="392" t="str">
        <f t="shared" si="13"/>
        <v>兵庫県立リハビリテーション西播磨病院慢性期</v>
      </c>
    </row>
    <row r="94" spans="1:15" x14ac:dyDescent="0.15">
      <c r="A94" s="25" t="s">
        <v>402</v>
      </c>
      <c r="B94" s="25" t="s">
        <v>25</v>
      </c>
      <c r="C94" s="25" t="s">
        <v>366</v>
      </c>
      <c r="D94" s="11">
        <v>0</v>
      </c>
      <c r="E94" s="12">
        <v>0</v>
      </c>
      <c r="F94" s="13">
        <f t="shared" si="8"/>
        <v>0</v>
      </c>
      <c r="G94" s="19">
        <v>114</v>
      </c>
      <c r="H94" s="20">
        <v>80</v>
      </c>
      <c r="I94" s="13">
        <f t="shared" si="9"/>
        <v>34</v>
      </c>
      <c r="J94" s="58">
        <f t="shared" si="10"/>
        <v>114</v>
      </c>
      <c r="K94" s="59">
        <f t="shared" si="11"/>
        <v>80</v>
      </c>
      <c r="L94" s="13">
        <f t="shared" si="12"/>
        <v>34</v>
      </c>
      <c r="O94" s="392" t="str">
        <f t="shared" si="13"/>
        <v>赤穂記念病院慢性期</v>
      </c>
    </row>
    <row r="95" spans="1:15" x14ac:dyDescent="0.15">
      <c r="A95" s="25" t="s">
        <v>403</v>
      </c>
      <c r="B95" s="25" t="s">
        <v>404</v>
      </c>
      <c r="C95" s="25" t="s">
        <v>366</v>
      </c>
      <c r="D95" s="11">
        <v>35</v>
      </c>
      <c r="E95" s="12">
        <v>35</v>
      </c>
      <c r="F95" s="13">
        <f t="shared" si="8"/>
        <v>0</v>
      </c>
      <c r="G95" s="19">
        <v>0</v>
      </c>
      <c r="H95" s="20">
        <v>0</v>
      </c>
      <c r="I95" s="13">
        <f t="shared" si="9"/>
        <v>0</v>
      </c>
      <c r="J95" s="58">
        <f t="shared" si="10"/>
        <v>35</v>
      </c>
      <c r="K95" s="59">
        <f t="shared" si="11"/>
        <v>35</v>
      </c>
      <c r="L95" s="13">
        <f t="shared" si="12"/>
        <v>0</v>
      </c>
      <c r="O95" s="392" t="str">
        <f t="shared" si="13"/>
        <v>医療法人伯鳳会 赤穂中央病院慢性期</v>
      </c>
    </row>
    <row r="96" spans="1:15" x14ac:dyDescent="0.15">
      <c r="A96" s="25" t="s">
        <v>406</v>
      </c>
      <c r="B96" s="25" t="s">
        <v>407</v>
      </c>
      <c r="C96" s="25" t="s">
        <v>366</v>
      </c>
      <c r="D96" s="318">
        <v>0</v>
      </c>
      <c r="E96" s="319">
        <v>0</v>
      </c>
      <c r="F96" s="13">
        <f t="shared" si="8"/>
        <v>0</v>
      </c>
      <c r="G96" s="19">
        <v>35</v>
      </c>
      <c r="H96" s="20">
        <v>0</v>
      </c>
      <c r="I96" s="13">
        <f t="shared" si="9"/>
        <v>35</v>
      </c>
      <c r="J96" s="58">
        <f t="shared" si="10"/>
        <v>35</v>
      </c>
      <c r="K96" s="59">
        <f t="shared" si="11"/>
        <v>0</v>
      </c>
      <c r="L96" s="13">
        <f t="shared" si="12"/>
        <v>35</v>
      </c>
      <c r="O96" s="392" t="str">
        <f t="shared" si="13"/>
        <v>医療法人社団天馬会 半田中央病院慢性期</v>
      </c>
    </row>
    <row r="97" spans="1:15" x14ac:dyDescent="0.15">
      <c r="A97" s="25" t="s">
        <v>410</v>
      </c>
      <c r="B97" s="25" t="s">
        <v>29</v>
      </c>
      <c r="C97" s="25" t="s">
        <v>366</v>
      </c>
      <c r="D97" s="11">
        <v>0</v>
      </c>
      <c r="E97" s="12">
        <v>0</v>
      </c>
      <c r="F97" s="13">
        <f t="shared" si="8"/>
        <v>0</v>
      </c>
      <c r="G97" s="19">
        <v>43</v>
      </c>
      <c r="H97" s="20">
        <v>43</v>
      </c>
      <c r="I97" s="13">
        <f t="shared" si="9"/>
        <v>0</v>
      </c>
      <c r="J97" s="58">
        <f t="shared" si="10"/>
        <v>43</v>
      </c>
      <c r="K97" s="59">
        <f t="shared" si="11"/>
        <v>43</v>
      </c>
      <c r="L97" s="13">
        <f t="shared" si="12"/>
        <v>0</v>
      </c>
      <c r="O97" s="392" t="str">
        <f t="shared" si="13"/>
        <v>魚橋病院慢性期</v>
      </c>
    </row>
    <row r="98" spans="1:15" x14ac:dyDescent="0.15">
      <c r="A98" s="25" t="s">
        <v>419</v>
      </c>
      <c r="B98" s="25" t="s">
        <v>31</v>
      </c>
      <c r="C98" s="25" t="s">
        <v>366</v>
      </c>
      <c r="D98" s="11">
        <v>0</v>
      </c>
      <c r="E98" s="12">
        <v>0</v>
      </c>
      <c r="F98" s="13">
        <f t="shared" si="8"/>
        <v>0</v>
      </c>
      <c r="G98" s="19">
        <v>36</v>
      </c>
      <c r="H98" s="20">
        <v>36</v>
      </c>
      <c r="I98" s="13">
        <f t="shared" si="9"/>
        <v>0</v>
      </c>
      <c r="J98" s="58">
        <f t="shared" si="10"/>
        <v>36</v>
      </c>
      <c r="K98" s="59">
        <f t="shared" si="11"/>
        <v>36</v>
      </c>
      <c r="L98" s="13">
        <f t="shared" si="12"/>
        <v>0</v>
      </c>
      <c r="O98" s="392" t="str">
        <f t="shared" si="13"/>
        <v>山田病院慢性期</v>
      </c>
    </row>
    <row r="99" spans="1:15" s="223" customFormat="1" x14ac:dyDescent="0.15">
      <c r="A99" s="25" t="s">
        <v>421</v>
      </c>
      <c r="B99" s="25" t="s">
        <v>422</v>
      </c>
      <c r="C99" s="25" t="s">
        <v>366</v>
      </c>
      <c r="D99" s="11">
        <v>0</v>
      </c>
      <c r="E99" s="12">
        <v>0</v>
      </c>
      <c r="F99" s="13">
        <f t="shared" si="8"/>
        <v>0</v>
      </c>
      <c r="G99" s="19">
        <v>38</v>
      </c>
      <c r="H99" s="20">
        <v>34</v>
      </c>
      <c r="I99" s="13">
        <f t="shared" si="9"/>
        <v>4</v>
      </c>
      <c r="J99" s="58">
        <f t="shared" ref="J99:J119" si="14">D99+G99</f>
        <v>38</v>
      </c>
      <c r="K99" s="59">
        <f t="shared" ref="K99:K119" si="15">E99+H99</f>
        <v>34</v>
      </c>
      <c r="L99" s="13">
        <f t="shared" si="12"/>
        <v>4</v>
      </c>
      <c r="O99" s="392" t="str">
        <f t="shared" si="13"/>
        <v>医療法人社団普門会 姫路田中病院慢性期</v>
      </c>
    </row>
    <row r="100" spans="1:15" s="223" customFormat="1" x14ac:dyDescent="0.15">
      <c r="A100" s="25" t="s">
        <v>423</v>
      </c>
      <c r="B100" s="25" t="s">
        <v>334</v>
      </c>
      <c r="C100" s="25" t="s">
        <v>366</v>
      </c>
      <c r="D100" s="11">
        <v>39</v>
      </c>
      <c r="E100" s="12">
        <v>13</v>
      </c>
      <c r="F100" s="13">
        <f t="shared" si="8"/>
        <v>26</v>
      </c>
      <c r="G100" s="19">
        <v>39</v>
      </c>
      <c r="H100" s="20">
        <v>33</v>
      </c>
      <c r="I100" s="13">
        <f t="shared" si="9"/>
        <v>6</v>
      </c>
      <c r="J100" s="58">
        <f t="shared" si="14"/>
        <v>78</v>
      </c>
      <c r="K100" s="59">
        <f t="shared" si="15"/>
        <v>46</v>
      </c>
      <c r="L100" s="13">
        <f t="shared" si="12"/>
        <v>32</v>
      </c>
      <c r="O100" s="392" t="str">
        <f t="shared" si="13"/>
        <v>医療法人ひまわり会八家病院慢性期</v>
      </c>
    </row>
    <row r="101" spans="1:15" s="223" customFormat="1" x14ac:dyDescent="0.15">
      <c r="A101" s="25" t="s">
        <v>426</v>
      </c>
      <c r="B101" s="25" t="s">
        <v>32</v>
      </c>
      <c r="C101" s="25" t="s">
        <v>366</v>
      </c>
      <c r="D101" s="11">
        <v>0</v>
      </c>
      <c r="E101" s="12">
        <v>0</v>
      </c>
      <c r="F101" s="13">
        <f t="shared" si="8"/>
        <v>0</v>
      </c>
      <c r="G101" s="19">
        <v>180</v>
      </c>
      <c r="H101" s="20">
        <v>149</v>
      </c>
      <c r="I101" s="13">
        <f t="shared" si="9"/>
        <v>31</v>
      </c>
      <c r="J101" s="58">
        <f t="shared" si="14"/>
        <v>180</v>
      </c>
      <c r="K101" s="59">
        <f t="shared" si="15"/>
        <v>149</v>
      </c>
      <c r="L101" s="13">
        <f t="shared" si="12"/>
        <v>31</v>
      </c>
      <c r="O101" s="392" t="str">
        <f t="shared" si="13"/>
        <v>國富胃腸病院慢性期</v>
      </c>
    </row>
    <row r="102" spans="1:15" s="223" customFormat="1" x14ac:dyDescent="0.15">
      <c r="A102" s="25" t="s">
        <v>941</v>
      </c>
      <c r="B102" s="25" t="s">
        <v>942</v>
      </c>
      <c r="C102" s="25" t="s">
        <v>366</v>
      </c>
      <c r="D102" s="11">
        <v>102</v>
      </c>
      <c r="E102" s="12">
        <v>97</v>
      </c>
      <c r="F102" s="13">
        <f t="shared" si="8"/>
        <v>5</v>
      </c>
      <c r="G102" s="19">
        <v>0</v>
      </c>
      <c r="H102" s="20">
        <v>0</v>
      </c>
      <c r="I102" s="13">
        <f t="shared" si="9"/>
        <v>0</v>
      </c>
      <c r="J102" s="58">
        <f t="shared" si="14"/>
        <v>102</v>
      </c>
      <c r="K102" s="59">
        <f t="shared" si="15"/>
        <v>97</v>
      </c>
      <c r="L102" s="13">
        <f t="shared" si="12"/>
        <v>5</v>
      </c>
      <c r="O102" s="392" t="str">
        <f t="shared" si="13"/>
        <v>姫路聖マリア病院慢性期</v>
      </c>
    </row>
    <row r="103" spans="1:15" s="223" customFormat="1" x14ac:dyDescent="0.15">
      <c r="A103" s="25" t="s">
        <v>432</v>
      </c>
      <c r="B103" s="25" t="s">
        <v>36</v>
      </c>
      <c r="C103" s="25" t="s">
        <v>366</v>
      </c>
      <c r="D103" s="318">
        <v>0</v>
      </c>
      <c r="E103" s="12">
        <v>0</v>
      </c>
      <c r="F103" s="13">
        <f t="shared" si="8"/>
        <v>0</v>
      </c>
      <c r="G103" s="19">
        <v>28</v>
      </c>
      <c r="H103" s="20">
        <v>28</v>
      </c>
      <c r="I103" s="13">
        <f t="shared" si="9"/>
        <v>0</v>
      </c>
      <c r="J103" s="58">
        <f t="shared" si="14"/>
        <v>28</v>
      </c>
      <c r="K103" s="59">
        <f t="shared" si="15"/>
        <v>28</v>
      </c>
      <c r="L103" s="13">
        <f t="shared" si="12"/>
        <v>0</v>
      </c>
      <c r="O103" s="392" t="str">
        <f t="shared" si="13"/>
        <v>木下病院慢性期</v>
      </c>
    </row>
    <row r="104" spans="1:15" s="223" customFormat="1" x14ac:dyDescent="0.15">
      <c r="A104" s="25" t="s">
        <v>437</v>
      </c>
      <c r="B104" s="25" t="s">
        <v>438</v>
      </c>
      <c r="C104" s="25" t="s">
        <v>366</v>
      </c>
      <c r="D104" s="11">
        <v>0</v>
      </c>
      <c r="E104" s="12">
        <v>0</v>
      </c>
      <c r="F104" s="13">
        <f t="shared" si="8"/>
        <v>0</v>
      </c>
      <c r="G104" s="19">
        <v>55</v>
      </c>
      <c r="H104" s="20">
        <v>55</v>
      </c>
      <c r="I104" s="13">
        <f t="shared" si="9"/>
        <v>0</v>
      </c>
      <c r="J104" s="58">
        <f t="shared" si="14"/>
        <v>55</v>
      </c>
      <c r="K104" s="59">
        <f t="shared" si="15"/>
        <v>55</v>
      </c>
      <c r="L104" s="13">
        <f t="shared" si="12"/>
        <v>0</v>
      </c>
      <c r="O104" s="392" t="str">
        <f t="shared" si="13"/>
        <v>社会医療法人松藤会 入江病院慢性期</v>
      </c>
    </row>
    <row r="105" spans="1:15" s="223" customFormat="1" x14ac:dyDescent="0.15">
      <c r="A105" s="25" t="s">
        <v>439</v>
      </c>
      <c r="B105" s="25" t="s">
        <v>440</v>
      </c>
      <c r="C105" s="25" t="s">
        <v>366</v>
      </c>
      <c r="D105" s="11">
        <v>0</v>
      </c>
      <c r="E105" s="12">
        <v>0</v>
      </c>
      <c r="F105" s="13">
        <f t="shared" si="8"/>
        <v>0</v>
      </c>
      <c r="G105" s="19">
        <v>53</v>
      </c>
      <c r="H105" s="20">
        <v>49</v>
      </c>
      <c r="I105" s="13">
        <f t="shared" si="9"/>
        <v>4</v>
      </c>
      <c r="J105" s="58">
        <f t="shared" si="14"/>
        <v>53</v>
      </c>
      <c r="K105" s="59">
        <f t="shared" si="15"/>
        <v>49</v>
      </c>
      <c r="L105" s="13">
        <f t="shared" si="12"/>
        <v>4</v>
      </c>
      <c r="O105" s="392" t="str">
        <f t="shared" si="13"/>
        <v>医療法人芙翔会 姫路愛和病院慢性期</v>
      </c>
    </row>
    <row r="106" spans="1:15" x14ac:dyDescent="0.15">
      <c r="A106" s="25" t="s">
        <v>441</v>
      </c>
      <c r="B106" s="25" t="s">
        <v>442</v>
      </c>
      <c r="C106" s="25" t="s">
        <v>366</v>
      </c>
      <c r="D106" s="11">
        <v>0</v>
      </c>
      <c r="E106" s="12">
        <v>0</v>
      </c>
      <c r="F106" s="13">
        <f t="shared" si="8"/>
        <v>0</v>
      </c>
      <c r="G106" s="19">
        <v>34</v>
      </c>
      <c r="H106" s="20">
        <v>33</v>
      </c>
      <c r="I106" s="13">
        <f t="shared" si="9"/>
        <v>1</v>
      </c>
      <c r="J106" s="58">
        <f t="shared" si="14"/>
        <v>34</v>
      </c>
      <c r="K106" s="59">
        <f t="shared" si="15"/>
        <v>33</v>
      </c>
      <c r="L106" s="13">
        <f t="shared" si="12"/>
        <v>1</v>
      </c>
      <c r="O106" s="392" t="str">
        <f t="shared" si="13"/>
        <v>医療法人社団みどりの会 酒井病院慢性期</v>
      </c>
    </row>
    <row r="107" spans="1:15" x14ac:dyDescent="0.15">
      <c r="A107" s="241" t="s">
        <v>443</v>
      </c>
      <c r="B107" s="241" t="s">
        <v>338</v>
      </c>
      <c r="C107" s="241" t="s">
        <v>366</v>
      </c>
      <c r="D107" s="94">
        <v>0</v>
      </c>
      <c r="E107" s="31">
        <v>0</v>
      </c>
      <c r="F107" s="32">
        <f t="shared" si="8"/>
        <v>0</v>
      </c>
      <c r="G107" s="33">
        <v>54</v>
      </c>
      <c r="H107" s="34">
        <v>54</v>
      </c>
      <c r="I107" s="32">
        <f t="shared" si="9"/>
        <v>0</v>
      </c>
      <c r="J107" s="62">
        <f t="shared" si="14"/>
        <v>54</v>
      </c>
      <c r="K107" s="63">
        <f t="shared" si="15"/>
        <v>54</v>
      </c>
      <c r="L107" s="32">
        <f t="shared" si="12"/>
        <v>0</v>
      </c>
      <c r="O107" s="392" t="str">
        <f t="shared" si="13"/>
        <v>医療法人松浦会松浦病院慢性期</v>
      </c>
    </row>
    <row r="108" spans="1:15" x14ac:dyDescent="0.15">
      <c r="A108" s="25" t="s">
        <v>444</v>
      </c>
      <c r="B108" s="25" t="s">
        <v>38</v>
      </c>
      <c r="C108" s="25" t="s">
        <v>366</v>
      </c>
      <c r="D108" s="11">
        <v>0</v>
      </c>
      <c r="E108" s="12">
        <v>0</v>
      </c>
      <c r="F108" s="13">
        <f t="shared" si="8"/>
        <v>0</v>
      </c>
      <c r="G108" s="19">
        <v>60</v>
      </c>
      <c r="H108" s="20">
        <v>60</v>
      </c>
      <c r="I108" s="13">
        <f t="shared" si="9"/>
        <v>0</v>
      </c>
      <c r="J108" s="58">
        <f t="shared" si="14"/>
        <v>60</v>
      </c>
      <c r="K108" s="59">
        <f t="shared" si="15"/>
        <v>60</v>
      </c>
      <c r="L108" s="13">
        <f t="shared" si="12"/>
        <v>0</v>
      </c>
      <c r="O108" s="392" t="str">
        <f t="shared" si="13"/>
        <v>中谷病院慢性期</v>
      </c>
    </row>
    <row r="109" spans="1:15" x14ac:dyDescent="0.15">
      <c r="A109" s="25" t="s">
        <v>445</v>
      </c>
      <c r="B109" s="25" t="s">
        <v>335</v>
      </c>
      <c r="C109" s="25" t="s">
        <v>366</v>
      </c>
      <c r="D109" s="11">
        <v>0</v>
      </c>
      <c r="E109" s="12">
        <v>0</v>
      </c>
      <c r="F109" s="13">
        <f t="shared" si="8"/>
        <v>0</v>
      </c>
      <c r="G109" s="19">
        <v>46</v>
      </c>
      <c r="H109" s="20">
        <v>46</v>
      </c>
      <c r="I109" s="13">
        <f t="shared" si="9"/>
        <v>0</v>
      </c>
      <c r="J109" s="58">
        <f t="shared" si="14"/>
        <v>46</v>
      </c>
      <c r="K109" s="59">
        <f t="shared" si="15"/>
        <v>46</v>
      </c>
      <c r="L109" s="13">
        <f t="shared" si="12"/>
        <v>0</v>
      </c>
      <c r="O109" s="392" t="str">
        <f t="shared" si="13"/>
        <v>医療法人財団清良会書写病院慢性期</v>
      </c>
    </row>
    <row r="110" spans="1:15" x14ac:dyDescent="0.15">
      <c r="A110" s="25" t="s">
        <v>943</v>
      </c>
      <c r="B110" s="25" t="s">
        <v>944</v>
      </c>
      <c r="C110" s="25" t="s">
        <v>366</v>
      </c>
      <c r="D110" s="11">
        <v>0</v>
      </c>
      <c r="E110" s="12">
        <v>0</v>
      </c>
      <c r="F110" s="13">
        <f t="shared" si="8"/>
        <v>0</v>
      </c>
      <c r="G110" s="19">
        <v>29</v>
      </c>
      <c r="H110" s="20">
        <v>29</v>
      </c>
      <c r="I110" s="13">
        <f t="shared" si="9"/>
        <v>0</v>
      </c>
      <c r="J110" s="58">
        <f t="shared" si="14"/>
        <v>29</v>
      </c>
      <c r="K110" s="59">
        <f t="shared" si="15"/>
        <v>29</v>
      </c>
      <c r="L110" s="13">
        <f t="shared" si="12"/>
        <v>0</v>
      </c>
      <c r="O110" s="392" t="str">
        <f t="shared" si="13"/>
        <v>金田病院慢性期</v>
      </c>
    </row>
    <row r="111" spans="1:15" x14ac:dyDescent="0.15">
      <c r="A111" s="25" t="s">
        <v>447</v>
      </c>
      <c r="B111" s="25" t="s">
        <v>329</v>
      </c>
      <c r="C111" s="25" t="s">
        <v>366</v>
      </c>
      <c r="D111" s="11">
        <v>0</v>
      </c>
      <c r="E111" s="12">
        <v>0</v>
      </c>
      <c r="F111" s="13">
        <f t="shared" si="8"/>
        <v>0</v>
      </c>
      <c r="G111" s="19">
        <v>50</v>
      </c>
      <c r="H111" s="20">
        <v>48</v>
      </c>
      <c r="I111" s="13">
        <f t="shared" si="9"/>
        <v>2</v>
      </c>
      <c r="J111" s="58">
        <f t="shared" si="14"/>
        <v>50</v>
      </c>
      <c r="K111" s="59">
        <f t="shared" si="15"/>
        <v>48</v>
      </c>
      <c r="L111" s="13">
        <f t="shared" si="12"/>
        <v>2</v>
      </c>
      <c r="O111" s="392" t="str">
        <f t="shared" si="13"/>
        <v>医療法人松浦会姫路第一病院慢性期</v>
      </c>
    </row>
    <row r="112" spans="1:15" x14ac:dyDescent="0.15">
      <c r="A112" s="25" t="s">
        <v>449</v>
      </c>
      <c r="B112" s="25" t="s">
        <v>330</v>
      </c>
      <c r="C112" s="25" t="s">
        <v>366</v>
      </c>
      <c r="D112" s="11">
        <v>0</v>
      </c>
      <c r="E112" s="12">
        <v>0</v>
      </c>
      <c r="F112" s="13">
        <f t="shared" si="8"/>
        <v>0</v>
      </c>
      <c r="G112" s="19">
        <v>55</v>
      </c>
      <c r="H112" s="20">
        <v>54</v>
      </c>
      <c r="I112" s="13">
        <f t="shared" si="9"/>
        <v>1</v>
      </c>
      <c r="J112" s="58">
        <f t="shared" si="14"/>
        <v>55</v>
      </c>
      <c r="K112" s="59">
        <f t="shared" si="15"/>
        <v>54</v>
      </c>
      <c r="L112" s="13">
        <f t="shared" si="12"/>
        <v>1</v>
      </c>
      <c r="O112" s="392" t="str">
        <f t="shared" si="13"/>
        <v>城陽江尻病院慢性期</v>
      </c>
    </row>
    <row r="113" spans="1:15" x14ac:dyDescent="0.15">
      <c r="A113" s="25" t="s">
        <v>416</v>
      </c>
      <c r="B113" s="25" t="s">
        <v>153</v>
      </c>
      <c r="C113" s="25" t="s">
        <v>366</v>
      </c>
      <c r="D113" s="11">
        <v>19</v>
      </c>
      <c r="E113" s="12">
        <v>18</v>
      </c>
      <c r="F113" s="13">
        <f t="shared" si="8"/>
        <v>1</v>
      </c>
      <c r="G113" s="19">
        <v>0</v>
      </c>
      <c r="H113" s="20">
        <v>0</v>
      </c>
      <c r="I113" s="13">
        <f t="shared" si="9"/>
        <v>0</v>
      </c>
      <c r="J113" s="58">
        <f t="shared" si="14"/>
        <v>19</v>
      </c>
      <c r="K113" s="59">
        <f t="shared" si="15"/>
        <v>18</v>
      </c>
      <c r="L113" s="13">
        <f t="shared" si="12"/>
        <v>1</v>
      </c>
      <c r="O113" s="392" t="str">
        <f t="shared" si="13"/>
        <v>栗尾整形外科慢性期</v>
      </c>
    </row>
    <row r="114" spans="1:15" x14ac:dyDescent="0.15">
      <c r="A114" s="25" t="s">
        <v>462</v>
      </c>
      <c r="B114" s="25" t="s">
        <v>333</v>
      </c>
      <c r="C114" s="25" t="s">
        <v>366</v>
      </c>
      <c r="D114" s="11">
        <v>3</v>
      </c>
      <c r="E114" s="12">
        <v>2</v>
      </c>
      <c r="F114" s="13">
        <f t="shared" si="8"/>
        <v>1</v>
      </c>
      <c r="G114" s="19">
        <v>0</v>
      </c>
      <c r="H114" s="20">
        <v>0</v>
      </c>
      <c r="I114" s="13">
        <f t="shared" si="9"/>
        <v>0</v>
      </c>
      <c r="J114" s="58">
        <f t="shared" si="14"/>
        <v>3</v>
      </c>
      <c r="K114" s="59">
        <f t="shared" si="15"/>
        <v>2</v>
      </c>
      <c r="L114" s="13">
        <f t="shared" si="12"/>
        <v>1</v>
      </c>
      <c r="O114" s="392" t="str">
        <f t="shared" si="13"/>
        <v>山田脳神経外科医院慢性期</v>
      </c>
    </row>
    <row r="115" spans="1:15" s="223" customFormat="1" x14ac:dyDescent="0.15">
      <c r="A115" s="25" t="s">
        <v>388</v>
      </c>
      <c r="B115" s="25" t="s">
        <v>955</v>
      </c>
      <c r="C115" s="25" t="s">
        <v>554</v>
      </c>
      <c r="D115" s="11">
        <v>0</v>
      </c>
      <c r="E115" s="12">
        <v>0</v>
      </c>
      <c r="F115" s="13">
        <f t="shared" si="8"/>
        <v>0</v>
      </c>
      <c r="G115" s="322">
        <v>16</v>
      </c>
      <c r="H115" s="323">
        <v>0</v>
      </c>
      <c r="I115" s="13">
        <f t="shared" si="9"/>
        <v>16</v>
      </c>
      <c r="J115" s="58">
        <f t="shared" si="14"/>
        <v>16</v>
      </c>
      <c r="K115" s="59">
        <f t="shared" si="15"/>
        <v>0</v>
      </c>
      <c r="L115" s="13">
        <f t="shared" si="12"/>
        <v>16</v>
      </c>
      <c r="O115" s="392" t="str">
        <f t="shared" si="13"/>
        <v>尾崎病院休棟中（再開予定）</v>
      </c>
    </row>
    <row r="116" spans="1:15" s="223" customFormat="1" x14ac:dyDescent="0.15">
      <c r="A116" s="326" t="s">
        <v>246</v>
      </c>
      <c r="B116" s="326" t="s">
        <v>389</v>
      </c>
      <c r="C116" s="326" t="s">
        <v>554</v>
      </c>
      <c r="D116" s="318">
        <v>44</v>
      </c>
      <c r="E116" s="319">
        <v>0</v>
      </c>
      <c r="F116" s="327">
        <f t="shared" si="8"/>
        <v>44</v>
      </c>
      <c r="G116" s="322">
        <v>0</v>
      </c>
      <c r="H116" s="323">
        <v>0</v>
      </c>
      <c r="I116" s="327">
        <f t="shared" si="9"/>
        <v>0</v>
      </c>
      <c r="J116" s="328">
        <f t="shared" ref="J116" si="16">D116+G116</f>
        <v>44</v>
      </c>
      <c r="K116" s="329">
        <f t="shared" ref="K116" si="17">E116+H116</f>
        <v>0</v>
      </c>
      <c r="L116" s="327">
        <f t="shared" si="12"/>
        <v>44</v>
      </c>
      <c r="O116" s="392" t="str">
        <f t="shared" si="13"/>
        <v>医療法人聖医会 佐用中央病院休棟中（再開予定）</v>
      </c>
    </row>
    <row r="117" spans="1:15" s="223" customFormat="1" x14ac:dyDescent="0.15">
      <c r="A117" s="25" t="s">
        <v>408</v>
      </c>
      <c r="B117" s="25" t="s">
        <v>27</v>
      </c>
      <c r="C117" s="25" t="s">
        <v>554</v>
      </c>
      <c r="D117" s="11">
        <v>52</v>
      </c>
      <c r="E117" s="12">
        <v>52</v>
      </c>
      <c r="F117" s="13">
        <f t="shared" si="8"/>
        <v>0</v>
      </c>
      <c r="G117" s="19">
        <v>0</v>
      </c>
      <c r="H117" s="20">
        <v>0</v>
      </c>
      <c r="I117" s="13">
        <f t="shared" si="9"/>
        <v>0</v>
      </c>
      <c r="J117" s="58">
        <f t="shared" si="14"/>
        <v>52</v>
      </c>
      <c r="K117" s="59">
        <f t="shared" si="15"/>
        <v>52</v>
      </c>
      <c r="L117" s="13">
        <f t="shared" si="12"/>
        <v>0</v>
      </c>
      <c r="O117" s="392" t="str">
        <f t="shared" si="13"/>
        <v>ＩＨＩ播磨病院休棟中（再開予定）</v>
      </c>
    </row>
    <row r="118" spans="1:15" x14ac:dyDescent="0.15">
      <c r="A118" s="25" t="s">
        <v>451</v>
      </c>
      <c r="B118" s="25" t="s">
        <v>154</v>
      </c>
      <c r="C118" s="25" t="s">
        <v>555</v>
      </c>
      <c r="D118" s="11">
        <v>19</v>
      </c>
      <c r="E118" s="12">
        <v>0</v>
      </c>
      <c r="F118" s="13">
        <f t="shared" si="8"/>
        <v>19</v>
      </c>
      <c r="G118" s="19">
        <v>0</v>
      </c>
      <c r="H118" s="20">
        <v>0</v>
      </c>
      <c r="I118" s="13">
        <f t="shared" si="9"/>
        <v>0</v>
      </c>
      <c r="J118" s="58">
        <f t="shared" si="14"/>
        <v>19</v>
      </c>
      <c r="K118" s="59">
        <f t="shared" si="15"/>
        <v>0</v>
      </c>
      <c r="L118" s="13">
        <f t="shared" si="12"/>
        <v>19</v>
      </c>
      <c r="O118" s="392" t="str">
        <f t="shared" si="13"/>
        <v>アキタケ診療所休棟中（廃止予定）</v>
      </c>
    </row>
    <row r="119" spans="1:15" s="223" customFormat="1" x14ac:dyDescent="0.15">
      <c r="A119" s="26" t="s">
        <v>459</v>
      </c>
      <c r="B119" s="26" t="s">
        <v>339</v>
      </c>
      <c r="C119" s="26" t="s">
        <v>555</v>
      </c>
      <c r="D119" s="14">
        <v>19</v>
      </c>
      <c r="E119" s="15">
        <v>0</v>
      </c>
      <c r="F119" s="16">
        <f t="shared" si="8"/>
        <v>19</v>
      </c>
      <c r="G119" s="21">
        <v>0</v>
      </c>
      <c r="H119" s="22">
        <v>0</v>
      </c>
      <c r="I119" s="16">
        <f t="shared" si="9"/>
        <v>0</v>
      </c>
      <c r="J119" s="60">
        <f t="shared" si="14"/>
        <v>19</v>
      </c>
      <c r="K119" s="61">
        <f t="shared" si="15"/>
        <v>0</v>
      </c>
      <c r="L119" s="16">
        <f t="shared" si="12"/>
        <v>19</v>
      </c>
      <c r="O119" s="392" t="str">
        <f t="shared" si="13"/>
        <v>丸尾内科外科休棟中（廃止予定）</v>
      </c>
    </row>
    <row r="121" spans="1:15" x14ac:dyDescent="0.15">
      <c r="C121" s="1" t="s">
        <v>203</v>
      </c>
    </row>
    <row r="122" spans="1:15" x14ac:dyDescent="0.15">
      <c r="C122" s="410" t="s">
        <v>131</v>
      </c>
      <c r="D122" s="417" t="s">
        <v>137</v>
      </c>
      <c r="E122" s="417"/>
      <c r="F122" s="417"/>
      <c r="G122" s="415" t="s">
        <v>138</v>
      </c>
      <c r="H122" s="415"/>
      <c r="I122" s="415"/>
      <c r="J122" s="418" t="s">
        <v>139</v>
      </c>
      <c r="K122" s="419"/>
      <c r="L122" s="420"/>
    </row>
    <row r="123" spans="1:15" x14ac:dyDescent="0.15">
      <c r="C123" s="410"/>
      <c r="D123" s="2" t="s">
        <v>136</v>
      </c>
      <c r="E123" s="3" t="s">
        <v>846</v>
      </c>
      <c r="F123" s="36" t="s">
        <v>847</v>
      </c>
      <c r="G123" s="6" t="s">
        <v>136</v>
      </c>
      <c r="H123" s="7" t="s">
        <v>846</v>
      </c>
      <c r="I123" s="36" t="s">
        <v>847</v>
      </c>
      <c r="J123" s="4" t="s">
        <v>136</v>
      </c>
      <c r="K123" s="5" t="s">
        <v>846</v>
      </c>
      <c r="L123" s="36" t="s">
        <v>847</v>
      </c>
    </row>
    <row r="124" spans="1:15" x14ac:dyDescent="0.15">
      <c r="C124" s="39" t="s">
        <v>132</v>
      </c>
      <c r="D124" s="80">
        <f t="shared" ref="D124:E129" si="18">SUMIF($C$3:$C$119,$C124,D$3:D$119)</f>
        <v>905</v>
      </c>
      <c r="E124" s="81">
        <f t="shared" si="18"/>
        <v>830</v>
      </c>
      <c r="F124" s="47">
        <f>D124-E124</f>
        <v>75</v>
      </c>
      <c r="G124" s="72">
        <f t="shared" ref="G124:H129" si="19">SUMIF($C$3:$C$119,$C124,G$3:G$119)</f>
        <v>0</v>
      </c>
      <c r="H124" s="73">
        <f t="shared" si="19"/>
        <v>0</v>
      </c>
      <c r="I124" s="47">
        <f t="shared" ref="I124" si="20">G124-H124</f>
        <v>0</v>
      </c>
      <c r="J124" s="64">
        <f>D124+G124</f>
        <v>905</v>
      </c>
      <c r="K124" s="65">
        <f t="shared" ref="J124:K129" si="21">E124+H124</f>
        <v>830</v>
      </c>
      <c r="L124" s="47">
        <f t="shared" ref="L124:L129" si="22">J124-K124</f>
        <v>75</v>
      </c>
    </row>
    <row r="125" spans="1:15" x14ac:dyDescent="0.15">
      <c r="C125" s="28" t="s">
        <v>133</v>
      </c>
      <c r="D125" s="82">
        <f t="shared" si="18"/>
        <v>3735</v>
      </c>
      <c r="E125" s="83">
        <f t="shared" si="18"/>
        <v>3376</v>
      </c>
      <c r="F125" s="48">
        <f t="shared" ref="F125:F129" si="23">D125-E125</f>
        <v>359</v>
      </c>
      <c r="G125" s="74">
        <f t="shared" si="19"/>
        <v>0</v>
      </c>
      <c r="H125" s="75">
        <f t="shared" si="19"/>
        <v>0</v>
      </c>
      <c r="I125" s="48">
        <f>G125-H125</f>
        <v>0</v>
      </c>
      <c r="J125" s="66">
        <f t="shared" si="21"/>
        <v>3735</v>
      </c>
      <c r="K125" s="67">
        <f t="shared" si="21"/>
        <v>3376</v>
      </c>
      <c r="L125" s="48">
        <f t="shared" si="22"/>
        <v>359</v>
      </c>
    </row>
    <row r="126" spans="1:15" x14ac:dyDescent="0.15">
      <c r="C126" s="28" t="s">
        <v>142</v>
      </c>
      <c r="D126" s="82">
        <f t="shared" si="18"/>
        <v>1365</v>
      </c>
      <c r="E126" s="83">
        <f t="shared" si="18"/>
        <v>1225</v>
      </c>
      <c r="F126" s="48">
        <f t="shared" si="23"/>
        <v>140</v>
      </c>
      <c r="G126" s="74">
        <f t="shared" si="19"/>
        <v>281</v>
      </c>
      <c r="H126" s="75">
        <f t="shared" si="19"/>
        <v>278</v>
      </c>
      <c r="I126" s="48">
        <f t="shared" ref="I126:I129" si="24">G126-H126</f>
        <v>3</v>
      </c>
      <c r="J126" s="66">
        <f t="shared" si="21"/>
        <v>1646</v>
      </c>
      <c r="K126" s="67">
        <f t="shared" si="21"/>
        <v>1503</v>
      </c>
      <c r="L126" s="48">
        <f t="shared" si="22"/>
        <v>143</v>
      </c>
    </row>
    <row r="127" spans="1:15" x14ac:dyDescent="0.15">
      <c r="C127" s="28" t="s">
        <v>134</v>
      </c>
      <c r="D127" s="82">
        <f t="shared" si="18"/>
        <v>326</v>
      </c>
      <c r="E127" s="83">
        <f t="shared" si="18"/>
        <v>280</v>
      </c>
      <c r="F127" s="48">
        <f t="shared" si="23"/>
        <v>46</v>
      </c>
      <c r="G127" s="74">
        <f t="shared" si="19"/>
        <v>1337</v>
      </c>
      <c r="H127" s="75">
        <f t="shared" si="19"/>
        <v>1169</v>
      </c>
      <c r="I127" s="48">
        <f t="shared" si="24"/>
        <v>168</v>
      </c>
      <c r="J127" s="66">
        <f t="shared" si="21"/>
        <v>1663</v>
      </c>
      <c r="K127" s="67">
        <f t="shared" si="21"/>
        <v>1449</v>
      </c>
      <c r="L127" s="48">
        <f t="shared" si="22"/>
        <v>214</v>
      </c>
    </row>
    <row r="128" spans="1:15" x14ac:dyDescent="0.15">
      <c r="C128" s="28" t="s">
        <v>141</v>
      </c>
      <c r="D128" s="82">
        <f t="shared" si="18"/>
        <v>96</v>
      </c>
      <c r="E128" s="83">
        <f t="shared" si="18"/>
        <v>52</v>
      </c>
      <c r="F128" s="48">
        <f t="shared" si="23"/>
        <v>44</v>
      </c>
      <c r="G128" s="74">
        <f t="shared" si="19"/>
        <v>16</v>
      </c>
      <c r="H128" s="75">
        <f t="shared" si="19"/>
        <v>0</v>
      </c>
      <c r="I128" s="48">
        <f t="shared" si="24"/>
        <v>16</v>
      </c>
      <c r="J128" s="66">
        <f t="shared" si="21"/>
        <v>112</v>
      </c>
      <c r="K128" s="67">
        <f t="shared" si="21"/>
        <v>52</v>
      </c>
      <c r="L128" s="48">
        <f t="shared" si="22"/>
        <v>60</v>
      </c>
    </row>
    <row r="129" spans="3:12" ht="19.5" thickBot="1" x14ac:dyDescent="0.2">
      <c r="C129" s="40" t="s">
        <v>135</v>
      </c>
      <c r="D129" s="84">
        <f t="shared" si="18"/>
        <v>38</v>
      </c>
      <c r="E129" s="85">
        <f t="shared" si="18"/>
        <v>0</v>
      </c>
      <c r="F129" s="49">
        <f t="shared" si="23"/>
        <v>38</v>
      </c>
      <c r="G129" s="76">
        <f t="shared" si="19"/>
        <v>0</v>
      </c>
      <c r="H129" s="77">
        <f t="shared" si="19"/>
        <v>0</v>
      </c>
      <c r="I129" s="49">
        <f t="shared" si="24"/>
        <v>0</v>
      </c>
      <c r="J129" s="68">
        <f t="shared" si="21"/>
        <v>38</v>
      </c>
      <c r="K129" s="69">
        <f t="shared" si="21"/>
        <v>0</v>
      </c>
      <c r="L129" s="49">
        <f t="shared" si="22"/>
        <v>38</v>
      </c>
    </row>
    <row r="130" spans="3:12" ht="19.5" thickTop="1" x14ac:dyDescent="0.15">
      <c r="C130" s="46" t="s">
        <v>204</v>
      </c>
      <c r="D130" s="92">
        <f>SUM(D124:D129)</f>
        <v>6465</v>
      </c>
      <c r="E130" s="93">
        <f t="shared" ref="E130:L130" si="25">SUM(E124:E129)</f>
        <v>5763</v>
      </c>
      <c r="F130" s="51">
        <f t="shared" si="25"/>
        <v>702</v>
      </c>
      <c r="G130" s="90">
        <f t="shared" si="25"/>
        <v>1634</v>
      </c>
      <c r="H130" s="91">
        <f t="shared" si="25"/>
        <v>1447</v>
      </c>
      <c r="I130" s="51">
        <f t="shared" si="25"/>
        <v>187</v>
      </c>
      <c r="J130" s="88">
        <f t="shared" si="25"/>
        <v>8099</v>
      </c>
      <c r="K130" s="89">
        <f t="shared" si="25"/>
        <v>7210</v>
      </c>
      <c r="L130" s="51">
        <f t="shared" si="25"/>
        <v>889</v>
      </c>
    </row>
    <row r="132" spans="3:12" x14ac:dyDescent="0.15">
      <c r="D132" s="317">
        <f>中播磨!D80+西播磨!D51-播磨姫路!D124</f>
        <v>0</v>
      </c>
      <c r="E132" s="317">
        <f>中播磨!E80+西播磨!E51-播磨姫路!E124</f>
        <v>0</v>
      </c>
      <c r="F132" s="317">
        <f>中播磨!F80+西播磨!F51-播磨姫路!F124</f>
        <v>0</v>
      </c>
      <c r="G132" s="317">
        <f>中播磨!G80+西播磨!G51-播磨姫路!G124</f>
        <v>0</v>
      </c>
      <c r="H132" s="317">
        <f>中播磨!H80+西播磨!H51-播磨姫路!H124</f>
        <v>0</v>
      </c>
      <c r="I132" s="317">
        <f>中播磨!I80+西播磨!I51-播磨姫路!I124</f>
        <v>0</v>
      </c>
      <c r="J132" s="317">
        <f>中播磨!J80+西播磨!J51-播磨姫路!J124</f>
        <v>0</v>
      </c>
      <c r="K132" s="317">
        <f>中播磨!K80+西播磨!K51-播磨姫路!K124</f>
        <v>0</v>
      </c>
      <c r="L132" s="317">
        <f>中播磨!L80+西播磨!L51-播磨姫路!L124</f>
        <v>0</v>
      </c>
    </row>
    <row r="133" spans="3:12" x14ac:dyDescent="0.15">
      <c r="D133" s="317">
        <f>中播磨!D81+西播磨!D52-播磨姫路!D125</f>
        <v>0</v>
      </c>
      <c r="E133" s="317">
        <f>中播磨!E81+西播磨!E52-播磨姫路!E125</f>
        <v>0</v>
      </c>
      <c r="F133" s="317">
        <f>中播磨!F81+西播磨!F52-播磨姫路!F125</f>
        <v>0</v>
      </c>
      <c r="G133" s="317">
        <f>中播磨!G81+西播磨!G52-播磨姫路!G125</f>
        <v>0</v>
      </c>
      <c r="H133" s="317">
        <f>中播磨!H81+西播磨!H52-播磨姫路!H125</f>
        <v>0</v>
      </c>
      <c r="I133" s="317">
        <f>中播磨!I81+西播磨!I52-播磨姫路!I125</f>
        <v>0</v>
      </c>
      <c r="J133" s="317">
        <f>中播磨!J81+西播磨!J52-播磨姫路!J125</f>
        <v>0</v>
      </c>
      <c r="K133" s="317">
        <f>中播磨!K81+西播磨!K52-播磨姫路!K125</f>
        <v>0</v>
      </c>
      <c r="L133" s="317">
        <f>中播磨!L81+西播磨!L52-播磨姫路!L125</f>
        <v>0</v>
      </c>
    </row>
    <row r="134" spans="3:12" x14ac:dyDescent="0.15">
      <c r="D134" s="317">
        <f>中播磨!D82+西播磨!D53-播磨姫路!D126</f>
        <v>0</v>
      </c>
      <c r="E134" s="317">
        <f>中播磨!E82+西播磨!E53-播磨姫路!E126</f>
        <v>0</v>
      </c>
      <c r="F134" s="317">
        <f>中播磨!F82+西播磨!F53-播磨姫路!F126</f>
        <v>0</v>
      </c>
      <c r="G134" s="317">
        <f>中播磨!G82+西播磨!G53-播磨姫路!G126</f>
        <v>0</v>
      </c>
      <c r="H134" s="317">
        <f>中播磨!H82+西播磨!H53-播磨姫路!H126</f>
        <v>0</v>
      </c>
      <c r="I134" s="317">
        <f>中播磨!I82+西播磨!I53-播磨姫路!I126</f>
        <v>0</v>
      </c>
      <c r="J134" s="317">
        <f>中播磨!J82+西播磨!J53-播磨姫路!J126</f>
        <v>0</v>
      </c>
      <c r="K134" s="317">
        <f>中播磨!K82+西播磨!K53-播磨姫路!K126</f>
        <v>0</v>
      </c>
      <c r="L134" s="317">
        <f>中播磨!L82+西播磨!L53-播磨姫路!L126</f>
        <v>0</v>
      </c>
    </row>
    <row r="135" spans="3:12" x14ac:dyDescent="0.15">
      <c r="D135" s="317">
        <f>中播磨!D83+西播磨!D54-播磨姫路!D127</f>
        <v>0</v>
      </c>
      <c r="E135" s="317">
        <f>中播磨!E83+西播磨!E54-播磨姫路!E127</f>
        <v>0</v>
      </c>
      <c r="F135" s="317">
        <f>中播磨!F83+西播磨!F54-播磨姫路!F127</f>
        <v>0</v>
      </c>
      <c r="G135" s="317">
        <f>中播磨!G83+西播磨!G54-播磨姫路!G127</f>
        <v>0</v>
      </c>
      <c r="H135" s="317">
        <f>中播磨!H83+西播磨!H54-播磨姫路!H127</f>
        <v>0</v>
      </c>
      <c r="I135" s="317">
        <f>中播磨!I83+西播磨!I54-播磨姫路!I127</f>
        <v>0</v>
      </c>
      <c r="J135" s="317">
        <f>中播磨!J83+西播磨!J54-播磨姫路!J127</f>
        <v>0</v>
      </c>
      <c r="K135" s="317">
        <f>中播磨!K83+西播磨!K54-播磨姫路!K127</f>
        <v>0</v>
      </c>
      <c r="L135" s="317">
        <f>中播磨!L83+西播磨!L54-播磨姫路!L127</f>
        <v>0</v>
      </c>
    </row>
    <row r="136" spans="3:12" x14ac:dyDescent="0.15">
      <c r="D136" s="317">
        <f>中播磨!D84+西播磨!D55-播磨姫路!D128</f>
        <v>0</v>
      </c>
      <c r="E136" s="317">
        <f>中播磨!E84+西播磨!E55-播磨姫路!E128</f>
        <v>0</v>
      </c>
      <c r="F136" s="317">
        <f>中播磨!F84+西播磨!F55-播磨姫路!F128</f>
        <v>0</v>
      </c>
      <c r="G136" s="317">
        <f>中播磨!G84+西播磨!G55-播磨姫路!G128</f>
        <v>0</v>
      </c>
      <c r="H136" s="317">
        <f>中播磨!H84+西播磨!H55-播磨姫路!H128</f>
        <v>0</v>
      </c>
      <c r="I136" s="317">
        <f>中播磨!I84+西播磨!I55-播磨姫路!I128</f>
        <v>0</v>
      </c>
      <c r="J136" s="317">
        <f>中播磨!J84+西播磨!J55-播磨姫路!J128</f>
        <v>0</v>
      </c>
      <c r="K136" s="317">
        <f>中播磨!K84+西播磨!K55-播磨姫路!K128</f>
        <v>0</v>
      </c>
      <c r="L136" s="317">
        <f>中播磨!L84+西播磨!L55-播磨姫路!L128</f>
        <v>0</v>
      </c>
    </row>
    <row r="137" spans="3:12" x14ac:dyDescent="0.15">
      <c r="D137" s="317">
        <f>中播磨!D85+西播磨!D56-播磨姫路!D129</f>
        <v>0</v>
      </c>
      <c r="E137" s="317">
        <f>中播磨!E85+西播磨!E56-播磨姫路!E129</f>
        <v>0</v>
      </c>
      <c r="F137" s="317">
        <f>中播磨!F85+西播磨!F56-播磨姫路!F129</f>
        <v>0</v>
      </c>
      <c r="G137" s="317">
        <f>中播磨!G85+西播磨!G56-播磨姫路!G129</f>
        <v>0</v>
      </c>
      <c r="H137" s="317">
        <f>中播磨!H85+西播磨!H56-播磨姫路!H129</f>
        <v>0</v>
      </c>
      <c r="I137" s="317">
        <f>中播磨!I85+西播磨!I56-播磨姫路!I129</f>
        <v>0</v>
      </c>
      <c r="J137" s="317">
        <f>中播磨!J85+西播磨!J56-播磨姫路!J129</f>
        <v>0</v>
      </c>
      <c r="K137" s="317">
        <f>中播磨!K85+西播磨!K56-播磨姫路!K129</f>
        <v>0</v>
      </c>
      <c r="L137" s="317">
        <f>中播磨!L85+西播磨!L56-播磨姫路!L129</f>
        <v>0</v>
      </c>
    </row>
    <row r="138" spans="3:12" x14ac:dyDescent="0.15">
      <c r="D138" s="317">
        <f>中播磨!D86+西播磨!D57-播磨姫路!D130</f>
        <v>0</v>
      </c>
      <c r="E138" s="317">
        <f>中播磨!E86+西播磨!E57-播磨姫路!E130</f>
        <v>0</v>
      </c>
      <c r="F138" s="317">
        <f>中播磨!F86+西播磨!F57-播磨姫路!F130</f>
        <v>0</v>
      </c>
      <c r="G138" s="317">
        <f>中播磨!G86+西播磨!G57-播磨姫路!G130</f>
        <v>0</v>
      </c>
      <c r="H138" s="317">
        <f>中播磨!H86+西播磨!H57-播磨姫路!H130</f>
        <v>0</v>
      </c>
      <c r="I138" s="317">
        <f>中播磨!I86+西播磨!I57-播磨姫路!I130</f>
        <v>0</v>
      </c>
      <c r="J138" s="317">
        <f>中播磨!J86+西播磨!J57-播磨姫路!J130</f>
        <v>0</v>
      </c>
      <c r="K138" s="317">
        <f>中播磨!K86+西播磨!K57-播磨姫路!K130</f>
        <v>0</v>
      </c>
      <c r="L138" s="317">
        <f>中播磨!L86+西播磨!L57-播磨姫路!L130</f>
        <v>0</v>
      </c>
    </row>
    <row r="139" spans="3:12" x14ac:dyDescent="0.15">
      <c r="D139" s="317"/>
      <c r="E139" s="317"/>
      <c r="F139" s="317"/>
      <c r="G139" s="317"/>
      <c r="H139" s="317"/>
      <c r="I139" s="317"/>
      <c r="J139" s="317"/>
      <c r="K139" s="317"/>
      <c r="L139" s="317"/>
    </row>
  </sheetData>
  <autoFilter ref="A2:L119" xr:uid="{00872AAE-4ABE-4694-A6AC-B52814ADBA6B}"/>
  <mergeCells count="7">
    <mergeCell ref="D1:F1"/>
    <mergeCell ref="G1:I1"/>
    <mergeCell ref="J1:L1"/>
    <mergeCell ref="C122:C123"/>
    <mergeCell ref="D122:F122"/>
    <mergeCell ref="G122:I122"/>
    <mergeCell ref="J122:L122"/>
  </mergeCells>
  <phoneticPr fontId="1"/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26</vt:i4>
      </vt:variant>
    </vt:vector>
  </HeadingPairs>
  <TitlesOfParts>
    <vt:vector size="40" baseType="lpstr">
      <vt:lpstr>全県とりまとめ</vt:lpstr>
      <vt:lpstr>圏域別とりまとめ</vt:lpstr>
      <vt:lpstr>神戸</vt:lpstr>
      <vt:lpstr>阪神</vt:lpstr>
      <vt:lpstr>阪神南</vt:lpstr>
      <vt:lpstr>阪神北</vt:lpstr>
      <vt:lpstr>東播磨</vt:lpstr>
      <vt:lpstr>北播磨</vt:lpstr>
      <vt:lpstr>播磨姫路</vt:lpstr>
      <vt:lpstr>中播磨</vt:lpstr>
      <vt:lpstr>西播磨</vt:lpstr>
      <vt:lpstr>但馬</vt:lpstr>
      <vt:lpstr>丹波</vt:lpstr>
      <vt:lpstr>淡路</vt:lpstr>
      <vt:lpstr>圏域別とりまとめ!Print_Area</vt:lpstr>
      <vt:lpstr>阪神!Print_Area</vt:lpstr>
      <vt:lpstr>阪神南!Print_Area</vt:lpstr>
      <vt:lpstr>阪神北!Print_Area</vt:lpstr>
      <vt:lpstr>神戸!Print_Area</vt:lpstr>
      <vt:lpstr>西播磨!Print_Area</vt:lpstr>
      <vt:lpstr>全県とりまとめ!Print_Area</vt:lpstr>
      <vt:lpstr>但馬!Print_Area</vt:lpstr>
      <vt:lpstr>丹波!Print_Area</vt:lpstr>
      <vt:lpstr>淡路!Print_Area</vt:lpstr>
      <vt:lpstr>中播磨!Print_Area</vt:lpstr>
      <vt:lpstr>東播磨!Print_Area</vt:lpstr>
      <vt:lpstr>播磨姫路!Print_Area</vt:lpstr>
      <vt:lpstr>北播磨!Print_Area</vt:lpstr>
      <vt:lpstr>阪神!Print_Titles</vt:lpstr>
      <vt:lpstr>阪神南!Print_Titles</vt:lpstr>
      <vt:lpstr>阪神北!Print_Titles</vt:lpstr>
      <vt:lpstr>神戸!Print_Titles</vt:lpstr>
      <vt:lpstr>西播磨!Print_Titles</vt:lpstr>
      <vt:lpstr>但馬!Print_Titles</vt:lpstr>
      <vt:lpstr>丹波!Print_Titles</vt:lpstr>
      <vt:lpstr>淡路!Print_Titles</vt:lpstr>
      <vt:lpstr>中播磨!Print_Titles</vt:lpstr>
      <vt:lpstr>東播磨!Print_Titles</vt:lpstr>
      <vt:lpstr>播磨姫路!Print_Titles</vt:lpstr>
      <vt:lpstr>北播磨!Print_Titles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角谷　昌彦</dc:creator>
  <cp:lastModifiedBy>Administrator</cp:lastModifiedBy>
  <cp:lastPrinted>2024-07-22T04:13:38Z</cp:lastPrinted>
  <dcterms:created xsi:type="dcterms:W3CDTF">2020-12-21T13:59:20Z</dcterms:created>
  <dcterms:modified xsi:type="dcterms:W3CDTF">2024-08-15T06:43:44Z</dcterms:modified>
</cp:coreProperties>
</file>